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sergeimolinari/Desktop/IDOS/IDOS-PPP/src/idos_ppp/data/"/>
    </mc:Choice>
  </mc:AlternateContent>
  <xr:revisionPtr revIDLastSave="0" documentId="13_ncr:1_{79926BA0-09FB-9348-9FFA-CD04E916E353}" xr6:coauthVersionLast="36" xr6:coauthVersionMax="36" xr10:uidLastSave="{00000000-0000-0000-0000-000000000000}"/>
  <bookViews>
    <workbookView xWindow="0" yWindow="500" windowWidth="28800" windowHeight="17500" tabRatio="838" xr2:uid="{00000000-000D-0000-FFFF-FFFF00000000}"/>
  </bookViews>
  <sheets>
    <sheet name="PROT" sheetId="41" r:id="rId1"/>
    <sheet name="DiaPROT" sheetId="42" r:id="rId2"/>
    <sheet name="MENAPROT" sheetId="46" r:id="rId3"/>
    <sheet name="MENAPROT (2)" sheetId="52" r:id="rId4"/>
    <sheet name="PROV" sheetId="43" r:id="rId5"/>
    <sheet name="DiaPROV" sheetId="49" r:id="rId6"/>
    <sheet name="MENAPROV" sheetId="47" r:id="rId7"/>
    <sheet name="MENAPROV (2)" sheetId="51" r:id="rId8"/>
    <sheet name="PART" sheetId="39" r:id="rId9"/>
    <sheet name="DiaPART" sheetId="40" r:id="rId10"/>
    <sheet name="MENAPART" sheetId="48" r:id="rId11"/>
    <sheet name="MENAPART (2)" sheetId="50" r:id="rId12"/>
    <sheet name="2007" sheetId="1" r:id="rId13"/>
    <sheet name="Transformed 2007" sheetId="2" r:id="rId14"/>
    <sheet name="2010" sheetId="3" r:id="rId15"/>
    <sheet name="Transformed 2010" sheetId="4" r:id="rId16"/>
    <sheet name="2013" sheetId="5" r:id="rId17"/>
    <sheet name="Transformed 2013" sheetId="6" r:id="rId18"/>
    <sheet name="2016" sheetId="7" r:id="rId19"/>
    <sheet name="Transformed 2016" sheetId="8" r:id="rId20"/>
    <sheet name="Transformed 2019 old" sheetId="18" r:id="rId21"/>
    <sheet name="2019" sheetId="37" r:id="rId22"/>
    <sheet name="Transformed 2019 new" sheetId="21" r:id="rId23"/>
    <sheet name="1-1" sheetId="30" r:id="rId24"/>
    <sheet name="UCDP" sheetId="10" r:id="rId25"/>
    <sheet name="1-3" sheetId="20" r:id="rId26"/>
    <sheet name="1-4" sheetId="28" r:id="rId27"/>
    <sheet name="1-5" sheetId="33" r:id="rId28"/>
    <sheet name="2-1-1" sheetId="22" r:id="rId29"/>
    <sheet name="2-1-2" sheetId="34" r:id="rId30"/>
    <sheet name="2-2-1" sheetId="11" r:id="rId31"/>
    <sheet name="2-2-2" sheetId="23" r:id="rId32"/>
    <sheet name="2-3-1" sheetId="13" r:id="rId33"/>
    <sheet name="2-3-2" sheetId="15" r:id="rId34"/>
    <sheet name="2-4-1" sheetId="29" r:id="rId35"/>
    <sheet name="2-4-2" sheetId="12" r:id="rId36"/>
    <sheet name="2-5-1" sheetId="35" r:id="rId37"/>
    <sheet name="2-5-2" sheetId="19" r:id="rId38"/>
    <sheet name="2-6-1" sheetId="16" r:id="rId39"/>
    <sheet name="2-6-2" sheetId="17" r:id="rId40"/>
    <sheet name="2-7-1" sheetId="24" r:id="rId41"/>
    <sheet name="2-7-2" sheetId="25" r:id="rId42"/>
    <sheet name="2-8-1" sheetId="26" r:id="rId43"/>
    <sheet name="2-8-2" sheetId="27" r:id="rId44"/>
    <sheet name="3-1" sheetId="36" r:id="rId45"/>
    <sheet name="3-2" sheetId="38" r:id="rId46"/>
  </sheets>
  <externalReferences>
    <externalReference r:id="rId47"/>
    <externalReference r:id="rId48"/>
    <externalReference r:id="rId49"/>
  </externalReferences>
  <calcPr calcId="181029"/>
</workbook>
</file>

<file path=xl/calcChain.xml><?xml version="1.0" encoding="utf-8"?>
<calcChain xmlns="http://schemas.openxmlformats.org/spreadsheetml/2006/main">
  <c r="N4" i="1" l="1"/>
  <c r="N5" i="1"/>
  <c r="N6" i="1"/>
  <c r="N8" i="1"/>
  <c r="N9" i="1"/>
  <c r="N10" i="1"/>
  <c r="N11" i="1"/>
  <c r="N12" i="1"/>
  <c r="N13" i="1"/>
  <c r="N14" i="1"/>
  <c r="N15" i="1"/>
  <c r="N16" i="1"/>
  <c r="N17" i="1"/>
  <c r="N18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8" i="1"/>
  <c r="N49" i="1"/>
  <c r="N50" i="1"/>
  <c r="N51" i="1"/>
  <c r="N53" i="1"/>
  <c r="N54" i="1"/>
  <c r="N55" i="1"/>
  <c r="N56" i="1"/>
  <c r="N57" i="1"/>
  <c r="N58" i="1"/>
  <c r="N59" i="1"/>
  <c r="N61" i="1"/>
  <c r="N62" i="1"/>
  <c r="N63" i="1"/>
  <c r="N64" i="1"/>
  <c r="N65" i="1"/>
  <c r="N66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4" i="1"/>
  <c r="N85" i="1"/>
  <c r="N86" i="1"/>
  <c r="N88" i="1"/>
  <c r="N89" i="1"/>
  <c r="N90" i="1"/>
  <c r="N91" i="1"/>
  <c r="N92" i="1"/>
  <c r="N93" i="1"/>
  <c r="N94" i="1"/>
  <c r="N95" i="1"/>
  <c r="N96" i="1"/>
  <c r="N98" i="1"/>
  <c r="N99" i="1"/>
  <c r="N100" i="1"/>
  <c r="N101" i="1"/>
  <c r="N102" i="1"/>
  <c r="N103" i="1"/>
  <c r="N104" i="1"/>
  <c r="N105" i="1"/>
  <c r="N106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3" i="1"/>
  <c r="N4" i="7"/>
  <c r="N5" i="7"/>
  <c r="N6" i="7"/>
  <c r="N8" i="7"/>
  <c r="N9" i="7"/>
  <c r="N10" i="7"/>
  <c r="N11" i="7"/>
  <c r="N13" i="7"/>
  <c r="N15" i="7"/>
  <c r="N16" i="7"/>
  <c r="N18" i="7"/>
  <c r="N21" i="7"/>
  <c r="N23" i="7"/>
  <c r="N24" i="7"/>
  <c r="N26" i="7"/>
  <c r="N28" i="7"/>
  <c r="N29" i="7"/>
  <c r="N31" i="7"/>
  <c r="N32" i="7"/>
  <c r="N33" i="7"/>
  <c r="N36" i="7"/>
  <c r="N37" i="7"/>
  <c r="N38" i="7"/>
  <c r="N39" i="7"/>
  <c r="N40" i="7"/>
  <c r="N41" i="7"/>
  <c r="N42" i="7"/>
  <c r="N43" i="7"/>
  <c r="N44" i="7"/>
  <c r="N45" i="7"/>
  <c r="N46" i="7"/>
  <c r="N48" i="7"/>
  <c r="N49" i="7"/>
  <c r="N50" i="7"/>
  <c r="N51" i="7"/>
  <c r="N53" i="7"/>
  <c r="N54" i="7"/>
  <c r="N55" i="7"/>
  <c r="N56" i="7"/>
  <c r="N57" i="7"/>
  <c r="N60" i="7"/>
  <c r="N61" i="7"/>
  <c r="N62" i="7"/>
  <c r="N63" i="7"/>
  <c r="N64" i="7"/>
  <c r="N65" i="7"/>
  <c r="N68" i="7"/>
  <c r="N69" i="7"/>
  <c r="N70" i="7"/>
  <c r="N72" i="7"/>
  <c r="N73" i="7"/>
  <c r="N74" i="7"/>
  <c r="N76" i="7"/>
  <c r="N77" i="7"/>
  <c r="N78" i="7"/>
  <c r="N79" i="7"/>
  <c r="N80" i="7"/>
  <c r="N81" i="7"/>
  <c r="N83" i="7"/>
  <c r="N84" i="7"/>
  <c r="N85" i="7"/>
  <c r="N86" i="7"/>
  <c r="N87" i="7"/>
  <c r="N88" i="7"/>
  <c r="N91" i="7"/>
  <c r="N93" i="7"/>
  <c r="N94" i="7"/>
  <c r="N95" i="7"/>
  <c r="N96" i="7"/>
  <c r="N99" i="7"/>
  <c r="N101" i="7"/>
  <c r="N102" i="7"/>
  <c r="N103" i="7"/>
  <c r="N104" i="7"/>
  <c r="N107" i="7"/>
  <c r="N109" i="7"/>
  <c r="N110" i="7"/>
  <c r="N111" i="7"/>
  <c r="N112" i="7"/>
  <c r="N113" i="7"/>
  <c r="N115" i="7"/>
  <c r="N116" i="7"/>
  <c r="N117" i="7"/>
  <c r="N118" i="7"/>
  <c r="N120" i="7"/>
  <c r="N121" i="7"/>
  <c r="N125" i="7"/>
  <c r="N126" i="7"/>
  <c r="N128" i="7"/>
  <c r="N129" i="7"/>
  <c r="N130" i="7"/>
  <c r="N131" i="7"/>
  <c r="N133" i="7"/>
  <c r="N134" i="7"/>
  <c r="N136" i="7"/>
  <c r="N137" i="7"/>
  <c r="N140" i="7"/>
  <c r="N141" i="7"/>
  <c r="N142" i="7"/>
  <c r="N144" i="7"/>
  <c r="N145" i="7"/>
  <c r="N146" i="7"/>
  <c r="N147" i="7"/>
  <c r="N148" i="7"/>
  <c r="N149" i="7"/>
  <c r="N150" i="7"/>
  <c r="N151" i="7"/>
  <c r="N152" i="7"/>
  <c r="N153" i="7"/>
  <c r="N107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8" i="5"/>
  <c r="N129" i="5"/>
  <c r="N130" i="5"/>
  <c r="N131" i="5"/>
  <c r="N133" i="5"/>
  <c r="N134" i="5"/>
  <c r="N135" i="5"/>
  <c r="N136" i="5"/>
  <c r="N137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4" i="5"/>
  <c r="N5" i="5"/>
  <c r="N6" i="5"/>
  <c r="N8" i="5"/>
  <c r="N9" i="5"/>
  <c r="N10" i="5"/>
  <c r="N11" i="5"/>
  <c r="N12" i="5"/>
  <c r="N13" i="5"/>
  <c r="N14" i="5"/>
  <c r="N15" i="5"/>
  <c r="N16" i="5"/>
  <c r="N17" i="5"/>
  <c r="N18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8" i="5"/>
  <c r="N49" i="5"/>
  <c r="N50" i="5"/>
  <c r="N51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3" i="3" s="1"/>
  <c r="N83" i="1" s="1"/>
  <c r="N84" i="5"/>
  <c r="N85" i="5"/>
  <c r="N86" i="5"/>
  <c r="N87" i="5"/>
  <c r="N87" i="3" s="1"/>
  <c r="N87" i="1" s="1"/>
  <c r="N88" i="5"/>
  <c r="N89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3" i="5"/>
  <c r="N4" i="3"/>
  <c r="N5" i="3"/>
  <c r="N6" i="3"/>
  <c r="N8" i="3"/>
  <c r="N9" i="3"/>
  <c r="N10" i="3"/>
  <c r="N11" i="3"/>
  <c r="N12" i="3"/>
  <c r="N13" i="3"/>
  <c r="N14" i="3"/>
  <c r="N15" i="3"/>
  <c r="N16" i="3"/>
  <c r="N17" i="3"/>
  <c r="N1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8" i="3"/>
  <c r="N49" i="3"/>
  <c r="N50" i="3"/>
  <c r="N51" i="3"/>
  <c r="N53" i="3"/>
  <c r="N54" i="3"/>
  <c r="N55" i="3"/>
  <c r="N56" i="3"/>
  <c r="N57" i="3"/>
  <c r="N58" i="3"/>
  <c r="N59" i="3"/>
  <c r="N60" i="3"/>
  <c r="N60" i="1" s="1"/>
  <c r="N61" i="3"/>
  <c r="N62" i="3"/>
  <c r="N63" i="3"/>
  <c r="N64" i="3"/>
  <c r="N65" i="3"/>
  <c r="N66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4" i="3"/>
  <c r="N85" i="3"/>
  <c r="N86" i="3"/>
  <c r="N88" i="3"/>
  <c r="N89" i="3"/>
  <c r="N90" i="3"/>
  <c r="N91" i="3"/>
  <c r="N92" i="3"/>
  <c r="N93" i="3"/>
  <c r="N94" i="3"/>
  <c r="N95" i="3"/>
  <c r="N96" i="3"/>
  <c r="N98" i="3"/>
  <c r="N99" i="3"/>
  <c r="N100" i="3"/>
  <c r="N101" i="3"/>
  <c r="N102" i="3"/>
  <c r="N103" i="3"/>
  <c r="N104" i="3"/>
  <c r="N106" i="3"/>
  <c r="N107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3" i="1" s="1"/>
  <c r="N124" i="3"/>
  <c r="N125" i="3"/>
  <c r="N126" i="3"/>
  <c r="N128" i="3"/>
  <c r="N129" i="3"/>
  <c r="N130" i="3"/>
  <c r="N131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8" i="1" s="1"/>
  <c r="N149" i="3"/>
  <c r="N150" i="3"/>
  <c r="N151" i="3"/>
  <c r="N152" i="3"/>
  <c r="N153" i="3"/>
  <c r="N154" i="3"/>
  <c r="N155" i="3"/>
  <c r="N156" i="3"/>
  <c r="N3" i="3"/>
  <c r="N3" i="7"/>
  <c r="N3" i="37"/>
  <c r="N4" i="37"/>
  <c r="N5" i="37"/>
  <c r="N6" i="37"/>
  <c r="N7" i="37"/>
  <c r="N7" i="7" s="1"/>
  <c r="N7" i="5" s="1"/>
  <c r="N7" i="3" s="1"/>
  <c r="N7" i="1" s="1"/>
  <c r="N8" i="37"/>
  <c r="N9" i="37"/>
  <c r="N10" i="37"/>
  <c r="N11" i="37"/>
  <c r="N12" i="37"/>
  <c r="N12" i="7" s="1"/>
  <c r="N13" i="37"/>
  <c r="N14" i="37"/>
  <c r="N14" i="7" s="1"/>
  <c r="N15" i="37"/>
  <c r="N16" i="37"/>
  <c r="N17" i="37"/>
  <c r="N17" i="7" s="1"/>
  <c r="N18" i="37"/>
  <c r="N19" i="37"/>
  <c r="N19" i="7" s="1"/>
  <c r="N19" i="5" s="1"/>
  <c r="N19" i="3" s="1"/>
  <c r="N19" i="1" s="1"/>
  <c r="N20" i="37"/>
  <c r="N20" i="7" s="1"/>
  <c r="N21" i="37"/>
  <c r="N22" i="37"/>
  <c r="N22" i="7" s="1"/>
  <c r="N23" i="37"/>
  <c r="N24" i="37"/>
  <c r="N25" i="37"/>
  <c r="N25" i="7" s="1"/>
  <c r="N26" i="37"/>
  <c r="N27" i="37"/>
  <c r="N27" i="7" s="1"/>
  <c r="N28" i="37"/>
  <c r="N29" i="37"/>
  <c r="N30" i="37"/>
  <c r="N30" i="7" s="1"/>
  <c r="N31" i="37"/>
  <c r="N32" i="37"/>
  <c r="N33" i="37"/>
  <c r="N34" i="37"/>
  <c r="N34" i="7" s="1"/>
  <c r="N35" i="37"/>
  <c r="N35" i="7" s="1"/>
  <c r="N36" i="37"/>
  <c r="N37" i="37"/>
  <c r="N38" i="37"/>
  <c r="N39" i="37"/>
  <c r="N40" i="37"/>
  <c r="N41" i="37"/>
  <c r="N42" i="37"/>
  <c r="N43" i="37"/>
  <c r="N44" i="37"/>
  <c r="N45" i="37"/>
  <c r="N46" i="37"/>
  <c r="N47" i="37"/>
  <c r="N47" i="7" s="1"/>
  <c r="N47" i="5" s="1"/>
  <c r="N47" i="3" s="1"/>
  <c r="N47" i="1" s="1"/>
  <c r="N48" i="37"/>
  <c r="N49" i="37"/>
  <c r="N50" i="37"/>
  <c r="N51" i="37"/>
  <c r="N52" i="37"/>
  <c r="N52" i="7" s="1"/>
  <c r="N52" i="5" s="1"/>
  <c r="N52" i="3" s="1"/>
  <c r="N52" i="1" s="1"/>
  <c r="N53" i="37"/>
  <c r="N54" i="37"/>
  <c r="N55" i="37"/>
  <c r="N56" i="37"/>
  <c r="N57" i="37"/>
  <c r="N58" i="37"/>
  <c r="N58" i="7" s="1"/>
  <c r="N59" i="37"/>
  <c r="N59" i="7" s="1"/>
  <c r="N60" i="37"/>
  <c r="N61" i="37"/>
  <c r="N62" i="37"/>
  <c r="N63" i="37"/>
  <c r="N64" i="37"/>
  <c r="N65" i="37"/>
  <c r="N66" i="37"/>
  <c r="N66" i="7" s="1"/>
  <c r="N67" i="37"/>
  <c r="N67" i="7" s="1"/>
  <c r="N67" i="5" s="1"/>
  <c r="N67" i="3" s="1"/>
  <c r="N67" i="1" s="1"/>
  <c r="N68" i="37"/>
  <c r="N69" i="37"/>
  <c r="N70" i="37"/>
  <c r="N71" i="37"/>
  <c r="N71" i="7" s="1"/>
  <c r="N72" i="37"/>
  <c r="N73" i="37"/>
  <c r="N74" i="37"/>
  <c r="N75" i="37"/>
  <c r="N75" i="7" s="1"/>
  <c r="N76" i="37"/>
  <c r="N77" i="37"/>
  <c r="N78" i="37"/>
  <c r="N79" i="37"/>
  <c r="N80" i="37"/>
  <c r="N81" i="37"/>
  <c r="N82" i="37"/>
  <c r="N82" i="7" s="1"/>
  <c r="N83" i="37"/>
  <c r="N84" i="37"/>
  <c r="N85" i="37"/>
  <c r="N86" i="37"/>
  <c r="N87" i="37"/>
  <c r="N88" i="37"/>
  <c r="N89" i="37"/>
  <c r="N89" i="7" s="1"/>
  <c r="N90" i="37"/>
  <c r="N90" i="7" s="1"/>
  <c r="N91" i="37"/>
  <c r="N92" i="37"/>
  <c r="N92" i="7" s="1"/>
  <c r="N93" i="37"/>
  <c r="N94" i="37"/>
  <c r="N95" i="37"/>
  <c r="N96" i="37"/>
  <c r="N97" i="37"/>
  <c r="N97" i="7" s="1"/>
  <c r="N97" i="5" s="1"/>
  <c r="N97" i="3" s="1"/>
  <c r="N97" i="1" s="1"/>
  <c r="N98" i="37"/>
  <c r="N98" i="7" s="1"/>
  <c r="N99" i="37"/>
  <c r="N100" i="37"/>
  <c r="N100" i="7" s="1"/>
  <c r="N101" i="37"/>
  <c r="N102" i="37"/>
  <c r="N103" i="37"/>
  <c r="N104" i="37"/>
  <c r="N105" i="37"/>
  <c r="N105" i="7" s="1"/>
  <c r="N105" i="5" s="1"/>
  <c r="N105" i="3" s="1"/>
  <c r="N106" i="37"/>
  <c r="N106" i="7" s="1"/>
  <c r="N107" i="37"/>
  <c r="N108" i="37"/>
  <c r="N108" i="7" s="1"/>
  <c r="N108" i="5" s="1"/>
  <c r="N108" i="3" s="1"/>
  <c r="N108" i="1" s="1"/>
  <c r="N109" i="37"/>
  <c r="N110" i="37"/>
  <c r="N111" i="37"/>
  <c r="N112" i="37"/>
  <c r="N113" i="37"/>
  <c r="N114" i="37"/>
  <c r="N114" i="7" s="1"/>
  <c r="N115" i="37"/>
  <c r="N116" i="37"/>
  <c r="N117" i="37"/>
  <c r="N118" i="37"/>
  <c r="N119" i="37"/>
  <c r="N119" i="7" s="1"/>
  <c r="N120" i="37"/>
  <c r="N121" i="37"/>
  <c r="N122" i="37"/>
  <c r="N122" i="7" s="1"/>
  <c r="N123" i="37"/>
  <c r="N123" i="7" s="1"/>
  <c r="N124" i="37"/>
  <c r="N124" i="7" s="1"/>
  <c r="N125" i="37"/>
  <c r="N126" i="37"/>
  <c r="N127" i="37"/>
  <c r="N127" i="7" s="1"/>
  <c r="N127" i="5" s="1"/>
  <c r="N127" i="3" s="1"/>
  <c r="N128" i="37"/>
  <c r="N129" i="37"/>
  <c r="N130" i="37"/>
  <c r="N131" i="37"/>
  <c r="N132" i="37"/>
  <c r="N132" i="7" s="1"/>
  <c r="N132" i="5" s="1"/>
  <c r="N133" i="37"/>
  <c r="N134" i="37"/>
  <c r="N135" i="37"/>
  <c r="N135" i="7" s="1"/>
  <c r="N136" i="37"/>
  <c r="N137" i="37"/>
  <c r="N138" i="37"/>
  <c r="N138" i="7" s="1"/>
  <c r="N138" i="5" s="1"/>
  <c r="N138" i="3" s="1"/>
  <c r="N138" i="1" s="1"/>
  <c r="N139" i="37"/>
  <c r="N139" i="7" s="1"/>
  <c r="N140" i="37"/>
  <c r="N141" i="37"/>
  <c r="N142" i="37"/>
  <c r="N143" i="37"/>
  <c r="N143" i="7" s="1"/>
  <c r="N144" i="37"/>
  <c r="N145" i="37"/>
  <c r="N146" i="37"/>
  <c r="N147" i="37"/>
  <c r="N148" i="37"/>
  <c r="N149" i="37"/>
  <c r="N150" i="37"/>
  <c r="N151" i="37"/>
  <c r="N152" i="37"/>
  <c r="N153" i="37"/>
  <c r="N154" i="37"/>
  <c r="N154" i="7" s="1"/>
  <c r="N155" i="37"/>
  <c r="N155" i="7" s="1"/>
  <c r="N156" i="37"/>
  <c r="N156" i="7" s="1"/>
  <c r="K29" i="37" l="1"/>
  <c r="Q6" i="3" l="1"/>
  <c r="Q7" i="3"/>
  <c r="Q8" i="3"/>
  <c r="Q9" i="3"/>
  <c r="Q10" i="3"/>
  <c r="Q11" i="3"/>
  <c r="Q13" i="3"/>
  <c r="Q16" i="3"/>
  <c r="Q18" i="3"/>
  <c r="Q20" i="3"/>
  <c r="Q21" i="3"/>
  <c r="Q23" i="3"/>
  <c r="Q24" i="3"/>
  <c r="Q27" i="3"/>
  <c r="Q28" i="3"/>
  <c r="Q31" i="3"/>
  <c r="Q32" i="3"/>
  <c r="Q33" i="3"/>
  <c r="Q34" i="3"/>
  <c r="Q36" i="3"/>
  <c r="Q39" i="3"/>
  <c r="Q40" i="3"/>
  <c r="Q41" i="3"/>
  <c r="Q43" i="3"/>
  <c r="Q45" i="3"/>
  <c r="Q46" i="3"/>
  <c r="Q48" i="3"/>
  <c r="Q49" i="3"/>
  <c r="Q50" i="3"/>
  <c r="Q51" i="3"/>
  <c r="Q53" i="3"/>
  <c r="Q54" i="3"/>
  <c r="Q55" i="3"/>
  <c r="Q56" i="3"/>
  <c r="Q58" i="3"/>
  <c r="Q62" i="3"/>
  <c r="Q64" i="3"/>
  <c r="Q68" i="3"/>
  <c r="Q70" i="3"/>
  <c r="Q72" i="3"/>
  <c r="Q74" i="3"/>
  <c r="Q75" i="3"/>
  <c r="Q76" i="3"/>
  <c r="Q79" i="3"/>
  <c r="Q80" i="3"/>
  <c r="Q82" i="3"/>
  <c r="Q84" i="3"/>
  <c r="Q87" i="3"/>
  <c r="Q94" i="3"/>
  <c r="Q96" i="3"/>
  <c r="Q99" i="3"/>
  <c r="Q102" i="3"/>
  <c r="Q103" i="3"/>
  <c r="Q104" i="3"/>
  <c r="Q106" i="3"/>
  <c r="Q107" i="3"/>
  <c r="Q109" i="3"/>
  <c r="Q116" i="3"/>
  <c r="Q117" i="3"/>
  <c r="Q118" i="3"/>
  <c r="Q119" i="3"/>
  <c r="Q120" i="3"/>
  <c r="Q121" i="3"/>
  <c r="Q124" i="3"/>
  <c r="Q129" i="3"/>
  <c r="Q130" i="3"/>
  <c r="Q131" i="3"/>
  <c r="Q133" i="3"/>
  <c r="Q134" i="3"/>
  <c r="Q136" i="3"/>
  <c r="Q137" i="3"/>
  <c r="Q146" i="3"/>
  <c r="Q147" i="3"/>
  <c r="Q149" i="3"/>
  <c r="Q150" i="3"/>
  <c r="Q152" i="3"/>
  <c r="Q153" i="3"/>
  <c r="Q155" i="3"/>
  <c r="Q6" i="1"/>
  <c r="Q7" i="1"/>
  <c r="Q8" i="1"/>
  <c r="Q9" i="1"/>
  <c r="Q10" i="1"/>
  <c r="Q11" i="1"/>
  <c r="Q13" i="1"/>
  <c r="Q16" i="1"/>
  <c r="Q18" i="1"/>
  <c r="Q20" i="1"/>
  <c r="Q21" i="1"/>
  <c r="Q23" i="1"/>
  <c r="Q24" i="1"/>
  <c r="Q27" i="1"/>
  <c r="Q28" i="1"/>
  <c r="Q31" i="1"/>
  <c r="Q32" i="1"/>
  <c r="Q33" i="1"/>
  <c r="Q34" i="1"/>
  <c r="Q36" i="1"/>
  <c r="Q39" i="1"/>
  <c r="Q40" i="1"/>
  <c r="Q41" i="1"/>
  <c r="Q43" i="1"/>
  <c r="Q45" i="1"/>
  <c r="Q46" i="1"/>
  <c r="Q48" i="1"/>
  <c r="Q49" i="1"/>
  <c r="Q50" i="1"/>
  <c r="Q51" i="1"/>
  <c r="Q53" i="1"/>
  <c r="Q54" i="1"/>
  <c r="Q55" i="1"/>
  <c r="Q56" i="1"/>
  <c r="Q58" i="1"/>
  <c r="Q62" i="1"/>
  <c r="Q64" i="1"/>
  <c r="Q68" i="1"/>
  <c r="Q70" i="1"/>
  <c r="Q72" i="1"/>
  <c r="Q74" i="1"/>
  <c r="Q75" i="1"/>
  <c r="Q76" i="1"/>
  <c r="Q79" i="1"/>
  <c r="Q80" i="1"/>
  <c r="Q82" i="1"/>
  <c r="Q84" i="1"/>
  <c r="Q87" i="1"/>
  <c r="Q94" i="1"/>
  <c r="Q96" i="1"/>
  <c r="Q99" i="1"/>
  <c r="Q102" i="1"/>
  <c r="Q103" i="1"/>
  <c r="Q104" i="1"/>
  <c r="Q106" i="1"/>
  <c r="Q107" i="1"/>
  <c r="Q109" i="1"/>
  <c r="Q116" i="1"/>
  <c r="Q117" i="1"/>
  <c r="Q118" i="1"/>
  <c r="Q119" i="1"/>
  <c r="Q120" i="1"/>
  <c r="Q121" i="1"/>
  <c r="Q124" i="1"/>
  <c r="Q129" i="1"/>
  <c r="Q130" i="1"/>
  <c r="Q131" i="1"/>
  <c r="Q133" i="1"/>
  <c r="Q134" i="1"/>
  <c r="Q136" i="1"/>
  <c r="Q137" i="1"/>
  <c r="Q146" i="1"/>
  <c r="Q147" i="1"/>
  <c r="Q149" i="1"/>
  <c r="Q150" i="1"/>
  <c r="Q152" i="1"/>
  <c r="Q153" i="1"/>
  <c r="Q155" i="1"/>
  <c r="Q6" i="5"/>
  <c r="Q7" i="5"/>
  <c r="Q8" i="5"/>
  <c r="Q9" i="5"/>
  <c r="Q10" i="5"/>
  <c r="Q11" i="5"/>
  <c r="Q13" i="5"/>
  <c r="Q16" i="5"/>
  <c r="Q18" i="5"/>
  <c r="Q20" i="5"/>
  <c r="Q21" i="5"/>
  <c r="Q23" i="5"/>
  <c r="Q24" i="5"/>
  <c r="Q27" i="5"/>
  <c r="Q28" i="5"/>
  <c r="Q31" i="5"/>
  <c r="Q32" i="5"/>
  <c r="Q33" i="5"/>
  <c r="Q34" i="5"/>
  <c r="Q36" i="5"/>
  <c r="Q39" i="5"/>
  <c r="Q40" i="5"/>
  <c r="Q41" i="5"/>
  <c r="Q43" i="5"/>
  <c r="Q45" i="5"/>
  <c r="Q46" i="5"/>
  <c r="Q48" i="5"/>
  <c r="Q49" i="5"/>
  <c r="Q50" i="5"/>
  <c r="Q51" i="5"/>
  <c r="Q53" i="5"/>
  <c r="Q54" i="5"/>
  <c r="Q55" i="5"/>
  <c r="Q56" i="5"/>
  <c r="Q58" i="5"/>
  <c r="Q62" i="5"/>
  <c r="Q64" i="5"/>
  <c r="Q68" i="5"/>
  <c r="Q70" i="5"/>
  <c r="Q72" i="5"/>
  <c r="Q74" i="5"/>
  <c r="Q75" i="5"/>
  <c r="Q76" i="5"/>
  <c r="Q79" i="5"/>
  <c r="Q80" i="5"/>
  <c r="Q82" i="5"/>
  <c r="Q84" i="5"/>
  <c r="Q87" i="5"/>
  <c r="Q94" i="5"/>
  <c r="Q96" i="5"/>
  <c r="Q99" i="5"/>
  <c r="Q102" i="5"/>
  <c r="Q103" i="5"/>
  <c r="Q104" i="5"/>
  <c r="Q106" i="5"/>
  <c r="Q107" i="5"/>
  <c r="Q109" i="5"/>
  <c r="Q116" i="5"/>
  <c r="Q117" i="5"/>
  <c r="Q118" i="5"/>
  <c r="Q119" i="5"/>
  <c r="Q120" i="5"/>
  <c r="Q121" i="5"/>
  <c r="Q124" i="5"/>
  <c r="Q129" i="5"/>
  <c r="Q130" i="5"/>
  <c r="Q131" i="5"/>
  <c r="Q133" i="5"/>
  <c r="Q134" i="5"/>
  <c r="Q136" i="5"/>
  <c r="Q137" i="5"/>
  <c r="Q146" i="5"/>
  <c r="Q147" i="5"/>
  <c r="Q149" i="5"/>
  <c r="Q150" i="5"/>
  <c r="Q152" i="5"/>
  <c r="Q153" i="5"/>
  <c r="Q155" i="5"/>
  <c r="P1" i="43" l="1"/>
  <c r="O1" i="43"/>
  <c r="N1" i="43"/>
  <c r="M1" i="43"/>
  <c r="L1" i="43"/>
  <c r="K1" i="43"/>
  <c r="J1" i="43"/>
  <c r="I1" i="43"/>
  <c r="H1" i="43"/>
  <c r="P1" i="41"/>
  <c r="O1" i="41"/>
  <c r="N1" i="41"/>
  <c r="M1" i="41"/>
  <c r="L1" i="41"/>
  <c r="K1" i="41"/>
  <c r="J1" i="41"/>
  <c r="I1" i="41"/>
  <c r="H1" i="41"/>
  <c r="J1" i="39" l="1"/>
  <c r="K1" i="39"/>
  <c r="I1" i="39"/>
  <c r="L1" i="39"/>
  <c r="M1" i="39"/>
  <c r="N1" i="39"/>
  <c r="O1" i="39"/>
  <c r="P1" i="39"/>
  <c r="H1" i="39"/>
  <c r="AA26" i="21" l="1"/>
  <c r="AA90" i="21"/>
  <c r="AA154" i="21"/>
  <c r="AA63" i="8"/>
  <c r="AA127" i="8"/>
  <c r="AA38" i="6"/>
  <c r="AA102" i="6"/>
  <c r="AA12" i="4"/>
  <c r="AA76" i="4"/>
  <c r="AA141" i="4"/>
  <c r="AA33" i="2"/>
  <c r="AA41" i="2"/>
  <c r="AA49" i="2"/>
  <c r="AA57" i="2"/>
  <c r="AA65" i="2"/>
  <c r="AA73" i="2"/>
  <c r="AA81" i="2"/>
  <c r="AA89" i="2"/>
  <c r="AA97" i="2"/>
  <c r="AA105" i="2"/>
  <c r="AA113" i="2"/>
  <c r="AA121" i="2"/>
  <c r="AA129" i="2"/>
  <c r="AA138" i="2"/>
  <c r="AA146" i="2"/>
  <c r="AA154" i="2"/>
  <c r="Y4" i="37"/>
  <c r="AA4" i="21" s="1"/>
  <c r="Y5" i="37"/>
  <c r="AA5" i="21" s="1"/>
  <c r="Y6" i="37"/>
  <c r="AA6" i="21" s="1"/>
  <c r="Y7" i="37"/>
  <c r="AA7" i="21" s="1"/>
  <c r="Y8" i="37"/>
  <c r="AA8" i="21" s="1"/>
  <c r="Y9" i="37"/>
  <c r="AA9" i="21" s="1"/>
  <c r="Y10" i="37"/>
  <c r="AA10" i="21" s="1"/>
  <c r="Y11" i="37"/>
  <c r="AA11" i="21" s="1"/>
  <c r="Y12" i="37"/>
  <c r="AA12" i="21" s="1"/>
  <c r="Y13" i="37"/>
  <c r="AA13" i="21" s="1"/>
  <c r="Y14" i="37"/>
  <c r="AA14" i="21" s="1"/>
  <c r="Y15" i="37"/>
  <c r="AA15" i="21" s="1"/>
  <c r="Y16" i="37"/>
  <c r="AA16" i="21" s="1"/>
  <c r="Y17" i="37"/>
  <c r="AA17" i="21" s="1"/>
  <c r="Y18" i="37"/>
  <c r="AA18" i="21" s="1"/>
  <c r="Y19" i="37"/>
  <c r="AA19" i="21" s="1"/>
  <c r="Y20" i="37"/>
  <c r="AA20" i="21" s="1"/>
  <c r="Y21" i="37"/>
  <c r="AA21" i="21" s="1"/>
  <c r="Y22" i="37"/>
  <c r="AA22" i="21" s="1"/>
  <c r="Y23" i="37"/>
  <c r="AA23" i="21" s="1"/>
  <c r="Y24" i="37"/>
  <c r="AA24" i="21" s="1"/>
  <c r="Y25" i="37"/>
  <c r="AA25" i="21" s="1"/>
  <c r="Y26" i="37"/>
  <c r="Y27" i="37"/>
  <c r="AA27" i="21" s="1"/>
  <c r="Y28" i="37"/>
  <c r="AA28" i="21" s="1"/>
  <c r="Y29" i="37"/>
  <c r="AA29" i="21" s="1"/>
  <c r="Y30" i="37"/>
  <c r="AA30" i="21" s="1"/>
  <c r="Y31" i="37"/>
  <c r="AA31" i="21" s="1"/>
  <c r="Y32" i="37"/>
  <c r="AA32" i="21" s="1"/>
  <c r="Y33" i="37"/>
  <c r="AA33" i="21" s="1"/>
  <c r="Y34" i="37"/>
  <c r="AA34" i="21" s="1"/>
  <c r="Y35" i="37"/>
  <c r="AA35" i="21" s="1"/>
  <c r="Y36" i="37"/>
  <c r="AA36" i="21" s="1"/>
  <c r="Y37" i="37"/>
  <c r="AA37" i="21" s="1"/>
  <c r="Y38" i="37"/>
  <c r="AA38" i="21" s="1"/>
  <c r="Y39" i="37"/>
  <c r="AA39" i="21" s="1"/>
  <c r="Y40" i="37"/>
  <c r="AA40" i="21" s="1"/>
  <c r="Y41" i="37"/>
  <c r="AA41" i="21" s="1"/>
  <c r="Y42" i="37"/>
  <c r="AA42" i="21" s="1"/>
  <c r="Y43" i="37"/>
  <c r="AA43" i="21" s="1"/>
  <c r="Y44" i="37"/>
  <c r="AA44" i="21" s="1"/>
  <c r="Y45" i="37"/>
  <c r="AA45" i="21" s="1"/>
  <c r="Y46" i="37"/>
  <c r="AA46" i="21" s="1"/>
  <c r="Y47" i="37"/>
  <c r="AA47" i="21" s="1"/>
  <c r="Y48" i="37"/>
  <c r="AA48" i="21" s="1"/>
  <c r="Y49" i="37"/>
  <c r="AA49" i="21" s="1"/>
  <c r="Y50" i="37"/>
  <c r="AA50" i="21" s="1"/>
  <c r="Y51" i="37"/>
  <c r="AA51" i="21" s="1"/>
  <c r="Y52" i="37"/>
  <c r="AA52" i="21" s="1"/>
  <c r="Y53" i="37"/>
  <c r="AA53" i="21" s="1"/>
  <c r="Y54" i="37"/>
  <c r="AA54" i="21" s="1"/>
  <c r="Y55" i="37"/>
  <c r="AA55" i="21" s="1"/>
  <c r="Y56" i="37"/>
  <c r="AA56" i="21" s="1"/>
  <c r="Y57" i="37"/>
  <c r="AA57" i="21" s="1"/>
  <c r="Y58" i="37"/>
  <c r="AA58" i="21" s="1"/>
  <c r="Y59" i="37"/>
  <c r="AA59" i="21" s="1"/>
  <c r="Y60" i="37"/>
  <c r="AA60" i="21" s="1"/>
  <c r="Y61" i="37"/>
  <c r="AA61" i="21" s="1"/>
  <c r="Y62" i="37"/>
  <c r="AA62" i="21" s="1"/>
  <c r="Y63" i="37"/>
  <c r="AA63" i="21" s="1"/>
  <c r="Y64" i="37"/>
  <c r="AA64" i="21" s="1"/>
  <c r="Y65" i="37"/>
  <c r="AA65" i="21" s="1"/>
  <c r="Y66" i="37"/>
  <c r="AA66" i="21" s="1"/>
  <c r="Y67" i="37"/>
  <c r="AA67" i="21" s="1"/>
  <c r="Y68" i="37"/>
  <c r="AA68" i="21" s="1"/>
  <c r="Y69" i="37"/>
  <c r="AA69" i="21" s="1"/>
  <c r="Y70" i="37"/>
  <c r="AA70" i="21" s="1"/>
  <c r="Y71" i="37"/>
  <c r="AA71" i="21" s="1"/>
  <c r="Y72" i="37"/>
  <c r="AA72" i="21" s="1"/>
  <c r="Y73" i="37"/>
  <c r="AA73" i="21" s="1"/>
  <c r="Y74" i="37"/>
  <c r="AA74" i="21" s="1"/>
  <c r="Y75" i="37"/>
  <c r="AA75" i="21" s="1"/>
  <c r="Y76" i="37"/>
  <c r="AA76" i="21" s="1"/>
  <c r="Y77" i="37"/>
  <c r="AA77" i="21" s="1"/>
  <c r="Y78" i="37"/>
  <c r="AA78" i="21" s="1"/>
  <c r="Y79" i="37"/>
  <c r="AA79" i="21" s="1"/>
  <c r="Y80" i="37"/>
  <c r="AA80" i="21" s="1"/>
  <c r="Y81" i="37"/>
  <c r="AA81" i="21" s="1"/>
  <c r="Y82" i="37"/>
  <c r="AA82" i="21" s="1"/>
  <c r="Y83" i="37"/>
  <c r="AA83" i="21" s="1"/>
  <c r="Y84" i="37"/>
  <c r="AA84" i="21" s="1"/>
  <c r="Y85" i="37"/>
  <c r="AA85" i="21" s="1"/>
  <c r="Y86" i="37"/>
  <c r="AA86" i="21" s="1"/>
  <c r="Y87" i="37"/>
  <c r="AA87" i="21" s="1"/>
  <c r="Y88" i="37"/>
  <c r="AA88" i="21" s="1"/>
  <c r="Y89" i="37"/>
  <c r="AA89" i="21" s="1"/>
  <c r="Y90" i="37"/>
  <c r="Y91" i="37"/>
  <c r="AA91" i="21" s="1"/>
  <c r="Y92" i="37"/>
  <c r="AA92" i="21" s="1"/>
  <c r="Y93" i="37"/>
  <c r="AA93" i="21" s="1"/>
  <c r="Y94" i="37"/>
  <c r="AA94" i="21" s="1"/>
  <c r="Y95" i="37"/>
  <c r="AA95" i="21" s="1"/>
  <c r="Y96" i="37"/>
  <c r="AA96" i="21" s="1"/>
  <c r="Y97" i="37"/>
  <c r="AA97" i="21" s="1"/>
  <c r="Y98" i="37"/>
  <c r="AA98" i="21" s="1"/>
  <c r="Y99" i="37"/>
  <c r="AA99" i="21" s="1"/>
  <c r="Y100" i="37"/>
  <c r="AA100" i="21" s="1"/>
  <c r="Y101" i="37"/>
  <c r="AA101" i="21" s="1"/>
  <c r="Y102" i="37"/>
  <c r="AA102" i="21" s="1"/>
  <c r="Y103" i="37"/>
  <c r="AA103" i="21" s="1"/>
  <c r="Y104" i="37"/>
  <c r="AA104" i="21" s="1"/>
  <c r="Y105" i="37"/>
  <c r="AA105" i="21" s="1"/>
  <c r="Y106" i="37"/>
  <c r="AA106" i="21" s="1"/>
  <c r="Y107" i="37"/>
  <c r="AA107" i="21" s="1"/>
  <c r="Y108" i="37"/>
  <c r="AA108" i="21" s="1"/>
  <c r="Y109" i="37"/>
  <c r="AA109" i="21" s="1"/>
  <c r="Y110" i="37"/>
  <c r="AA110" i="21" s="1"/>
  <c r="Y111" i="37"/>
  <c r="AA111" i="21" s="1"/>
  <c r="Y112" i="37"/>
  <c r="AA112" i="21" s="1"/>
  <c r="Y113" i="37"/>
  <c r="AA113" i="21" s="1"/>
  <c r="Y114" i="37"/>
  <c r="AA114" i="21" s="1"/>
  <c r="Y115" i="37"/>
  <c r="AA115" i="21" s="1"/>
  <c r="Y116" i="37"/>
  <c r="AA116" i="21" s="1"/>
  <c r="Y117" i="37"/>
  <c r="AA117" i="21" s="1"/>
  <c r="Y118" i="37"/>
  <c r="AA118" i="21" s="1"/>
  <c r="Y119" i="37"/>
  <c r="AA119" i="21" s="1"/>
  <c r="Y120" i="37"/>
  <c r="AA120" i="21" s="1"/>
  <c r="Y121" i="37"/>
  <c r="AA121" i="21" s="1"/>
  <c r="Y122" i="37"/>
  <c r="AA122" i="21" s="1"/>
  <c r="Y123" i="37"/>
  <c r="AA123" i="21" s="1"/>
  <c r="Y124" i="37"/>
  <c r="AA124" i="21" s="1"/>
  <c r="Y125" i="37"/>
  <c r="AA125" i="21" s="1"/>
  <c r="Y126" i="37"/>
  <c r="AA126" i="21" s="1"/>
  <c r="Y127" i="37"/>
  <c r="AA127" i="21" s="1"/>
  <c r="Y128" i="37"/>
  <c r="AA128" i="21" s="1"/>
  <c r="Y129" i="37"/>
  <c r="AA129" i="21" s="1"/>
  <c r="Y130" i="37"/>
  <c r="AA130" i="21" s="1"/>
  <c r="Y131" i="37"/>
  <c r="AA131" i="21" s="1"/>
  <c r="Y132" i="37"/>
  <c r="AA132" i="21" s="1"/>
  <c r="Y133" i="37"/>
  <c r="AA133" i="21" s="1"/>
  <c r="Y134" i="37"/>
  <c r="AA134" i="21" s="1"/>
  <c r="Y135" i="37"/>
  <c r="AA135" i="21" s="1"/>
  <c r="Y136" i="37"/>
  <c r="AA136" i="21" s="1"/>
  <c r="Y137" i="37"/>
  <c r="AA137" i="21" s="1"/>
  <c r="Y138" i="37"/>
  <c r="AA138" i="21" s="1"/>
  <c r="Y139" i="37"/>
  <c r="AA139" i="21" s="1"/>
  <c r="Y140" i="37"/>
  <c r="AA140" i="21" s="1"/>
  <c r="Y141" i="37"/>
  <c r="AA141" i="21" s="1"/>
  <c r="Y142" i="37"/>
  <c r="AA142" i="21" s="1"/>
  <c r="Y143" i="37"/>
  <c r="AA143" i="21" s="1"/>
  <c r="Y144" i="37"/>
  <c r="AA144" i="21" s="1"/>
  <c r="Y145" i="37"/>
  <c r="AA145" i="21" s="1"/>
  <c r="Y146" i="37"/>
  <c r="AA146" i="21" s="1"/>
  <c r="Y147" i="37"/>
  <c r="AA147" i="21" s="1"/>
  <c r="Y148" i="37"/>
  <c r="AA148" i="21" s="1"/>
  <c r="Y149" i="37"/>
  <c r="AA149" i="21" s="1"/>
  <c r="Y150" i="37"/>
  <c r="AA150" i="21" s="1"/>
  <c r="Y151" i="37"/>
  <c r="AA151" i="21" s="1"/>
  <c r="Y152" i="37"/>
  <c r="AA152" i="21" s="1"/>
  <c r="Y153" i="37"/>
  <c r="AA153" i="21" s="1"/>
  <c r="Y154" i="37"/>
  <c r="Y155" i="37"/>
  <c r="AA155" i="21" s="1"/>
  <c r="Y156" i="37"/>
  <c r="AA156" i="21" s="1"/>
  <c r="Y3" i="37"/>
  <c r="AA3" i="21" s="1"/>
  <c r="Y4" i="7"/>
  <c r="AA4" i="8" s="1"/>
  <c r="Y5" i="7"/>
  <c r="AA5" i="8" s="1"/>
  <c r="Y6" i="7"/>
  <c r="AA6" i="8" s="1"/>
  <c r="Y7" i="7"/>
  <c r="AA7" i="8" s="1"/>
  <c r="Y8" i="7"/>
  <c r="AA8" i="8" s="1"/>
  <c r="Y9" i="7"/>
  <c r="AA9" i="8" s="1"/>
  <c r="Y10" i="7"/>
  <c r="AA10" i="8" s="1"/>
  <c r="Y11" i="7"/>
  <c r="AA11" i="8" s="1"/>
  <c r="Y12" i="7"/>
  <c r="AA12" i="8" s="1"/>
  <c r="Y13" i="7"/>
  <c r="AA13" i="8" s="1"/>
  <c r="Y14" i="7"/>
  <c r="AA14" i="8" s="1"/>
  <c r="Y15" i="7"/>
  <c r="AA15" i="8" s="1"/>
  <c r="Y16" i="7"/>
  <c r="AA16" i="8" s="1"/>
  <c r="Y17" i="7"/>
  <c r="AA17" i="8" s="1"/>
  <c r="Y18" i="7"/>
  <c r="AA18" i="8" s="1"/>
  <c r="Y19" i="7"/>
  <c r="AA19" i="8" s="1"/>
  <c r="Y20" i="7"/>
  <c r="AA20" i="8" s="1"/>
  <c r="Y21" i="7"/>
  <c r="AA21" i="8" s="1"/>
  <c r="Y22" i="7"/>
  <c r="AA22" i="8" s="1"/>
  <c r="Y23" i="7"/>
  <c r="AA23" i="8" s="1"/>
  <c r="Y24" i="7"/>
  <c r="AA24" i="8" s="1"/>
  <c r="Y25" i="7"/>
  <c r="AA25" i="8" s="1"/>
  <c r="Y26" i="7"/>
  <c r="AA26" i="8" s="1"/>
  <c r="Y27" i="7"/>
  <c r="AA27" i="8" s="1"/>
  <c r="Y28" i="7"/>
  <c r="AA28" i="8" s="1"/>
  <c r="Y29" i="7"/>
  <c r="AA29" i="8" s="1"/>
  <c r="Y30" i="7"/>
  <c r="AA30" i="8" s="1"/>
  <c r="Y31" i="7"/>
  <c r="AA31" i="8" s="1"/>
  <c r="Y32" i="7"/>
  <c r="AA32" i="8" s="1"/>
  <c r="Y33" i="7"/>
  <c r="AA33" i="8" s="1"/>
  <c r="Y34" i="7"/>
  <c r="AA34" i="8" s="1"/>
  <c r="Y35" i="7"/>
  <c r="AA35" i="8" s="1"/>
  <c r="Y36" i="7"/>
  <c r="AA36" i="8" s="1"/>
  <c r="Y37" i="7"/>
  <c r="AA37" i="8" s="1"/>
  <c r="Y38" i="7"/>
  <c r="AA38" i="8" s="1"/>
  <c r="Y39" i="7"/>
  <c r="AA39" i="8" s="1"/>
  <c r="Y40" i="7"/>
  <c r="AA40" i="8" s="1"/>
  <c r="Y41" i="7"/>
  <c r="AA41" i="8" s="1"/>
  <c r="Y42" i="7"/>
  <c r="AA42" i="8" s="1"/>
  <c r="Y43" i="7"/>
  <c r="AA43" i="8" s="1"/>
  <c r="Y44" i="7"/>
  <c r="AA44" i="8" s="1"/>
  <c r="Y45" i="7"/>
  <c r="AA45" i="8" s="1"/>
  <c r="Y46" i="7"/>
  <c r="AA46" i="8" s="1"/>
  <c r="Y47" i="7"/>
  <c r="AA47" i="8" s="1"/>
  <c r="Y48" i="7"/>
  <c r="AA48" i="8" s="1"/>
  <c r="Y49" i="7"/>
  <c r="AA49" i="8" s="1"/>
  <c r="Y50" i="7"/>
  <c r="AA50" i="8" s="1"/>
  <c r="Y51" i="7"/>
  <c r="AA51" i="8" s="1"/>
  <c r="Y52" i="7"/>
  <c r="AA52" i="8" s="1"/>
  <c r="Y53" i="7"/>
  <c r="AA53" i="8" s="1"/>
  <c r="Y54" i="7"/>
  <c r="AA54" i="8" s="1"/>
  <c r="Y55" i="7"/>
  <c r="AA55" i="8" s="1"/>
  <c r="Y56" i="7"/>
  <c r="AA56" i="8" s="1"/>
  <c r="Y57" i="7"/>
  <c r="AA57" i="8" s="1"/>
  <c r="Y58" i="7"/>
  <c r="AA58" i="8" s="1"/>
  <c r="Y59" i="7"/>
  <c r="AA59" i="8" s="1"/>
  <c r="Y60" i="7"/>
  <c r="AA60" i="8" s="1"/>
  <c r="Y61" i="7"/>
  <c r="AA61" i="8" s="1"/>
  <c r="Y62" i="7"/>
  <c r="AA62" i="8" s="1"/>
  <c r="Y63" i="7"/>
  <c r="Y64" i="7"/>
  <c r="AA64" i="8" s="1"/>
  <c r="Y65" i="7"/>
  <c r="AA65" i="8" s="1"/>
  <c r="Y66" i="7"/>
  <c r="AA66" i="8" s="1"/>
  <c r="Y67" i="7"/>
  <c r="AA67" i="8" s="1"/>
  <c r="Y68" i="7"/>
  <c r="AA68" i="8" s="1"/>
  <c r="Y69" i="7"/>
  <c r="AA69" i="8" s="1"/>
  <c r="Y70" i="7"/>
  <c r="AA70" i="8" s="1"/>
  <c r="Y71" i="7"/>
  <c r="AA71" i="8" s="1"/>
  <c r="Y72" i="7"/>
  <c r="AA72" i="8" s="1"/>
  <c r="Y73" i="7"/>
  <c r="AA73" i="8" s="1"/>
  <c r="Y74" i="7"/>
  <c r="AA74" i="8" s="1"/>
  <c r="Y75" i="7"/>
  <c r="AA75" i="8" s="1"/>
  <c r="Y76" i="7"/>
  <c r="AA76" i="8" s="1"/>
  <c r="Y77" i="7"/>
  <c r="AA77" i="8" s="1"/>
  <c r="Y78" i="7"/>
  <c r="AA78" i="8" s="1"/>
  <c r="Y79" i="7"/>
  <c r="AA79" i="8" s="1"/>
  <c r="Y80" i="7"/>
  <c r="AA80" i="8" s="1"/>
  <c r="Y81" i="7"/>
  <c r="AA81" i="8" s="1"/>
  <c r="Y82" i="7"/>
  <c r="AA82" i="8" s="1"/>
  <c r="Y83" i="7"/>
  <c r="AA83" i="8" s="1"/>
  <c r="Y84" i="7"/>
  <c r="AA84" i="8" s="1"/>
  <c r="Y85" i="7"/>
  <c r="AA85" i="8" s="1"/>
  <c r="Y86" i="7"/>
  <c r="AA86" i="8" s="1"/>
  <c r="Y87" i="7"/>
  <c r="AA87" i="8" s="1"/>
  <c r="Y88" i="7"/>
  <c r="AA88" i="8" s="1"/>
  <c r="Y89" i="7"/>
  <c r="AA89" i="8" s="1"/>
  <c r="Y90" i="7"/>
  <c r="AA90" i="8" s="1"/>
  <c r="Y91" i="7"/>
  <c r="AA91" i="8" s="1"/>
  <c r="Y92" i="7"/>
  <c r="AA92" i="8" s="1"/>
  <c r="Y93" i="7"/>
  <c r="AA93" i="8" s="1"/>
  <c r="Y94" i="7"/>
  <c r="AA94" i="8" s="1"/>
  <c r="Y95" i="7"/>
  <c r="AA95" i="8" s="1"/>
  <c r="Y96" i="7"/>
  <c r="AA96" i="8" s="1"/>
  <c r="Y97" i="7"/>
  <c r="AA97" i="8" s="1"/>
  <c r="Y98" i="7"/>
  <c r="AA98" i="8" s="1"/>
  <c r="Y99" i="7"/>
  <c r="AA99" i="8" s="1"/>
  <c r="Y100" i="7"/>
  <c r="AA100" i="8" s="1"/>
  <c r="Y101" i="7"/>
  <c r="AA101" i="8" s="1"/>
  <c r="Y102" i="7"/>
  <c r="AA102" i="8" s="1"/>
  <c r="Y103" i="7"/>
  <c r="AA103" i="8" s="1"/>
  <c r="Y104" i="7"/>
  <c r="AA104" i="8" s="1"/>
  <c r="Y105" i="7"/>
  <c r="AA105" i="8" s="1"/>
  <c r="Y106" i="7"/>
  <c r="AA106" i="8" s="1"/>
  <c r="Y107" i="7"/>
  <c r="AA107" i="8" s="1"/>
  <c r="Y108" i="7"/>
  <c r="AA108" i="8" s="1"/>
  <c r="Y109" i="7"/>
  <c r="AA109" i="8" s="1"/>
  <c r="Y110" i="7"/>
  <c r="AA110" i="8" s="1"/>
  <c r="Y111" i="7"/>
  <c r="AA111" i="8" s="1"/>
  <c r="Y112" i="7"/>
  <c r="AA112" i="8" s="1"/>
  <c r="Y113" i="7"/>
  <c r="AA113" i="8" s="1"/>
  <c r="Y114" i="7"/>
  <c r="AA114" i="8" s="1"/>
  <c r="Y115" i="7"/>
  <c r="AA115" i="8" s="1"/>
  <c r="Y116" i="7"/>
  <c r="AA116" i="8" s="1"/>
  <c r="Y117" i="7"/>
  <c r="AA117" i="8" s="1"/>
  <c r="Y118" i="7"/>
  <c r="AA118" i="8" s="1"/>
  <c r="Y119" i="7"/>
  <c r="AA119" i="8" s="1"/>
  <c r="Y120" i="7"/>
  <c r="AA120" i="8" s="1"/>
  <c r="Y121" i="7"/>
  <c r="AA121" i="8" s="1"/>
  <c r="Y122" i="7"/>
  <c r="AA122" i="8" s="1"/>
  <c r="Y123" i="7"/>
  <c r="AA123" i="8" s="1"/>
  <c r="Y124" i="7"/>
  <c r="AA124" i="8" s="1"/>
  <c r="Y125" i="7"/>
  <c r="AA125" i="8" s="1"/>
  <c r="Y126" i="7"/>
  <c r="AA126" i="8" s="1"/>
  <c r="Y127" i="7"/>
  <c r="Y128" i="7"/>
  <c r="AA128" i="8" s="1"/>
  <c r="Y129" i="7"/>
  <c r="AA129" i="8" s="1"/>
  <c r="Y130" i="7"/>
  <c r="AA130" i="8" s="1"/>
  <c r="Y131" i="7"/>
  <c r="AA131" i="8" s="1"/>
  <c r="Y132" i="7"/>
  <c r="AA132" i="8" s="1"/>
  <c r="Y133" i="7"/>
  <c r="AA133" i="8" s="1"/>
  <c r="Y134" i="7"/>
  <c r="AA134" i="8" s="1"/>
  <c r="Y135" i="7"/>
  <c r="AA135" i="8" s="1"/>
  <c r="Y136" i="7"/>
  <c r="AA136" i="8" s="1"/>
  <c r="Y137" i="7"/>
  <c r="AA137" i="8" s="1"/>
  <c r="Y138" i="7"/>
  <c r="AA138" i="8" s="1"/>
  <c r="Y139" i="7"/>
  <c r="AA139" i="8" s="1"/>
  <c r="Y140" i="7"/>
  <c r="AA140" i="8" s="1"/>
  <c r="Y141" i="7"/>
  <c r="AA141" i="8" s="1"/>
  <c r="Y142" i="7"/>
  <c r="AA142" i="8" s="1"/>
  <c r="Y143" i="7"/>
  <c r="AA143" i="8" s="1"/>
  <c r="Y144" i="7"/>
  <c r="AA144" i="8" s="1"/>
  <c r="Y145" i="7"/>
  <c r="AA145" i="8" s="1"/>
  <c r="Y146" i="7"/>
  <c r="AA146" i="8" s="1"/>
  <c r="Y147" i="7"/>
  <c r="AA147" i="8" s="1"/>
  <c r="Y148" i="7"/>
  <c r="AA148" i="8" s="1"/>
  <c r="Y149" i="7"/>
  <c r="AA149" i="8" s="1"/>
  <c r="Y150" i="7"/>
  <c r="AA150" i="8" s="1"/>
  <c r="Y151" i="7"/>
  <c r="AA151" i="8" s="1"/>
  <c r="Y152" i="7"/>
  <c r="AA152" i="8" s="1"/>
  <c r="Y153" i="7"/>
  <c r="AA153" i="8" s="1"/>
  <c r="Y154" i="7"/>
  <c r="AA154" i="8" s="1"/>
  <c r="Y155" i="7"/>
  <c r="AA155" i="8" s="1"/>
  <c r="Y156" i="7"/>
  <c r="AA156" i="8" s="1"/>
  <c r="Y3" i="7"/>
  <c r="AA3" i="8" s="1"/>
  <c r="Y4" i="5"/>
  <c r="AA4" i="6" s="1"/>
  <c r="Y5" i="5"/>
  <c r="AA5" i="6" s="1"/>
  <c r="Y6" i="5"/>
  <c r="AA6" i="6" s="1"/>
  <c r="Y7" i="5"/>
  <c r="AA7" i="6" s="1"/>
  <c r="Y8" i="5"/>
  <c r="AA8" i="6" s="1"/>
  <c r="Y9" i="5"/>
  <c r="AA9" i="6" s="1"/>
  <c r="Y10" i="5"/>
  <c r="AA10" i="6" s="1"/>
  <c r="Y11" i="5"/>
  <c r="AA11" i="6" s="1"/>
  <c r="Y12" i="5"/>
  <c r="AA12" i="6" s="1"/>
  <c r="Y13" i="5"/>
  <c r="AA13" i="6" s="1"/>
  <c r="Y14" i="5"/>
  <c r="AA14" i="6" s="1"/>
  <c r="Y15" i="5"/>
  <c r="AA15" i="6" s="1"/>
  <c r="Y16" i="5"/>
  <c r="AA16" i="6" s="1"/>
  <c r="Y17" i="5"/>
  <c r="AA17" i="6" s="1"/>
  <c r="Y18" i="5"/>
  <c r="AA18" i="6" s="1"/>
  <c r="Y19" i="5"/>
  <c r="AA19" i="6" s="1"/>
  <c r="Y20" i="5"/>
  <c r="AA20" i="6" s="1"/>
  <c r="Y21" i="5"/>
  <c r="AA21" i="6" s="1"/>
  <c r="Y22" i="5"/>
  <c r="AA22" i="6" s="1"/>
  <c r="Y23" i="5"/>
  <c r="AA23" i="6" s="1"/>
  <c r="Y24" i="5"/>
  <c r="AA24" i="6" s="1"/>
  <c r="Y25" i="5"/>
  <c r="AA25" i="6" s="1"/>
  <c r="Y26" i="5"/>
  <c r="AA26" i="6" s="1"/>
  <c r="Y27" i="5"/>
  <c r="AA27" i="6" s="1"/>
  <c r="Y28" i="5"/>
  <c r="AA28" i="6" s="1"/>
  <c r="Y29" i="5"/>
  <c r="AA29" i="6" s="1"/>
  <c r="Y30" i="5"/>
  <c r="AA30" i="6" s="1"/>
  <c r="Y31" i="5"/>
  <c r="AA31" i="6" s="1"/>
  <c r="Y32" i="5"/>
  <c r="AA32" i="6" s="1"/>
  <c r="Y33" i="5"/>
  <c r="AA33" i="6" s="1"/>
  <c r="Y34" i="5"/>
  <c r="AA34" i="6" s="1"/>
  <c r="Y35" i="5"/>
  <c r="AA35" i="6" s="1"/>
  <c r="Y36" i="5"/>
  <c r="AA36" i="6" s="1"/>
  <c r="Y37" i="5"/>
  <c r="AA37" i="6" s="1"/>
  <c r="Y38" i="5"/>
  <c r="Y39" i="5"/>
  <c r="AA39" i="6" s="1"/>
  <c r="Y40" i="5"/>
  <c r="AA40" i="6" s="1"/>
  <c r="Y41" i="5"/>
  <c r="AA41" i="6" s="1"/>
  <c r="Y42" i="5"/>
  <c r="AA42" i="6" s="1"/>
  <c r="Y43" i="5"/>
  <c r="AA43" i="6" s="1"/>
  <c r="Y44" i="5"/>
  <c r="AA44" i="6" s="1"/>
  <c r="Y45" i="5"/>
  <c r="AA45" i="6" s="1"/>
  <c r="Y46" i="5"/>
  <c r="AA46" i="6" s="1"/>
  <c r="Y47" i="5"/>
  <c r="AA47" i="6" s="1"/>
  <c r="Y48" i="5"/>
  <c r="AA48" i="6" s="1"/>
  <c r="Y49" i="5"/>
  <c r="AA49" i="6" s="1"/>
  <c r="Y50" i="5"/>
  <c r="AA50" i="6" s="1"/>
  <c r="Y51" i="5"/>
  <c r="AA51" i="6" s="1"/>
  <c r="Y52" i="5"/>
  <c r="AA52" i="6" s="1"/>
  <c r="Y53" i="5"/>
  <c r="AA53" i="6" s="1"/>
  <c r="Y54" i="5"/>
  <c r="AA54" i="6" s="1"/>
  <c r="Y55" i="5"/>
  <c r="AA55" i="6" s="1"/>
  <c r="Y56" i="5"/>
  <c r="AA56" i="6" s="1"/>
  <c r="Y57" i="5"/>
  <c r="AA57" i="6" s="1"/>
  <c r="Y58" i="5"/>
  <c r="AA58" i="6" s="1"/>
  <c r="Y59" i="5"/>
  <c r="AA59" i="6" s="1"/>
  <c r="Y60" i="5"/>
  <c r="AA60" i="6" s="1"/>
  <c r="Y61" i="5"/>
  <c r="AA61" i="6" s="1"/>
  <c r="Y62" i="5"/>
  <c r="AA62" i="6" s="1"/>
  <c r="Y63" i="5"/>
  <c r="AA63" i="6" s="1"/>
  <c r="Y64" i="5"/>
  <c r="AA64" i="6" s="1"/>
  <c r="Y65" i="5"/>
  <c r="AA65" i="6" s="1"/>
  <c r="Y66" i="5"/>
  <c r="AA66" i="6" s="1"/>
  <c r="Y67" i="5"/>
  <c r="AA67" i="6" s="1"/>
  <c r="Y68" i="5"/>
  <c r="AA68" i="6" s="1"/>
  <c r="Y69" i="5"/>
  <c r="AA69" i="6" s="1"/>
  <c r="Y70" i="5"/>
  <c r="AA70" i="6" s="1"/>
  <c r="Y71" i="5"/>
  <c r="AA71" i="6" s="1"/>
  <c r="Y72" i="5"/>
  <c r="AA72" i="6" s="1"/>
  <c r="Y73" i="5"/>
  <c r="AA73" i="6" s="1"/>
  <c r="Y74" i="5"/>
  <c r="AA74" i="6" s="1"/>
  <c r="Y75" i="5"/>
  <c r="AA75" i="6" s="1"/>
  <c r="Y76" i="5"/>
  <c r="AA76" i="6" s="1"/>
  <c r="Y77" i="5"/>
  <c r="AA77" i="6" s="1"/>
  <c r="Y78" i="5"/>
  <c r="AA78" i="6" s="1"/>
  <c r="Y79" i="5"/>
  <c r="AA79" i="6" s="1"/>
  <c r="Y80" i="5"/>
  <c r="AA80" i="6" s="1"/>
  <c r="Y81" i="5"/>
  <c r="AA81" i="6" s="1"/>
  <c r="Y82" i="5"/>
  <c r="AA82" i="6" s="1"/>
  <c r="Y83" i="5"/>
  <c r="AA83" i="6" s="1"/>
  <c r="Y84" i="5"/>
  <c r="AA84" i="6" s="1"/>
  <c r="Y85" i="5"/>
  <c r="AA85" i="6" s="1"/>
  <c r="Y86" i="5"/>
  <c r="AA86" i="6" s="1"/>
  <c r="Y87" i="5"/>
  <c r="AA87" i="6" s="1"/>
  <c r="Y88" i="5"/>
  <c r="AA88" i="6" s="1"/>
  <c r="Y89" i="5"/>
  <c r="AA89" i="6" s="1"/>
  <c r="Y90" i="5"/>
  <c r="AA90" i="6" s="1"/>
  <c r="Y91" i="5"/>
  <c r="AA91" i="6" s="1"/>
  <c r="Y92" i="5"/>
  <c r="AA92" i="6" s="1"/>
  <c r="Y93" i="5"/>
  <c r="AA93" i="6" s="1"/>
  <c r="Y94" i="5"/>
  <c r="AA94" i="6" s="1"/>
  <c r="Y95" i="5"/>
  <c r="AA95" i="6" s="1"/>
  <c r="Y96" i="5"/>
  <c r="AA96" i="6" s="1"/>
  <c r="Y97" i="5"/>
  <c r="AA97" i="6" s="1"/>
  <c r="Y98" i="5"/>
  <c r="AA98" i="6" s="1"/>
  <c r="Y99" i="5"/>
  <c r="AA99" i="6" s="1"/>
  <c r="Y100" i="5"/>
  <c r="AA100" i="6" s="1"/>
  <c r="Y101" i="5"/>
  <c r="AA101" i="6" s="1"/>
  <c r="Y102" i="5"/>
  <c r="Y103" i="5"/>
  <c r="AA103" i="6" s="1"/>
  <c r="Y104" i="5"/>
  <c r="AA104" i="6" s="1"/>
  <c r="Y105" i="5"/>
  <c r="AA105" i="6" s="1"/>
  <c r="Y106" i="5"/>
  <c r="AA106" i="6" s="1"/>
  <c r="Y107" i="5"/>
  <c r="AA107" i="6" s="1"/>
  <c r="Y108" i="5"/>
  <c r="AA108" i="6" s="1"/>
  <c r="Y109" i="5"/>
  <c r="AA109" i="6" s="1"/>
  <c r="Y110" i="5"/>
  <c r="AA110" i="6" s="1"/>
  <c r="Y111" i="5"/>
  <c r="AA111" i="6" s="1"/>
  <c r="Y112" i="5"/>
  <c r="AA112" i="6" s="1"/>
  <c r="Y113" i="5"/>
  <c r="AA113" i="6" s="1"/>
  <c r="Y114" i="5"/>
  <c r="AA114" i="6" s="1"/>
  <c r="Y115" i="5"/>
  <c r="AA115" i="6" s="1"/>
  <c r="Y116" i="5"/>
  <c r="AA116" i="6" s="1"/>
  <c r="Y117" i="5"/>
  <c r="AA117" i="6" s="1"/>
  <c r="Y118" i="5"/>
  <c r="AA118" i="6" s="1"/>
  <c r="Y119" i="5"/>
  <c r="AA119" i="6" s="1"/>
  <c r="Y120" i="5"/>
  <c r="AA120" i="6" s="1"/>
  <c r="Y121" i="5"/>
  <c r="AA121" i="6" s="1"/>
  <c r="Y122" i="5"/>
  <c r="AA122" i="6" s="1"/>
  <c r="Y123" i="5"/>
  <c r="AA123" i="6" s="1"/>
  <c r="Y124" i="5"/>
  <c r="AA124" i="6" s="1"/>
  <c r="Y125" i="5"/>
  <c r="AA125" i="6" s="1"/>
  <c r="Y126" i="5"/>
  <c r="AA126" i="6" s="1"/>
  <c r="Y127" i="5"/>
  <c r="AA127" i="6" s="1"/>
  <c r="Y128" i="5"/>
  <c r="AA128" i="6" s="1"/>
  <c r="Y129" i="5"/>
  <c r="AA129" i="6" s="1"/>
  <c r="Y130" i="5"/>
  <c r="AA130" i="6" s="1"/>
  <c r="Y131" i="5"/>
  <c r="AA131" i="6" s="1"/>
  <c r="Y132" i="5"/>
  <c r="AA132" i="6" s="1"/>
  <c r="Y133" i="5"/>
  <c r="AA133" i="6" s="1"/>
  <c r="Y134" i="5"/>
  <c r="AA134" i="6" s="1"/>
  <c r="Y135" i="5"/>
  <c r="AA135" i="6" s="1"/>
  <c r="Y136" i="5"/>
  <c r="AA136" i="6" s="1"/>
  <c r="Y137" i="5"/>
  <c r="AA137" i="6" s="1"/>
  <c r="Y138" i="5"/>
  <c r="AA138" i="6" s="1"/>
  <c r="Y139" i="5"/>
  <c r="AA139" i="6" s="1"/>
  <c r="Y140" i="5"/>
  <c r="AA140" i="6" s="1"/>
  <c r="Y141" i="5"/>
  <c r="AA141" i="6" s="1"/>
  <c r="Y142" i="5"/>
  <c r="AA142" i="6" s="1"/>
  <c r="Y143" i="5"/>
  <c r="AA143" i="6" s="1"/>
  <c r="Y144" i="5"/>
  <c r="AA144" i="6" s="1"/>
  <c r="Y145" i="5"/>
  <c r="AA145" i="6" s="1"/>
  <c r="Y146" i="5"/>
  <c r="AA146" i="6" s="1"/>
  <c r="Y147" i="5"/>
  <c r="AA147" i="6" s="1"/>
  <c r="Y148" i="5"/>
  <c r="AA148" i="6" s="1"/>
  <c r="Y149" i="5"/>
  <c r="AA149" i="6" s="1"/>
  <c r="Y150" i="5"/>
  <c r="AA150" i="6" s="1"/>
  <c r="Y151" i="5"/>
  <c r="AA151" i="6" s="1"/>
  <c r="Y152" i="5"/>
  <c r="AA152" i="6" s="1"/>
  <c r="Y153" i="5"/>
  <c r="AA153" i="6" s="1"/>
  <c r="Y154" i="5"/>
  <c r="AA154" i="6" s="1"/>
  <c r="Y155" i="5"/>
  <c r="AA155" i="6" s="1"/>
  <c r="Y156" i="5"/>
  <c r="AA156" i="6" s="1"/>
  <c r="Y3" i="5"/>
  <c r="AA3" i="6" s="1"/>
  <c r="Y4" i="3"/>
  <c r="AA4" i="4" s="1"/>
  <c r="Y5" i="3"/>
  <c r="AA5" i="4" s="1"/>
  <c r="Y6" i="3"/>
  <c r="AA6" i="4" s="1"/>
  <c r="Y7" i="3"/>
  <c r="AA7" i="4" s="1"/>
  <c r="Y8" i="3"/>
  <c r="AA8" i="4" s="1"/>
  <c r="Y9" i="3"/>
  <c r="AA9" i="4" s="1"/>
  <c r="Y10" i="3"/>
  <c r="AA10" i="4" s="1"/>
  <c r="Y11" i="3"/>
  <c r="AA11" i="4" s="1"/>
  <c r="Y12" i="3"/>
  <c r="Y13" i="3"/>
  <c r="AA13" i="4" s="1"/>
  <c r="Y14" i="3"/>
  <c r="AA14" i="4" s="1"/>
  <c r="Y15" i="3"/>
  <c r="AA15" i="4" s="1"/>
  <c r="Y16" i="3"/>
  <c r="AA16" i="4" s="1"/>
  <c r="Y17" i="3"/>
  <c r="AA17" i="4" s="1"/>
  <c r="Y18" i="3"/>
  <c r="AA18" i="4" s="1"/>
  <c r="Y19" i="3"/>
  <c r="AA19" i="4" s="1"/>
  <c r="Y20" i="3"/>
  <c r="AA20" i="4" s="1"/>
  <c r="Y21" i="3"/>
  <c r="AA21" i="4" s="1"/>
  <c r="Y22" i="3"/>
  <c r="AA22" i="4" s="1"/>
  <c r="Y23" i="3"/>
  <c r="AA23" i="4" s="1"/>
  <c r="Y24" i="3"/>
  <c r="AA24" i="4" s="1"/>
  <c r="Y25" i="3"/>
  <c r="AA25" i="4" s="1"/>
  <c r="Y26" i="3"/>
  <c r="AA26" i="4" s="1"/>
  <c r="Y27" i="3"/>
  <c r="AA27" i="4" s="1"/>
  <c r="Y28" i="3"/>
  <c r="AA28" i="4" s="1"/>
  <c r="Y29" i="3"/>
  <c r="AA29" i="4" s="1"/>
  <c r="Y30" i="3"/>
  <c r="AA30" i="4" s="1"/>
  <c r="Y31" i="3"/>
  <c r="AA31" i="4" s="1"/>
  <c r="Y32" i="3"/>
  <c r="AA32" i="4" s="1"/>
  <c r="Y33" i="3"/>
  <c r="AA33" i="4" s="1"/>
  <c r="Y34" i="3"/>
  <c r="AA34" i="4" s="1"/>
  <c r="Y35" i="3"/>
  <c r="AA35" i="4" s="1"/>
  <c r="Y36" i="3"/>
  <c r="AA36" i="4" s="1"/>
  <c r="Y37" i="3"/>
  <c r="AA37" i="4" s="1"/>
  <c r="Y38" i="3"/>
  <c r="AA38" i="4" s="1"/>
  <c r="Y39" i="3"/>
  <c r="AA39" i="4" s="1"/>
  <c r="Y40" i="3"/>
  <c r="AA40" i="4" s="1"/>
  <c r="Y41" i="3"/>
  <c r="AA41" i="4" s="1"/>
  <c r="Y42" i="3"/>
  <c r="AA42" i="4" s="1"/>
  <c r="Y43" i="3"/>
  <c r="AA43" i="4" s="1"/>
  <c r="Y44" i="3"/>
  <c r="AA44" i="4" s="1"/>
  <c r="Y45" i="3"/>
  <c r="AA45" i="4" s="1"/>
  <c r="Y46" i="3"/>
  <c r="AA46" i="4" s="1"/>
  <c r="Y47" i="3"/>
  <c r="AA47" i="4" s="1"/>
  <c r="Y48" i="3"/>
  <c r="AA48" i="4" s="1"/>
  <c r="Y49" i="3"/>
  <c r="AA49" i="4" s="1"/>
  <c r="Y50" i="3"/>
  <c r="AA50" i="4" s="1"/>
  <c r="Y51" i="3"/>
  <c r="AA51" i="4" s="1"/>
  <c r="Y52" i="3"/>
  <c r="AA52" i="4" s="1"/>
  <c r="Y53" i="3"/>
  <c r="AA53" i="4" s="1"/>
  <c r="Y54" i="3"/>
  <c r="AA54" i="4" s="1"/>
  <c r="Y55" i="3"/>
  <c r="AA55" i="4" s="1"/>
  <c r="Y56" i="3"/>
  <c r="AA56" i="4" s="1"/>
  <c r="Y57" i="3"/>
  <c r="AA57" i="4" s="1"/>
  <c r="Y58" i="3"/>
  <c r="AA58" i="4" s="1"/>
  <c r="Y59" i="3"/>
  <c r="AA59" i="4" s="1"/>
  <c r="Y60" i="3"/>
  <c r="AA60" i="4" s="1"/>
  <c r="Y61" i="3"/>
  <c r="AA61" i="4" s="1"/>
  <c r="Y62" i="3"/>
  <c r="AA62" i="4" s="1"/>
  <c r="Y63" i="3"/>
  <c r="AA63" i="4" s="1"/>
  <c r="Y64" i="3"/>
  <c r="AA64" i="4" s="1"/>
  <c r="Y65" i="3"/>
  <c r="AA65" i="4" s="1"/>
  <c r="Y66" i="3"/>
  <c r="AA66" i="4" s="1"/>
  <c r="Y67" i="3"/>
  <c r="AA67" i="4" s="1"/>
  <c r="Y68" i="3"/>
  <c r="AA68" i="4" s="1"/>
  <c r="Y69" i="3"/>
  <c r="AA69" i="4" s="1"/>
  <c r="Y70" i="3"/>
  <c r="AA70" i="4" s="1"/>
  <c r="Y71" i="3"/>
  <c r="AA71" i="4" s="1"/>
  <c r="Y72" i="3"/>
  <c r="AA72" i="4" s="1"/>
  <c r="Y73" i="3"/>
  <c r="AA73" i="4" s="1"/>
  <c r="Y74" i="3"/>
  <c r="AA74" i="4" s="1"/>
  <c r="Y75" i="3"/>
  <c r="AA75" i="4" s="1"/>
  <c r="Y76" i="3"/>
  <c r="Y77" i="3"/>
  <c r="AA77" i="4" s="1"/>
  <c r="Y78" i="3"/>
  <c r="AA78" i="4" s="1"/>
  <c r="Y79" i="3"/>
  <c r="AA79" i="4" s="1"/>
  <c r="Y80" i="3"/>
  <c r="AA80" i="4" s="1"/>
  <c r="Y81" i="3"/>
  <c r="AA81" i="4" s="1"/>
  <c r="Y82" i="3"/>
  <c r="AA82" i="4" s="1"/>
  <c r="Y83" i="3"/>
  <c r="AA83" i="4" s="1"/>
  <c r="Y84" i="3"/>
  <c r="AA84" i="4" s="1"/>
  <c r="Y85" i="3"/>
  <c r="AA85" i="4" s="1"/>
  <c r="Y86" i="3"/>
  <c r="AA86" i="4" s="1"/>
  <c r="Y87" i="3"/>
  <c r="AA87" i="4" s="1"/>
  <c r="Y88" i="3"/>
  <c r="AA88" i="4" s="1"/>
  <c r="Y89" i="3"/>
  <c r="AA89" i="4" s="1"/>
  <c r="Y90" i="3"/>
  <c r="AA90" i="4" s="1"/>
  <c r="Y91" i="3"/>
  <c r="AA91" i="4" s="1"/>
  <c r="Y92" i="3"/>
  <c r="AA92" i="4" s="1"/>
  <c r="Y93" i="3"/>
  <c r="AA93" i="4" s="1"/>
  <c r="Y94" i="3"/>
  <c r="AA94" i="4" s="1"/>
  <c r="Y95" i="3"/>
  <c r="AA95" i="4" s="1"/>
  <c r="Y96" i="3"/>
  <c r="AA96" i="4" s="1"/>
  <c r="Y97" i="3"/>
  <c r="AA97" i="4" s="1"/>
  <c r="Y98" i="3"/>
  <c r="AA98" i="4" s="1"/>
  <c r="Y99" i="3"/>
  <c r="AA99" i="4" s="1"/>
  <c r="Y100" i="3"/>
  <c r="AA100" i="4" s="1"/>
  <c r="Y101" i="3"/>
  <c r="AA101" i="4" s="1"/>
  <c r="Y102" i="3"/>
  <c r="AA102" i="4" s="1"/>
  <c r="Y103" i="3"/>
  <c r="AA103" i="4" s="1"/>
  <c r="Y104" i="3"/>
  <c r="AA104" i="4" s="1"/>
  <c r="Y105" i="3"/>
  <c r="AA105" i="4" s="1"/>
  <c r="Y106" i="3"/>
  <c r="AA106" i="4" s="1"/>
  <c r="Y107" i="3"/>
  <c r="AA107" i="4" s="1"/>
  <c r="Y108" i="3"/>
  <c r="AA108" i="4" s="1"/>
  <c r="Y109" i="3"/>
  <c r="AA109" i="4" s="1"/>
  <c r="Y110" i="3"/>
  <c r="AA110" i="4" s="1"/>
  <c r="Y111" i="3"/>
  <c r="AA111" i="4" s="1"/>
  <c r="Y112" i="3"/>
  <c r="AA112" i="4" s="1"/>
  <c r="Y113" i="3"/>
  <c r="AA113" i="4" s="1"/>
  <c r="Y114" i="3"/>
  <c r="AA114" i="4" s="1"/>
  <c r="Y115" i="3"/>
  <c r="AA115" i="4" s="1"/>
  <c r="Y116" i="3"/>
  <c r="AA116" i="4" s="1"/>
  <c r="Y117" i="3"/>
  <c r="AA117" i="4" s="1"/>
  <c r="Y118" i="3"/>
  <c r="AA118" i="4" s="1"/>
  <c r="Y119" i="3"/>
  <c r="AA119" i="4" s="1"/>
  <c r="Y120" i="3"/>
  <c r="AA120" i="4" s="1"/>
  <c r="Y121" i="3"/>
  <c r="AA121" i="4" s="1"/>
  <c r="Y122" i="3"/>
  <c r="AA122" i="4" s="1"/>
  <c r="Y123" i="3"/>
  <c r="AA123" i="4" s="1"/>
  <c r="Y124" i="3"/>
  <c r="AA124" i="4" s="1"/>
  <c r="Y125" i="3"/>
  <c r="AA125" i="4" s="1"/>
  <c r="Y126" i="3"/>
  <c r="AA126" i="4" s="1"/>
  <c r="Y127" i="3"/>
  <c r="AA127" i="4" s="1"/>
  <c r="Y128" i="3"/>
  <c r="AA128" i="4" s="1"/>
  <c r="Y129" i="3"/>
  <c r="AA129" i="4" s="1"/>
  <c r="Y130" i="3"/>
  <c r="AA130" i="4" s="1"/>
  <c r="Y131" i="3"/>
  <c r="AA131" i="4" s="1"/>
  <c r="Y133" i="3"/>
  <c r="AA133" i="4" s="1"/>
  <c r="Y134" i="3"/>
  <c r="AA134" i="4" s="1"/>
  <c r="Y135" i="3"/>
  <c r="AA135" i="4" s="1"/>
  <c r="Y136" i="3"/>
  <c r="AA136" i="4" s="1"/>
  <c r="Y137" i="3"/>
  <c r="AA137" i="4" s="1"/>
  <c r="Y138" i="3"/>
  <c r="AA138" i="4" s="1"/>
  <c r="Y139" i="3"/>
  <c r="AA139" i="4" s="1"/>
  <c r="Y140" i="3"/>
  <c r="AA140" i="4" s="1"/>
  <c r="Y141" i="3"/>
  <c r="Y142" i="3"/>
  <c r="AA142" i="4" s="1"/>
  <c r="Y143" i="3"/>
  <c r="AA143" i="4" s="1"/>
  <c r="Y144" i="3"/>
  <c r="AA144" i="4" s="1"/>
  <c r="Y145" i="3"/>
  <c r="AA145" i="4" s="1"/>
  <c r="Y146" i="3"/>
  <c r="AA146" i="4" s="1"/>
  <c r="Y147" i="3"/>
  <c r="AA147" i="4" s="1"/>
  <c r="Y148" i="3"/>
  <c r="AA148" i="4" s="1"/>
  <c r="Y149" i="3"/>
  <c r="AA149" i="4" s="1"/>
  <c r="Y150" i="3"/>
  <c r="AA150" i="4" s="1"/>
  <c r="Y151" i="3"/>
  <c r="AA151" i="4" s="1"/>
  <c r="Y152" i="3"/>
  <c r="AA152" i="4" s="1"/>
  <c r="Y153" i="3"/>
  <c r="AA153" i="4" s="1"/>
  <c r="Y154" i="3"/>
  <c r="AA154" i="4" s="1"/>
  <c r="Y155" i="3"/>
  <c r="AA155" i="4" s="1"/>
  <c r="Y156" i="3"/>
  <c r="AA156" i="4" s="1"/>
  <c r="Y3" i="3"/>
  <c r="AA3" i="4" s="1"/>
  <c r="Y156" i="1"/>
  <c r="AA156" i="2" s="1"/>
  <c r="Y4" i="1"/>
  <c r="AA4" i="2" s="1"/>
  <c r="Y5" i="1"/>
  <c r="AA5" i="2" s="1"/>
  <c r="Y6" i="1"/>
  <c r="AA6" i="2" s="1"/>
  <c r="Y7" i="1"/>
  <c r="AA7" i="2" s="1"/>
  <c r="Y8" i="1"/>
  <c r="AA8" i="2" s="1"/>
  <c r="Y9" i="1"/>
  <c r="AA9" i="2" s="1"/>
  <c r="Y10" i="1"/>
  <c r="AA10" i="2" s="1"/>
  <c r="Y11" i="1"/>
  <c r="AA11" i="2" s="1"/>
  <c r="Y12" i="1"/>
  <c r="AA12" i="2" s="1"/>
  <c r="Y13" i="1"/>
  <c r="AA13" i="2" s="1"/>
  <c r="Y14" i="1"/>
  <c r="AA14" i="2" s="1"/>
  <c r="Y15" i="1"/>
  <c r="AA15" i="2" s="1"/>
  <c r="Y16" i="1"/>
  <c r="AA16" i="2" s="1"/>
  <c r="Y17" i="1"/>
  <c r="AA17" i="2" s="1"/>
  <c r="Y18" i="1"/>
  <c r="AA18" i="2" s="1"/>
  <c r="Y19" i="1"/>
  <c r="AA19" i="2" s="1"/>
  <c r="Y20" i="1"/>
  <c r="AA20" i="2" s="1"/>
  <c r="Y21" i="1"/>
  <c r="AA21" i="2" s="1"/>
  <c r="Y22" i="1"/>
  <c r="AA22" i="2" s="1"/>
  <c r="Y23" i="1"/>
  <c r="AA23" i="2" s="1"/>
  <c r="Y24" i="1"/>
  <c r="AA24" i="2" s="1"/>
  <c r="Y25" i="1"/>
  <c r="AA25" i="2" s="1"/>
  <c r="Y26" i="1"/>
  <c r="AA26" i="2" s="1"/>
  <c r="Y27" i="1"/>
  <c r="AA27" i="2" s="1"/>
  <c r="Y28" i="1"/>
  <c r="AA28" i="2" s="1"/>
  <c r="Y29" i="1"/>
  <c r="AA29" i="2" s="1"/>
  <c r="Y30" i="1"/>
  <c r="AA30" i="2" s="1"/>
  <c r="Y31" i="1"/>
  <c r="AA31" i="2" s="1"/>
  <c r="Y32" i="1"/>
  <c r="AA32" i="2" s="1"/>
  <c r="Y33" i="1"/>
  <c r="Y34" i="1"/>
  <c r="AA34" i="2" s="1"/>
  <c r="Y35" i="1"/>
  <c r="AA35" i="2" s="1"/>
  <c r="Y36" i="1"/>
  <c r="AA36" i="2" s="1"/>
  <c r="Y37" i="1"/>
  <c r="AA37" i="2" s="1"/>
  <c r="Y38" i="1"/>
  <c r="AA38" i="2" s="1"/>
  <c r="Y39" i="1"/>
  <c r="AA39" i="2" s="1"/>
  <c r="Y40" i="1"/>
  <c r="AA40" i="2" s="1"/>
  <c r="Y41" i="1"/>
  <c r="Y42" i="1"/>
  <c r="AA42" i="2" s="1"/>
  <c r="Y43" i="1"/>
  <c r="AA43" i="2" s="1"/>
  <c r="Y44" i="1"/>
  <c r="AA44" i="2" s="1"/>
  <c r="Y45" i="1"/>
  <c r="AA45" i="2" s="1"/>
  <c r="Y46" i="1"/>
  <c r="AA46" i="2" s="1"/>
  <c r="Y47" i="1"/>
  <c r="AA47" i="2" s="1"/>
  <c r="Y48" i="1"/>
  <c r="AA48" i="2" s="1"/>
  <c r="Y49" i="1"/>
  <c r="Y50" i="1"/>
  <c r="AA50" i="2" s="1"/>
  <c r="Y51" i="1"/>
  <c r="AA51" i="2" s="1"/>
  <c r="Y52" i="1"/>
  <c r="AA52" i="2" s="1"/>
  <c r="Y53" i="1"/>
  <c r="AA53" i="2" s="1"/>
  <c r="Y54" i="1"/>
  <c r="AA54" i="2" s="1"/>
  <c r="Y55" i="1"/>
  <c r="AA55" i="2" s="1"/>
  <c r="Y56" i="1"/>
  <c r="AA56" i="2" s="1"/>
  <c r="Y57" i="1"/>
  <c r="Y58" i="1"/>
  <c r="AA58" i="2" s="1"/>
  <c r="Y59" i="1"/>
  <c r="AA59" i="2" s="1"/>
  <c r="Y60" i="1"/>
  <c r="AA60" i="2" s="1"/>
  <c r="Y61" i="1"/>
  <c r="AA61" i="2" s="1"/>
  <c r="Y62" i="1"/>
  <c r="AA62" i="2" s="1"/>
  <c r="Y63" i="1"/>
  <c r="AA63" i="2" s="1"/>
  <c r="Y64" i="1"/>
  <c r="AA64" i="2" s="1"/>
  <c r="Y65" i="1"/>
  <c r="Y66" i="1"/>
  <c r="AA66" i="2" s="1"/>
  <c r="Y67" i="1"/>
  <c r="AA67" i="2" s="1"/>
  <c r="Y68" i="1"/>
  <c r="AA68" i="2" s="1"/>
  <c r="Y69" i="1"/>
  <c r="AA69" i="2" s="1"/>
  <c r="Y70" i="1"/>
  <c r="AA70" i="2" s="1"/>
  <c r="Y71" i="1"/>
  <c r="AA71" i="2" s="1"/>
  <c r="Y72" i="1"/>
  <c r="AA72" i="2" s="1"/>
  <c r="Y73" i="1"/>
  <c r="Y74" i="1"/>
  <c r="AA74" i="2" s="1"/>
  <c r="Y75" i="1"/>
  <c r="AA75" i="2" s="1"/>
  <c r="Y76" i="1"/>
  <c r="AA76" i="2" s="1"/>
  <c r="Y77" i="1"/>
  <c r="AA77" i="2" s="1"/>
  <c r="Y78" i="1"/>
  <c r="AA78" i="2" s="1"/>
  <c r="Y79" i="1"/>
  <c r="AA79" i="2" s="1"/>
  <c r="Y80" i="1"/>
  <c r="AA80" i="2" s="1"/>
  <c r="Y81" i="1"/>
  <c r="Y82" i="1"/>
  <c r="AA82" i="2" s="1"/>
  <c r="Y83" i="1"/>
  <c r="AA83" i="2" s="1"/>
  <c r="Y84" i="1"/>
  <c r="AA84" i="2" s="1"/>
  <c r="Y85" i="1"/>
  <c r="AA85" i="2" s="1"/>
  <c r="Y86" i="1"/>
  <c r="AA86" i="2" s="1"/>
  <c r="Y87" i="1"/>
  <c r="AA87" i="2" s="1"/>
  <c r="Y88" i="1"/>
  <c r="AA88" i="2" s="1"/>
  <c r="Y89" i="1"/>
  <c r="Y90" i="1"/>
  <c r="AA90" i="2" s="1"/>
  <c r="Y91" i="1"/>
  <c r="AA91" i="2" s="1"/>
  <c r="Y92" i="1"/>
  <c r="AA92" i="2" s="1"/>
  <c r="Y93" i="1"/>
  <c r="AA93" i="2" s="1"/>
  <c r="Y94" i="1"/>
  <c r="AA94" i="2" s="1"/>
  <c r="Y95" i="1"/>
  <c r="AA95" i="2" s="1"/>
  <c r="Y96" i="1"/>
  <c r="AA96" i="2" s="1"/>
  <c r="Y97" i="1"/>
  <c r="Y98" i="1"/>
  <c r="AA98" i="2" s="1"/>
  <c r="Y99" i="1"/>
  <c r="AA99" i="2" s="1"/>
  <c r="Y100" i="1"/>
  <c r="AA100" i="2" s="1"/>
  <c r="Y101" i="1"/>
  <c r="AA101" i="2" s="1"/>
  <c r="Y102" i="1"/>
  <c r="AA102" i="2" s="1"/>
  <c r="Y103" i="1"/>
  <c r="AA103" i="2" s="1"/>
  <c r="Y104" i="1"/>
  <c r="AA104" i="2" s="1"/>
  <c r="Y105" i="1"/>
  <c r="Y106" i="1"/>
  <c r="AA106" i="2" s="1"/>
  <c r="Y107" i="1"/>
  <c r="AA107" i="2" s="1"/>
  <c r="Y108" i="1"/>
  <c r="AA108" i="2" s="1"/>
  <c r="Y109" i="1"/>
  <c r="AA109" i="2" s="1"/>
  <c r="Y110" i="1"/>
  <c r="AA110" i="2" s="1"/>
  <c r="Y111" i="1"/>
  <c r="AA111" i="2" s="1"/>
  <c r="Y112" i="1"/>
  <c r="AA112" i="2" s="1"/>
  <c r="Y113" i="1"/>
  <c r="Y114" i="1"/>
  <c r="AA114" i="2" s="1"/>
  <c r="Y115" i="1"/>
  <c r="AA115" i="2" s="1"/>
  <c r="Y116" i="1"/>
  <c r="AA116" i="2" s="1"/>
  <c r="Y117" i="1"/>
  <c r="AA117" i="2" s="1"/>
  <c r="Y118" i="1"/>
  <c r="AA118" i="2" s="1"/>
  <c r="Y119" i="1"/>
  <c r="AA119" i="2" s="1"/>
  <c r="Y120" i="1"/>
  <c r="AA120" i="2" s="1"/>
  <c r="Y121" i="1"/>
  <c r="Y122" i="1"/>
  <c r="AA122" i="2" s="1"/>
  <c r="Y123" i="1"/>
  <c r="AA123" i="2" s="1"/>
  <c r="Y124" i="1"/>
  <c r="AA124" i="2" s="1"/>
  <c r="Y125" i="1"/>
  <c r="AA125" i="2" s="1"/>
  <c r="Y126" i="1"/>
  <c r="AA126" i="2" s="1"/>
  <c r="Y127" i="1"/>
  <c r="AA127" i="2" s="1"/>
  <c r="Y128" i="1"/>
  <c r="AA128" i="2" s="1"/>
  <c r="Y129" i="1"/>
  <c r="Y130" i="1"/>
  <c r="AA130" i="2" s="1"/>
  <c r="Y131" i="1"/>
  <c r="AA131" i="2" s="1"/>
  <c r="Y133" i="1"/>
  <c r="AA133" i="2" s="1"/>
  <c r="Y134" i="1"/>
  <c r="AA134" i="2" s="1"/>
  <c r="Y135" i="1"/>
  <c r="AA135" i="2" s="1"/>
  <c r="Y136" i="1"/>
  <c r="AA136" i="2" s="1"/>
  <c r="Y137" i="1"/>
  <c r="AA137" i="2" s="1"/>
  <c r="Y138" i="1"/>
  <c r="Y139" i="1"/>
  <c r="AA139" i="2" s="1"/>
  <c r="Y140" i="1"/>
  <c r="AA140" i="2" s="1"/>
  <c r="Y141" i="1"/>
  <c r="AA141" i="2" s="1"/>
  <c r="Y142" i="1"/>
  <c r="AA142" i="2" s="1"/>
  <c r="Y143" i="1"/>
  <c r="AA143" i="2" s="1"/>
  <c r="Y144" i="1"/>
  <c r="AA144" i="2" s="1"/>
  <c r="Y145" i="1"/>
  <c r="AA145" i="2" s="1"/>
  <c r="Y146" i="1"/>
  <c r="Y147" i="1"/>
  <c r="AA147" i="2" s="1"/>
  <c r="Y148" i="1"/>
  <c r="AA148" i="2" s="1"/>
  <c r="Y149" i="1"/>
  <c r="AA149" i="2" s="1"/>
  <c r="Y150" i="1"/>
  <c r="AA150" i="2" s="1"/>
  <c r="Y151" i="1"/>
  <c r="AA151" i="2" s="1"/>
  <c r="Y152" i="1"/>
  <c r="AA152" i="2" s="1"/>
  <c r="Y153" i="1"/>
  <c r="AA153" i="2" s="1"/>
  <c r="Y154" i="1"/>
  <c r="Y155" i="1"/>
  <c r="AA155" i="2" s="1"/>
  <c r="Y3" i="1"/>
  <c r="AA3" i="2" s="1"/>
  <c r="H9" i="37" l="1"/>
  <c r="Z7" i="21"/>
  <c r="Z15" i="21"/>
  <c r="Z23" i="21"/>
  <c r="Z31" i="21"/>
  <c r="Z39" i="21"/>
  <c r="Z47" i="21"/>
  <c r="Z55" i="21"/>
  <c r="Z63" i="21"/>
  <c r="Z71" i="21"/>
  <c r="Z79" i="21"/>
  <c r="Z87" i="21"/>
  <c r="Z95" i="21"/>
  <c r="Z103" i="21"/>
  <c r="Z111" i="21"/>
  <c r="Z119" i="21"/>
  <c r="Z127" i="21"/>
  <c r="Z135" i="21"/>
  <c r="Z143" i="21"/>
  <c r="Z151" i="21"/>
  <c r="X4" i="37"/>
  <c r="Z4" i="21" s="1"/>
  <c r="X5" i="37"/>
  <c r="Z5" i="21" s="1"/>
  <c r="X6" i="37"/>
  <c r="Z6" i="21" s="1"/>
  <c r="X7" i="37"/>
  <c r="X8" i="37"/>
  <c r="Z8" i="21" s="1"/>
  <c r="X9" i="37"/>
  <c r="Z9" i="21" s="1"/>
  <c r="X10" i="37"/>
  <c r="Z10" i="21" s="1"/>
  <c r="X11" i="37"/>
  <c r="Z11" i="21" s="1"/>
  <c r="X12" i="37"/>
  <c r="Z12" i="21" s="1"/>
  <c r="X13" i="37"/>
  <c r="Z13" i="21" s="1"/>
  <c r="X14" i="37"/>
  <c r="Z14" i="21" s="1"/>
  <c r="X15" i="37"/>
  <c r="X16" i="37"/>
  <c r="Z16" i="21" s="1"/>
  <c r="X17" i="37"/>
  <c r="Z17" i="21" s="1"/>
  <c r="X18" i="37"/>
  <c r="Z18" i="21" s="1"/>
  <c r="X19" i="37"/>
  <c r="Z19" i="21" s="1"/>
  <c r="X20" i="37"/>
  <c r="Z20" i="21" s="1"/>
  <c r="X21" i="37"/>
  <c r="Z21" i="21" s="1"/>
  <c r="X22" i="37"/>
  <c r="Z22" i="21" s="1"/>
  <c r="X23" i="37"/>
  <c r="X24" i="37"/>
  <c r="Z24" i="21" s="1"/>
  <c r="X25" i="37"/>
  <c r="Z25" i="21" s="1"/>
  <c r="X26" i="37"/>
  <c r="Z26" i="21" s="1"/>
  <c r="X27" i="37"/>
  <c r="Z27" i="21" s="1"/>
  <c r="X28" i="37"/>
  <c r="Z28" i="21" s="1"/>
  <c r="X29" i="37"/>
  <c r="Z29" i="21" s="1"/>
  <c r="X30" i="37"/>
  <c r="Z30" i="21" s="1"/>
  <c r="X31" i="37"/>
  <c r="X32" i="37"/>
  <c r="Z32" i="21" s="1"/>
  <c r="X33" i="37"/>
  <c r="Z33" i="21" s="1"/>
  <c r="X34" i="37"/>
  <c r="Z34" i="21" s="1"/>
  <c r="X35" i="37"/>
  <c r="Z35" i="21" s="1"/>
  <c r="X36" i="37"/>
  <c r="Z36" i="21" s="1"/>
  <c r="X37" i="37"/>
  <c r="Z37" i="21" s="1"/>
  <c r="X38" i="37"/>
  <c r="Z38" i="21" s="1"/>
  <c r="X39" i="37"/>
  <c r="X40" i="37"/>
  <c r="Z40" i="21" s="1"/>
  <c r="X41" i="37"/>
  <c r="Z41" i="21" s="1"/>
  <c r="X42" i="37"/>
  <c r="Z42" i="21" s="1"/>
  <c r="X43" i="37"/>
  <c r="Z43" i="21" s="1"/>
  <c r="X44" i="37"/>
  <c r="Z44" i="21" s="1"/>
  <c r="X45" i="37"/>
  <c r="Z45" i="21" s="1"/>
  <c r="X46" i="37"/>
  <c r="Z46" i="21" s="1"/>
  <c r="X47" i="37"/>
  <c r="X48" i="37"/>
  <c r="Z48" i="21" s="1"/>
  <c r="X49" i="37"/>
  <c r="Z49" i="21" s="1"/>
  <c r="X50" i="37"/>
  <c r="Z50" i="21" s="1"/>
  <c r="X51" i="37"/>
  <c r="Z51" i="21" s="1"/>
  <c r="X52" i="37"/>
  <c r="Z52" i="21" s="1"/>
  <c r="X53" i="37"/>
  <c r="Z53" i="21" s="1"/>
  <c r="X54" i="37"/>
  <c r="Z54" i="21" s="1"/>
  <c r="X55" i="37"/>
  <c r="X56" i="37"/>
  <c r="Z56" i="21" s="1"/>
  <c r="X57" i="37"/>
  <c r="Z57" i="21" s="1"/>
  <c r="X58" i="37"/>
  <c r="Z58" i="21" s="1"/>
  <c r="X59" i="37"/>
  <c r="Z59" i="21" s="1"/>
  <c r="X60" i="37"/>
  <c r="Z60" i="21" s="1"/>
  <c r="X61" i="37"/>
  <c r="Z61" i="21" s="1"/>
  <c r="X62" i="37"/>
  <c r="Z62" i="21" s="1"/>
  <c r="X63" i="37"/>
  <c r="X64" i="37"/>
  <c r="Z64" i="21" s="1"/>
  <c r="X65" i="37"/>
  <c r="Z65" i="21" s="1"/>
  <c r="X66" i="37"/>
  <c r="Z66" i="21" s="1"/>
  <c r="X67" i="37"/>
  <c r="Z67" i="21" s="1"/>
  <c r="X68" i="37"/>
  <c r="Z68" i="21" s="1"/>
  <c r="X69" i="37"/>
  <c r="Z69" i="21" s="1"/>
  <c r="X70" i="37"/>
  <c r="Z70" i="21" s="1"/>
  <c r="X71" i="37"/>
  <c r="X72" i="37"/>
  <c r="Z72" i="21" s="1"/>
  <c r="X73" i="37"/>
  <c r="Z73" i="21" s="1"/>
  <c r="X74" i="37"/>
  <c r="Z74" i="21" s="1"/>
  <c r="X75" i="37"/>
  <c r="Z75" i="21" s="1"/>
  <c r="X76" i="37"/>
  <c r="Z76" i="21" s="1"/>
  <c r="X77" i="37"/>
  <c r="Z77" i="21" s="1"/>
  <c r="X78" i="37"/>
  <c r="Z78" i="21" s="1"/>
  <c r="X79" i="37"/>
  <c r="X80" i="37"/>
  <c r="Z80" i="21" s="1"/>
  <c r="X81" i="37"/>
  <c r="Z81" i="21" s="1"/>
  <c r="X82" i="37"/>
  <c r="Z82" i="21" s="1"/>
  <c r="X83" i="37"/>
  <c r="Z83" i="21" s="1"/>
  <c r="X84" i="37"/>
  <c r="Z84" i="21" s="1"/>
  <c r="X85" i="37"/>
  <c r="Z85" i="21" s="1"/>
  <c r="X86" i="37"/>
  <c r="Z86" i="21" s="1"/>
  <c r="X87" i="37"/>
  <c r="X88" i="37"/>
  <c r="Z88" i="21" s="1"/>
  <c r="X89" i="37"/>
  <c r="Z89" i="21" s="1"/>
  <c r="X90" i="37"/>
  <c r="Z90" i="21" s="1"/>
  <c r="X91" i="37"/>
  <c r="Z91" i="21" s="1"/>
  <c r="X92" i="37"/>
  <c r="Z92" i="21" s="1"/>
  <c r="X93" i="37"/>
  <c r="Z93" i="21" s="1"/>
  <c r="X94" i="37"/>
  <c r="Z94" i="21" s="1"/>
  <c r="X95" i="37"/>
  <c r="X96" i="37"/>
  <c r="Z96" i="21" s="1"/>
  <c r="X97" i="37"/>
  <c r="Z97" i="21" s="1"/>
  <c r="X98" i="37"/>
  <c r="Z98" i="21" s="1"/>
  <c r="X99" i="37"/>
  <c r="Z99" i="21" s="1"/>
  <c r="X100" i="37"/>
  <c r="Z100" i="21" s="1"/>
  <c r="X101" i="37"/>
  <c r="Z101" i="21" s="1"/>
  <c r="X102" i="37"/>
  <c r="Z102" i="21" s="1"/>
  <c r="X103" i="37"/>
  <c r="X104" i="37"/>
  <c r="Z104" i="21" s="1"/>
  <c r="X105" i="37"/>
  <c r="Z105" i="21" s="1"/>
  <c r="X106" i="37"/>
  <c r="Z106" i="21" s="1"/>
  <c r="X107" i="37"/>
  <c r="Z107" i="21" s="1"/>
  <c r="X108" i="37"/>
  <c r="Z108" i="21" s="1"/>
  <c r="X109" i="37"/>
  <c r="Z109" i="21" s="1"/>
  <c r="X110" i="37"/>
  <c r="Z110" i="21" s="1"/>
  <c r="X111" i="37"/>
  <c r="X112" i="37"/>
  <c r="Z112" i="21" s="1"/>
  <c r="X113" i="37"/>
  <c r="Z113" i="21" s="1"/>
  <c r="X114" i="37"/>
  <c r="Z114" i="21" s="1"/>
  <c r="X115" i="37"/>
  <c r="Z115" i="21" s="1"/>
  <c r="X116" i="37"/>
  <c r="Z116" i="21" s="1"/>
  <c r="X117" i="37"/>
  <c r="Z117" i="21" s="1"/>
  <c r="X118" i="37"/>
  <c r="Z118" i="21" s="1"/>
  <c r="X119" i="37"/>
  <c r="X120" i="37"/>
  <c r="Z120" i="21" s="1"/>
  <c r="X121" i="37"/>
  <c r="Z121" i="21" s="1"/>
  <c r="X122" i="37"/>
  <c r="Z122" i="21" s="1"/>
  <c r="X123" i="37"/>
  <c r="Z123" i="21" s="1"/>
  <c r="X124" i="37"/>
  <c r="Z124" i="21" s="1"/>
  <c r="X125" i="37"/>
  <c r="Z125" i="21" s="1"/>
  <c r="X126" i="37"/>
  <c r="Z126" i="21" s="1"/>
  <c r="X127" i="37"/>
  <c r="X128" i="37"/>
  <c r="Z128" i="21" s="1"/>
  <c r="X129" i="37"/>
  <c r="Z129" i="21" s="1"/>
  <c r="X130" i="37"/>
  <c r="Z130" i="21" s="1"/>
  <c r="X131" i="37"/>
  <c r="Z131" i="21" s="1"/>
  <c r="X132" i="37"/>
  <c r="Z132" i="21" s="1"/>
  <c r="X133" i="37"/>
  <c r="Z133" i="21" s="1"/>
  <c r="X134" i="37"/>
  <c r="Z134" i="21" s="1"/>
  <c r="X135" i="37"/>
  <c r="X136" i="37"/>
  <c r="Z136" i="21" s="1"/>
  <c r="X137" i="37"/>
  <c r="Z137" i="21" s="1"/>
  <c r="X138" i="37"/>
  <c r="Z138" i="21" s="1"/>
  <c r="X139" i="37"/>
  <c r="Z139" i="21" s="1"/>
  <c r="X140" i="37"/>
  <c r="Z140" i="21" s="1"/>
  <c r="X141" i="37"/>
  <c r="Z141" i="21" s="1"/>
  <c r="X142" i="37"/>
  <c r="Z142" i="21" s="1"/>
  <c r="X143" i="37"/>
  <c r="X144" i="37"/>
  <c r="Z144" i="21" s="1"/>
  <c r="X145" i="37"/>
  <c r="Z145" i="21" s="1"/>
  <c r="X146" i="37"/>
  <c r="Z146" i="21" s="1"/>
  <c r="X147" i="37"/>
  <c r="Z147" i="21" s="1"/>
  <c r="X148" i="37"/>
  <c r="Z148" i="21" s="1"/>
  <c r="X149" i="37"/>
  <c r="Z149" i="21" s="1"/>
  <c r="X150" i="37"/>
  <c r="Z150" i="21" s="1"/>
  <c r="X151" i="37"/>
  <c r="X152" i="37"/>
  <c r="Z152" i="21" s="1"/>
  <c r="X153" i="37"/>
  <c r="Z153" i="21" s="1"/>
  <c r="X154" i="37"/>
  <c r="Z154" i="21" s="1"/>
  <c r="X155" i="37"/>
  <c r="Z155" i="21" s="1"/>
  <c r="X156" i="37"/>
  <c r="Z156" i="21" s="1"/>
  <c r="X3" i="37"/>
  <c r="Z3" i="21" s="1"/>
  <c r="X3" i="7"/>
  <c r="Z3" i="8" s="1"/>
  <c r="X9" i="21"/>
  <c r="X17" i="21"/>
  <c r="X25" i="21"/>
  <c r="X33" i="21"/>
  <c r="X41" i="21"/>
  <c r="X49" i="21"/>
  <c r="X57" i="21"/>
  <c r="X65" i="21"/>
  <c r="X73" i="21"/>
  <c r="X81" i="21"/>
  <c r="X89" i="21"/>
  <c r="X97" i="21"/>
  <c r="X105" i="21"/>
  <c r="X113" i="21"/>
  <c r="X121" i="21"/>
  <c r="X129" i="21"/>
  <c r="X137" i="21"/>
  <c r="X145" i="21"/>
  <c r="X153" i="21"/>
  <c r="W4" i="37"/>
  <c r="X4" i="21" s="1"/>
  <c r="W5" i="37"/>
  <c r="X5" i="21" s="1"/>
  <c r="W6" i="37"/>
  <c r="X6" i="21" s="1"/>
  <c r="W7" i="37"/>
  <c r="X7" i="21" s="1"/>
  <c r="W8" i="37"/>
  <c r="X8" i="21" s="1"/>
  <c r="W9" i="37"/>
  <c r="W10" i="37"/>
  <c r="X10" i="21" s="1"/>
  <c r="W11" i="37"/>
  <c r="X11" i="21" s="1"/>
  <c r="W12" i="37"/>
  <c r="X12" i="21" s="1"/>
  <c r="W13" i="37"/>
  <c r="X13" i="21" s="1"/>
  <c r="W14" i="37"/>
  <c r="X14" i="21" s="1"/>
  <c r="W15" i="37"/>
  <c r="X15" i="21" s="1"/>
  <c r="W16" i="37"/>
  <c r="X16" i="21" s="1"/>
  <c r="W17" i="37"/>
  <c r="W18" i="37"/>
  <c r="X18" i="21" s="1"/>
  <c r="W19" i="37"/>
  <c r="X19" i="21" s="1"/>
  <c r="W20" i="37"/>
  <c r="X20" i="21" s="1"/>
  <c r="W21" i="37"/>
  <c r="X21" i="21" s="1"/>
  <c r="W22" i="37"/>
  <c r="X22" i="21" s="1"/>
  <c r="W23" i="37"/>
  <c r="X23" i="21" s="1"/>
  <c r="W24" i="37"/>
  <c r="X24" i="21" s="1"/>
  <c r="W25" i="37"/>
  <c r="W26" i="37"/>
  <c r="X26" i="21" s="1"/>
  <c r="W27" i="37"/>
  <c r="X27" i="21" s="1"/>
  <c r="W28" i="37"/>
  <c r="X28" i="21" s="1"/>
  <c r="W29" i="37"/>
  <c r="X29" i="21" s="1"/>
  <c r="W30" i="37"/>
  <c r="X30" i="21" s="1"/>
  <c r="W31" i="37"/>
  <c r="X31" i="21" s="1"/>
  <c r="W32" i="37"/>
  <c r="X32" i="21" s="1"/>
  <c r="W33" i="37"/>
  <c r="W34" i="37"/>
  <c r="X34" i="21" s="1"/>
  <c r="W35" i="37"/>
  <c r="X35" i="21" s="1"/>
  <c r="W36" i="37"/>
  <c r="X36" i="21" s="1"/>
  <c r="W37" i="37"/>
  <c r="X37" i="21" s="1"/>
  <c r="W38" i="37"/>
  <c r="X38" i="21" s="1"/>
  <c r="W39" i="37"/>
  <c r="X39" i="21" s="1"/>
  <c r="W40" i="37"/>
  <c r="X40" i="21" s="1"/>
  <c r="W41" i="37"/>
  <c r="W42" i="37"/>
  <c r="X42" i="21" s="1"/>
  <c r="W43" i="37"/>
  <c r="X43" i="21" s="1"/>
  <c r="W44" i="37"/>
  <c r="X44" i="21" s="1"/>
  <c r="W45" i="37"/>
  <c r="X45" i="21" s="1"/>
  <c r="W46" i="37"/>
  <c r="X46" i="21" s="1"/>
  <c r="W47" i="37"/>
  <c r="X47" i="21" s="1"/>
  <c r="W48" i="37"/>
  <c r="X48" i="21" s="1"/>
  <c r="W49" i="37"/>
  <c r="W50" i="37"/>
  <c r="X50" i="21" s="1"/>
  <c r="W51" i="37"/>
  <c r="X51" i="21" s="1"/>
  <c r="W52" i="37"/>
  <c r="X52" i="21" s="1"/>
  <c r="W53" i="37"/>
  <c r="X53" i="21" s="1"/>
  <c r="W54" i="37"/>
  <c r="X54" i="21" s="1"/>
  <c r="W55" i="37"/>
  <c r="X55" i="21" s="1"/>
  <c r="W56" i="37"/>
  <c r="X56" i="21" s="1"/>
  <c r="W57" i="37"/>
  <c r="W58" i="37"/>
  <c r="X58" i="21" s="1"/>
  <c r="W59" i="37"/>
  <c r="X59" i="21" s="1"/>
  <c r="W60" i="37"/>
  <c r="X60" i="21" s="1"/>
  <c r="W61" i="37"/>
  <c r="X61" i="21" s="1"/>
  <c r="W62" i="37"/>
  <c r="X62" i="21" s="1"/>
  <c r="W63" i="37"/>
  <c r="X63" i="21" s="1"/>
  <c r="W64" i="37"/>
  <c r="X64" i="21" s="1"/>
  <c r="W65" i="37"/>
  <c r="W66" i="37"/>
  <c r="X66" i="21" s="1"/>
  <c r="W67" i="37"/>
  <c r="X67" i="21" s="1"/>
  <c r="W68" i="37"/>
  <c r="X68" i="21" s="1"/>
  <c r="W69" i="37"/>
  <c r="X69" i="21" s="1"/>
  <c r="W70" i="37"/>
  <c r="X70" i="21" s="1"/>
  <c r="W71" i="37"/>
  <c r="X71" i="21" s="1"/>
  <c r="W72" i="37"/>
  <c r="X72" i="21" s="1"/>
  <c r="W73" i="37"/>
  <c r="W74" i="37"/>
  <c r="X74" i="21" s="1"/>
  <c r="W75" i="37"/>
  <c r="X75" i="21" s="1"/>
  <c r="W76" i="37"/>
  <c r="X76" i="21" s="1"/>
  <c r="W77" i="37"/>
  <c r="X77" i="21" s="1"/>
  <c r="W78" i="37"/>
  <c r="X78" i="21" s="1"/>
  <c r="W79" i="37"/>
  <c r="X79" i="21" s="1"/>
  <c r="W80" i="37"/>
  <c r="X80" i="21" s="1"/>
  <c r="W81" i="37"/>
  <c r="W82" i="37"/>
  <c r="X82" i="21" s="1"/>
  <c r="W83" i="37"/>
  <c r="X83" i="21" s="1"/>
  <c r="W84" i="37"/>
  <c r="X84" i="21" s="1"/>
  <c r="W85" i="37"/>
  <c r="X85" i="21" s="1"/>
  <c r="W86" i="37"/>
  <c r="X86" i="21" s="1"/>
  <c r="W87" i="37"/>
  <c r="X87" i="21" s="1"/>
  <c r="W88" i="37"/>
  <c r="X88" i="21" s="1"/>
  <c r="W89" i="37"/>
  <c r="W90" i="37"/>
  <c r="X90" i="21" s="1"/>
  <c r="W91" i="37"/>
  <c r="X91" i="21" s="1"/>
  <c r="W92" i="37"/>
  <c r="X92" i="21" s="1"/>
  <c r="W93" i="37"/>
  <c r="X93" i="21" s="1"/>
  <c r="W94" i="37"/>
  <c r="X94" i="21" s="1"/>
  <c r="W95" i="37"/>
  <c r="X95" i="21" s="1"/>
  <c r="W96" i="37"/>
  <c r="X96" i="21" s="1"/>
  <c r="W97" i="37"/>
  <c r="W98" i="37"/>
  <c r="X98" i="21" s="1"/>
  <c r="W99" i="37"/>
  <c r="X99" i="21" s="1"/>
  <c r="W100" i="37"/>
  <c r="X100" i="21" s="1"/>
  <c r="W101" i="37"/>
  <c r="X101" i="21" s="1"/>
  <c r="W102" i="37"/>
  <c r="X102" i="21" s="1"/>
  <c r="W103" i="37"/>
  <c r="X103" i="21" s="1"/>
  <c r="W104" i="37"/>
  <c r="X104" i="21" s="1"/>
  <c r="W105" i="37"/>
  <c r="W106" i="37"/>
  <c r="X106" i="21" s="1"/>
  <c r="W107" i="37"/>
  <c r="X107" i="21" s="1"/>
  <c r="W108" i="37"/>
  <c r="X108" i="21" s="1"/>
  <c r="W109" i="37"/>
  <c r="X109" i="21" s="1"/>
  <c r="W110" i="37"/>
  <c r="X110" i="21" s="1"/>
  <c r="W111" i="37"/>
  <c r="X111" i="21" s="1"/>
  <c r="W112" i="37"/>
  <c r="X112" i="21" s="1"/>
  <c r="W113" i="37"/>
  <c r="W114" i="37"/>
  <c r="X114" i="21" s="1"/>
  <c r="W115" i="37"/>
  <c r="X115" i="21" s="1"/>
  <c r="W116" i="37"/>
  <c r="X116" i="21" s="1"/>
  <c r="W117" i="37"/>
  <c r="X117" i="21" s="1"/>
  <c r="W118" i="37"/>
  <c r="X118" i="21" s="1"/>
  <c r="W119" i="37"/>
  <c r="X119" i="21" s="1"/>
  <c r="W120" i="37"/>
  <c r="X120" i="21" s="1"/>
  <c r="W121" i="37"/>
  <c r="W122" i="37"/>
  <c r="X122" i="21" s="1"/>
  <c r="W123" i="37"/>
  <c r="X123" i="21" s="1"/>
  <c r="W124" i="37"/>
  <c r="X124" i="21" s="1"/>
  <c r="W125" i="37"/>
  <c r="X125" i="21" s="1"/>
  <c r="W126" i="37"/>
  <c r="X126" i="21" s="1"/>
  <c r="W127" i="37"/>
  <c r="X127" i="21" s="1"/>
  <c r="W128" i="37"/>
  <c r="X128" i="21" s="1"/>
  <c r="W129" i="37"/>
  <c r="W130" i="37"/>
  <c r="X130" i="21" s="1"/>
  <c r="W131" i="37"/>
  <c r="X131" i="21" s="1"/>
  <c r="W132" i="37"/>
  <c r="X132" i="21" s="1"/>
  <c r="W133" i="37"/>
  <c r="X133" i="21" s="1"/>
  <c r="W134" i="37"/>
  <c r="X134" i="21" s="1"/>
  <c r="W135" i="37"/>
  <c r="X135" i="21" s="1"/>
  <c r="W136" i="37"/>
  <c r="X136" i="21" s="1"/>
  <c r="W137" i="37"/>
  <c r="W138" i="37"/>
  <c r="X138" i="21" s="1"/>
  <c r="W139" i="37"/>
  <c r="X139" i="21" s="1"/>
  <c r="W140" i="37"/>
  <c r="X140" i="21" s="1"/>
  <c r="W141" i="37"/>
  <c r="X141" i="21" s="1"/>
  <c r="W142" i="37"/>
  <c r="X142" i="21" s="1"/>
  <c r="W143" i="37"/>
  <c r="X143" i="21" s="1"/>
  <c r="W144" i="37"/>
  <c r="X144" i="21" s="1"/>
  <c r="W145" i="37"/>
  <c r="W146" i="37"/>
  <c r="X146" i="21" s="1"/>
  <c r="W147" i="37"/>
  <c r="X147" i="21" s="1"/>
  <c r="W148" i="37"/>
  <c r="X148" i="21" s="1"/>
  <c r="W149" i="37"/>
  <c r="X149" i="21" s="1"/>
  <c r="W150" i="37"/>
  <c r="X150" i="21" s="1"/>
  <c r="W151" i="37"/>
  <c r="X151" i="21" s="1"/>
  <c r="W152" i="37"/>
  <c r="X152" i="21" s="1"/>
  <c r="W153" i="37"/>
  <c r="W154" i="37"/>
  <c r="X154" i="21" s="1"/>
  <c r="W155" i="37"/>
  <c r="X155" i="21" s="1"/>
  <c r="W156" i="37"/>
  <c r="X156" i="21" s="1"/>
  <c r="W3" i="37"/>
  <c r="X3" i="21" s="1"/>
  <c r="W4" i="21"/>
  <c r="W12" i="21"/>
  <c r="W20" i="21"/>
  <c r="W28" i="21"/>
  <c r="W36" i="21"/>
  <c r="W44" i="21"/>
  <c r="W52" i="21"/>
  <c r="W60" i="21"/>
  <c r="W68" i="21"/>
  <c r="W76" i="21"/>
  <c r="W84" i="21"/>
  <c r="W92" i="21"/>
  <c r="W100" i="21"/>
  <c r="W108" i="21"/>
  <c r="W116" i="21"/>
  <c r="W124" i="21"/>
  <c r="W132" i="21"/>
  <c r="W140" i="21"/>
  <c r="W148" i="21"/>
  <c r="W156" i="21"/>
  <c r="V4" i="37"/>
  <c r="V5" i="37"/>
  <c r="W5" i="21" s="1"/>
  <c r="V6" i="37"/>
  <c r="W6" i="21" s="1"/>
  <c r="V7" i="37"/>
  <c r="W7" i="21" s="1"/>
  <c r="V8" i="37"/>
  <c r="W8" i="21" s="1"/>
  <c r="V9" i="37"/>
  <c r="W9" i="21" s="1"/>
  <c r="V10" i="37"/>
  <c r="W10" i="21" s="1"/>
  <c r="V11" i="37"/>
  <c r="W11" i="21" s="1"/>
  <c r="V12" i="37"/>
  <c r="V13" i="37"/>
  <c r="W13" i="21" s="1"/>
  <c r="V14" i="37"/>
  <c r="W14" i="21" s="1"/>
  <c r="V15" i="37"/>
  <c r="W15" i="21" s="1"/>
  <c r="V16" i="37"/>
  <c r="W16" i="21" s="1"/>
  <c r="V17" i="37"/>
  <c r="W17" i="21" s="1"/>
  <c r="V18" i="37"/>
  <c r="W18" i="21" s="1"/>
  <c r="V19" i="37"/>
  <c r="W19" i="21" s="1"/>
  <c r="V20" i="37"/>
  <c r="V21" i="37"/>
  <c r="W21" i="21" s="1"/>
  <c r="V22" i="37"/>
  <c r="W22" i="21" s="1"/>
  <c r="V23" i="37"/>
  <c r="W23" i="21" s="1"/>
  <c r="V24" i="37"/>
  <c r="W24" i="21" s="1"/>
  <c r="V25" i="37"/>
  <c r="W25" i="21" s="1"/>
  <c r="V26" i="37"/>
  <c r="W26" i="21" s="1"/>
  <c r="V27" i="37"/>
  <c r="W27" i="21" s="1"/>
  <c r="V28" i="37"/>
  <c r="V29" i="37"/>
  <c r="W29" i="21" s="1"/>
  <c r="V30" i="37"/>
  <c r="W30" i="21" s="1"/>
  <c r="V31" i="37"/>
  <c r="W31" i="21" s="1"/>
  <c r="V32" i="37"/>
  <c r="W32" i="21" s="1"/>
  <c r="V33" i="37"/>
  <c r="W33" i="21" s="1"/>
  <c r="V34" i="37"/>
  <c r="W34" i="21" s="1"/>
  <c r="V35" i="37"/>
  <c r="W35" i="21" s="1"/>
  <c r="V36" i="37"/>
  <c r="V37" i="37"/>
  <c r="W37" i="21" s="1"/>
  <c r="V38" i="37"/>
  <c r="W38" i="21" s="1"/>
  <c r="V39" i="37"/>
  <c r="W39" i="21" s="1"/>
  <c r="V40" i="37"/>
  <c r="W40" i="21" s="1"/>
  <c r="V41" i="37"/>
  <c r="W41" i="21" s="1"/>
  <c r="V42" i="37"/>
  <c r="W42" i="21" s="1"/>
  <c r="V43" i="37"/>
  <c r="W43" i="21" s="1"/>
  <c r="V44" i="37"/>
  <c r="V45" i="37"/>
  <c r="W45" i="21" s="1"/>
  <c r="V46" i="37"/>
  <c r="W46" i="21" s="1"/>
  <c r="V47" i="37"/>
  <c r="W47" i="21" s="1"/>
  <c r="V48" i="37"/>
  <c r="W48" i="21" s="1"/>
  <c r="V49" i="37"/>
  <c r="W49" i="21" s="1"/>
  <c r="V50" i="37"/>
  <c r="W50" i="21" s="1"/>
  <c r="V51" i="37"/>
  <c r="W51" i="21" s="1"/>
  <c r="V52" i="37"/>
  <c r="V53" i="37"/>
  <c r="W53" i="21" s="1"/>
  <c r="V54" i="37"/>
  <c r="W54" i="21" s="1"/>
  <c r="V55" i="37"/>
  <c r="W55" i="21" s="1"/>
  <c r="V56" i="37"/>
  <c r="W56" i="21" s="1"/>
  <c r="V57" i="37"/>
  <c r="W57" i="21" s="1"/>
  <c r="V58" i="37"/>
  <c r="W58" i="21" s="1"/>
  <c r="V59" i="37"/>
  <c r="W59" i="21" s="1"/>
  <c r="V60" i="37"/>
  <c r="V61" i="37"/>
  <c r="W61" i="21" s="1"/>
  <c r="V62" i="37"/>
  <c r="W62" i="21" s="1"/>
  <c r="V63" i="37"/>
  <c r="W63" i="21" s="1"/>
  <c r="V64" i="37"/>
  <c r="W64" i="21" s="1"/>
  <c r="V65" i="37"/>
  <c r="W65" i="21" s="1"/>
  <c r="V66" i="37"/>
  <c r="W66" i="21" s="1"/>
  <c r="V67" i="37"/>
  <c r="W67" i="21" s="1"/>
  <c r="V68" i="37"/>
  <c r="V69" i="37"/>
  <c r="W69" i="21" s="1"/>
  <c r="V70" i="37"/>
  <c r="W70" i="21" s="1"/>
  <c r="V71" i="37"/>
  <c r="W71" i="21" s="1"/>
  <c r="V72" i="37"/>
  <c r="W72" i="21" s="1"/>
  <c r="V73" i="37"/>
  <c r="W73" i="21" s="1"/>
  <c r="V74" i="37"/>
  <c r="W74" i="21" s="1"/>
  <c r="V75" i="37"/>
  <c r="W75" i="21" s="1"/>
  <c r="V76" i="37"/>
  <c r="V77" i="37"/>
  <c r="W77" i="21" s="1"/>
  <c r="V78" i="37"/>
  <c r="W78" i="21" s="1"/>
  <c r="V79" i="37"/>
  <c r="W79" i="21" s="1"/>
  <c r="V80" i="37"/>
  <c r="W80" i="21" s="1"/>
  <c r="V81" i="37"/>
  <c r="W81" i="21" s="1"/>
  <c r="V82" i="37"/>
  <c r="W82" i="21" s="1"/>
  <c r="V83" i="37"/>
  <c r="W83" i="21" s="1"/>
  <c r="V84" i="37"/>
  <c r="V85" i="37"/>
  <c r="W85" i="21" s="1"/>
  <c r="V86" i="37"/>
  <c r="W86" i="21" s="1"/>
  <c r="V87" i="37"/>
  <c r="W87" i="21" s="1"/>
  <c r="V88" i="37"/>
  <c r="W88" i="21" s="1"/>
  <c r="V89" i="37"/>
  <c r="W89" i="21" s="1"/>
  <c r="V90" i="37"/>
  <c r="W90" i="21" s="1"/>
  <c r="V91" i="37"/>
  <c r="W91" i="21" s="1"/>
  <c r="V92" i="37"/>
  <c r="V93" i="37"/>
  <c r="W93" i="21" s="1"/>
  <c r="V94" i="37"/>
  <c r="W94" i="21" s="1"/>
  <c r="V95" i="37"/>
  <c r="W95" i="21" s="1"/>
  <c r="V96" i="37"/>
  <c r="W96" i="21" s="1"/>
  <c r="V97" i="37"/>
  <c r="W97" i="21" s="1"/>
  <c r="V98" i="37"/>
  <c r="W98" i="21" s="1"/>
  <c r="V99" i="37"/>
  <c r="W99" i="21" s="1"/>
  <c r="V100" i="37"/>
  <c r="V101" i="37"/>
  <c r="W101" i="21" s="1"/>
  <c r="V102" i="37"/>
  <c r="W102" i="21" s="1"/>
  <c r="V103" i="37"/>
  <c r="W103" i="21" s="1"/>
  <c r="V104" i="37"/>
  <c r="W104" i="21" s="1"/>
  <c r="V105" i="37"/>
  <c r="W105" i="21" s="1"/>
  <c r="V106" i="37"/>
  <c r="W106" i="21" s="1"/>
  <c r="V107" i="37"/>
  <c r="W107" i="21" s="1"/>
  <c r="V108" i="37"/>
  <c r="V109" i="37"/>
  <c r="W109" i="21" s="1"/>
  <c r="V110" i="37"/>
  <c r="W110" i="21" s="1"/>
  <c r="V111" i="37"/>
  <c r="W111" i="21" s="1"/>
  <c r="V112" i="37"/>
  <c r="W112" i="21" s="1"/>
  <c r="V113" i="37"/>
  <c r="W113" i="21" s="1"/>
  <c r="V114" i="37"/>
  <c r="W114" i="21" s="1"/>
  <c r="V115" i="37"/>
  <c r="W115" i="21" s="1"/>
  <c r="V116" i="37"/>
  <c r="V117" i="37"/>
  <c r="W117" i="21" s="1"/>
  <c r="V118" i="37"/>
  <c r="W118" i="21" s="1"/>
  <c r="V119" i="37"/>
  <c r="W119" i="21" s="1"/>
  <c r="V120" i="37"/>
  <c r="W120" i="21" s="1"/>
  <c r="V121" i="37"/>
  <c r="W121" i="21" s="1"/>
  <c r="V122" i="37"/>
  <c r="W122" i="21" s="1"/>
  <c r="V123" i="37"/>
  <c r="W123" i="21" s="1"/>
  <c r="V124" i="37"/>
  <c r="V125" i="37"/>
  <c r="W125" i="21" s="1"/>
  <c r="V126" i="37"/>
  <c r="W126" i="21" s="1"/>
  <c r="V127" i="37"/>
  <c r="W127" i="21" s="1"/>
  <c r="V128" i="37"/>
  <c r="W128" i="21" s="1"/>
  <c r="V129" i="37"/>
  <c r="W129" i="21" s="1"/>
  <c r="V130" i="37"/>
  <c r="W130" i="21" s="1"/>
  <c r="V131" i="37"/>
  <c r="W131" i="21" s="1"/>
  <c r="V132" i="37"/>
  <c r="V133" i="37"/>
  <c r="W133" i="21" s="1"/>
  <c r="V134" i="37"/>
  <c r="W134" i="21" s="1"/>
  <c r="V135" i="37"/>
  <c r="W135" i="21" s="1"/>
  <c r="V136" i="37"/>
  <c r="W136" i="21" s="1"/>
  <c r="V137" i="37"/>
  <c r="W137" i="21" s="1"/>
  <c r="V138" i="37"/>
  <c r="W138" i="21" s="1"/>
  <c r="V139" i="37"/>
  <c r="W139" i="21" s="1"/>
  <c r="V140" i="37"/>
  <c r="V141" i="37"/>
  <c r="W141" i="21" s="1"/>
  <c r="V142" i="37"/>
  <c r="W142" i="21" s="1"/>
  <c r="V143" i="37"/>
  <c r="W143" i="21" s="1"/>
  <c r="V144" i="37"/>
  <c r="W144" i="21" s="1"/>
  <c r="V145" i="37"/>
  <c r="W145" i="21" s="1"/>
  <c r="V146" i="37"/>
  <c r="W146" i="21" s="1"/>
  <c r="V147" i="37"/>
  <c r="W147" i="21" s="1"/>
  <c r="V148" i="37"/>
  <c r="V149" i="37"/>
  <c r="W149" i="21" s="1"/>
  <c r="V150" i="37"/>
  <c r="W150" i="21" s="1"/>
  <c r="V151" i="37"/>
  <c r="W151" i="21" s="1"/>
  <c r="V152" i="37"/>
  <c r="W152" i="21" s="1"/>
  <c r="V153" i="37"/>
  <c r="W153" i="21" s="1"/>
  <c r="V154" i="37"/>
  <c r="W154" i="21" s="1"/>
  <c r="V155" i="37"/>
  <c r="W155" i="21" s="1"/>
  <c r="V156" i="37"/>
  <c r="V3" i="37"/>
  <c r="W3" i="21" s="1"/>
  <c r="V7" i="21"/>
  <c r="V15" i="21"/>
  <c r="V23" i="21"/>
  <c r="V31" i="21"/>
  <c r="V39" i="21"/>
  <c r="V47" i="21"/>
  <c r="V55" i="21"/>
  <c r="V63" i="21"/>
  <c r="V71" i="21"/>
  <c r="V79" i="21"/>
  <c r="V87" i="21"/>
  <c r="V95" i="21"/>
  <c r="V103" i="21"/>
  <c r="V111" i="21"/>
  <c r="V119" i="21"/>
  <c r="V127" i="21"/>
  <c r="V135" i="21"/>
  <c r="V143" i="21"/>
  <c r="V151" i="21"/>
  <c r="U9" i="37"/>
  <c r="V9" i="21" s="1"/>
  <c r="U3" i="37"/>
  <c r="V3" i="21" s="1"/>
  <c r="U4" i="37"/>
  <c r="V4" i="21" s="1"/>
  <c r="U5" i="37"/>
  <c r="V5" i="21" s="1"/>
  <c r="U6" i="37"/>
  <c r="V6" i="21" s="1"/>
  <c r="U7" i="37"/>
  <c r="U8" i="37"/>
  <c r="V8" i="21" s="1"/>
  <c r="U10" i="37"/>
  <c r="V10" i="21" s="1"/>
  <c r="U11" i="37"/>
  <c r="V11" i="21" s="1"/>
  <c r="U12" i="37"/>
  <c r="V12" i="21" s="1"/>
  <c r="U13" i="37"/>
  <c r="V13" i="21" s="1"/>
  <c r="U14" i="37"/>
  <c r="V14" i="21" s="1"/>
  <c r="U15" i="37"/>
  <c r="U16" i="37"/>
  <c r="V16" i="21" s="1"/>
  <c r="U17" i="37"/>
  <c r="V17" i="21" s="1"/>
  <c r="U18" i="37"/>
  <c r="V18" i="21" s="1"/>
  <c r="U19" i="37"/>
  <c r="V19" i="21" s="1"/>
  <c r="U20" i="37"/>
  <c r="V20" i="21" s="1"/>
  <c r="U21" i="37"/>
  <c r="V21" i="21" s="1"/>
  <c r="U22" i="37"/>
  <c r="V22" i="21" s="1"/>
  <c r="U23" i="37"/>
  <c r="U24" i="37"/>
  <c r="V24" i="21" s="1"/>
  <c r="U25" i="37"/>
  <c r="V25" i="21" s="1"/>
  <c r="U26" i="37"/>
  <c r="V26" i="21" s="1"/>
  <c r="U27" i="37"/>
  <c r="V27" i="21" s="1"/>
  <c r="U28" i="37"/>
  <c r="V28" i="21" s="1"/>
  <c r="U29" i="37"/>
  <c r="V29" i="21" s="1"/>
  <c r="U30" i="37"/>
  <c r="V30" i="21" s="1"/>
  <c r="U31" i="37"/>
  <c r="U32" i="37"/>
  <c r="V32" i="21" s="1"/>
  <c r="U33" i="37"/>
  <c r="V33" i="21" s="1"/>
  <c r="U34" i="37"/>
  <c r="V34" i="21" s="1"/>
  <c r="U35" i="37"/>
  <c r="V35" i="21" s="1"/>
  <c r="U36" i="37"/>
  <c r="V36" i="21" s="1"/>
  <c r="U37" i="37"/>
  <c r="V37" i="21" s="1"/>
  <c r="U38" i="37"/>
  <c r="V38" i="21" s="1"/>
  <c r="U39" i="37"/>
  <c r="U40" i="37"/>
  <c r="V40" i="21" s="1"/>
  <c r="U41" i="37"/>
  <c r="V41" i="21" s="1"/>
  <c r="U42" i="37"/>
  <c r="V42" i="21" s="1"/>
  <c r="U43" i="37"/>
  <c r="V43" i="21" s="1"/>
  <c r="U44" i="37"/>
  <c r="V44" i="21" s="1"/>
  <c r="U45" i="37"/>
  <c r="V45" i="21" s="1"/>
  <c r="U46" i="37"/>
  <c r="V46" i="21" s="1"/>
  <c r="U47" i="37"/>
  <c r="U48" i="37"/>
  <c r="V48" i="21" s="1"/>
  <c r="U49" i="37"/>
  <c r="V49" i="21" s="1"/>
  <c r="U50" i="37"/>
  <c r="V50" i="21" s="1"/>
  <c r="U51" i="37"/>
  <c r="V51" i="21" s="1"/>
  <c r="U52" i="37"/>
  <c r="V52" i="21" s="1"/>
  <c r="U53" i="37"/>
  <c r="V53" i="21" s="1"/>
  <c r="U54" i="37"/>
  <c r="V54" i="21" s="1"/>
  <c r="U55" i="37"/>
  <c r="U56" i="37"/>
  <c r="V56" i="21" s="1"/>
  <c r="U57" i="37"/>
  <c r="V57" i="21" s="1"/>
  <c r="U58" i="37"/>
  <c r="V58" i="21" s="1"/>
  <c r="U59" i="37"/>
  <c r="V59" i="21" s="1"/>
  <c r="U60" i="37"/>
  <c r="V60" i="21" s="1"/>
  <c r="U61" i="37"/>
  <c r="V61" i="21" s="1"/>
  <c r="U62" i="37"/>
  <c r="V62" i="21" s="1"/>
  <c r="U63" i="37"/>
  <c r="U64" i="37"/>
  <c r="V64" i="21" s="1"/>
  <c r="U65" i="37"/>
  <c r="V65" i="21" s="1"/>
  <c r="U66" i="37"/>
  <c r="V66" i="21" s="1"/>
  <c r="U67" i="37"/>
  <c r="V67" i="21" s="1"/>
  <c r="U68" i="37"/>
  <c r="V68" i="21" s="1"/>
  <c r="U69" i="37"/>
  <c r="V69" i="21" s="1"/>
  <c r="U70" i="37"/>
  <c r="V70" i="21" s="1"/>
  <c r="U71" i="37"/>
  <c r="U72" i="37"/>
  <c r="V72" i="21" s="1"/>
  <c r="U73" i="37"/>
  <c r="V73" i="21" s="1"/>
  <c r="U74" i="37"/>
  <c r="V74" i="21" s="1"/>
  <c r="U75" i="37"/>
  <c r="V75" i="21" s="1"/>
  <c r="U76" i="37"/>
  <c r="V76" i="21" s="1"/>
  <c r="U77" i="37"/>
  <c r="V77" i="21" s="1"/>
  <c r="U78" i="37"/>
  <c r="V78" i="21" s="1"/>
  <c r="U79" i="37"/>
  <c r="U80" i="37"/>
  <c r="V80" i="21" s="1"/>
  <c r="U81" i="37"/>
  <c r="V81" i="21" s="1"/>
  <c r="U82" i="37"/>
  <c r="V82" i="21" s="1"/>
  <c r="U83" i="37"/>
  <c r="V83" i="21" s="1"/>
  <c r="U84" i="37"/>
  <c r="V84" i="21" s="1"/>
  <c r="U85" i="37"/>
  <c r="V85" i="21" s="1"/>
  <c r="U86" i="37"/>
  <c r="V86" i="21" s="1"/>
  <c r="U87" i="37"/>
  <c r="U88" i="37"/>
  <c r="V88" i="21" s="1"/>
  <c r="U89" i="37"/>
  <c r="V89" i="21" s="1"/>
  <c r="U90" i="37"/>
  <c r="V90" i="21" s="1"/>
  <c r="U91" i="37"/>
  <c r="V91" i="21" s="1"/>
  <c r="U92" i="37"/>
  <c r="V92" i="21" s="1"/>
  <c r="U93" i="37"/>
  <c r="V93" i="21" s="1"/>
  <c r="U94" i="37"/>
  <c r="V94" i="21" s="1"/>
  <c r="U95" i="37"/>
  <c r="U96" i="37"/>
  <c r="V96" i="21" s="1"/>
  <c r="U97" i="37"/>
  <c r="V97" i="21" s="1"/>
  <c r="U98" i="37"/>
  <c r="V98" i="21" s="1"/>
  <c r="U99" i="37"/>
  <c r="V99" i="21" s="1"/>
  <c r="U100" i="37"/>
  <c r="V100" i="21" s="1"/>
  <c r="U101" i="37"/>
  <c r="V101" i="21" s="1"/>
  <c r="U102" i="37"/>
  <c r="V102" i="21" s="1"/>
  <c r="U103" i="37"/>
  <c r="U104" i="37"/>
  <c r="V104" i="21" s="1"/>
  <c r="U105" i="37"/>
  <c r="V105" i="21" s="1"/>
  <c r="U106" i="37"/>
  <c r="V106" i="21" s="1"/>
  <c r="U107" i="37"/>
  <c r="V107" i="21" s="1"/>
  <c r="U108" i="37"/>
  <c r="V108" i="21" s="1"/>
  <c r="U109" i="37"/>
  <c r="V109" i="21" s="1"/>
  <c r="U110" i="37"/>
  <c r="V110" i="21" s="1"/>
  <c r="U111" i="37"/>
  <c r="U112" i="37"/>
  <c r="V112" i="21" s="1"/>
  <c r="U113" i="37"/>
  <c r="V113" i="21" s="1"/>
  <c r="U114" i="37"/>
  <c r="V114" i="21" s="1"/>
  <c r="U115" i="37"/>
  <c r="V115" i="21" s="1"/>
  <c r="U116" i="37"/>
  <c r="V116" i="21" s="1"/>
  <c r="U117" i="37"/>
  <c r="V117" i="21" s="1"/>
  <c r="U118" i="37"/>
  <c r="V118" i="21" s="1"/>
  <c r="U119" i="37"/>
  <c r="U120" i="37"/>
  <c r="V120" i="21" s="1"/>
  <c r="U121" i="37"/>
  <c r="V121" i="21" s="1"/>
  <c r="U122" i="37"/>
  <c r="V122" i="21" s="1"/>
  <c r="U123" i="37"/>
  <c r="V123" i="21" s="1"/>
  <c r="U124" i="37"/>
  <c r="V124" i="21" s="1"/>
  <c r="U125" i="37"/>
  <c r="V125" i="21" s="1"/>
  <c r="U126" i="37"/>
  <c r="V126" i="21" s="1"/>
  <c r="U127" i="37"/>
  <c r="U128" i="37"/>
  <c r="V128" i="21" s="1"/>
  <c r="U129" i="37"/>
  <c r="V129" i="21" s="1"/>
  <c r="U130" i="37"/>
  <c r="V130" i="21" s="1"/>
  <c r="U131" i="37"/>
  <c r="V131" i="21" s="1"/>
  <c r="U132" i="37"/>
  <c r="V132" i="21" s="1"/>
  <c r="U133" i="37"/>
  <c r="V133" i="21" s="1"/>
  <c r="U134" i="37"/>
  <c r="V134" i="21" s="1"/>
  <c r="U135" i="37"/>
  <c r="U136" i="37"/>
  <c r="V136" i="21" s="1"/>
  <c r="U137" i="37"/>
  <c r="V137" i="21" s="1"/>
  <c r="U138" i="37"/>
  <c r="V138" i="21" s="1"/>
  <c r="U139" i="37"/>
  <c r="V139" i="21" s="1"/>
  <c r="U140" i="37"/>
  <c r="V140" i="21" s="1"/>
  <c r="U141" i="37"/>
  <c r="V141" i="21" s="1"/>
  <c r="U142" i="37"/>
  <c r="V142" i="21" s="1"/>
  <c r="U143" i="37"/>
  <c r="U144" i="37"/>
  <c r="V144" i="21" s="1"/>
  <c r="U145" i="37"/>
  <c r="V145" i="21" s="1"/>
  <c r="U146" i="37"/>
  <c r="V146" i="21" s="1"/>
  <c r="U147" i="37"/>
  <c r="V147" i="21" s="1"/>
  <c r="U148" i="37"/>
  <c r="V148" i="21" s="1"/>
  <c r="U149" i="37"/>
  <c r="V149" i="21" s="1"/>
  <c r="U150" i="37"/>
  <c r="V150" i="21" s="1"/>
  <c r="U151" i="37"/>
  <c r="U152" i="37"/>
  <c r="V152" i="21" s="1"/>
  <c r="U153" i="37"/>
  <c r="V153" i="21" s="1"/>
  <c r="U154" i="37"/>
  <c r="V154" i="21" s="1"/>
  <c r="U155" i="37"/>
  <c r="V155" i="21" s="1"/>
  <c r="U156" i="37"/>
  <c r="V156" i="21" s="1"/>
  <c r="U10" i="21"/>
  <c r="U18" i="21"/>
  <c r="U26" i="21"/>
  <c r="U34" i="21"/>
  <c r="U42" i="21"/>
  <c r="U50" i="21"/>
  <c r="U58" i="21"/>
  <c r="U66" i="21"/>
  <c r="U74" i="21"/>
  <c r="U82" i="21"/>
  <c r="U90" i="21"/>
  <c r="U98" i="21"/>
  <c r="U106" i="21"/>
  <c r="U114" i="21"/>
  <c r="U122" i="21"/>
  <c r="U130" i="21"/>
  <c r="U138" i="21"/>
  <c r="U146" i="21"/>
  <c r="U154" i="21"/>
  <c r="T3" i="37"/>
  <c r="U3" i="21" s="1"/>
  <c r="T4" i="37"/>
  <c r="U4" i="21" s="1"/>
  <c r="T5" i="37"/>
  <c r="U5" i="21" s="1"/>
  <c r="T6" i="37"/>
  <c r="U6" i="21" s="1"/>
  <c r="T7" i="37"/>
  <c r="U7" i="21" s="1"/>
  <c r="T8" i="37"/>
  <c r="U8" i="21" s="1"/>
  <c r="T9" i="37"/>
  <c r="U9" i="21" s="1"/>
  <c r="T10" i="37"/>
  <c r="T11" i="37"/>
  <c r="U11" i="21" s="1"/>
  <c r="T12" i="37"/>
  <c r="U12" i="21" s="1"/>
  <c r="T13" i="37"/>
  <c r="U13" i="21" s="1"/>
  <c r="T14" i="37"/>
  <c r="U14" i="21" s="1"/>
  <c r="T15" i="37"/>
  <c r="U15" i="21" s="1"/>
  <c r="T16" i="37"/>
  <c r="U16" i="21" s="1"/>
  <c r="T17" i="37"/>
  <c r="U17" i="21" s="1"/>
  <c r="T18" i="37"/>
  <c r="T19" i="37"/>
  <c r="U19" i="21" s="1"/>
  <c r="T20" i="37"/>
  <c r="U20" i="21" s="1"/>
  <c r="T21" i="37"/>
  <c r="U21" i="21" s="1"/>
  <c r="T22" i="37"/>
  <c r="U22" i="21" s="1"/>
  <c r="T23" i="37"/>
  <c r="U23" i="21" s="1"/>
  <c r="T24" i="37"/>
  <c r="U24" i="21" s="1"/>
  <c r="T25" i="37"/>
  <c r="U25" i="21" s="1"/>
  <c r="T26" i="37"/>
  <c r="T27" i="37"/>
  <c r="U27" i="21" s="1"/>
  <c r="T28" i="37"/>
  <c r="U28" i="21" s="1"/>
  <c r="T29" i="37"/>
  <c r="U29" i="21" s="1"/>
  <c r="T30" i="37"/>
  <c r="U30" i="21" s="1"/>
  <c r="T31" i="37"/>
  <c r="U31" i="21" s="1"/>
  <c r="T32" i="37"/>
  <c r="U32" i="21" s="1"/>
  <c r="T33" i="37"/>
  <c r="U33" i="21" s="1"/>
  <c r="T34" i="37"/>
  <c r="T35" i="37"/>
  <c r="U35" i="21" s="1"/>
  <c r="T36" i="37"/>
  <c r="U36" i="21" s="1"/>
  <c r="T37" i="37"/>
  <c r="U37" i="21" s="1"/>
  <c r="T38" i="37"/>
  <c r="U38" i="21" s="1"/>
  <c r="T39" i="37"/>
  <c r="U39" i="21" s="1"/>
  <c r="T40" i="37"/>
  <c r="U40" i="21" s="1"/>
  <c r="T41" i="37"/>
  <c r="U41" i="21" s="1"/>
  <c r="T42" i="37"/>
  <c r="T43" i="37"/>
  <c r="U43" i="21" s="1"/>
  <c r="T44" i="37"/>
  <c r="U44" i="21" s="1"/>
  <c r="T45" i="37"/>
  <c r="U45" i="21" s="1"/>
  <c r="T46" i="37"/>
  <c r="U46" i="21" s="1"/>
  <c r="T47" i="37"/>
  <c r="U47" i="21" s="1"/>
  <c r="T48" i="37"/>
  <c r="U48" i="21" s="1"/>
  <c r="T49" i="37"/>
  <c r="U49" i="21" s="1"/>
  <c r="T50" i="37"/>
  <c r="T51" i="37"/>
  <c r="U51" i="21" s="1"/>
  <c r="T52" i="37"/>
  <c r="U52" i="21" s="1"/>
  <c r="T53" i="37"/>
  <c r="U53" i="21" s="1"/>
  <c r="T54" i="37"/>
  <c r="U54" i="21" s="1"/>
  <c r="T55" i="37"/>
  <c r="U55" i="21" s="1"/>
  <c r="T56" i="37"/>
  <c r="U56" i="21" s="1"/>
  <c r="T57" i="37"/>
  <c r="U57" i="21" s="1"/>
  <c r="T58" i="37"/>
  <c r="T59" i="37"/>
  <c r="U59" i="21" s="1"/>
  <c r="T60" i="37"/>
  <c r="U60" i="21" s="1"/>
  <c r="T61" i="37"/>
  <c r="U61" i="21" s="1"/>
  <c r="T62" i="37"/>
  <c r="U62" i="21" s="1"/>
  <c r="T63" i="37"/>
  <c r="U63" i="21" s="1"/>
  <c r="T64" i="37"/>
  <c r="U64" i="21" s="1"/>
  <c r="T65" i="37"/>
  <c r="U65" i="21" s="1"/>
  <c r="T66" i="37"/>
  <c r="T67" i="37"/>
  <c r="U67" i="21" s="1"/>
  <c r="T68" i="37"/>
  <c r="U68" i="21" s="1"/>
  <c r="T69" i="37"/>
  <c r="U69" i="21" s="1"/>
  <c r="T70" i="37"/>
  <c r="U70" i="21" s="1"/>
  <c r="T71" i="37"/>
  <c r="U71" i="21" s="1"/>
  <c r="T72" i="37"/>
  <c r="U72" i="21" s="1"/>
  <c r="T73" i="37"/>
  <c r="U73" i="21" s="1"/>
  <c r="T74" i="37"/>
  <c r="T75" i="37"/>
  <c r="U75" i="21" s="1"/>
  <c r="T76" i="37"/>
  <c r="U76" i="21" s="1"/>
  <c r="T77" i="37"/>
  <c r="U77" i="21" s="1"/>
  <c r="T78" i="37"/>
  <c r="U78" i="21" s="1"/>
  <c r="T79" i="37"/>
  <c r="U79" i="21" s="1"/>
  <c r="T80" i="37"/>
  <c r="U80" i="21" s="1"/>
  <c r="T81" i="37"/>
  <c r="U81" i="21" s="1"/>
  <c r="T82" i="37"/>
  <c r="T83" i="37"/>
  <c r="U83" i="21" s="1"/>
  <c r="T84" i="37"/>
  <c r="U84" i="21" s="1"/>
  <c r="T85" i="37"/>
  <c r="U85" i="21" s="1"/>
  <c r="T86" i="37"/>
  <c r="U86" i="21" s="1"/>
  <c r="T87" i="37"/>
  <c r="U87" i="21" s="1"/>
  <c r="T88" i="37"/>
  <c r="U88" i="21" s="1"/>
  <c r="T89" i="37"/>
  <c r="U89" i="21" s="1"/>
  <c r="T90" i="37"/>
  <c r="T91" i="37"/>
  <c r="U91" i="21" s="1"/>
  <c r="T92" i="37"/>
  <c r="U92" i="21" s="1"/>
  <c r="T93" i="37"/>
  <c r="U93" i="21" s="1"/>
  <c r="T94" i="37"/>
  <c r="U94" i="21" s="1"/>
  <c r="T95" i="37"/>
  <c r="U95" i="21" s="1"/>
  <c r="T96" i="37"/>
  <c r="U96" i="21" s="1"/>
  <c r="T97" i="37"/>
  <c r="U97" i="21" s="1"/>
  <c r="T98" i="37"/>
  <c r="T99" i="37"/>
  <c r="U99" i="21" s="1"/>
  <c r="T100" i="37"/>
  <c r="U100" i="21" s="1"/>
  <c r="T101" i="37"/>
  <c r="U101" i="21" s="1"/>
  <c r="T102" i="37"/>
  <c r="U102" i="21" s="1"/>
  <c r="T103" i="37"/>
  <c r="U103" i="21" s="1"/>
  <c r="T104" i="37"/>
  <c r="U104" i="21" s="1"/>
  <c r="T105" i="37"/>
  <c r="U105" i="21" s="1"/>
  <c r="T106" i="37"/>
  <c r="T107" i="37"/>
  <c r="U107" i="21" s="1"/>
  <c r="T108" i="37"/>
  <c r="U108" i="21" s="1"/>
  <c r="T109" i="37"/>
  <c r="U109" i="21" s="1"/>
  <c r="T110" i="37"/>
  <c r="U110" i="21" s="1"/>
  <c r="T111" i="37"/>
  <c r="U111" i="21" s="1"/>
  <c r="T112" i="37"/>
  <c r="U112" i="21" s="1"/>
  <c r="T113" i="37"/>
  <c r="U113" i="21" s="1"/>
  <c r="T114" i="37"/>
  <c r="T115" i="37"/>
  <c r="U115" i="21" s="1"/>
  <c r="T116" i="37"/>
  <c r="U116" i="21" s="1"/>
  <c r="T117" i="37"/>
  <c r="U117" i="21" s="1"/>
  <c r="T118" i="37"/>
  <c r="U118" i="21" s="1"/>
  <c r="T119" i="37"/>
  <c r="U119" i="21" s="1"/>
  <c r="T120" i="37"/>
  <c r="U120" i="21" s="1"/>
  <c r="T121" i="37"/>
  <c r="U121" i="21" s="1"/>
  <c r="T122" i="37"/>
  <c r="T123" i="37"/>
  <c r="U123" i="21" s="1"/>
  <c r="T124" i="37"/>
  <c r="U124" i="21" s="1"/>
  <c r="T125" i="37"/>
  <c r="U125" i="21" s="1"/>
  <c r="T126" i="37"/>
  <c r="U126" i="21" s="1"/>
  <c r="T127" i="37"/>
  <c r="U127" i="21" s="1"/>
  <c r="T128" i="37"/>
  <c r="U128" i="21" s="1"/>
  <c r="T129" i="37"/>
  <c r="U129" i="21" s="1"/>
  <c r="T130" i="37"/>
  <c r="T131" i="37"/>
  <c r="U131" i="21" s="1"/>
  <c r="T132" i="37"/>
  <c r="U132" i="21" s="1"/>
  <c r="T133" i="37"/>
  <c r="U133" i="21" s="1"/>
  <c r="T134" i="37"/>
  <c r="U134" i="21" s="1"/>
  <c r="T135" i="37"/>
  <c r="U135" i="21" s="1"/>
  <c r="T136" i="37"/>
  <c r="U136" i="21" s="1"/>
  <c r="T137" i="37"/>
  <c r="U137" i="21" s="1"/>
  <c r="T138" i="37"/>
  <c r="T139" i="37"/>
  <c r="U139" i="21" s="1"/>
  <c r="T140" i="37"/>
  <c r="U140" i="21" s="1"/>
  <c r="T141" i="37"/>
  <c r="U141" i="21" s="1"/>
  <c r="T142" i="37"/>
  <c r="U142" i="21" s="1"/>
  <c r="T143" i="37"/>
  <c r="U143" i="21" s="1"/>
  <c r="T144" i="37"/>
  <c r="U144" i="21" s="1"/>
  <c r="T145" i="37"/>
  <c r="U145" i="21" s="1"/>
  <c r="T146" i="37"/>
  <c r="T147" i="37"/>
  <c r="U147" i="21" s="1"/>
  <c r="T148" i="37"/>
  <c r="U148" i="21" s="1"/>
  <c r="T149" i="37"/>
  <c r="U149" i="21" s="1"/>
  <c r="T150" i="37"/>
  <c r="U150" i="21" s="1"/>
  <c r="T151" i="37"/>
  <c r="U151" i="21" s="1"/>
  <c r="T152" i="37"/>
  <c r="U152" i="21" s="1"/>
  <c r="T153" i="37"/>
  <c r="U153" i="21" s="1"/>
  <c r="T154" i="37"/>
  <c r="T155" i="37"/>
  <c r="U155" i="21" s="1"/>
  <c r="T156" i="37"/>
  <c r="U156" i="21" s="1"/>
  <c r="T4" i="21"/>
  <c r="T12" i="21"/>
  <c r="T20" i="21"/>
  <c r="T28" i="21"/>
  <c r="T36" i="21"/>
  <c r="T44" i="21"/>
  <c r="T52" i="21"/>
  <c r="T60" i="21"/>
  <c r="T68" i="21"/>
  <c r="T76" i="21"/>
  <c r="T84" i="21"/>
  <c r="T92" i="21"/>
  <c r="T100" i="21"/>
  <c r="T108" i="21"/>
  <c r="T116" i="21"/>
  <c r="T124" i="21"/>
  <c r="T133" i="21"/>
  <c r="T141" i="21"/>
  <c r="T149" i="21"/>
  <c r="T3" i="21"/>
  <c r="S4" i="37"/>
  <c r="S5" i="37"/>
  <c r="T5" i="21" s="1"/>
  <c r="S6" i="37"/>
  <c r="T6" i="21" s="1"/>
  <c r="S7" i="37"/>
  <c r="T7" i="21" s="1"/>
  <c r="S8" i="37"/>
  <c r="T8" i="21" s="1"/>
  <c r="S9" i="37"/>
  <c r="T9" i="21" s="1"/>
  <c r="S10" i="37"/>
  <c r="T10" i="21" s="1"/>
  <c r="S11" i="37"/>
  <c r="T11" i="21" s="1"/>
  <c r="S12" i="37"/>
  <c r="S13" i="37"/>
  <c r="T13" i="21" s="1"/>
  <c r="S14" i="37"/>
  <c r="T14" i="21" s="1"/>
  <c r="S15" i="37"/>
  <c r="T15" i="21" s="1"/>
  <c r="S16" i="37"/>
  <c r="T16" i="21" s="1"/>
  <c r="S17" i="37"/>
  <c r="T17" i="21" s="1"/>
  <c r="S18" i="37"/>
  <c r="T18" i="21" s="1"/>
  <c r="S19" i="37"/>
  <c r="T19" i="21" s="1"/>
  <c r="S20" i="37"/>
  <c r="S21" i="37"/>
  <c r="T21" i="21" s="1"/>
  <c r="S22" i="37"/>
  <c r="T22" i="21" s="1"/>
  <c r="S23" i="37"/>
  <c r="T23" i="21" s="1"/>
  <c r="S24" i="37"/>
  <c r="T24" i="21" s="1"/>
  <c r="S25" i="37"/>
  <c r="T25" i="21" s="1"/>
  <c r="S26" i="37"/>
  <c r="T26" i="21" s="1"/>
  <c r="S27" i="37"/>
  <c r="T27" i="21" s="1"/>
  <c r="S28" i="37"/>
  <c r="S29" i="37"/>
  <c r="T29" i="21" s="1"/>
  <c r="S30" i="37"/>
  <c r="T30" i="21" s="1"/>
  <c r="S31" i="37"/>
  <c r="T31" i="21" s="1"/>
  <c r="S32" i="37"/>
  <c r="T32" i="21" s="1"/>
  <c r="S33" i="37"/>
  <c r="T33" i="21" s="1"/>
  <c r="S34" i="37"/>
  <c r="T34" i="21" s="1"/>
  <c r="S35" i="37"/>
  <c r="T35" i="21" s="1"/>
  <c r="S36" i="37"/>
  <c r="S37" i="37"/>
  <c r="T37" i="21" s="1"/>
  <c r="S38" i="37"/>
  <c r="T38" i="21" s="1"/>
  <c r="S39" i="37"/>
  <c r="T39" i="21" s="1"/>
  <c r="S40" i="37"/>
  <c r="T40" i="21" s="1"/>
  <c r="S41" i="37"/>
  <c r="T41" i="21" s="1"/>
  <c r="S42" i="37"/>
  <c r="T42" i="21" s="1"/>
  <c r="S43" i="37"/>
  <c r="T43" i="21" s="1"/>
  <c r="S44" i="37"/>
  <c r="S45" i="37"/>
  <c r="T45" i="21" s="1"/>
  <c r="S46" i="37"/>
  <c r="T46" i="21" s="1"/>
  <c r="S47" i="37"/>
  <c r="T47" i="21" s="1"/>
  <c r="S48" i="37"/>
  <c r="T48" i="21" s="1"/>
  <c r="S49" i="37"/>
  <c r="T49" i="21" s="1"/>
  <c r="S50" i="37"/>
  <c r="T50" i="21" s="1"/>
  <c r="S51" i="37"/>
  <c r="T51" i="21" s="1"/>
  <c r="S52" i="37"/>
  <c r="S53" i="37"/>
  <c r="T53" i="21" s="1"/>
  <c r="S54" i="37"/>
  <c r="T54" i="21" s="1"/>
  <c r="S55" i="37"/>
  <c r="T55" i="21" s="1"/>
  <c r="S56" i="37"/>
  <c r="T56" i="21" s="1"/>
  <c r="S57" i="37"/>
  <c r="T57" i="21" s="1"/>
  <c r="S58" i="37"/>
  <c r="T58" i="21" s="1"/>
  <c r="S59" i="37"/>
  <c r="T59" i="21" s="1"/>
  <c r="S60" i="37"/>
  <c r="S61" i="37"/>
  <c r="T61" i="21" s="1"/>
  <c r="S62" i="37"/>
  <c r="T62" i="21" s="1"/>
  <c r="S63" i="37"/>
  <c r="T63" i="21" s="1"/>
  <c r="S64" i="37"/>
  <c r="T64" i="21" s="1"/>
  <c r="S65" i="37"/>
  <c r="T65" i="21" s="1"/>
  <c r="S66" i="37"/>
  <c r="T66" i="21" s="1"/>
  <c r="S67" i="37"/>
  <c r="T67" i="21" s="1"/>
  <c r="S68" i="37"/>
  <c r="S69" i="37"/>
  <c r="T69" i="21" s="1"/>
  <c r="S70" i="37"/>
  <c r="T70" i="21" s="1"/>
  <c r="S71" i="37"/>
  <c r="T71" i="21" s="1"/>
  <c r="S72" i="37"/>
  <c r="T72" i="21" s="1"/>
  <c r="S73" i="37"/>
  <c r="T73" i="21" s="1"/>
  <c r="S74" i="37"/>
  <c r="T74" i="21" s="1"/>
  <c r="S75" i="37"/>
  <c r="T75" i="21" s="1"/>
  <c r="S76" i="37"/>
  <c r="S77" i="37"/>
  <c r="T77" i="21" s="1"/>
  <c r="S78" i="37"/>
  <c r="T78" i="21" s="1"/>
  <c r="S79" i="37"/>
  <c r="T79" i="21" s="1"/>
  <c r="S80" i="37"/>
  <c r="T80" i="21" s="1"/>
  <c r="S81" i="37"/>
  <c r="T81" i="21" s="1"/>
  <c r="S82" i="37"/>
  <c r="T82" i="21" s="1"/>
  <c r="S83" i="37"/>
  <c r="T83" i="21" s="1"/>
  <c r="S84" i="37"/>
  <c r="S85" i="37"/>
  <c r="T85" i="21" s="1"/>
  <c r="S86" i="37"/>
  <c r="T86" i="21" s="1"/>
  <c r="S87" i="37"/>
  <c r="T87" i="21" s="1"/>
  <c r="S88" i="37"/>
  <c r="T88" i="21" s="1"/>
  <c r="S89" i="37"/>
  <c r="T89" i="21" s="1"/>
  <c r="S90" i="37"/>
  <c r="T90" i="21" s="1"/>
  <c r="S91" i="37"/>
  <c r="T91" i="21" s="1"/>
  <c r="S92" i="37"/>
  <c r="S93" i="37"/>
  <c r="T93" i="21" s="1"/>
  <c r="S94" i="37"/>
  <c r="T94" i="21" s="1"/>
  <c r="S95" i="37"/>
  <c r="T95" i="21" s="1"/>
  <c r="S96" i="37"/>
  <c r="T96" i="21" s="1"/>
  <c r="S97" i="37"/>
  <c r="T97" i="21" s="1"/>
  <c r="S98" i="37"/>
  <c r="T98" i="21" s="1"/>
  <c r="S99" i="37"/>
  <c r="T99" i="21" s="1"/>
  <c r="S100" i="37"/>
  <c r="S101" i="37"/>
  <c r="T101" i="21" s="1"/>
  <c r="S102" i="37"/>
  <c r="T102" i="21" s="1"/>
  <c r="S103" i="37"/>
  <c r="T103" i="21" s="1"/>
  <c r="S104" i="37"/>
  <c r="T104" i="21" s="1"/>
  <c r="S105" i="37"/>
  <c r="T105" i="21" s="1"/>
  <c r="S106" i="37"/>
  <c r="T106" i="21" s="1"/>
  <c r="S107" i="37"/>
  <c r="T107" i="21" s="1"/>
  <c r="S108" i="37"/>
  <c r="S109" i="37"/>
  <c r="T109" i="21" s="1"/>
  <c r="S110" i="37"/>
  <c r="T110" i="21" s="1"/>
  <c r="S111" i="37"/>
  <c r="T111" i="21" s="1"/>
  <c r="S112" i="37"/>
  <c r="T112" i="21" s="1"/>
  <c r="S113" i="37"/>
  <c r="T113" i="21" s="1"/>
  <c r="S114" i="37"/>
  <c r="T114" i="21" s="1"/>
  <c r="S115" i="37"/>
  <c r="T115" i="21" s="1"/>
  <c r="S116" i="37"/>
  <c r="S117" i="37"/>
  <c r="T117" i="21" s="1"/>
  <c r="S118" i="37"/>
  <c r="T118" i="21" s="1"/>
  <c r="S119" i="37"/>
  <c r="T119" i="21" s="1"/>
  <c r="S120" i="37"/>
  <c r="T120" i="21" s="1"/>
  <c r="S121" i="37"/>
  <c r="T121" i="21" s="1"/>
  <c r="S122" i="37"/>
  <c r="T122" i="21" s="1"/>
  <c r="S123" i="37"/>
  <c r="T123" i="21" s="1"/>
  <c r="S124" i="37"/>
  <c r="S125" i="37"/>
  <c r="T125" i="21" s="1"/>
  <c r="S126" i="37"/>
  <c r="S127" i="37"/>
  <c r="T127" i="21" s="1"/>
  <c r="S128" i="37"/>
  <c r="T128" i="21" s="1"/>
  <c r="S129" i="37"/>
  <c r="T129" i="21" s="1"/>
  <c r="S130" i="37"/>
  <c r="T130" i="21" s="1"/>
  <c r="S131" i="37"/>
  <c r="T131" i="21" s="1"/>
  <c r="S132" i="37"/>
  <c r="T132" i="21" s="1"/>
  <c r="S133" i="37"/>
  <c r="S134" i="37"/>
  <c r="T134" i="21" s="1"/>
  <c r="S135" i="37"/>
  <c r="T135" i="21" s="1"/>
  <c r="S136" i="37"/>
  <c r="T136" i="21" s="1"/>
  <c r="S137" i="37"/>
  <c r="T137" i="21" s="1"/>
  <c r="S138" i="37"/>
  <c r="T138" i="21" s="1"/>
  <c r="S139" i="37"/>
  <c r="T139" i="21" s="1"/>
  <c r="S140" i="37"/>
  <c r="T140" i="21" s="1"/>
  <c r="S141" i="37"/>
  <c r="S142" i="37"/>
  <c r="T142" i="21" s="1"/>
  <c r="S143" i="37"/>
  <c r="T143" i="21" s="1"/>
  <c r="S144" i="37"/>
  <c r="T144" i="21" s="1"/>
  <c r="S145" i="37"/>
  <c r="T145" i="21" s="1"/>
  <c r="S146" i="37"/>
  <c r="T146" i="21" s="1"/>
  <c r="S147" i="37"/>
  <c r="T147" i="21" s="1"/>
  <c r="S148" i="37"/>
  <c r="T148" i="21" s="1"/>
  <c r="S149" i="37"/>
  <c r="S150" i="37"/>
  <c r="T150" i="21" s="1"/>
  <c r="S151" i="37"/>
  <c r="T151" i="21" s="1"/>
  <c r="S152" i="37"/>
  <c r="T152" i="21" s="1"/>
  <c r="S153" i="37"/>
  <c r="T153" i="21" s="1"/>
  <c r="S154" i="37"/>
  <c r="T154" i="21" s="1"/>
  <c r="S155" i="37"/>
  <c r="T155" i="21" s="1"/>
  <c r="S156" i="37"/>
  <c r="T156" i="21" s="1"/>
  <c r="S3" i="37"/>
  <c r="S3" i="7"/>
  <c r="T3" i="8" s="1"/>
  <c r="S7" i="21"/>
  <c r="S15" i="21"/>
  <c r="S23" i="21"/>
  <c r="S31" i="21"/>
  <c r="S39" i="21"/>
  <c r="S47" i="21"/>
  <c r="S55" i="21"/>
  <c r="S63" i="21"/>
  <c r="S71" i="21"/>
  <c r="S79" i="21"/>
  <c r="S87" i="21"/>
  <c r="S95" i="21"/>
  <c r="S103" i="21"/>
  <c r="S111" i="21"/>
  <c r="S119" i="21"/>
  <c r="S127" i="21"/>
  <c r="S135" i="21"/>
  <c r="S143" i="21"/>
  <c r="S151" i="21"/>
  <c r="R4" i="37"/>
  <c r="S4" i="21" s="1"/>
  <c r="R5" i="37"/>
  <c r="S5" i="21" s="1"/>
  <c r="R6" i="37"/>
  <c r="S6" i="21" s="1"/>
  <c r="R7" i="37"/>
  <c r="R8" i="37"/>
  <c r="S8" i="21" s="1"/>
  <c r="R9" i="37"/>
  <c r="S9" i="21" s="1"/>
  <c r="R10" i="37"/>
  <c r="S10" i="21" s="1"/>
  <c r="R11" i="37"/>
  <c r="S11" i="21" s="1"/>
  <c r="R12" i="37"/>
  <c r="S12" i="21" s="1"/>
  <c r="R13" i="37"/>
  <c r="S13" i="21" s="1"/>
  <c r="R14" i="37"/>
  <c r="S14" i="21" s="1"/>
  <c r="R15" i="37"/>
  <c r="R16" i="37"/>
  <c r="S16" i="21" s="1"/>
  <c r="R17" i="37"/>
  <c r="S17" i="21" s="1"/>
  <c r="R18" i="37"/>
  <c r="S18" i="21" s="1"/>
  <c r="R19" i="37"/>
  <c r="S19" i="21" s="1"/>
  <c r="R20" i="37"/>
  <c r="S20" i="21" s="1"/>
  <c r="R21" i="37"/>
  <c r="S21" i="21" s="1"/>
  <c r="R22" i="37"/>
  <c r="S22" i="21" s="1"/>
  <c r="R23" i="37"/>
  <c r="R24" i="37"/>
  <c r="S24" i="21" s="1"/>
  <c r="R25" i="37"/>
  <c r="S25" i="21" s="1"/>
  <c r="R26" i="37"/>
  <c r="S26" i="21" s="1"/>
  <c r="R27" i="37"/>
  <c r="S27" i="21" s="1"/>
  <c r="R28" i="37"/>
  <c r="S28" i="21" s="1"/>
  <c r="R29" i="37"/>
  <c r="S29" i="21" s="1"/>
  <c r="R30" i="37"/>
  <c r="S30" i="21" s="1"/>
  <c r="R31" i="37"/>
  <c r="R32" i="37"/>
  <c r="S32" i="21" s="1"/>
  <c r="R33" i="37"/>
  <c r="S33" i="21" s="1"/>
  <c r="R34" i="37"/>
  <c r="S34" i="21" s="1"/>
  <c r="R35" i="37"/>
  <c r="S35" i="21" s="1"/>
  <c r="R36" i="37"/>
  <c r="S36" i="21" s="1"/>
  <c r="R37" i="37"/>
  <c r="S37" i="21" s="1"/>
  <c r="R38" i="37"/>
  <c r="S38" i="21" s="1"/>
  <c r="R39" i="37"/>
  <c r="R40" i="37"/>
  <c r="S40" i="21" s="1"/>
  <c r="R41" i="37"/>
  <c r="S41" i="21" s="1"/>
  <c r="R42" i="37"/>
  <c r="S42" i="21" s="1"/>
  <c r="R43" i="37"/>
  <c r="S43" i="21" s="1"/>
  <c r="R44" i="37"/>
  <c r="S44" i="21" s="1"/>
  <c r="R45" i="37"/>
  <c r="S45" i="21" s="1"/>
  <c r="R46" i="37"/>
  <c r="S46" i="21" s="1"/>
  <c r="R47" i="37"/>
  <c r="R48" i="37"/>
  <c r="S48" i="21" s="1"/>
  <c r="R49" i="37"/>
  <c r="S49" i="21" s="1"/>
  <c r="R50" i="37"/>
  <c r="S50" i="21" s="1"/>
  <c r="R51" i="37"/>
  <c r="S51" i="21" s="1"/>
  <c r="R52" i="37"/>
  <c r="S52" i="21" s="1"/>
  <c r="R53" i="37"/>
  <c r="S53" i="21" s="1"/>
  <c r="R54" i="37"/>
  <c r="S54" i="21" s="1"/>
  <c r="R55" i="37"/>
  <c r="R56" i="37"/>
  <c r="S56" i="21" s="1"/>
  <c r="R57" i="37"/>
  <c r="S57" i="21" s="1"/>
  <c r="R58" i="37"/>
  <c r="S58" i="21" s="1"/>
  <c r="R59" i="37"/>
  <c r="S59" i="21" s="1"/>
  <c r="R60" i="37"/>
  <c r="S60" i="21" s="1"/>
  <c r="R61" i="37"/>
  <c r="S61" i="21" s="1"/>
  <c r="R62" i="37"/>
  <c r="S62" i="21" s="1"/>
  <c r="R63" i="37"/>
  <c r="R64" i="37"/>
  <c r="S64" i="21" s="1"/>
  <c r="R65" i="37"/>
  <c r="S65" i="21" s="1"/>
  <c r="R66" i="37"/>
  <c r="S66" i="21" s="1"/>
  <c r="R67" i="37"/>
  <c r="S67" i="21" s="1"/>
  <c r="R68" i="37"/>
  <c r="S68" i="21" s="1"/>
  <c r="R69" i="37"/>
  <c r="S69" i="21" s="1"/>
  <c r="R70" i="37"/>
  <c r="S70" i="21" s="1"/>
  <c r="R71" i="37"/>
  <c r="R72" i="37"/>
  <c r="S72" i="21" s="1"/>
  <c r="R73" i="37"/>
  <c r="S73" i="21" s="1"/>
  <c r="R74" i="37"/>
  <c r="S74" i="21" s="1"/>
  <c r="R75" i="37"/>
  <c r="S75" i="21" s="1"/>
  <c r="R76" i="37"/>
  <c r="S76" i="21" s="1"/>
  <c r="R77" i="37"/>
  <c r="S77" i="21" s="1"/>
  <c r="R78" i="37"/>
  <c r="S78" i="21" s="1"/>
  <c r="R79" i="37"/>
  <c r="R80" i="37"/>
  <c r="S80" i="21" s="1"/>
  <c r="R81" i="37"/>
  <c r="S81" i="21" s="1"/>
  <c r="R82" i="37"/>
  <c r="S82" i="21" s="1"/>
  <c r="R83" i="37"/>
  <c r="S83" i="21" s="1"/>
  <c r="R84" i="37"/>
  <c r="S84" i="21" s="1"/>
  <c r="R85" i="37"/>
  <c r="S85" i="21" s="1"/>
  <c r="R86" i="37"/>
  <c r="S86" i="21" s="1"/>
  <c r="R87" i="37"/>
  <c r="R88" i="37"/>
  <c r="S88" i="21" s="1"/>
  <c r="R89" i="37"/>
  <c r="S89" i="21" s="1"/>
  <c r="R90" i="37"/>
  <c r="S90" i="21" s="1"/>
  <c r="R91" i="37"/>
  <c r="S91" i="21" s="1"/>
  <c r="R92" i="37"/>
  <c r="S92" i="21" s="1"/>
  <c r="R93" i="37"/>
  <c r="S93" i="21" s="1"/>
  <c r="R94" i="37"/>
  <c r="S94" i="21" s="1"/>
  <c r="R95" i="37"/>
  <c r="R96" i="37"/>
  <c r="S96" i="21" s="1"/>
  <c r="R97" i="37"/>
  <c r="S97" i="21" s="1"/>
  <c r="R98" i="37"/>
  <c r="S98" i="21" s="1"/>
  <c r="R99" i="37"/>
  <c r="S99" i="21" s="1"/>
  <c r="R100" i="37"/>
  <c r="S100" i="21" s="1"/>
  <c r="R101" i="37"/>
  <c r="S101" i="21" s="1"/>
  <c r="R102" i="37"/>
  <c r="S102" i="21" s="1"/>
  <c r="R103" i="37"/>
  <c r="R104" i="37"/>
  <c r="S104" i="21" s="1"/>
  <c r="R105" i="37"/>
  <c r="S105" i="21" s="1"/>
  <c r="R106" i="37"/>
  <c r="S106" i="21" s="1"/>
  <c r="R107" i="37"/>
  <c r="S107" i="21" s="1"/>
  <c r="R108" i="37"/>
  <c r="S108" i="21" s="1"/>
  <c r="R109" i="37"/>
  <c r="S109" i="21" s="1"/>
  <c r="R110" i="37"/>
  <c r="S110" i="21" s="1"/>
  <c r="R111" i="37"/>
  <c r="R112" i="37"/>
  <c r="S112" i="21" s="1"/>
  <c r="R113" i="37"/>
  <c r="S113" i="21" s="1"/>
  <c r="R114" i="37"/>
  <c r="S114" i="21" s="1"/>
  <c r="R115" i="37"/>
  <c r="S115" i="21" s="1"/>
  <c r="R116" i="37"/>
  <c r="S116" i="21" s="1"/>
  <c r="R117" i="37"/>
  <c r="S117" i="21" s="1"/>
  <c r="R118" i="37"/>
  <c r="S118" i="21" s="1"/>
  <c r="R119" i="37"/>
  <c r="R120" i="37"/>
  <c r="S120" i="21" s="1"/>
  <c r="R121" i="37"/>
  <c r="S121" i="21" s="1"/>
  <c r="R122" i="37"/>
  <c r="S122" i="21" s="1"/>
  <c r="R123" i="37"/>
  <c r="S123" i="21" s="1"/>
  <c r="R124" i="37"/>
  <c r="S124" i="21" s="1"/>
  <c r="R125" i="37"/>
  <c r="S125" i="21" s="1"/>
  <c r="R126" i="37"/>
  <c r="S126" i="21" s="1"/>
  <c r="R127" i="37"/>
  <c r="R128" i="37"/>
  <c r="S128" i="21" s="1"/>
  <c r="R129" i="37"/>
  <c r="S129" i="21" s="1"/>
  <c r="R130" i="37"/>
  <c r="S130" i="21" s="1"/>
  <c r="R131" i="37"/>
  <c r="S131" i="21" s="1"/>
  <c r="R132" i="37"/>
  <c r="S132" i="21" s="1"/>
  <c r="R133" i="37"/>
  <c r="S133" i="21" s="1"/>
  <c r="R134" i="37"/>
  <c r="S134" i="21" s="1"/>
  <c r="R135" i="37"/>
  <c r="R136" i="37"/>
  <c r="S136" i="21" s="1"/>
  <c r="R137" i="37"/>
  <c r="S137" i="21" s="1"/>
  <c r="R138" i="37"/>
  <c r="S138" i="21" s="1"/>
  <c r="R139" i="37"/>
  <c r="S139" i="21" s="1"/>
  <c r="R140" i="37"/>
  <c r="S140" i="21" s="1"/>
  <c r="R141" i="37"/>
  <c r="S141" i="21" s="1"/>
  <c r="R142" i="37"/>
  <c r="S142" i="21" s="1"/>
  <c r="R143" i="37"/>
  <c r="R144" i="37"/>
  <c r="S144" i="21" s="1"/>
  <c r="R145" i="37"/>
  <c r="S145" i="21" s="1"/>
  <c r="R146" i="37"/>
  <c r="S146" i="21" s="1"/>
  <c r="R147" i="37"/>
  <c r="S147" i="21" s="1"/>
  <c r="R148" i="37"/>
  <c r="S148" i="21" s="1"/>
  <c r="R149" i="37"/>
  <c r="S149" i="21" s="1"/>
  <c r="R150" i="37"/>
  <c r="S150" i="21" s="1"/>
  <c r="R151" i="37"/>
  <c r="R152" i="37"/>
  <c r="S152" i="21" s="1"/>
  <c r="R153" i="37"/>
  <c r="S153" i="21" s="1"/>
  <c r="R154" i="37"/>
  <c r="S154" i="21" s="1"/>
  <c r="R155" i="37"/>
  <c r="S155" i="21" s="1"/>
  <c r="R156" i="37"/>
  <c r="S156" i="21" s="1"/>
  <c r="R3" i="37"/>
  <c r="S3" i="21" s="1"/>
  <c r="R3" i="16"/>
  <c r="R3" i="7"/>
  <c r="S3" i="8" s="1"/>
  <c r="R8" i="21"/>
  <c r="R16" i="21"/>
  <c r="R24" i="21"/>
  <c r="R32" i="21"/>
  <c r="R40" i="21"/>
  <c r="R48" i="21"/>
  <c r="R56" i="21"/>
  <c r="R64" i="21"/>
  <c r="R72" i="21"/>
  <c r="R80" i="21"/>
  <c r="R88" i="21"/>
  <c r="R96" i="21"/>
  <c r="R104" i="21"/>
  <c r="R112" i="21"/>
  <c r="R120" i="21"/>
  <c r="R128" i="21"/>
  <c r="R136" i="21"/>
  <c r="R144" i="21"/>
  <c r="R152" i="21"/>
  <c r="Q4" i="37"/>
  <c r="R4" i="21" s="1"/>
  <c r="Q5" i="37"/>
  <c r="R5" i="21" s="1"/>
  <c r="Q6" i="37"/>
  <c r="R6" i="21" s="1"/>
  <c r="Q7" i="37"/>
  <c r="R7" i="21" s="1"/>
  <c r="Q8" i="37"/>
  <c r="Q9" i="37"/>
  <c r="R9" i="21" s="1"/>
  <c r="Q10" i="37"/>
  <c r="R10" i="21" s="1"/>
  <c r="Q11" i="37"/>
  <c r="R11" i="21" s="1"/>
  <c r="Q12" i="37"/>
  <c r="R12" i="21" s="1"/>
  <c r="Q13" i="37"/>
  <c r="R13" i="21" s="1"/>
  <c r="Q14" i="37"/>
  <c r="R14" i="21" s="1"/>
  <c r="Q15" i="37"/>
  <c r="R15" i="21" s="1"/>
  <c r="Q16" i="37"/>
  <c r="Q17" i="37"/>
  <c r="R17" i="21" s="1"/>
  <c r="Q18" i="37"/>
  <c r="R18" i="21" s="1"/>
  <c r="Q19" i="37"/>
  <c r="R19" i="21" s="1"/>
  <c r="Q20" i="37"/>
  <c r="R20" i="21" s="1"/>
  <c r="Q21" i="37"/>
  <c r="R21" i="21" s="1"/>
  <c r="Q22" i="37"/>
  <c r="R22" i="21" s="1"/>
  <c r="Q23" i="37"/>
  <c r="R23" i="21" s="1"/>
  <c r="Q24" i="37"/>
  <c r="Q25" i="37"/>
  <c r="R25" i="21" s="1"/>
  <c r="Q26" i="37"/>
  <c r="R26" i="21" s="1"/>
  <c r="Q27" i="37"/>
  <c r="R27" i="21" s="1"/>
  <c r="Q28" i="37"/>
  <c r="R28" i="21" s="1"/>
  <c r="Q29" i="37"/>
  <c r="R29" i="21" s="1"/>
  <c r="Q30" i="37"/>
  <c r="R30" i="21" s="1"/>
  <c r="Q31" i="37"/>
  <c r="R31" i="21" s="1"/>
  <c r="Q32" i="37"/>
  <c r="Q33" i="37"/>
  <c r="R33" i="21" s="1"/>
  <c r="Q34" i="37"/>
  <c r="R34" i="21" s="1"/>
  <c r="Q35" i="37"/>
  <c r="R35" i="21" s="1"/>
  <c r="Q36" i="37"/>
  <c r="R36" i="21" s="1"/>
  <c r="Q37" i="37"/>
  <c r="R37" i="21" s="1"/>
  <c r="Q38" i="37"/>
  <c r="R38" i="21" s="1"/>
  <c r="Q39" i="37"/>
  <c r="R39" i="21" s="1"/>
  <c r="Q40" i="37"/>
  <c r="Q41" i="37"/>
  <c r="R41" i="21" s="1"/>
  <c r="Q42" i="37"/>
  <c r="R42" i="21" s="1"/>
  <c r="Q43" i="37"/>
  <c r="R43" i="21" s="1"/>
  <c r="Q44" i="37"/>
  <c r="R44" i="21" s="1"/>
  <c r="Q45" i="37"/>
  <c r="R45" i="21" s="1"/>
  <c r="Q46" i="37"/>
  <c r="R46" i="21" s="1"/>
  <c r="Q47" i="37"/>
  <c r="R47" i="21" s="1"/>
  <c r="Q48" i="37"/>
  <c r="Q49" i="37"/>
  <c r="R49" i="21" s="1"/>
  <c r="Q50" i="37"/>
  <c r="R50" i="21" s="1"/>
  <c r="Q51" i="37"/>
  <c r="R51" i="21" s="1"/>
  <c r="Q52" i="37"/>
  <c r="R52" i="21" s="1"/>
  <c r="Q53" i="37"/>
  <c r="R53" i="21" s="1"/>
  <c r="Q54" i="37"/>
  <c r="R54" i="21" s="1"/>
  <c r="Q55" i="37"/>
  <c r="R55" i="21" s="1"/>
  <c r="Q56" i="37"/>
  <c r="Q57" i="37"/>
  <c r="R57" i="21" s="1"/>
  <c r="Q58" i="37"/>
  <c r="R58" i="21" s="1"/>
  <c r="Q59" i="37"/>
  <c r="R59" i="21" s="1"/>
  <c r="Q60" i="37"/>
  <c r="R60" i="21" s="1"/>
  <c r="Q61" i="37"/>
  <c r="R61" i="21" s="1"/>
  <c r="Q62" i="37"/>
  <c r="R62" i="21" s="1"/>
  <c r="Q63" i="37"/>
  <c r="R63" i="21" s="1"/>
  <c r="Q64" i="37"/>
  <c r="Q65" i="37"/>
  <c r="R65" i="21" s="1"/>
  <c r="Q66" i="37"/>
  <c r="R66" i="21" s="1"/>
  <c r="Q67" i="37"/>
  <c r="R67" i="21" s="1"/>
  <c r="Q68" i="37"/>
  <c r="R68" i="21" s="1"/>
  <c r="Q69" i="37"/>
  <c r="R69" i="21" s="1"/>
  <c r="Q70" i="37"/>
  <c r="R70" i="21" s="1"/>
  <c r="Q71" i="37"/>
  <c r="R71" i="21" s="1"/>
  <c r="Q72" i="37"/>
  <c r="Q73" i="37"/>
  <c r="R73" i="21" s="1"/>
  <c r="Q74" i="37"/>
  <c r="R74" i="21" s="1"/>
  <c r="Q75" i="37"/>
  <c r="R75" i="21" s="1"/>
  <c r="Q76" i="37"/>
  <c r="R76" i="21" s="1"/>
  <c r="Q77" i="37"/>
  <c r="R77" i="21" s="1"/>
  <c r="Q78" i="37"/>
  <c r="R78" i="21" s="1"/>
  <c r="Q79" i="37"/>
  <c r="R79" i="21" s="1"/>
  <c r="Q80" i="37"/>
  <c r="Q81" i="37"/>
  <c r="R81" i="21" s="1"/>
  <c r="Q82" i="37"/>
  <c r="R82" i="21" s="1"/>
  <c r="Q83" i="37"/>
  <c r="R83" i="21" s="1"/>
  <c r="Q84" i="37"/>
  <c r="R84" i="21" s="1"/>
  <c r="Q85" i="37"/>
  <c r="R85" i="21" s="1"/>
  <c r="Q86" i="37"/>
  <c r="R86" i="21" s="1"/>
  <c r="Q87" i="37"/>
  <c r="R87" i="21" s="1"/>
  <c r="Q88" i="37"/>
  <c r="Q89" i="37"/>
  <c r="R89" i="21" s="1"/>
  <c r="Q90" i="37"/>
  <c r="R90" i="21" s="1"/>
  <c r="Q91" i="37"/>
  <c r="R91" i="21" s="1"/>
  <c r="Q92" i="37"/>
  <c r="R92" i="21" s="1"/>
  <c r="Q93" i="37"/>
  <c r="R93" i="21" s="1"/>
  <c r="Q94" i="37"/>
  <c r="R94" i="21" s="1"/>
  <c r="Q95" i="37"/>
  <c r="R95" i="21" s="1"/>
  <c r="Q96" i="37"/>
  <c r="Q97" i="37"/>
  <c r="R97" i="21" s="1"/>
  <c r="Q98" i="37"/>
  <c r="R98" i="21" s="1"/>
  <c r="Q99" i="37"/>
  <c r="R99" i="21" s="1"/>
  <c r="Q100" i="37"/>
  <c r="R100" i="21" s="1"/>
  <c r="Q101" i="37"/>
  <c r="R101" i="21" s="1"/>
  <c r="Q102" i="37"/>
  <c r="R102" i="21" s="1"/>
  <c r="Q103" i="37"/>
  <c r="R103" i="21" s="1"/>
  <c r="Q104" i="37"/>
  <c r="Q105" i="37"/>
  <c r="R105" i="21" s="1"/>
  <c r="Q106" i="37"/>
  <c r="R106" i="21" s="1"/>
  <c r="Q107" i="37"/>
  <c r="R107" i="21" s="1"/>
  <c r="Q108" i="37"/>
  <c r="R108" i="21" s="1"/>
  <c r="Q109" i="37"/>
  <c r="R109" i="21" s="1"/>
  <c r="Q110" i="37"/>
  <c r="R110" i="21" s="1"/>
  <c r="Q111" i="37"/>
  <c r="R111" i="21" s="1"/>
  <c r="Q112" i="37"/>
  <c r="Q113" i="37"/>
  <c r="R113" i="21" s="1"/>
  <c r="Q114" i="37"/>
  <c r="R114" i="21" s="1"/>
  <c r="Q115" i="37"/>
  <c r="R115" i="21" s="1"/>
  <c r="Q116" i="37"/>
  <c r="R116" i="21" s="1"/>
  <c r="Q117" i="37"/>
  <c r="R117" i="21" s="1"/>
  <c r="Q118" i="37"/>
  <c r="R118" i="21" s="1"/>
  <c r="Q119" i="37"/>
  <c r="R119" i="21" s="1"/>
  <c r="Q120" i="37"/>
  <c r="Q121" i="37"/>
  <c r="R121" i="21" s="1"/>
  <c r="Q122" i="37"/>
  <c r="R122" i="21" s="1"/>
  <c r="Q123" i="37"/>
  <c r="R123" i="21" s="1"/>
  <c r="Q124" i="37"/>
  <c r="R124" i="21" s="1"/>
  <c r="Q125" i="37"/>
  <c r="R125" i="21" s="1"/>
  <c r="Q126" i="37"/>
  <c r="R126" i="21" s="1"/>
  <c r="Q127" i="37"/>
  <c r="R127" i="21" s="1"/>
  <c r="Q128" i="37"/>
  <c r="Q129" i="37"/>
  <c r="R129" i="21" s="1"/>
  <c r="Q130" i="37"/>
  <c r="R130" i="21" s="1"/>
  <c r="Q131" i="37"/>
  <c r="R131" i="21" s="1"/>
  <c r="Q132" i="37"/>
  <c r="R132" i="21" s="1"/>
  <c r="Q133" i="37"/>
  <c r="R133" i="21" s="1"/>
  <c r="Q134" i="37"/>
  <c r="R134" i="21" s="1"/>
  <c r="Q135" i="37"/>
  <c r="R135" i="21" s="1"/>
  <c r="Q136" i="37"/>
  <c r="Q137" i="37"/>
  <c r="R137" i="21" s="1"/>
  <c r="Q138" i="37"/>
  <c r="R138" i="21" s="1"/>
  <c r="Q139" i="37"/>
  <c r="R139" i="21" s="1"/>
  <c r="Q140" i="37"/>
  <c r="R140" i="21" s="1"/>
  <c r="Q141" i="37"/>
  <c r="R141" i="21" s="1"/>
  <c r="Q142" i="37"/>
  <c r="R142" i="21" s="1"/>
  <c r="Q143" i="37"/>
  <c r="R143" i="21" s="1"/>
  <c r="Q144" i="37"/>
  <c r="Q145" i="37"/>
  <c r="R145" i="21" s="1"/>
  <c r="Q146" i="37"/>
  <c r="R146" i="21" s="1"/>
  <c r="Q147" i="37"/>
  <c r="R147" i="21" s="1"/>
  <c r="Q148" i="37"/>
  <c r="R148" i="21" s="1"/>
  <c r="Q149" i="37"/>
  <c r="R149" i="21" s="1"/>
  <c r="Q150" i="37"/>
  <c r="R150" i="21" s="1"/>
  <c r="Q151" i="37"/>
  <c r="R151" i="21" s="1"/>
  <c r="Q152" i="37"/>
  <c r="Q153" i="37"/>
  <c r="R153" i="21" s="1"/>
  <c r="Q154" i="37"/>
  <c r="R154" i="21" s="1"/>
  <c r="Q155" i="37"/>
  <c r="R155" i="21" s="1"/>
  <c r="Q156" i="37"/>
  <c r="R156" i="21" s="1"/>
  <c r="Q3" i="37"/>
  <c r="R3" i="21" s="1"/>
  <c r="Q3" i="7"/>
  <c r="Q149" i="21"/>
  <c r="P10" i="37"/>
  <c r="Q10" i="21" s="1"/>
  <c r="P41" i="37"/>
  <c r="Q41" i="21" s="1"/>
  <c r="P51" i="37"/>
  <c r="Q51" i="21" s="1"/>
  <c r="P55" i="37"/>
  <c r="Q55" i="21" s="1"/>
  <c r="P57" i="37"/>
  <c r="Q57" i="21" s="1"/>
  <c r="P63" i="37"/>
  <c r="Q63" i="21" s="1"/>
  <c r="P69" i="37"/>
  <c r="Q69" i="21" s="1"/>
  <c r="P85" i="37"/>
  <c r="Q85" i="21" s="1"/>
  <c r="P103" i="37"/>
  <c r="Q103" i="21" s="1"/>
  <c r="P136" i="37"/>
  <c r="Q136" i="21" s="1"/>
  <c r="P137" i="37"/>
  <c r="Q137" i="21" s="1"/>
  <c r="P149" i="37"/>
  <c r="Q3" i="1" l="1"/>
  <c r="Q3" i="5"/>
  <c r="Q3" i="3"/>
  <c r="R3" i="8"/>
  <c r="P5" i="21"/>
  <c r="P7" i="21"/>
  <c r="P13" i="21"/>
  <c r="P15" i="21"/>
  <c r="P21" i="21"/>
  <c r="P23" i="21"/>
  <c r="P29" i="21"/>
  <c r="P31" i="21"/>
  <c r="P37" i="21"/>
  <c r="P39" i="21"/>
  <c r="P45" i="21"/>
  <c r="P47" i="21"/>
  <c r="P53" i="21"/>
  <c r="P55" i="21"/>
  <c r="P61" i="21"/>
  <c r="P63" i="21"/>
  <c r="P69" i="21"/>
  <c r="P71" i="21"/>
  <c r="P77" i="21"/>
  <c r="P79" i="21"/>
  <c r="P85" i="21"/>
  <c r="P87" i="21"/>
  <c r="P93" i="21"/>
  <c r="P95" i="21"/>
  <c r="P101" i="21"/>
  <c r="P103" i="21"/>
  <c r="P109" i="21"/>
  <c r="P111" i="21"/>
  <c r="P117" i="21"/>
  <c r="P119" i="21"/>
  <c r="P125" i="21"/>
  <c r="P127" i="21"/>
  <c r="P133" i="21"/>
  <c r="P135" i="21"/>
  <c r="P141" i="21"/>
  <c r="P143" i="21"/>
  <c r="P149" i="21"/>
  <c r="P151" i="21"/>
  <c r="P3" i="21"/>
  <c r="O4" i="37"/>
  <c r="P4" i="21" s="1"/>
  <c r="O5" i="37"/>
  <c r="O6" i="37"/>
  <c r="P6" i="21" s="1"/>
  <c r="O7" i="37"/>
  <c r="O8" i="37"/>
  <c r="P8" i="21" s="1"/>
  <c r="O9" i="37"/>
  <c r="P9" i="21" s="1"/>
  <c r="O10" i="37"/>
  <c r="P10" i="21" s="1"/>
  <c r="O11" i="37"/>
  <c r="P11" i="21" s="1"/>
  <c r="O12" i="37"/>
  <c r="P12" i="21" s="1"/>
  <c r="O13" i="37"/>
  <c r="O14" i="37"/>
  <c r="P14" i="21" s="1"/>
  <c r="O15" i="37"/>
  <c r="O16" i="37"/>
  <c r="P16" i="21" s="1"/>
  <c r="O17" i="37"/>
  <c r="P17" i="21" s="1"/>
  <c r="O18" i="37"/>
  <c r="P18" i="21" s="1"/>
  <c r="O19" i="37"/>
  <c r="P19" i="21" s="1"/>
  <c r="O20" i="37"/>
  <c r="P20" i="21" s="1"/>
  <c r="O21" i="37"/>
  <c r="O22" i="37"/>
  <c r="P22" i="21" s="1"/>
  <c r="O23" i="37"/>
  <c r="O24" i="37"/>
  <c r="P24" i="21" s="1"/>
  <c r="O25" i="37"/>
  <c r="P25" i="21" s="1"/>
  <c r="O26" i="37"/>
  <c r="P26" i="21" s="1"/>
  <c r="O27" i="37"/>
  <c r="P27" i="21" s="1"/>
  <c r="O28" i="37"/>
  <c r="P28" i="21" s="1"/>
  <c r="O29" i="37"/>
  <c r="O30" i="37"/>
  <c r="P30" i="21" s="1"/>
  <c r="O31" i="37"/>
  <c r="O32" i="37"/>
  <c r="P32" i="21" s="1"/>
  <c r="O33" i="37"/>
  <c r="P33" i="21" s="1"/>
  <c r="O34" i="37"/>
  <c r="P34" i="21" s="1"/>
  <c r="O35" i="37"/>
  <c r="P35" i="21" s="1"/>
  <c r="O36" i="37"/>
  <c r="P36" i="21" s="1"/>
  <c r="O37" i="37"/>
  <c r="O38" i="37"/>
  <c r="P38" i="21" s="1"/>
  <c r="O39" i="37"/>
  <c r="O40" i="37"/>
  <c r="P40" i="21" s="1"/>
  <c r="O41" i="37"/>
  <c r="P41" i="21" s="1"/>
  <c r="O42" i="37"/>
  <c r="P42" i="21" s="1"/>
  <c r="O43" i="37"/>
  <c r="P43" i="21" s="1"/>
  <c r="O44" i="37"/>
  <c r="P44" i="21" s="1"/>
  <c r="O45" i="37"/>
  <c r="O46" i="37"/>
  <c r="P46" i="21" s="1"/>
  <c r="O47" i="37"/>
  <c r="O48" i="37"/>
  <c r="P48" i="21" s="1"/>
  <c r="O49" i="37"/>
  <c r="P49" i="21" s="1"/>
  <c r="O50" i="37"/>
  <c r="P50" i="21" s="1"/>
  <c r="O51" i="37"/>
  <c r="P51" i="21" s="1"/>
  <c r="O52" i="37"/>
  <c r="P52" i="21" s="1"/>
  <c r="O53" i="37"/>
  <c r="O54" i="37"/>
  <c r="P54" i="21" s="1"/>
  <c r="O55" i="37"/>
  <c r="O56" i="37"/>
  <c r="P56" i="21" s="1"/>
  <c r="O57" i="37"/>
  <c r="P57" i="21" s="1"/>
  <c r="O58" i="37"/>
  <c r="P58" i="21" s="1"/>
  <c r="O59" i="37"/>
  <c r="P59" i="21" s="1"/>
  <c r="O60" i="37"/>
  <c r="P60" i="21" s="1"/>
  <c r="O61" i="37"/>
  <c r="O62" i="37"/>
  <c r="P62" i="21" s="1"/>
  <c r="O63" i="37"/>
  <c r="O64" i="37"/>
  <c r="P64" i="21" s="1"/>
  <c r="O65" i="37"/>
  <c r="P65" i="21" s="1"/>
  <c r="O66" i="37"/>
  <c r="P66" i="21" s="1"/>
  <c r="O67" i="37"/>
  <c r="P67" i="21" s="1"/>
  <c r="O68" i="37"/>
  <c r="P68" i="21" s="1"/>
  <c r="O69" i="37"/>
  <c r="O70" i="37"/>
  <c r="P70" i="21" s="1"/>
  <c r="O71" i="37"/>
  <c r="O72" i="37"/>
  <c r="P72" i="21" s="1"/>
  <c r="O73" i="37"/>
  <c r="P73" i="21" s="1"/>
  <c r="O74" i="37"/>
  <c r="P74" i="21" s="1"/>
  <c r="O75" i="37"/>
  <c r="P75" i="21" s="1"/>
  <c r="O76" i="37"/>
  <c r="P76" i="21" s="1"/>
  <c r="O77" i="37"/>
  <c r="O78" i="37"/>
  <c r="P78" i="21" s="1"/>
  <c r="O79" i="37"/>
  <c r="O80" i="37"/>
  <c r="P80" i="21" s="1"/>
  <c r="O81" i="37"/>
  <c r="P81" i="21" s="1"/>
  <c r="O82" i="37"/>
  <c r="P82" i="21" s="1"/>
  <c r="O83" i="37"/>
  <c r="P83" i="21" s="1"/>
  <c r="O84" i="37"/>
  <c r="P84" i="21" s="1"/>
  <c r="O85" i="37"/>
  <c r="O86" i="37"/>
  <c r="P86" i="21" s="1"/>
  <c r="O87" i="37"/>
  <c r="O88" i="37"/>
  <c r="P88" i="21" s="1"/>
  <c r="O89" i="37"/>
  <c r="P89" i="21" s="1"/>
  <c r="O90" i="37"/>
  <c r="P90" i="21" s="1"/>
  <c r="O91" i="37"/>
  <c r="P91" i="21" s="1"/>
  <c r="O92" i="37"/>
  <c r="P92" i="21" s="1"/>
  <c r="O93" i="37"/>
  <c r="O94" i="37"/>
  <c r="P94" i="21" s="1"/>
  <c r="O95" i="37"/>
  <c r="O96" i="37"/>
  <c r="P96" i="21" s="1"/>
  <c r="O97" i="37"/>
  <c r="P97" i="21" s="1"/>
  <c r="O98" i="37"/>
  <c r="P98" i="21" s="1"/>
  <c r="O99" i="37"/>
  <c r="P99" i="21" s="1"/>
  <c r="O100" i="37"/>
  <c r="P100" i="21" s="1"/>
  <c r="O101" i="37"/>
  <c r="O102" i="37"/>
  <c r="P102" i="21" s="1"/>
  <c r="O103" i="37"/>
  <c r="O104" i="37"/>
  <c r="P104" i="21" s="1"/>
  <c r="O105" i="37"/>
  <c r="P105" i="21" s="1"/>
  <c r="O106" i="37"/>
  <c r="P106" i="21" s="1"/>
  <c r="O107" i="37"/>
  <c r="P107" i="21" s="1"/>
  <c r="O108" i="37"/>
  <c r="P108" i="21" s="1"/>
  <c r="O109" i="37"/>
  <c r="O110" i="37"/>
  <c r="P110" i="21" s="1"/>
  <c r="O111" i="37"/>
  <c r="O112" i="37"/>
  <c r="P112" i="21" s="1"/>
  <c r="O113" i="37"/>
  <c r="P113" i="21" s="1"/>
  <c r="O114" i="37"/>
  <c r="P114" i="21" s="1"/>
  <c r="O115" i="37"/>
  <c r="P115" i="21" s="1"/>
  <c r="O116" i="37"/>
  <c r="P116" i="21" s="1"/>
  <c r="O117" i="37"/>
  <c r="O118" i="37"/>
  <c r="P118" i="21" s="1"/>
  <c r="O119" i="37"/>
  <c r="O120" i="37"/>
  <c r="P120" i="21" s="1"/>
  <c r="O121" i="37"/>
  <c r="P121" i="21" s="1"/>
  <c r="O122" i="37"/>
  <c r="P122" i="21" s="1"/>
  <c r="O123" i="37"/>
  <c r="P123" i="21" s="1"/>
  <c r="O124" i="37"/>
  <c r="P124" i="21" s="1"/>
  <c r="O125" i="37"/>
  <c r="O126" i="37"/>
  <c r="P126" i="21" s="1"/>
  <c r="O127" i="37"/>
  <c r="O128" i="37"/>
  <c r="P128" i="21" s="1"/>
  <c r="O129" i="37"/>
  <c r="P129" i="21" s="1"/>
  <c r="O130" i="37"/>
  <c r="P130" i="21" s="1"/>
  <c r="O131" i="37"/>
  <c r="P131" i="21" s="1"/>
  <c r="O132" i="37"/>
  <c r="P132" i="21" s="1"/>
  <c r="O133" i="37"/>
  <c r="O134" i="37"/>
  <c r="P134" i="21" s="1"/>
  <c r="O135" i="37"/>
  <c r="O136" i="37"/>
  <c r="P136" i="21" s="1"/>
  <c r="O137" i="37"/>
  <c r="P137" i="21" s="1"/>
  <c r="O138" i="37"/>
  <c r="P138" i="21" s="1"/>
  <c r="O139" i="37"/>
  <c r="P139" i="21" s="1"/>
  <c r="O140" i="37"/>
  <c r="P140" i="21" s="1"/>
  <c r="O141" i="37"/>
  <c r="O142" i="37"/>
  <c r="P142" i="21" s="1"/>
  <c r="O143" i="37"/>
  <c r="O144" i="37"/>
  <c r="P144" i="21" s="1"/>
  <c r="O145" i="37"/>
  <c r="P145" i="21" s="1"/>
  <c r="O146" i="37"/>
  <c r="P146" i="21" s="1"/>
  <c r="O147" i="37"/>
  <c r="P147" i="21" s="1"/>
  <c r="O148" i="37"/>
  <c r="P148" i="21" s="1"/>
  <c r="O149" i="37"/>
  <c r="O150" i="37"/>
  <c r="P150" i="21" s="1"/>
  <c r="O151" i="37"/>
  <c r="O152" i="37"/>
  <c r="P152" i="21" s="1"/>
  <c r="O153" i="37"/>
  <c r="P153" i="21" s="1"/>
  <c r="O154" i="37"/>
  <c r="P154" i="21" s="1"/>
  <c r="O155" i="37"/>
  <c r="P155" i="21" s="1"/>
  <c r="O156" i="37"/>
  <c r="P156" i="21" s="1"/>
  <c r="O3" i="37"/>
  <c r="O3" i="7"/>
  <c r="P3" i="8" s="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3" i="21"/>
  <c r="O3" i="8"/>
  <c r="N4" i="21"/>
  <c r="N6" i="21"/>
  <c r="N12" i="21"/>
  <c r="N14" i="21"/>
  <c r="N20" i="21"/>
  <c r="N22" i="21"/>
  <c r="N28" i="21"/>
  <c r="N30" i="21"/>
  <c r="N36" i="21"/>
  <c r="N38" i="21"/>
  <c r="N44" i="21"/>
  <c r="N46" i="21"/>
  <c r="N52" i="21"/>
  <c r="N54" i="21"/>
  <c r="N60" i="21"/>
  <c r="N62" i="21"/>
  <c r="N68" i="21"/>
  <c r="N70" i="21"/>
  <c r="N76" i="21"/>
  <c r="N78" i="21"/>
  <c r="N84" i="21"/>
  <c r="N86" i="21"/>
  <c r="N92" i="21"/>
  <c r="N94" i="21"/>
  <c r="N100" i="21"/>
  <c r="N102" i="21"/>
  <c r="N108" i="21"/>
  <c r="N110" i="21"/>
  <c r="N116" i="21"/>
  <c r="N118" i="21"/>
  <c r="N124" i="21"/>
  <c r="N126" i="21"/>
  <c r="N132" i="21"/>
  <c r="N134" i="21"/>
  <c r="N140" i="21"/>
  <c r="N142" i="21"/>
  <c r="N148" i="21"/>
  <c r="N150" i="21"/>
  <c r="N156" i="21"/>
  <c r="N3" i="8"/>
  <c r="M4" i="37"/>
  <c r="M5" i="37"/>
  <c r="N5" i="21" s="1"/>
  <c r="M6" i="37"/>
  <c r="M7" i="37"/>
  <c r="N7" i="21" s="1"/>
  <c r="M8" i="37"/>
  <c r="N8" i="21" s="1"/>
  <c r="M9" i="37"/>
  <c r="N9" i="21" s="1"/>
  <c r="M10" i="37"/>
  <c r="N10" i="21" s="1"/>
  <c r="M11" i="37"/>
  <c r="N11" i="21" s="1"/>
  <c r="M12" i="37"/>
  <c r="M13" i="37"/>
  <c r="N13" i="21" s="1"/>
  <c r="M14" i="37"/>
  <c r="M15" i="37"/>
  <c r="N15" i="21" s="1"/>
  <c r="M16" i="37"/>
  <c r="N16" i="21" s="1"/>
  <c r="M17" i="37"/>
  <c r="N17" i="21" s="1"/>
  <c r="M18" i="37"/>
  <c r="N18" i="21" s="1"/>
  <c r="M19" i="37"/>
  <c r="N19" i="21" s="1"/>
  <c r="M20" i="37"/>
  <c r="M21" i="37"/>
  <c r="N21" i="21" s="1"/>
  <c r="M22" i="37"/>
  <c r="M23" i="37"/>
  <c r="N23" i="21" s="1"/>
  <c r="M24" i="37"/>
  <c r="N24" i="21" s="1"/>
  <c r="M25" i="37"/>
  <c r="N25" i="21" s="1"/>
  <c r="M26" i="37"/>
  <c r="N26" i="21" s="1"/>
  <c r="M27" i="37"/>
  <c r="N27" i="21" s="1"/>
  <c r="M28" i="37"/>
  <c r="M29" i="37"/>
  <c r="N29" i="21" s="1"/>
  <c r="M30" i="37"/>
  <c r="M31" i="37"/>
  <c r="N31" i="21" s="1"/>
  <c r="M32" i="37"/>
  <c r="N32" i="21" s="1"/>
  <c r="M33" i="37"/>
  <c r="N33" i="21" s="1"/>
  <c r="M34" i="37"/>
  <c r="N34" i="21" s="1"/>
  <c r="M35" i="37"/>
  <c r="N35" i="21" s="1"/>
  <c r="M36" i="37"/>
  <c r="M37" i="37"/>
  <c r="N37" i="21" s="1"/>
  <c r="M38" i="37"/>
  <c r="M39" i="37"/>
  <c r="N39" i="21" s="1"/>
  <c r="M40" i="37"/>
  <c r="N40" i="21" s="1"/>
  <c r="M41" i="37"/>
  <c r="N41" i="21" s="1"/>
  <c r="M42" i="37"/>
  <c r="N42" i="21" s="1"/>
  <c r="M43" i="37"/>
  <c r="N43" i="21" s="1"/>
  <c r="M44" i="37"/>
  <c r="M45" i="37"/>
  <c r="N45" i="21" s="1"/>
  <c r="M46" i="37"/>
  <c r="M47" i="37"/>
  <c r="N47" i="21" s="1"/>
  <c r="M48" i="37"/>
  <c r="N48" i="21" s="1"/>
  <c r="M49" i="37"/>
  <c r="N49" i="21" s="1"/>
  <c r="M50" i="37"/>
  <c r="N50" i="21" s="1"/>
  <c r="M51" i="37"/>
  <c r="N51" i="21" s="1"/>
  <c r="M52" i="37"/>
  <c r="M53" i="37"/>
  <c r="N53" i="21" s="1"/>
  <c r="M54" i="37"/>
  <c r="M55" i="37"/>
  <c r="N55" i="21" s="1"/>
  <c r="M56" i="37"/>
  <c r="N56" i="21" s="1"/>
  <c r="M57" i="37"/>
  <c r="N57" i="21" s="1"/>
  <c r="M58" i="37"/>
  <c r="N58" i="21" s="1"/>
  <c r="M59" i="37"/>
  <c r="N59" i="21" s="1"/>
  <c r="M60" i="37"/>
  <c r="M61" i="37"/>
  <c r="N61" i="21" s="1"/>
  <c r="M62" i="37"/>
  <c r="M63" i="37"/>
  <c r="N63" i="21" s="1"/>
  <c r="M64" i="37"/>
  <c r="N64" i="21" s="1"/>
  <c r="M65" i="37"/>
  <c r="N65" i="21" s="1"/>
  <c r="M66" i="37"/>
  <c r="N66" i="21" s="1"/>
  <c r="M67" i="37"/>
  <c r="N67" i="21" s="1"/>
  <c r="M68" i="37"/>
  <c r="M69" i="37"/>
  <c r="N69" i="21" s="1"/>
  <c r="M70" i="37"/>
  <c r="M71" i="37"/>
  <c r="N71" i="21" s="1"/>
  <c r="M72" i="37"/>
  <c r="N72" i="21" s="1"/>
  <c r="M73" i="37"/>
  <c r="N73" i="21" s="1"/>
  <c r="M74" i="37"/>
  <c r="N74" i="21" s="1"/>
  <c r="M75" i="37"/>
  <c r="N75" i="21" s="1"/>
  <c r="M76" i="37"/>
  <c r="M77" i="37"/>
  <c r="N77" i="21" s="1"/>
  <c r="M78" i="37"/>
  <c r="M79" i="37"/>
  <c r="N79" i="21" s="1"/>
  <c r="M80" i="37"/>
  <c r="N80" i="21" s="1"/>
  <c r="M81" i="37"/>
  <c r="N81" i="21" s="1"/>
  <c r="M82" i="37"/>
  <c r="N82" i="21" s="1"/>
  <c r="M83" i="37"/>
  <c r="N83" i="21" s="1"/>
  <c r="M84" i="37"/>
  <c r="M85" i="37"/>
  <c r="N85" i="21" s="1"/>
  <c r="M86" i="37"/>
  <c r="M87" i="37"/>
  <c r="N87" i="21" s="1"/>
  <c r="M88" i="37"/>
  <c r="N88" i="21" s="1"/>
  <c r="M89" i="37"/>
  <c r="N89" i="21" s="1"/>
  <c r="M90" i="37"/>
  <c r="N90" i="21" s="1"/>
  <c r="M91" i="37"/>
  <c r="N91" i="21" s="1"/>
  <c r="M92" i="37"/>
  <c r="M93" i="37"/>
  <c r="N93" i="21" s="1"/>
  <c r="M94" i="37"/>
  <c r="M95" i="37"/>
  <c r="N95" i="21" s="1"/>
  <c r="M96" i="37"/>
  <c r="N96" i="21" s="1"/>
  <c r="M97" i="37"/>
  <c r="N97" i="21" s="1"/>
  <c r="M98" i="37"/>
  <c r="N98" i="21" s="1"/>
  <c r="M99" i="37"/>
  <c r="N99" i="21" s="1"/>
  <c r="M100" i="37"/>
  <c r="M101" i="37"/>
  <c r="N101" i="21" s="1"/>
  <c r="M102" i="37"/>
  <c r="M103" i="37"/>
  <c r="N103" i="21" s="1"/>
  <c r="M104" i="37"/>
  <c r="N104" i="21" s="1"/>
  <c r="M105" i="37"/>
  <c r="N105" i="21" s="1"/>
  <c r="M106" i="37"/>
  <c r="N106" i="21" s="1"/>
  <c r="M107" i="37"/>
  <c r="N107" i="21" s="1"/>
  <c r="M108" i="37"/>
  <c r="M109" i="37"/>
  <c r="N109" i="21" s="1"/>
  <c r="M110" i="37"/>
  <c r="M111" i="37"/>
  <c r="N111" i="21" s="1"/>
  <c r="M112" i="37"/>
  <c r="N112" i="21" s="1"/>
  <c r="M113" i="37"/>
  <c r="N113" i="21" s="1"/>
  <c r="M114" i="37"/>
  <c r="N114" i="21" s="1"/>
  <c r="M115" i="37"/>
  <c r="N115" i="21" s="1"/>
  <c r="M116" i="37"/>
  <c r="M117" i="37"/>
  <c r="N117" i="21" s="1"/>
  <c r="M118" i="37"/>
  <c r="M119" i="37"/>
  <c r="N119" i="21" s="1"/>
  <c r="M120" i="37"/>
  <c r="N120" i="21" s="1"/>
  <c r="M121" i="37"/>
  <c r="N121" i="21" s="1"/>
  <c r="M122" i="37"/>
  <c r="N122" i="21" s="1"/>
  <c r="M123" i="37"/>
  <c r="N123" i="21" s="1"/>
  <c r="M124" i="37"/>
  <c r="M125" i="37"/>
  <c r="N125" i="21" s="1"/>
  <c r="M126" i="37"/>
  <c r="M127" i="37"/>
  <c r="N127" i="21" s="1"/>
  <c r="M128" i="37"/>
  <c r="N128" i="21" s="1"/>
  <c r="M129" i="37"/>
  <c r="N129" i="21" s="1"/>
  <c r="M130" i="37"/>
  <c r="N130" i="21" s="1"/>
  <c r="M131" i="37"/>
  <c r="N131" i="21" s="1"/>
  <c r="M132" i="37"/>
  <c r="M133" i="37"/>
  <c r="N133" i="21" s="1"/>
  <c r="M134" i="37"/>
  <c r="M135" i="37"/>
  <c r="N135" i="21" s="1"/>
  <c r="M136" i="37"/>
  <c r="N136" i="21" s="1"/>
  <c r="M137" i="37"/>
  <c r="N137" i="21" s="1"/>
  <c r="M138" i="37"/>
  <c r="N138" i="21" s="1"/>
  <c r="M139" i="37"/>
  <c r="N139" i="21" s="1"/>
  <c r="M140" i="37"/>
  <c r="M141" i="37"/>
  <c r="N141" i="21" s="1"/>
  <c r="M142" i="37"/>
  <c r="M143" i="37"/>
  <c r="N143" i="21" s="1"/>
  <c r="M144" i="37"/>
  <c r="N144" i="21" s="1"/>
  <c r="M145" i="37"/>
  <c r="N145" i="21" s="1"/>
  <c r="M146" i="37"/>
  <c r="N146" i="21" s="1"/>
  <c r="M147" i="37"/>
  <c r="N147" i="21" s="1"/>
  <c r="M148" i="37"/>
  <c r="M149" i="37"/>
  <c r="N149" i="21" s="1"/>
  <c r="M150" i="37"/>
  <c r="M151" i="37"/>
  <c r="N151" i="21" s="1"/>
  <c r="M152" i="37"/>
  <c r="N152" i="21" s="1"/>
  <c r="M153" i="37"/>
  <c r="N153" i="21" s="1"/>
  <c r="M154" i="37"/>
  <c r="N154" i="21" s="1"/>
  <c r="M155" i="37"/>
  <c r="N155" i="21" s="1"/>
  <c r="M156" i="37"/>
  <c r="M3" i="37"/>
  <c r="N3" i="21" s="1"/>
  <c r="M3" i="7"/>
  <c r="M4" i="21"/>
  <c r="M6" i="21"/>
  <c r="M8" i="21"/>
  <c r="M12" i="21"/>
  <c r="M14" i="21"/>
  <c r="M16" i="21"/>
  <c r="M20" i="21"/>
  <c r="M22" i="21"/>
  <c r="M24" i="21"/>
  <c r="M28" i="21"/>
  <c r="M30" i="21"/>
  <c r="M32" i="21"/>
  <c r="M36" i="21"/>
  <c r="M38" i="21"/>
  <c r="M40" i="21"/>
  <c r="M44" i="21"/>
  <c r="M46" i="21"/>
  <c r="M48" i="21"/>
  <c r="M52" i="21"/>
  <c r="M54" i="21"/>
  <c r="M56" i="21"/>
  <c r="M60" i="21"/>
  <c r="M62" i="21"/>
  <c r="M64" i="21"/>
  <c r="M68" i="21"/>
  <c r="M70" i="21"/>
  <c r="M72" i="21"/>
  <c r="M76" i="21"/>
  <c r="M78" i="21"/>
  <c r="M80" i="21"/>
  <c r="M84" i="21"/>
  <c r="M86" i="21"/>
  <c r="M88" i="21"/>
  <c r="M92" i="21"/>
  <c r="M94" i="21"/>
  <c r="M96" i="21"/>
  <c r="M100" i="21"/>
  <c r="M102" i="21"/>
  <c r="M104" i="21"/>
  <c r="M108" i="21"/>
  <c r="M110" i="21"/>
  <c r="M112" i="21"/>
  <c r="M116" i="21"/>
  <c r="M118" i="21"/>
  <c r="M120" i="21"/>
  <c r="M124" i="21"/>
  <c r="M126" i="21"/>
  <c r="M128" i="21"/>
  <c r="M132" i="21"/>
  <c r="M134" i="21"/>
  <c r="M136" i="21"/>
  <c r="M140" i="21"/>
  <c r="M142" i="21"/>
  <c r="M144" i="21"/>
  <c r="M148" i="21"/>
  <c r="M150" i="21"/>
  <c r="M152" i="21"/>
  <c r="M156" i="21"/>
  <c r="M3" i="8"/>
  <c r="L4" i="37"/>
  <c r="L5" i="37"/>
  <c r="M5" i="21" s="1"/>
  <c r="L6" i="37"/>
  <c r="L7" i="37"/>
  <c r="M7" i="21" s="1"/>
  <c r="L8" i="37"/>
  <c r="L9" i="37"/>
  <c r="M9" i="21" s="1"/>
  <c r="L10" i="37"/>
  <c r="M10" i="21" s="1"/>
  <c r="L11" i="37"/>
  <c r="M11" i="21" s="1"/>
  <c r="L12" i="37"/>
  <c r="L13" i="37"/>
  <c r="M13" i="21" s="1"/>
  <c r="L14" i="37"/>
  <c r="L15" i="37"/>
  <c r="M15" i="21" s="1"/>
  <c r="L16" i="37"/>
  <c r="L17" i="37"/>
  <c r="M17" i="21" s="1"/>
  <c r="L18" i="37"/>
  <c r="M18" i="21" s="1"/>
  <c r="L19" i="37"/>
  <c r="M19" i="21" s="1"/>
  <c r="L20" i="37"/>
  <c r="L21" i="37"/>
  <c r="M21" i="21" s="1"/>
  <c r="L22" i="37"/>
  <c r="L23" i="37"/>
  <c r="M23" i="21" s="1"/>
  <c r="L24" i="37"/>
  <c r="L25" i="37"/>
  <c r="M25" i="21" s="1"/>
  <c r="L26" i="37"/>
  <c r="M26" i="21" s="1"/>
  <c r="L27" i="37"/>
  <c r="M27" i="21" s="1"/>
  <c r="L28" i="37"/>
  <c r="L29" i="37"/>
  <c r="M29" i="21" s="1"/>
  <c r="L30" i="37"/>
  <c r="L31" i="37"/>
  <c r="M31" i="21" s="1"/>
  <c r="L32" i="37"/>
  <c r="L33" i="37"/>
  <c r="M33" i="21" s="1"/>
  <c r="L34" i="37"/>
  <c r="M34" i="21" s="1"/>
  <c r="L35" i="37"/>
  <c r="M35" i="21" s="1"/>
  <c r="L36" i="37"/>
  <c r="L37" i="37"/>
  <c r="M37" i="21" s="1"/>
  <c r="L38" i="37"/>
  <c r="L39" i="37"/>
  <c r="M39" i="21" s="1"/>
  <c r="L40" i="37"/>
  <c r="L41" i="37"/>
  <c r="M41" i="21" s="1"/>
  <c r="L42" i="37"/>
  <c r="M42" i="21" s="1"/>
  <c r="L43" i="37"/>
  <c r="M43" i="21" s="1"/>
  <c r="L44" i="37"/>
  <c r="L45" i="37"/>
  <c r="M45" i="21" s="1"/>
  <c r="L46" i="37"/>
  <c r="L47" i="37"/>
  <c r="M47" i="21" s="1"/>
  <c r="L48" i="37"/>
  <c r="L49" i="37"/>
  <c r="M49" i="21" s="1"/>
  <c r="L50" i="37"/>
  <c r="M50" i="21" s="1"/>
  <c r="L51" i="37"/>
  <c r="M51" i="21" s="1"/>
  <c r="L52" i="37"/>
  <c r="L53" i="37"/>
  <c r="M53" i="21" s="1"/>
  <c r="L54" i="37"/>
  <c r="L55" i="37"/>
  <c r="M55" i="21" s="1"/>
  <c r="L56" i="37"/>
  <c r="L57" i="37"/>
  <c r="M57" i="21" s="1"/>
  <c r="L58" i="37"/>
  <c r="M58" i="21" s="1"/>
  <c r="L59" i="37"/>
  <c r="M59" i="21" s="1"/>
  <c r="L60" i="37"/>
  <c r="L61" i="37"/>
  <c r="M61" i="21" s="1"/>
  <c r="L62" i="37"/>
  <c r="L63" i="37"/>
  <c r="M63" i="21" s="1"/>
  <c r="L64" i="37"/>
  <c r="L65" i="37"/>
  <c r="M65" i="21" s="1"/>
  <c r="L66" i="37"/>
  <c r="M66" i="21" s="1"/>
  <c r="L67" i="37"/>
  <c r="M67" i="21" s="1"/>
  <c r="L68" i="37"/>
  <c r="L69" i="37"/>
  <c r="M69" i="21" s="1"/>
  <c r="L70" i="37"/>
  <c r="L71" i="37"/>
  <c r="M71" i="21" s="1"/>
  <c r="L72" i="37"/>
  <c r="L73" i="37"/>
  <c r="M73" i="21" s="1"/>
  <c r="L74" i="37"/>
  <c r="M74" i="21" s="1"/>
  <c r="L75" i="37"/>
  <c r="M75" i="21" s="1"/>
  <c r="L76" i="37"/>
  <c r="L77" i="37"/>
  <c r="M77" i="21" s="1"/>
  <c r="L78" i="37"/>
  <c r="L79" i="37"/>
  <c r="M79" i="21" s="1"/>
  <c r="L80" i="37"/>
  <c r="L81" i="37"/>
  <c r="M81" i="21" s="1"/>
  <c r="L82" i="37"/>
  <c r="M82" i="21" s="1"/>
  <c r="L83" i="37"/>
  <c r="M83" i="21" s="1"/>
  <c r="L84" i="37"/>
  <c r="L85" i="37"/>
  <c r="M85" i="21" s="1"/>
  <c r="L86" i="37"/>
  <c r="L87" i="37"/>
  <c r="M87" i="21" s="1"/>
  <c r="L88" i="37"/>
  <c r="L89" i="37"/>
  <c r="M89" i="21" s="1"/>
  <c r="L90" i="37"/>
  <c r="M90" i="21" s="1"/>
  <c r="L91" i="37"/>
  <c r="M91" i="21" s="1"/>
  <c r="L92" i="37"/>
  <c r="L93" i="37"/>
  <c r="M93" i="21" s="1"/>
  <c r="L94" i="37"/>
  <c r="L95" i="37"/>
  <c r="M95" i="21" s="1"/>
  <c r="L96" i="37"/>
  <c r="L97" i="37"/>
  <c r="M97" i="21" s="1"/>
  <c r="L98" i="37"/>
  <c r="M98" i="21" s="1"/>
  <c r="L99" i="37"/>
  <c r="M99" i="21" s="1"/>
  <c r="L100" i="37"/>
  <c r="L101" i="37"/>
  <c r="M101" i="21" s="1"/>
  <c r="L102" i="37"/>
  <c r="L103" i="37"/>
  <c r="M103" i="21" s="1"/>
  <c r="L104" i="37"/>
  <c r="L105" i="37"/>
  <c r="M105" i="21" s="1"/>
  <c r="L106" i="37"/>
  <c r="M106" i="21" s="1"/>
  <c r="L107" i="37"/>
  <c r="M107" i="21" s="1"/>
  <c r="L108" i="37"/>
  <c r="L109" i="37"/>
  <c r="M109" i="21" s="1"/>
  <c r="L110" i="37"/>
  <c r="L111" i="37"/>
  <c r="M111" i="21" s="1"/>
  <c r="L112" i="37"/>
  <c r="L113" i="37"/>
  <c r="M113" i="21" s="1"/>
  <c r="L114" i="37"/>
  <c r="M114" i="21" s="1"/>
  <c r="L115" i="37"/>
  <c r="M115" i="21" s="1"/>
  <c r="L116" i="37"/>
  <c r="L117" i="37"/>
  <c r="M117" i="21" s="1"/>
  <c r="L118" i="37"/>
  <c r="L119" i="37"/>
  <c r="M119" i="21" s="1"/>
  <c r="L120" i="37"/>
  <c r="L121" i="37"/>
  <c r="M121" i="21" s="1"/>
  <c r="L122" i="37"/>
  <c r="M122" i="21" s="1"/>
  <c r="L123" i="37"/>
  <c r="M123" i="21" s="1"/>
  <c r="L124" i="37"/>
  <c r="L125" i="37"/>
  <c r="M125" i="21" s="1"/>
  <c r="L126" i="37"/>
  <c r="L127" i="37"/>
  <c r="M127" i="21" s="1"/>
  <c r="L128" i="37"/>
  <c r="L129" i="37"/>
  <c r="M129" i="21" s="1"/>
  <c r="L130" i="37"/>
  <c r="M130" i="21" s="1"/>
  <c r="L131" i="37"/>
  <c r="M131" i="21" s="1"/>
  <c r="L132" i="37"/>
  <c r="L133" i="37"/>
  <c r="M133" i="21" s="1"/>
  <c r="L134" i="37"/>
  <c r="L135" i="37"/>
  <c r="M135" i="21" s="1"/>
  <c r="L136" i="37"/>
  <c r="L137" i="37"/>
  <c r="M137" i="21" s="1"/>
  <c r="L138" i="37"/>
  <c r="M138" i="21" s="1"/>
  <c r="L139" i="37"/>
  <c r="M139" i="21" s="1"/>
  <c r="L140" i="37"/>
  <c r="L141" i="37"/>
  <c r="M141" i="21" s="1"/>
  <c r="L142" i="37"/>
  <c r="L143" i="37"/>
  <c r="M143" i="21" s="1"/>
  <c r="L144" i="37"/>
  <c r="L145" i="37"/>
  <c r="M145" i="21" s="1"/>
  <c r="L146" i="37"/>
  <c r="M146" i="21" s="1"/>
  <c r="L147" i="37"/>
  <c r="M147" i="21" s="1"/>
  <c r="L148" i="37"/>
  <c r="L149" i="37"/>
  <c r="M149" i="21" s="1"/>
  <c r="L150" i="37"/>
  <c r="L151" i="37"/>
  <c r="M151" i="21" s="1"/>
  <c r="L152" i="37"/>
  <c r="L153" i="37"/>
  <c r="M153" i="21" s="1"/>
  <c r="L154" i="37"/>
  <c r="M154" i="21" s="1"/>
  <c r="L155" i="37"/>
  <c r="M155" i="21" s="1"/>
  <c r="L156" i="37"/>
  <c r="L3" i="37"/>
  <c r="M3" i="21" s="1"/>
  <c r="L3" i="7"/>
  <c r="L6" i="21"/>
  <c r="L8" i="21"/>
  <c r="L14" i="21"/>
  <c r="L16" i="21"/>
  <c r="L18" i="21"/>
  <c r="L22" i="21"/>
  <c r="L24" i="21"/>
  <c r="L29" i="21"/>
  <c r="L31" i="21"/>
  <c r="L34" i="21"/>
  <c r="L37" i="21"/>
  <c r="L39" i="21"/>
  <c r="L42" i="21"/>
  <c r="L45" i="21"/>
  <c r="L47" i="21"/>
  <c r="L50" i="21"/>
  <c r="L53" i="21"/>
  <c r="L55" i="21"/>
  <c r="L58" i="21"/>
  <c r="L61" i="21"/>
  <c r="L63" i="21"/>
  <c r="L66" i="21"/>
  <c r="L69" i="21"/>
  <c r="L71" i="21"/>
  <c r="L74" i="21"/>
  <c r="L77" i="21"/>
  <c r="L79" i="21"/>
  <c r="L82" i="21"/>
  <c r="L85" i="21"/>
  <c r="L87" i="21"/>
  <c r="L90" i="21"/>
  <c r="L93" i="21"/>
  <c r="L95" i="21"/>
  <c r="L98" i="21"/>
  <c r="L101" i="21"/>
  <c r="L103" i="21"/>
  <c r="L106" i="21"/>
  <c r="L109" i="21"/>
  <c r="L111" i="21"/>
  <c r="L114" i="21"/>
  <c r="L117" i="21"/>
  <c r="L119" i="21"/>
  <c r="L122" i="21"/>
  <c r="L125" i="21"/>
  <c r="L127" i="21"/>
  <c r="L130" i="21"/>
  <c r="L133" i="21"/>
  <c r="L135" i="21"/>
  <c r="L138" i="21"/>
  <c r="L141" i="21"/>
  <c r="L143" i="21"/>
  <c r="L146" i="21"/>
  <c r="L149" i="21"/>
  <c r="L151" i="21"/>
  <c r="L154" i="21"/>
  <c r="L3" i="21"/>
  <c r="K4" i="37"/>
  <c r="L4" i="21" s="1"/>
  <c r="K5" i="37"/>
  <c r="L5" i="21" s="1"/>
  <c r="K6" i="37"/>
  <c r="K7" i="37"/>
  <c r="L7" i="21" s="1"/>
  <c r="K8" i="37"/>
  <c r="K9" i="37"/>
  <c r="L9" i="21" s="1"/>
  <c r="K10" i="37"/>
  <c r="L10" i="21" s="1"/>
  <c r="K11" i="37"/>
  <c r="L11" i="21" s="1"/>
  <c r="K12" i="37"/>
  <c r="L12" i="21" s="1"/>
  <c r="K13" i="37"/>
  <c r="L13" i="21" s="1"/>
  <c r="K14" i="37"/>
  <c r="K15" i="37"/>
  <c r="L15" i="21" s="1"/>
  <c r="K16" i="37"/>
  <c r="K17" i="37"/>
  <c r="L17" i="21" s="1"/>
  <c r="K18" i="37"/>
  <c r="K19" i="37"/>
  <c r="L19" i="21" s="1"/>
  <c r="K20" i="37"/>
  <c r="L20" i="21" s="1"/>
  <c r="K21" i="37"/>
  <c r="L21" i="21" s="1"/>
  <c r="K22" i="37"/>
  <c r="K23" i="37"/>
  <c r="L23" i="21" s="1"/>
  <c r="K24" i="37"/>
  <c r="K25" i="37"/>
  <c r="L25" i="21" s="1"/>
  <c r="K26" i="37"/>
  <c r="L26" i="21" s="1"/>
  <c r="K27" i="37"/>
  <c r="L27" i="21" s="1"/>
  <c r="K28" i="37"/>
  <c r="L28" i="21" s="1"/>
  <c r="K30" i="37"/>
  <c r="L30" i="21" s="1"/>
  <c r="K31" i="37"/>
  <c r="K32" i="37"/>
  <c r="L32" i="21" s="1"/>
  <c r="K33" i="37"/>
  <c r="L33" i="21" s="1"/>
  <c r="K34" i="37"/>
  <c r="K35" i="37"/>
  <c r="L35" i="21" s="1"/>
  <c r="K36" i="37"/>
  <c r="L36" i="21" s="1"/>
  <c r="K37" i="37"/>
  <c r="K38" i="37"/>
  <c r="L38" i="21" s="1"/>
  <c r="K39" i="37"/>
  <c r="K40" i="37"/>
  <c r="L40" i="21" s="1"/>
  <c r="K41" i="37"/>
  <c r="L41" i="21" s="1"/>
  <c r="K42" i="37"/>
  <c r="K43" i="37"/>
  <c r="L43" i="21" s="1"/>
  <c r="K44" i="37"/>
  <c r="L44" i="21" s="1"/>
  <c r="K45" i="37"/>
  <c r="K46" i="37"/>
  <c r="L46" i="21" s="1"/>
  <c r="K47" i="37"/>
  <c r="K48" i="37"/>
  <c r="L48" i="21" s="1"/>
  <c r="K49" i="37"/>
  <c r="L49" i="21" s="1"/>
  <c r="K50" i="37"/>
  <c r="K51" i="37"/>
  <c r="L51" i="21" s="1"/>
  <c r="K52" i="37"/>
  <c r="L52" i="21" s="1"/>
  <c r="K53" i="37"/>
  <c r="K54" i="37"/>
  <c r="L54" i="21" s="1"/>
  <c r="K55" i="37"/>
  <c r="K56" i="37"/>
  <c r="L56" i="21" s="1"/>
  <c r="K57" i="37"/>
  <c r="L57" i="21" s="1"/>
  <c r="K58" i="37"/>
  <c r="K59" i="37"/>
  <c r="L59" i="21" s="1"/>
  <c r="K60" i="37"/>
  <c r="L60" i="21" s="1"/>
  <c r="K61" i="37"/>
  <c r="K62" i="37"/>
  <c r="L62" i="21" s="1"/>
  <c r="K63" i="37"/>
  <c r="K64" i="37"/>
  <c r="L64" i="21" s="1"/>
  <c r="K65" i="37"/>
  <c r="L65" i="21" s="1"/>
  <c r="K66" i="37"/>
  <c r="K67" i="37"/>
  <c r="L67" i="21" s="1"/>
  <c r="K68" i="37"/>
  <c r="L68" i="21" s="1"/>
  <c r="K69" i="37"/>
  <c r="K70" i="37"/>
  <c r="L70" i="21" s="1"/>
  <c r="K71" i="37"/>
  <c r="K72" i="37"/>
  <c r="L72" i="21" s="1"/>
  <c r="K73" i="37"/>
  <c r="L73" i="21" s="1"/>
  <c r="K74" i="37"/>
  <c r="K75" i="37"/>
  <c r="L75" i="21" s="1"/>
  <c r="K76" i="37"/>
  <c r="L76" i="21" s="1"/>
  <c r="K77" i="37"/>
  <c r="K78" i="37"/>
  <c r="L78" i="21" s="1"/>
  <c r="K79" i="37"/>
  <c r="K80" i="37"/>
  <c r="L80" i="21" s="1"/>
  <c r="K81" i="37"/>
  <c r="L81" i="21" s="1"/>
  <c r="K82" i="37"/>
  <c r="K83" i="37"/>
  <c r="L83" i="21" s="1"/>
  <c r="K84" i="37"/>
  <c r="L84" i="21" s="1"/>
  <c r="K85" i="37"/>
  <c r="K86" i="37"/>
  <c r="L86" i="21" s="1"/>
  <c r="K87" i="37"/>
  <c r="K88" i="37"/>
  <c r="L88" i="21" s="1"/>
  <c r="K89" i="37"/>
  <c r="L89" i="21" s="1"/>
  <c r="K90" i="37"/>
  <c r="K91" i="37"/>
  <c r="L91" i="21" s="1"/>
  <c r="K92" i="37"/>
  <c r="L92" i="21" s="1"/>
  <c r="K93" i="37"/>
  <c r="K94" i="37"/>
  <c r="L94" i="21" s="1"/>
  <c r="K95" i="37"/>
  <c r="K96" i="37"/>
  <c r="L96" i="21" s="1"/>
  <c r="K97" i="37"/>
  <c r="L97" i="21" s="1"/>
  <c r="K98" i="37"/>
  <c r="K99" i="37"/>
  <c r="L99" i="21" s="1"/>
  <c r="K100" i="37"/>
  <c r="L100" i="21" s="1"/>
  <c r="K101" i="37"/>
  <c r="K102" i="37"/>
  <c r="L102" i="21" s="1"/>
  <c r="K103" i="37"/>
  <c r="K104" i="37"/>
  <c r="L104" i="21" s="1"/>
  <c r="K105" i="37"/>
  <c r="L105" i="21" s="1"/>
  <c r="K106" i="37"/>
  <c r="K107" i="37"/>
  <c r="L107" i="21" s="1"/>
  <c r="K108" i="37"/>
  <c r="L108" i="21" s="1"/>
  <c r="K109" i="37"/>
  <c r="K110" i="37"/>
  <c r="L110" i="21" s="1"/>
  <c r="K111" i="37"/>
  <c r="K112" i="37"/>
  <c r="L112" i="21" s="1"/>
  <c r="K113" i="37"/>
  <c r="L113" i="21" s="1"/>
  <c r="K114" i="37"/>
  <c r="K115" i="37"/>
  <c r="L115" i="21" s="1"/>
  <c r="K116" i="37"/>
  <c r="L116" i="21" s="1"/>
  <c r="K117" i="37"/>
  <c r="K118" i="37"/>
  <c r="L118" i="21" s="1"/>
  <c r="K119" i="37"/>
  <c r="K120" i="37"/>
  <c r="L120" i="21" s="1"/>
  <c r="K121" i="37"/>
  <c r="L121" i="21" s="1"/>
  <c r="K122" i="37"/>
  <c r="K123" i="37"/>
  <c r="L123" i="21" s="1"/>
  <c r="K124" i="37"/>
  <c r="L124" i="21" s="1"/>
  <c r="K125" i="37"/>
  <c r="K126" i="37"/>
  <c r="L126" i="21" s="1"/>
  <c r="K127" i="37"/>
  <c r="K128" i="37"/>
  <c r="L128" i="21" s="1"/>
  <c r="K129" i="37"/>
  <c r="L129" i="21" s="1"/>
  <c r="K130" i="37"/>
  <c r="K131" i="37"/>
  <c r="L131" i="21" s="1"/>
  <c r="K132" i="37"/>
  <c r="L132" i="21" s="1"/>
  <c r="K133" i="37"/>
  <c r="K134" i="37"/>
  <c r="L134" i="21" s="1"/>
  <c r="K135" i="37"/>
  <c r="K136" i="37"/>
  <c r="L136" i="21" s="1"/>
  <c r="K137" i="37"/>
  <c r="L137" i="21" s="1"/>
  <c r="K138" i="37"/>
  <c r="K139" i="37"/>
  <c r="L139" i="21" s="1"/>
  <c r="K140" i="37"/>
  <c r="L140" i="21" s="1"/>
  <c r="K141" i="37"/>
  <c r="K142" i="37"/>
  <c r="L142" i="21" s="1"/>
  <c r="K143" i="37"/>
  <c r="K144" i="37"/>
  <c r="L144" i="21" s="1"/>
  <c r="K145" i="37"/>
  <c r="L145" i="21" s="1"/>
  <c r="K146" i="37"/>
  <c r="K147" i="37"/>
  <c r="L147" i="21" s="1"/>
  <c r="K148" i="37"/>
  <c r="L148" i="21" s="1"/>
  <c r="K149" i="37"/>
  <c r="K150" i="37"/>
  <c r="L150" i="21" s="1"/>
  <c r="K151" i="37"/>
  <c r="K152" i="37"/>
  <c r="L152" i="21" s="1"/>
  <c r="K153" i="37"/>
  <c r="L153" i="21" s="1"/>
  <c r="K154" i="37"/>
  <c r="K155" i="37"/>
  <c r="L155" i="21" s="1"/>
  <c r="K156" i="37"/>
  <c r="L156" i="21" s="1"/>
  <c r="K3" i="37"/>
  <c r="K5" i="21"/>
  <c r="K8" i="21"/>
  <c r="K10" i="21"/>
  <c r="K11" i="21"/>
  <c r="K13" i="21"/>
  <c r="K16" i="21"/>
  <c r="K18" i="21"/>
  <c r="K19" i="21"/>
  <c r="K21" i="21"/>
  <c r="K24" i="21"/>
  <c r="K26" i="21"/>
  <c r="K27" i="21"/>
  <c r="K32" i="21"/>
  <c r="K33" i="21"/>
  <c r="K37" i="21"/>
  <c r="K40" i="21"/>
  <c r="K42" i="21"/>
  <c r="K45" i="21"/>
  <c r="K48" i="21"/>
  <c r="K51" i="21"/>
  <c r="K53" i="21"/>
  <c r="K56" i="21"/>
  <c r="K59" i="21"/>
  <c r="K61" i="21"/>
  <c r="K64" i="21"/>
  <c r="K67" i="21"/>
  <c r="K69" i="21"/>
  <c r="K72" i="21"/>
  <c r="K75" i="21"/>
  <c r="K77" i="21"/>
  <c r="K80" i="21"/>
  <c r="K83" i="21"/>
  <c r="K85" i="21"/>
  <c r="K88" i="21"/>
  <c r="K91" i="21"/>
  <c r="K93" i="21"/>
  <c r="K96" i="21"/>
  <c r="K99" i="21"/>
  <c r="K101" i="21"/>
  <c r="K104" i="21"/>
  <c r="K107" i="21"/>
  <c r="K109" i="21"/>
  <c r="K112" i="21"/>
  <c r="K115" i="21"/>
  <c r="K117" i="21"/>
  <c r="K120" i="21"/>
  <c r="K123" i="21"/>
  <c r="K125" i="21"/>
  <c r="K128" i="21"/>
  <c r="K131" i="21"/>
  <c r="K133" i="21"/>
  <c r="K136" i="21"/>
  <c r="K139" i="21"/>
  <c r="K141" i="21"/>
  <c r="K144" i="21"/>
  <c r="K147" i="21"/>
  <c r="K149" i="21"/>
  <c r="K152" i="21"/>
  <c r="K155" i="21"/>
  <c r="K3" i="21"/>
  <c r="J3" i="37"/>
  <c r="J4" i="37"/>
  <c r="K4" i="21" s="1"/>
  <c r="J5" i="37"/>
  <c r="J6" i="37"/>
  <c r="K6" i="21" s="1"/>
  <c r="J7" i="37"/>
  <c r="K7" i="21" s="1"/>
  <c r="J8" i="37"/>
  <c r="J9" i="37"/>
  <c r="K9" i="21" s="1"/>
  <c r="J10" i="37"/>
  <c r="J11" i="37"/>
  <c r="J12" i="37"/>
  <c r="K12" i="21" s="1"/>
  <c r="J13" i="37"/>
  <c r="J14" i="37"/>
  <c r="K14" i="21" s="1"/>
  <c r="J15" i="37"/>
  <c r="K15" i="21" s="1"/>
  <c r="J16" i="37"/>
  <c r="J17" i="37"/>
  <c r="K17" i="21" s="1"/>
  <c r="J18" i="37"/>
  <c r="J19" i="37"/>
  <c r="J20" i="37"/>
  <c r="K20" i="21" s="1"/>
  <c r="J21" i="37"/>
  <c r="J22" i="37"/>
  <c r="K22" i="21" s="1"/>
  <c r="J23" i="37"/>
  <c r="K23" i="21" s="1"/>
  <c r="J24" i="37"/>
  <c r="J25" i="37"/>
  <c r="K25" i="21" s="1"/>
  <c r="J26" i="37"/>
  <c r="J27" i="37"/>
  <c r="J28" i="37"/>
  <c r="K28" i="21" s="1"/>
  <c r="J30" i="37"/>
  <c r="K30" i="21" s="1"/>
  <c r="J31" i="37"/>
  <c r="K31" i="21" s="1"/>
  <c r="J32" i="37"/>
  <c r="J33" i="37"/>
  <c r="J34" i="37"/>
  <c r="K34" i="21" s="1"/>
  <c r="J36" i="37"/>
  <c r="K36" i="21" s="1"/>
  <c r="J37" i="37"/>
  <c r="J38" i="37"/>
  <c r="K38" i="21" s="1"/>
  <c r="J39" i="37"/>
  <c r="K39" i="21" s="1"/>
  <c r="J40" i="37"/>
  <c r="J41" i="37"/>
  <c r="K41" i="21" s="1"/>
  <c r="J42" i="37"/>
  <c r="J43" i="37"/>
  <c r="K43" i="21" s="1"/>
  <c r="J44" i="37"/>
  <c r="K44" i="21" s="1"/>
  <c r="J45" i="37"/>
  <c r="J46" i="37"/>
  <c r="K46" i="21" s="1"/>
  <c r="J47" i="37"/>
  <c r="K47" i="21" s="1"/>
  <c r="J48" i="37"/>
  <c r="J50" i="37"/>
  <c r="K50" i="21" s="1"/>
  <c r="J51" i="37"/>
  <c r="J52" i="37"/>
  <c r="K52" i="21" s="1"/>
  <c r="J53" i="37"/>
  <c r="J54" i="37"/>
  <c r="K54" i="21" s="1"/>
  <c r="J55" i="37"/>
  <c r="K55" i="21" s="1"/>
  <c r="J56" i="37"/>
  <c r="J57" i="37"/>
  <c r="K57" i="21" s="1"/>
  <c r="J58" i="37"/>
  <c r="K58" i="21" s="1"/>
  <c r="J59" i="37"/>
  <c r="J60" i="37"/>
  <c r="K60" i="21" s="1"/>
  <c r="J61" i="37"/>
  <c r="J62" i="37"/>
  <c r="K62" i="21" s="1"/>
  <c r="J63" i="37"/>
  <c r="K63" i="21" s="1"/>
  <c r="J64" i="37"/>
  <c r="J65" i="37"/>
  <c r="K65" i="21" s="1"/>
  <c r="J66" i="37"/>
  <c r="K66" i="21" s="1"/>
  <c r="J67" i="37"/>
  <c r="J68" i="37"/>
  <c r="K68" i="21" s="1"/>
  <c r="J69" i="37"/>
  <c r="J70" i="37"/>
  <c r="K70" i="21" s="1"/>
  <c r="J71" i="37"/>
  <c r="K71" i="21" s="1"/>
  <c r="J72" i="37"/>
  <c r="J73" i="37"/>
  <c r="K73" i="21" s="1"/>
  <c r="J74" i="37"/>
  <c r="K74" i="21" s="1"/>
  <c r="J75" i="37"/>
  <c r="J76" i="37"/>
  <c r="K76" i="21" s="1"/>
  <c r="J77" i="37"/>
  <c r="J78" i="37"/>
  <c r="K78" i="21" s="1"/>
  <c r="J79" i="37"/>
  <c r="K79" i="21" s="1"/>
  <c r="J80" i="37"/>
  <c r="J81" i="37"/>
  <c r="K81" i="21" s="1"/>
  <c r="J82" i="37"/>
  <c r="K82" i="21" s="1"/>
  <c r="J83" i="37"/>
  <c r="J84" i="37"/>
  <c r="K84" i="21" s="1"/>
  <c r="J85" i="37"/>
  <c r="J86" i="37"/>
  <c r="K86" i="21" s="1"/>
  <c r="J87" i="37"/>
  <c r="K87" i="21" s="1"/>
  <c r="J88" i="37"/>
  <c r="J89" i="37"/>
  <c r="K89" i="21" s="1"/>
  <c r="J90" i="37"/>
  <c r="K90" i="21" s="1"/>
  <c r="J91" i="37"/>
  <c r="J92" i="37"/>
  <c r="K92" i="21" s="1"/>
  <c r="J93" i="37"/>
  <c r="J94" i="37"/>
  <c r="K94" i="21" s="1"/>
  <c r="J95" i="37"/>
  <c r="K95" i="21" s="1"/>
  <c r="J96" i="37"/>
  <c r="J97" i="37"/>
  <c r="K97" i="21" s="1"/>
  <c r="J98" i="37"/>
  <c r="K98" i="21" s="1"/>
  <c r="J99" i="37"/>
  <c r="J100" i="37"/>
  <c r="K100" i="21" s="1"/>
  <c r="J101" i="37"/>
  <c r="J102" i="37"/>
  <c r="K102" i="21" s="1"/>
  <c r="J103" i="37"/>
  <c r="K103" i="21" s="1"/>
  <c r="J104" i="37"/>
  <c r="J105" i="37"/>
  <c r="K105" i="21" s="1"/>
  <c r="J106" i="37"/>
  <c r="K106" i="21" s="1"/>
  <c r="J107" i="37"/>
  <c r="J108" i="37"/>
  <c r="K108" i="21" s="1"/>
  <c r="J109" i="37"/>
  <c r="J110" i="37"/>
  <c r="K110" i="21" s="1"/>
  <c r="J111" i="37"/>
  <c r="K111" i="21" s="1"/>
  <c r="J112" i="37"/>
  <c r="J113" i="37"/>
  <c r="K113" i="21" s="1"/>
  <c r="J114" i="37"/>
  <c r="K114" i="21" s="1"/>
  <c r="J115" i="37"/>
  <c r="J116" i="37"/>
  <c r="K116" i="21" s="1"/>
  <c r="J117" i="37"/>
  <c r="J118" i="37"/>
  <c r="K118" i="21" s="1"/>
  <c r="J119" i="37"/>
  <c r="K119" i="21" s="1"/>
  <c r="J120" i="37"/>
  <c r="J121" i="37"/>
  <c r="K121" i="21" s="1"/>
  <c r="J122" i="37"/>
  <c r="K122" i="21" s="1"/>
  <c r="J123" i="37"/>
  <c r="J124" i="37"/>
  <c r="K124" i="21" s="1"/>
  <c r="J125" i="37"/>
  <c r="J126" i="37"/>
  <c r="K126" i="21" s="1"/>
  <c r="J127" i="37"/>
  <c r="K127" i="21" s="1"/>
  <c r="J128" i="37"/>
  <c r="J129" i="37"/>
  <c r="K129" i="21" s="1"/>
  <c r="J130" i="37"/>
  <c r="K130" i="21" s="1"/>
  <c r="J131" i="37"/>
  <c r="J132" i="37"/>
  <c r="K132" i="21" s="1"/>
  <c r="J133" i="37"/>
  <c r="J134" i="37"/>
  <c r="K134" i="21" s="1"/>
  <c r="J135" i="37"/>
  <c r="K135" i="21" s="1"/>
  <c r="J136" i="37"/>
  <c r="J137" i="37"/>
  <c r="K137" i="21" s="1"/>
  <c r="J138" i="37"/>
  <c r="K138" i="21" s="1"/>
  <c r="J139" i="37"/>
  <c r="J140" i="37"/>
  <c r="K140" i="21" s="1"/>
  <c r="J141" i="37"/>
  <c r="J142" i="37"/>
  <c r="K142" i="21" s="1"/>
  <c r="J143" i="37"/>
  <c r="K143" i="21" s="1"/>
  <c r="J144" i="37"/>
  <c r="J145" i="37"/>
  <c r="K145" i="21" s="1"/>
  <c r="J146" i="37"/>
  <c r="K146" i="21" s="1"/>
  <c r="J147" i="37"/>
  <c r="J148" i="37"/>
  <c r="K148" i="21" s="1"/>
  <c r="J149" i="37"/>
  <c r="J150" i="37"/>
  <c r="K150" i="21" s="1"/>
  <c r="J151" i="37"/>
  <c r="K151" i="21" s="1"/>
  <c r="J152" i="37"/>
  <c r="J153" i="37"/>
  <c r="K153" i="21" s="1"/>
  <c r="J154" i="37"/>
  <c r="K154" i="21" s="1"/>
  <c r="J155" i="37"/>
  <c r="J156" i="37"/>
  <c r="K156" i="21" s="1"/>
  <c r="J3" i="7"/>
  <c r="K3" i="8" s="1"/>
  <c r="J5" i="21"/>
  <c r="J6" i="21"/>
  <c r="J8" i="21"/>
  <c r="J13" i="21"/>
  <c r="J14" i="21"/>
  <c r="J16" i="21"/>
  <c r="J21" i="21"/>
  <c r="J22" i="21"/>
  <c r="J24" i="21"/>
  <c r="J29" i="21"/>
  <c r="J30" i="21"/>
  <c r="J32" i="21"/>
  <c r="J37" i="21"/>
  <c r="J38" i="21"/>
  <c r="J40" i="21"/>
  <c r="J45" i="21"/>
  <c r="J46" i="21"/>
  <c r="J48" i="21"/>
  <c r="J53" i="21"/>
  <c r="J54" i="21"/>
  <c r="J56" i="21"/>
  <c r="J61" i="21"/>
  <c r="J62" i="21"/>
  <c r="J64" i="21"/>
  <c r="J69" i="21"/>
  <c r="J70" i="21"/>
  <c r="J72" i="21"/>
  <c r="J77" i="21"/>
  <c r="J78" i="21"/>
  <c r="J80" i="21"/>
  <c r="J85" i="21"/>
  <c r="J86" i="21"/>
  <c r="J88" i="21"/>
  <c r="J93" i="21"/>
  <c r="J94" i="21"/>
  <c r="J96" i="21"/>
  <c r="J101" i="21"/>
  <c r="J102" i="21"/>
  <c r="J104" i="21"/>
  <c r="J109" i="21"/>
  <c r="J110" i="21"/>
  <c r="J112" i="21"/>
  <c r="J117" i="21"/>
  <c r="J118" i="21"/>
  <c r="J120" i="21"/>
  <c r="J125" i="21"/>
  <c r="J126" i="21"/>
  <c r="J128" i="21"/>
  <c r="J133" i="21"/>
  <c r="J134" i="21"/>
  <c r="J136" i="21"/>
  <c r="J141" i="21"/>
  <c r="J142" i="21"/>
  <c r="J144" i="21"/>
  <c r="J149" i="21"/>
  <c r="J150" i="21"/>
  <c r="J152" i="21"/>
  <c r="J3" i="21"/>
  <c r="J3" i="8"/>
  <c r="I4" i="37"/>
  <c r="J4" i="21" s="1"/>
  <c r="I5" i="37"/>
  <c r="I6" i="37"/>
  <c r="I7" i="37"/>
  <c r="J7" i="21" s="1"/>
  <c r="I8" i="37"/>
  <c r="I9" i="37"/>
  <c r="J9" i="21" s="1"/>
  <c r="I10" i="37"/>
  <c r="J10" i="21" s="1"/>
  <c r="I11" i="37"/>
  <c r="J11" i="21" s="1"/>
  <c r="I12" i="37"/>
  <c r="J12" i="21" s="1"/>
  <c r="I13" i="37"/>
  <c r="I14" i="37"/>
  <c r="I15" i="37"/>
  <c r="J15" i="21" s="1"/>
  <c r="I16" i="37"/>
  <c r="I17" i="37"/>
  <c r="J17" i="21" s="1"/>
  <c r="I18" i="37"/>
  <c r="J18" i="21" s="1"/>
  <c r="I19" i="37"/>
  <c r="J19" i="21" s="1"/>
  <c r="I20" i="37"/>
  <c r="J20" i="21" s="1"/>
  <c r="I21" i="37"/>
  <c r="I22" i="37"/>
  <c r="I23" i="37"/>
  <c r="J23" i="21" s="1"/>
  <c r="I24" i="37"/>
  <c r="I25" i="37"/>
  <c r="J25" i="21" s="1"/>
  <c r="I26" i="37"/>
  <c r="J26" i="21" s="1"/>
  <c r="I27" i="37"/>
  <c r="J27" i="21" s="1"/>
  <c r="I28" i="37"/>
  <c r="J28" i="21" s="1"/>
  <c r="I29" i="37"/>
  <c r="I30" i="37"/>
  <c r="I31" i="37"/>
  <c r="J31" i="21" s="1"/>
  <c r="I32" i="37"/>
  <c r="I33" i="37"/>
  <c r="J33" i="21" s="1"/>
  <c r="I34" i="37"/>
  <c r="J34" i="21" s="1"/>
  <c r="I35" i="37"/>
  <c r="J35" i="21" s="1"/>
  <c r="I36" i="37"/>
  <c r="J36" i="21" s="1"/>
  <c r="I37" i="37"/>
  <c r="I38" i="37"/>
  <c r="I39" i="37"/>
  <c r="J39" i="21" s="1"/>
  <c r="I40" i="37"/>
  <c r="I41" i="37"/>
  <c r="J41" i="21" s="1"/>
  <c r="I42" i="37"/>
  <c r="J42" i="21" s="1"/>
  <c r="I43" i="37"/>
  <c r="J43" i="21" s="1"/>
  <c r="I44" i="37"/>
  <c r="J44" i="21" s="1"/>
  <c r="I45" i="37"/>
  <c r="I46" i="37"/>
  <c r="I47" i="37"/>
  <c r="J47" i="21" s="1"/>
  <c r="I48" i="37"/>
  <c r="I49" i="37"/>
  <c r="J49" i="21" s="1"/>
  <c r="I50" i="37"/>
  <c r="J50" i="21" s="1"/>
  <c r="I51" i="37"/>
  <c r="J51" i="21" s="1"/>
  <c r="I52" i="37"/>
  <c r="J52" i="21" s="1"/>
  <c r="I53" i="37"/>
  <c r="I54" i="37"/>
  <c r="I55" i="37"/>
  <c r="J55" i="21" s="1"/>
  <c r="I56" i="37"/>
  <c r="I57" i="37"/>
  <c r="J57" i="21" s="1"/>
  <c r="I58" i="37"/>
  <c r="J58" i="21" s="1"/>
  <c r="I59" i="37"/>
  <c r="J59" i="21" s="1"/>
  <c r="I60" i="37"/>
  <c r="J60" i="21" s="1"/>
  <c r="I61" i="37"/>
  <c r="I62" i="37"/>
  <c r="I63" i="37"/>
  <c r="J63" i="21" s="1"/>
  <c r="I64" i="37"/>
  <c r="I65" i="37"/>
  <c r="J65" i="21" s="1"/>
  <c r="I66" i="37"/>
  <c r="J66" i="21" s="1"/>
  <c r="I67" i="37"/>
  <c r="J67" i="21" s="1"/>
  <c r="I68" i="37"/>
  <c r="J68" i="21" s="1"/>
  <c r="I69" i="37"/>
  <c r="I70" i="37"/>
  <c r="I71" i="37"/>
  <c r="J71" i="21" s="1"/>
  <c r="I72" i="37"/>
  <c r="I73" i="37"/>
  <c r="J73" i="21" s="1"/>
  <c r="I74" i="37"/>
  <c r="J74" i="21" s="1"/>
  <c r="I75" i="37"/>
  <c r="J75" i="21" s="1"/>
  <c r="I76" i="37"/>
  <c r="J76" i="21" s="1"/>
  <c r="I77" i="37"/>
  <c r="I78" i="37"/>
  <c r="I79" i="37"/>
  <c r="J79" i="21" s="1"/>
  <c r="I80" i="37"/>
  <c r="I81" i="37"/>
  <c r="J81" i="21" s="1"/>
  <c r="I82" i="37"/>
  <c r="J82" i="21" s="1"/>
  <c r="I83" i="37"/>
  <c r="J83" i="21" s="1"/>
  <c r="I84" i="37"/>
  <c r="J84" i="21" s="1"/>
  <c r="I85" i="37"/>
  <c r="I86" i="37"/>
  <c r="I87" i="37"/>
  <c r="J87" i="21" s="1"/>
  <c r="I88" i="37"/>
  <c r="I89" i="37"/>
  <c r="J89" i="21" s="1"/>
  <c r="I90" i="37"/>
  <c r="J90" i="21" s="1"/>
  <c r="I91" i="37"/>
  <c r="J91" i="21" s="1"/>
  <c r="I92" i="37"/>
  <c r="J92" i="21" s="1"/>
  <c r="I93" i="37"/>
  <c r="I94" i="37"/>
  <c r="I95" i="37"/>
  <c r="J95" i="21" s="1"/>
  <c r="I96" i="37"/>
  <c r="I97" i="37"/>
  <c r="J97" i="21" s="1"/>
  <c r="I98" i="37"/>
  <c r="J98" i="21" s="1"/>
  <c r="I99" i="37"/>
  <c r="J99" i="21" s="1"/>
  <c r="I100" i="37"/>
  <c r="J100" i="21" s="1"/>
  <c r="I101" i="37"/>
  <c r="I102" i="37"/>
  <c r="I103" i="37"/>
  <c r="J103" i="21" s="1"/>
  <c r="I104" i="37"/>
  <c r="I105" i="37"/>
  <c r="J105" i="21" s="1"/>
  <c r="I106" i="37"/>
  <c r="J106" i="21" s="1"/>
  <c r="I107" i="37"/>
  <c r="J107" i="21" s="1"/>
  <c r="I108" i="37"/>
  <c r="J108" i="21" s="1"/>
  <c r="I109" i="37"/>
  <c r="I110" i="37"/>
  <c r="I111" i="37"/>
  <c r="J111" i="21" s="1"/>
  <c r="I112" i="37"/>
  <c r="I113" i="37"/>
  <c r="J113" i="21" s="1"/>
  <c r="I114" i="37"/>
  <c r="J114" i="21" s="1"/>
  <c r="I115" i="37"/>
  <c r="J115" i="21" s="1"/>
  <c r="I116" i="37"/>
  <c r="J116" i="21" s="1"/>
  <c r="I117" i="37"/>
  <c r="I118" i="37"/>
  <c r="I119" i="37"/>
  <c r="J119" i="21" s="1"/>
  <c r="I120" i="37"/>
  <c r="I121" i="37"/>
  <c r="J121" i="21" s="1"/>
  <c r="I122" i="37"/>
  <c r="J122" i="21" s="1"/>
  <c r="I123" i="37"/>
  <c r="J123" i="21" s="1"/>
  <c r="I124" i="37"/>
  <c r="J124" i="21" s="1"/>
  <c r="I125" i="37"/>
  <c r="I126" i="37"/>
  <c r="I127" i="37"/>
  <c r="J127" i="21" s="1"/>
  <c r="I128" i="37"/>
  <c r="I129" i="37"/>
  <c r="J129" i="21" s="1"/>
  <c r="I130" i="37"/>
  <c r="J130" i="21" s="1"/>
  <c r="I131" i="37"/>
  <c r="J131" i="21" s="1"/>
  <c r="I132" i="37"/>
  <c r="J132" i="21" s="1"/>
  <c r="I133" i="37"/>
  <c r="I134" i="37"/>
  <c r="I135" i="37"/>
  <c r="J135" i="21" s="1"/>
  <c r="I136" i="37"/>
  <c r="I137" i="37"/>
  <c r="J137" i="21" s="1"/>
  <c r="I138" i="37"/>
  <c r="J138" i="21" s="1"/>
  <c r="I139" i="37"/>
  <c r="J139" i="21" s="1"/>
  <c r="I140" i="37"/>
  <c r="J140" i="21" s="1"/>
  <c r="I141" i="37"/>
  <c r="I142" i="37"/>
  <c r="I143" i="37"/>
  <c r="J143" i="21" s="1"/>
  <c r="I144" i="37"/>
  <c r="I145" i="37"/>
  <c r="J145" i="21" s="1"/>
  <c r="I146" i="37"/>
  <c r="J146" i="21" s="1"/>
  <c r="I147" i="37"/>
  <c r="J147" i="21" s="1"/>
  <c r="I148" i="37"/>
  <c r="J148" i="21" s="1"/>
  <c r="I149" i="37"/>
  <c r="I150" i="37"/>
  <c r="I151" i="37"/>
  <c r="J151" i="21" s="1"/>
  <c r="I152" i="37"/>
  <c r="I153" i="37"/>
  <c r="J153" i="21" s="1"/>
  <c r="I154" i="37"/>
  <c r="J154" i="21" s="1"/>
  <c r="I155" i="37"/>
  <c r="J155" i="21" s="1"/>
  <c r="I156" i="37"/>
  <c r="J156" i="21" s="1"/>
  <c r="I3" i="37"/>
  <c r="I3" i="7"/>
  <c r="I4" i="21"/>
  <c r="I8" i="21"/>
  <c r="I9" i="21"/>
  <c r="I10" i="21"/>
  <c r="I12" i="21"/>
  <c r="I15" i="21"/>
  <c r="I17" i="21"/>
  <c r="I18" i="21"/>
  <c r="I20" i="21"/>
  <c r="I23" i="21"/>
  <c r="I25" i="21"/>
  <c r="I26" i="21"/>
  <c r="I28" i="21"/>
  <c r="I31" i="21"/>
  <c r="I33" i="21"/>
  <c r="I34" i="21"/>
  <c r="I36" i="21"/>
  <c r="I39" i="21"/>
  <c r="I41" i="21"/>
  <c r="I42" i="21"/>
  <c r="I44" i="21"/>
  <c r="I47" i="21"/>
  <c r="I49" i="21"/>
  <c r="I50" i="21"/>
  <c r="I52" i="21"/>
  <c r="I55" i="21"/>
  <c r="I57" i="21"/>
  <c r="I58" i="21"/>
  <c r="I60" i="21"/>
  <c r="I63" i="21"/>
  <c r="I65" i="21"/>
  <c r="I66" i="21"/>
  <c r="I68" i="21"/>
  <c r="I71" i="21"/>
  <c r="I73" i="21"/>
  <c r="I74" i="21"/>
  <c r="I76" i="21"/>
  <c r="I79" i="21"/>
  <c r="I81" i="21"/>
  <c r="I82" i="21"/>
  <c r="I84" i="21"/>
  <c r="I87" i="21"/>
  <c r="I89" i="21"/>
  <c r="I90" i="21"/>
  <c r="I92" i="21"/>
  <c r="I95" i="21"/>
  <c r="I97" i="21"/>
  <c r="I98" i="21"/>
  <c r="I100" i="21"/>
  <c r="I103" i="21"/>
  <c r="I105" i="21"/>
  <c r="I106" i="21"/>
  <c r="I108" i="21"/>
  <c r="I111" i="21"/>
  <c r="I113" i="21"/>
  <c r="I114" i="21"/>
  <c r="I116" i="21"/>
  <c r="I119" i="21"/>
  <c r="I121" i="21"/>
  <c r="I122" i="21"/>
  <c r="I124" i="21"/>
  <c r="I127" i="21"/>
  <c r="I129" i="21"/>
  <c r="I130" i="21"/>
  <c r="I132" i="21"/>
  <c r="I135" i="21"/>
  <c r="I137" i="21"/>
  <c r="I140" i="21"/>
  <c r="I143" i="21"/>
  <c r="I145" i="21"/>
  <c r="I146" i="21"/>
  <c r="I148" i="21"/>
  <c r="I151" i="21"/>
  <c r="I153" i="21"/>
  <c r="I156" i="21"/>
  <c r="H4" i="37"/>
  <c r="H5" i="37"/>
  <c r="I5" i="21" s="1"/>
  <c r="H6" i="37"/>
  <c r="I6" i="21" s="1"/>
  <c r="H7" i="37"/>
  <c r="I7" i="21" s="1"/>
  <c r="H8" i="37"/>
  <c r="H10" i="37"/>
  <c r="H11" i="37"/>
  <c r="I11" i="21" s="1"/>
  <c r="H12" i="37"/>
  <c r="H13" i="37"/>
  <c r="I13" i="21" s="1"/>
  <c r="H14" i="37"/>
  <c r="I14" i="21" s="1"/>
  <c r="H15" i="37"/>
  <c r="H16" i="37"/>
  <c r="I16" i="21" s="1"/>
  <c r="H17" i="37"/>
  <c r="H18" i="37"/>
  <c r="H19" i="37"/>
  <c r="I19" i="21" s="1"/>
  <c r="H20" i="37"/>
  <c r="H21" i="37"/>
  <c r="I21" i="21" s="1"/>
  <c r="H22" i="37"/>
  <c r="I22" i="21" s="1"/>
  <c r="H23" i="37"/>
  <c r="H24" i="37"/>
  <c r="I24" i="21" s="1"/>
  <c r="H25" i="37"/>
  <c r="H26" i="37"/>
  <c r="H27" i="37"/>
  <c r="I27" i="21" s="1"/>
  <c r="H28" i="37"/>
  <c r="H29" i="37"/>
  <c r="I29" i="21" s="1"/>
  <c r="H30" i="37"/>
  <c r="I30" i="21" s="1"/>
  <c r="H31" i="37"/>
  <c r="H32" i="37"/>
  <c r="I32" i="21" s="1"/>
  <c r="H33" i="37"/>
  <c r="H34" i="37"/>
  <c r="H35" i="37"/>
  <c r="I35" i="21" s="1"/>
  <c r="H36" i="37"/>
  <c r="H37" i="37"/>
  <c r="I37" i="21" s="1"/>
  <c r="H38" i="37"/>
  <c r="I38" i="21" s="1"/>
  <c r="H39" i="37"/>
  <c r="H40" i="37"/>
  <c r="I40" i="21" s="1"/>
  <c r="H41" i="37"/>
  <c r="H42" i="37"/>
  <c r="H43" i="37"/>
  <c r="I43" i="21" s="1"/>
  <c r="H44" i="37"/>
  <c r="H45" i="37"/>
  <c r="I45" i="21" s="1"/>
  <c r="H46" i="37"/>
  <c r="I46" i="21" s="1"/>
  <c r="H47" i="37"/>
  <c r="H48" i="37"/>
  <c r="I48" i="21" s="1"/>
  <c r="H49" i="37"/>
  <c r="H50" i="37"/>
  <c r="H51" i="37"/>
  <c r="I51" i="21" s="1"/>
  <c r="H52" i="37"/>
  <c r="H53" i="37"/>
  <c r="I53" i="21" s="1"/>
  <c r="H54" i="37"/>
  <c r="I54" i="21" s="1"/>
  <c r="H55" i="37"/>
  <c r="H56" i="37"/>
  <c r="I56" i="21" s="1"/>
  <c r="H57" i="37"/>
  <c r="H58" i="37"/>
  <c r="H59" i="37"/>
  <c r="I59" i="21" s="1"/>
  <c r="H60" i="37"/>
  <c r="H61" i="37"/>
  <c r="I61" i="21" s="1"/>
  <c r="H62" i="37"/>
  <c r="I62" i="21" s="1"/>
  <c r="H63" i="37"/>
  <c r="H64" i="37"/>
  <c r="I64" i="21" s="1"/>
  <c r="H65" i="37"/>
  <c r="H66" i="37"/>
  <c r="H67" i="37"/>
  <c r="I67" i="21" s="1"/>
  <c r="H68" i="37"/>
  <c r="H69" i="37"/>
  <c r="I69" i="21" s="1"/>
  <c r="H70" i="37"/>
  <c r="I70" i="21" s="1"/>
  <c r="H71" i="37"/>
  <c r="H72" i="37"/>
  <c r="I72" i="21" s="1"/>
  <c r="H73" i="37"/>
  <c r="H74" i="37"/>
  <c r="H75" i="37"/>
  <c r="I75" i="21" s="1"/>
  <c r="H76" i="37"/>
  <c r="H77" i="37"/>
  <c r="I77" i="21" s="1"/>
  <c r="H78" i="37"/>
  <c r="I78" i="21" s="1"/>
  <c r="H79" i="37"/>
  <c r="H80" i="37"/>
  <c r="I80" i="21" s="1"/>
  <c r="H81" i="37"/>
  <c r="H82" i="37"/>
  <c r="H83" i="37"/>
  <c r="I83" i="21" s="1"/>
  <c r="H84" i="37"/>
  <c r="H85" i="37"/>
  <c r="I85" i="21" s="1"/>
  <c r="H86" i="37"/>
  <c r="I86" i="21" s="1"/>
  <c r="H87" i="37"/>
  <c r="H88" i="37"/>
  <c r="I88" i="21" s="1"/>
  <c r="H89" i="37"/>
  <c r="H90" i="37"/>
  <c r="H91" i="37"/>
  <c r="I91" i="21" s="1"/>
  <c r="H92" i="37"/>
  <c r="H93" i="37"/>
  <c r="I93" i="21" s="1"/>
  <c r="H94" i="37"/>
  <c r="I94" i="21" s="1"/>
  <c r="H95" i="37"/>
  <c r="H96" i="37"/>
  <c r="I96" i="21" s="1"/>
  <c r="H97" i="37"/>
  <c r="H98" i="37"/>
  <c r="H99" i="37"/>
  <c r="I99" i="21" s="1"/>
  <c r="H100" i="37"/>
  <c r="H101" i="37"/>
  <c r="I101" i="21" s="1"/>
  <c r="H102" i="37"/>
  <c r="I102" i="21" s="1"/>
  <c r="H103" i="37"/>
  <c r="H104" i="37"/>
  <c r="I104" i="21" s="1"/>
  <c r="H105" i="37"/>
  <c r="H106" i="37"/>
  <c r="H107" i="37"/>
  <c r="I107" i="21" s="1"/>
  <c r="H108" i="37"/>
  <c r="H109" i="37"/>
  <c r="I109" i="21" s="1"/>
  <c r="H110" i="37"/>
  <c r="I110" i="21" s="1"/>
  <c r="H111" i="37"/>
  <c r="H112" i="37"/>
  <c r="I112" i="21" s="1"/>
  <c r="H113" i="37"/>
  <c r="H114" i="37"/>
  <c r="H115" i="37"/>
  <c r="I115" i="21" s="1"/>
  <c r="H116" i="37"/>
  <c r="H117" i="37"/>
  <c r="I117" i="21" s="1"/>
  <c r="H118" i="37"/>
  <c r="I118" i="21" s="1"/>
  <c r="H119" i="37"/>
  <c r="H120" i="37"/>
  <c r="I120" i="21" s="1"/>
  <c r="H121" i="37"/>
  <c r="H122" i="37"/>
  <c r="H123" i="37"/>
  <c r="I123" i="21" s="1"/>
  <c r="H124" i="37"/>
  <c r="H125" i="37"/>
  <c r="I125" i="21" s="1"/>
  <c r="H126" i="37"/>
  <c r="I126" i="21" s="1"/>
  <c r="H127" i="37"/>
  <c r="H128" i="37"/>
  <c r="I128" i="21" s="1"/>
  <c r="H129" i="37"/>
  <c r="H130" i="37"/>
  <c r="H131" i="37"/>
  <c r="I131" i="21" s="1"/>
  <c r="H132" i="37"/>
  <c r="H133" i="37"/>
  <c r="I133" i="21" s="1"/>
  <c r="H134" i="37"/>
  <c r="I134" i="21" s="1"/>
  <c r="H135" i="37"/>
  <c r="H136" i="37"/>
  <c r="I136" i="21" s="1"/>
  <c r="H137" i="37"/>
  <c r="H138" i="37"/>
  <c r="I138" i="21" s="1"/>
  <c r="H139" i="37"/>
  <c r="I139" i="21" s="1"/>
  <c r="H140" i="37"/>
  <c r="H141" i="37"/>
  <c r="I141" i="21" s="1"/>
  <c r="H142" i="37"/>
  <c r="I142" i="21" s="1"/>
  <c r="H143" i="37"/>
  <c r="H144" i="37"/>
  <c r="I144" i="21" s="1"/>
  <c r="H145" i="37"/>
  <c r="H146" i="37"/>
  <c r="H147" i="37"/>
  <c r="I147" i="21" s="1"/>
  <c r="H148" i="37"/>
  <c r="H149" i="37"/>
  <c r="I149" i="21" s="1"/>
  <c r="H150" i="37"/>
  <c r="I150" i="21" s="1"/>
  <c r="H151" i="37"/>
  <c r="H152" i="37"/>
  <c r="I152" i="21" s="1"/>
  <c r="H153" i="37"/>
  <c r="H154" i="37"/>
  <c r="I154" i="21" s="1"/>
  <c r="H155" i="37"/>
  <c r="I155" i="21" s="1"/>
  <c r="H156" i="37"/>
  <c r="H3" i="37"/>
  <c r="I3" i="21" s="1"/>
  <c r="F4" i="21"/>
  <c r="F5" i="21"/>
  <c r="F7" i="21"/>
  <c r="F10" i="21"/>
  <c r="F12" i="21"/>
  <c r="F13" i="21"/>
  <c r="F15" i="21"/>
  <c r="F18" i="21"/>
  <c r="F20" i="21"/>
  <c r="F21" i="21"/>
  <c r="F23" i="21"/>
  <c r="F26" i="21"/>
  <c r="F28" i="21"/>
  <c r="F29" i="21"/>
  <c r="F31" i="21"/>
  <c r="F34" i="21"/>
  <c r="F36" i="21"/>
  <c r="F37" i="21"/>
  <c r="F39" i="21"/>
  <c r="F42" i="21"/>
  <c r="F44" i="21"/>
  <c r="F45" i="21"/>
  <c r="F47" i="21"/>
  <c r="F50" i="21"/>
  <c r="F52" i="21"/>
  <c r="F53" i="21"/>
  <c r="F55" i="21"/>
  <c r="F58" i="21"/>
  <c r="F60" i="21"/>
  <c r="F61" i="21"/>
  <c r="F63" i="21"/>
  <c r="F66" i="21"/>
  <c r="F68" i="21"/>
  <c r="F69" i="21"/>
  <c r="F71" i="21"/>
  <c r="F74" i="21"/>
  <c r="F76" i="21"/>
  <c r="F77" i="21"/>
  <c r="F79" i="21"/>
  <c r="F82" i="21"/>
  <c r="F84" i="21"/>
  <c r="F85" i="21"/>
  <c r="F87" i="21"/>
  <c r="F90" i="21"/>
  <c r="F92" i="21"/>
  <c r="F93" i="21"/>
  <c r="F95" i="21"/>
  <c r="F98" i="21"/>
  <c r="F100" i="21"/>
  <c r="F101" i="21"/>
  <c r="F103" i="21"/>
  <c r="F106" i="21"/>
  <c r="F108" i="21"/>
  <c r="F109" i="21"/>
  <c r="F111" i="21"/>
  <c r="F115" i="21"/>
  <c r="F116" i="21"/>
  <c r="F117" i="21"/>
  <c r="F123" i="21"/>
  <c r="F124" i="21"/>
  <c r="F125" i="21"/>
  <c r="F131" i="21"/>
  <c r="F133" i="21"/>
  <c r="F139" i="21"/>
  <c r="F141" i="21"/>
  <c r="F143" i="21"/>
  <c r="F147" i="21"/>
  <c r="F149" i="21"/>
  <c r="F155" i="21"/>
  <c r="F156" i="21"/>
  <c r="F3" i="21"/>
  <c r="F112" i="37"/>
  <c r="F112" i="21" s="1"/>
  <c r="F4" i="37"/>
  <c r="F5" i="37"/>
  <c r="F6" i="37"/>
  <c r="F6" i="21" s="1"/>
  <c r="F7" i="37"/>
  <c r="F8" i="37"/>
  <c r="F8" i="21" s="1"/>
  <c r="F9" i="37"/>
  <c r="F9" i="21" s="1"/>
  <c r="F10" i="37"/>
  <c r="F11" i="37"/>
  <c r="F11" i="21" s="1"/>
  <c r="F12" i="37"/>
  <c r="F13" i="37"/>
  <c r="F14" i="37"/>
  <c r="F14" i="21" s="1"/>
  <c r="F15" i="37"/>
  <c r="F16" i="37"/>
  <c r="F16" i="21" s="1"/>
  <c r="F17" i="37"/>
  <c r="F17" i="21" s="1"/>
  <c r="F18" i="37"/>
  <c r="F19" i="37"/>
  <c r="F19" i="21" s="1"/>
  <c r="F20" i="37"/>
  <c r="F21" i="37"/>
  <c r="F22" i="37"/>
  <c r="F22" i="21" s="1"/>
  <c r="F23" i="37"/>
  <c r="F24" i="37"/>
  <c r="F24" i="21" s="1"/>
  <c r="F25" i="37"/>
  <c r="F25" i="21" s="1"/>
  <c r="F26" i="37"/>
  <c r="F27" i="37"/>
  <c r="F27" i="21" s="1"/>
  <c r="F28" i="37"/>
  <c r="F29" i="37"/>
  <c r="F30" i="37"/>
  <c r="F30" i="21" s="1"/>
  <c r="F31" i="37"/>
  <c r="F32" i="37"/>
  <c r="F32" i="21" s="1"/>
  <c r="F33" i="37"/>
  <c r="F33" i="21" s="1"/>
  <c r="F34" i="37"/>
  <c r="F35" i="37"/>
  <c r="F35" i="21" s="1"/>
  <c r="F36" i="37"/>
  <c r="F37" i="37"/>
  <c r="F38" i="37"/>
  <c r="F38" i="21" s="1"/>
  <c r="F39" i="37"/>
  <c r="F40" i="37"/>
  <c r="F40" i="21" s="1"/>
  <c r="F41" i="37"/>
  <c r="F41" i="21" s="1"/>
  <c r="F42" i="37"/>
  <c r="F43" i="37"/>
  <c r="F43" i="21" s="1"/>
  <c r="F44" i="37"/>
  <c r="F45" i="37"/>
  <c r="F46" i="37"/>
  <c r="F46" i="21" s="1"/>
  <c r="F47" i="37"/>
  <c r="F48" i="37"/>
  <c r="F48" i="21" s="1"/>
  <c r="F49" i="37"/>
  <c r="F49" i="21" s="1"/>
  <c r="F50" i="37"/>
  <c r="F51" i="37"/>
  <c r="F51" i="21" s="1"/>
  <c r="F52" i="37"/>
  <c r="F53" i="37"/>
  <c r="F54" i="37"/>
  <c r="F54" i="21" s="1"/>
  <c r="F55" i="37"/>
  <c r="F56" i="37"/>
  <c r="F56" i="21" s="1"/>
  <c r="F57" i="37"/>
  <c r="F57" i="21" s="1"/>
  <c r="F58" i="37"/>
  <c r="F59" i="37"/>
  <c r="F59" i="21" s="1"/>
  <c r="F60" i="37"/>
  <c r="F61" i="37"/>
  <c r="F62" i="37"/>
  <c r="F62" i="21" s="1"/>
  <c r="F63" i="37"/>
  <c r="F64" i="37"/>
  <c r="F64" i="21" s="1"/>
  <c r="F65" i="37"/>
  <c r="F65" i="21" s="1"/>
  <c r="F66" i="37"/>
  <c r="F67" i="37"/>
  <c r="F67" i="21" s="1"/>
  <c r="F68" i="37"/>
  <c r="F69" i="37"/>
  <c r="F70" i="37"/>
  <c r="F70" i="21" s="1"/>
  <c r="F71" i="37"/>
  <c r="F72" i="37"/>
  <c r="F72" i="21" s="1"/>
  <c r="F73" i="37"/>
  <c r="F73" i="21" s="1"/>
  <c r="F74" i="37"/>
  <c r="F75" i="37"/>
  <c r="F75" i="21" s="1"/>
  <c r="F76" i="37"/>
  <c r="F77" i="37"/>
  <c r="F78" i="37"/>
  <c r="F78" i="21" s="1"/>
  <c r="F79" i="37"/>
  <c r="F80" i="37"/>
  <c r="F80" i="21" s="1"/>
  <c r="F81" i="37"/>
  <c r="F81" i="21" s="1"/>
  <c r="F82" i="37"/>
  <c r="F83" i="37"/>
  <c r="F83" i="21" s="1"/>
  <c r="F84" i="37"/>
  <c r="F85" i="37"/>
  <c r="F86" i="37"/>
  <c r="F86" i="21" s="1"/>
  <c r="F87" i="37"/>
  <c r="F88" i="37"/>
  <c r="F88" i="21" s="1"/>
  <c r="F89" i="37"/>
  <c r="F89" i="21" s="1"/>
  <c r="F90" i="37"/>
  <c r="F91" i="37"/>
  <c r="F91" i="21" s="1"/>
  <c r="F92" i="37"/>
  <c r="F93" i="37"/>
  <c r="F94" i="37"/>
  <c r="F94" i="21" s="1"/>
  <c r="F95" i="37"/>
  <c r="F96" i="37"/>
  <c r="F96" i="21" s="1"/>
  <c r="F97" i="37"/>
  <c r="F97" i="21" s="1"/>
  <c r="F98" i="37"/>
  <c r="F99" i="37"/>
  <c r="F99" i="21" s="1"/>
  <c r="F100" i="37"/>
  <c r="F101" i="37"/>
  <c r="F102" i="37"/>
  <c r="F102" i="21" s="1"/>
  <c r="F103" i="37"/>
  <c r="F104" i="37"/>
  <c r="F104" i="21" s="1"/>
  <c r="F105" i="37"/>
  <c r="F105" i="21" s="1"/>
  <c r="F106" i="37"/>
  <c r="F107" i="37"/>
  <c r="F107" i="21" s="1"/>
  <c r="F108" i="37"/>
  <c r="F109" i="37"/>
  <c r="F110" i="37"/>
  <c r="F110" i="21" s="1"/>
  <c r="F111" i="37"/>
  <c r="F113" i="37"/>
  <c r="F113" i="21" s="1"/>
  <c r="F114" i="37"/>
  <c r="F114" i="21" s="1"/>
  <c r="F115" i="37"/>
  <c r="F116" i="37"/>
  <c r="F117" i="37"/>
  <c r="F118" i="37"/>
  <c r="F118" i="21" s="1"/>
  <c r="F119" i="37"/>
  <c r="F119" i="21" s="1"/>
  <c r="F120" i="37"/>
  <c r="F120" i="21" s="1"/>
  <c r="F121" i="37"/>
  <c r="F121" i="21" s="1"/>
  <c r="F122" i="37"/>
  <c r="F122" i="21" s="1"/>
  <c r="F123" i="37"/>
  <c r="F124" i="37"/>
  <c r="F125" i="37"/>
  <c r="F126" i="37"/>
  <c r="F126" i="21" s="1"/>
  <c r="F127" i="37"/>
  <c r="F127" i="21" s="1"/>
  <c r="F128" i="37"/>
  <c r="F128" i="21" s="1"/>
  <c r="F129" i="37"/>
  <c r="F129" i="21" s="1"/>
  <c r="F130" i="37"/>
  <c r="F130" i="21" s="1"/>
  <c r="F131" i="37"/>
  <c r="F132" i="37"/>
  <c r="F132" i="21" s="1"/>
  <c r="F133" i="37"/>
  <c r="F134" i="37"/>
  <c r="F134" i="21" s="1"/>
  <c r="F135" i="37"/>
  <c r="F135" i="21" s="1"/>
  <c r="F136" i="37"/>
  <c r="F136" i="21" s="1"/>
  <c r="F137" i="37"/>
  <c r="F137" i="21" s="1"/>
  <c r="F138" i="37"/>
  <c r="F138" i="21" s="1"/>
  <c r="F139" i="37"/>
  <c r="F140" i="37"/>
  <c r="F140" i="21" s="1"/>
  <c r="F141" i="37"/>
  <c r="F142" i="37"/>
  <c r="F142" i="21" s="1"/>
  <c r="F143" i="37"/>
  <c r="F144" i="37"/>
  <c r="F144" i="21" s="1"/>
  <c r="F145" i="37"/>
  <c r="F145" i="21" s="1"/>
  <c r="F146" i="37"/>
  <c r="F146" i="21" s="1"/>
  <c r="F147" i="37"/>
  <c r="F148" i="37"/>
  <c r="F148" i="21" s="1"/>
  <c r="F149" i="37"/>
  <c r="F150" i="37"/>
  <c r="F150" i="21" s="1"/>
  <c r="F151" i="37"/>
  <c r="F151" i="21" s="1"/>
  <c r="F152" i="37"/>
  <c r="F152" i="21" s="1"/>
  <c r="F153" i="37"/>
  <c r="F153" i="21" s="1"/>
  <c r="F154" i="37"/>
  <c r="F154" i="21" s="1"/>
  <c r="F155" i="37"/>
  <c r="F156" i="37"/>
  <c r="F3" i="37"/>
  <c r="F3" i="7"/>
  <c r="F3" i="8" s="1"/>
  <c r="E4" i="21"/>
  <c r="E6" i="21"/>
  <c r="E7" i="21"/>
  <c r="E20" i="21"/>
  <c r="E21" i="21"/>
  <c r="E29" i="21"/>
  <c r="E31" i="21"/>
  <c r="E33" i="21"/>
  <c r="E45" i="21"/>
  <c r="E46" i="21"/>
  <c r="E53" i="21"/>
  <c r="E54" i="21"/>
  <c r="E60" i="21"/>
  <c r="E68" i="21"/>
  <c r="E70" i="21"/>
  <c r="E71" i="21"/>
  <c r="E84" i="21"/>
  <c r="E85" i="21"/>
  <c r="E93" i="21"/>
  <c r="E95" i="21"/>
  <c r="E97" i="21"/>
  <c r="E103" i="21"/>
  <c r="E109" i="21"/>
  <c r="E110" i="21"/>
  <c r="E118" i="21"/>
  <c r="E120" i="21"/>
  <c r="E121" i="21"/>
  <c r="E126" i="21"/>
  <c r="E128" i="21"/>
  <c r="E129" i="21"/>
  <c r="E134" i="21"/>
  <c r="E136" i="21"/>
  <c r="E137" i="21"/>
  <c r="E144" i="21"/>
  <c r="E145" i="21"/>
  <c r="E152" i="21"/>
  <c r="E153" i="21"/>
  <c r="E4" i="37"/>
  <c r="E5" i="37"/>
  <c r="E5" i="21" s="1"/>
  <c r="E6" i="37"/>
  <c r="E7" i="37"/>
  <c r="E8" i="37"/>
  <c r="E8" i="21" s="1"/>
  <c r="E9" i="37"/>
  <c r="E9" i="21" s="1"/>
  <c r="E10" i="37"/>
  <c r="E10" i="21" s="1"/>
  <c r="E11" i="37"/>
  <c r="E11" i="21" s="1"/>
  <c r="E12" i="37"/>
  <c r="E12" i="21" s="1"/>
  <c r="E13" i="37"/>
  <c r="E13" i="21" s="1"/>
  <c r="E14" i="37"/>
  <c r="E14" i="21" s="1"/>
  <c r="E15" i="37"/>
  <c r="E15" i="21" s="1"/>
  <c r="E16" i="37"/>
  <c r="E16" i="21" s="1"/>
  <c r="E17" i="37"/>
  <c r="E17" i="21" s="1"/>
  <c r="E18" i="37"/>
  <c r="E18" i="21" s="1"/>
  <c r="E19" i="37"/>
  <c r="E19" i="21" s="1"/>
  <c r="E20" i="37"/>
  <c r="E21" i="37"/>
  <c r="E22" i="37"/>
  <c r="E22" i="21" s="1"/>
  <c r="E23" i="37"/>
  <c r="E23" i="21" s="1"/>
  <c r="E24" i="37"/>
  <c r="E24" i="21" s="1"/>
  <c r="E25" i="37"/>
  <c r="E25" i="21" s="1"/>
  <c r="E26" i="37"/>
  <c r="E26" i="21" s="1"/>
  <c r="E27" i="37"/>
  <c r="E27" i="21" s="1"/>
  <c r="E28" i="37"/>
  <c r="E28" i="21" s="1"/>
  <c r="E29" i="37"/>
  <c r="E30" i="37"/>
  <c r="E30" i="21" s="1"/>
  <c r="E31" i="37"/>
  <c r="E32" i="37"/>
  <c r="E32" i="21" s="1"/>
  <c r="E33" i="37"/>
  <c r="E34" i="37"/>
  <c r="E34" i="21" s="1"/>
  <c r="E35" i="37"/>
  <c r="E35" i="21" s="1"/>
  <c r="E36" i="37"/>
  <c r="E36" i="21" s="1"/>
  <c r="E37" i="37"/>
  <c r="E37" i="21" s="1"/>
  <c r="E38" i="37"/>
  <c r="E38" i="21" s="1"/>
  <c r="E39" i="37"/>
  <c r="E39" i="21" s="1"/>
  <c r="E40" i="37"/>
  <c r="E40" i="21" s="1"/>
  <c r="E41" i="37"/>
  <c r="E41" i="21" s="1"/>
  <c r="E42" i="37"/>
  <c r="E42" i="21" s="1"/>
  <c r="E43" i="37"/>
  <c r="E43" i="21" s="1"/>
  <c r="E44" i="37"/>
  <c r="E44" i="21" s="1"/>
  <c r="E45" i="37"/>
  <c r="E46" i="37"/>
  <c r="E47" i="37"/>
  <c r="E47" i="21" s="1"/>
  <c r="E48" i="37"/>
  <c r="E48" i="21" s="1"/>
  <c r="E49" i="37"/>
  <c r="E49" i="21" s="1"/>
  <c r="E50" i="37"/>
  <c r="E50" i="21" s="1"/>
  <c r="E51" i="37"/>
  <c r="E51" i="21" s="1"/>
  <c r="E52" i="37"/>
  <c r="E52" i="21" s="1"/>
  <c r="E53" i="37"/>
  <c r="E54" i="37"/>
  <c r="E55" i="37"/>
  <c r="E55" i="21" s="1"/>
  <c r="E56" i="37"/>
  <c r="E56" i="21" s="1"/>
  <c r="E57" i="37"/>
  <c r="E57" i="21" s="1"/>
  <c r="E58" i="37"/>
  <c r="E58" i="21" s="1"/>
  <c r="E59" i="37"/>
  <c r="E59" i="21" s="1"/>
  <c r="E60" i="37"/>
  <c r="E61" i="37"/>
  <c r="E61" i="21" s="1"/>
  <c r="E62" i="37"/>
  <c r="E62" i="21" s="1"/>
  <c r="E63" i="37"/>
  <c r="E63" i="21" s="1"/>
  <c r="E64" i="37"/>
  <c r="E64" i="21" s="1"/>
  <c r="E65" i="37"/>
  <c r="E65" i="21" s="1"/>
  <c r="E66" i="37"/>
  <c r="E66" i="21" s="1"/>
  <c r="E67" i="37"/>
  <c r="E67" i="21" s="1"/>
  <c r="E68" i="37"/>
  <c r="E69" i="37"/>
  <c r="E69" i="21" s="1"/>
  <c r="E70" i="37"/>
  <c r="E71" i="37"/>
  <c r="E72" i="37"/>
  <c r="E72" i="21" s="1"/>
  <c r="E73" i="37"/>
  <c r="E73" i="21" s="1"/>
  <c r="E74" i="37"/>
  <c r="E74" i="21" s="1"/>
  <c r="E75" i="37"/>
  <c r="E75" i="21" s="1"/>
  <c r="E76" i="37"/>
  <c r="E76" i="21" s="1"/>
  <c r="E77" i="37"/>
  <c r="E77" i="21" s="1"/>
  <c r="E78" i="37"/>
  <c r="E78" i="21" s="1"/>
  <c r="E79" i="37"/>
  <c r="E79" i="21" s="1"/>
  <c r="E80" i="37"/>
  <c r="E80" i="21" s="1"/>
  <c r="E81" i="37"/>
  <c r="E81" i="21" s="1"/>
  <c r="E82" i="37"/>
  <c r="E82" i="21" s="1"/>
  <c r="E84" i="37"/>
  <c r="E85" i="37"/>
  <c r="E86" i="37"/>
  <c r="E86" i="21" s="1"/>
  <c r="E87" i="37"/>
  <c r="E87" i="21" s="1"/>
  <c r="E88" i="37"/>
  <c r="E88" i="21" s="1"/>
  <c r="E89" i="37"/>
  <c r="E89" i="21" s="1"/>
  <c r="E90" i="37"/>
  <c r="E90" i="21" s="1"/>
  <c r="E91" i="37"/>
  <c r="E91" i="21" s="1"/>
  <c r="E92" i="37"/>
  <c r="E92" i="21" s="1"/>
  <c r="E93" i="37"/>
  <c r="E94" i="37"/>
  <c r="E94" i="21" s="1"/>
  <c r="E95" i="37"/>
  <c r="E96" i="37"/>
  <c r="E96" i="21" s="1"/>
  <c r="E97" i="37"/>
  <c r="E98" i="37"/>
  <c r="E98" i="21" s="1"/>
  <c r="E99" i="37"/>
  <c r="E99" i="21" s="1"/>
  <c r="E101" i="37"/>
  <c r="E101" i="21" s="1"/>
  <c r="E102" i="37"/>
  <c r="E102" i="21" s="1"/>
  <c r="E103" i="37"/>
  <c r="E104" i="37"/>
  <c r="E104" i="21" s="1"/>
  <c r="E105" i="37"/>
  <c r="E105" i="21" s="1"/>
  <c r="E106" i="37"/>
  <c r="E106" i="21" s="1"/>
  <c r="E107" i="37"/>
  <c r="E107" i="21" s="1"/>
  <c r="E108" i="37"/>
  <c r="E108" i="21" s="1"/>
  <c r="E109" i="37"/>
  <c r="E110" i="37"/>
  <c r="E111" i="37"/>
  <c r="E111" i="21" s="1"/>
  <c r="E112" i="37"/>
  <c r="E112" i="21" s="1"/>
  <c r="E113" i="37"/>
  <c r="E113" i="21" s="1"/>
  <c r="E114" i="37"/>
  <c r="E114" i="21" s="1"/>
  <c r="E115" i="37"/>
  <c r="E115" i="21" s="1"/>
  <c r="E116" i="37"/>
  <c r="E116" i="21" s="1"/>
  <c r="E117" i="37"/>
  <c r="E117" i="21" s="1"/>
  <c r="E118" i="37"/>
  <c r="E119" i="37"/>
  <c r="E119" i="21" s="1"/>
  <c r="E120" i="37"/>
  <c r="E121" i="37"/>
  <c r="E122" i="37"/>
  <c r="E122" i="21" s="1"/>
  <c r="E123" i="37"/>
  <c r="E123" i="21" s="1"/>
  <c r="E124" i="37"/>
  <c r="E124" i="21" s="1"/>
  <c r="E125" i="37"/>
  <c r="E125" i="21" s="1"/>
  <c r="E126" i="37"/>
  <c r="E128" i="37"/>
  <c r="E129" i="37"/>
  <c r="E130" i="37"/>
  <c r="E130" i="21" s="1"/>
  <c r="E131" i="37"/>
  <c r="E131" i="21" s="1"/>
  <c r="E132" i="37"/>
  <c r="E132" i="21" s="1"/>
  <c r="E133" i="37"/>
  <c r="E133" i="21" s="1"/>
  <c r="E134" i="37"/>
  <c r="E135" i="37"/>
  <c r="E135" i="21" s="1"/>
  <c r="E136" i="37"/>
  <c r="E137" i="37"/>
  <c r="E138" i="37"/>
  <c r="E138" i="21" s="1"/>
  <c r="E139" i="37"/>
  <c r="E139" i="21" s="1"/>
  <c r="E140" i="37"/>
  <c r="E140" i="21" s="1"/>
  <c r="E142" i="37"/>
  <c r="E142" i="21" s="1"/>
  <c r="E143" i="37"/>
  <c r="E143" i="21" s="1"/>
  <c r="E144" i="37"/>
  <c r="E145" i="37"/>
  <c r="E146" i="37"/>
  <c r="E146" i="21" s="1"/>
  <c r="E147" i="37"/>
  <c r="E147" i="21" s="1"/>
  <c r="E148" i="37"/>
  <c r="E148" i="21" s="1"/>
  <c r="E149" i="37"/>
  <c r="E149" i="21" s="1"/>
  <c r="E150" i="37"/>
  <c r="E150" i="21" s="1"/>
  <c r="E151" i="37"/>
  <c r="E151" i="21" s="1"/>
  <c r="E152" i="37"/>
  <c r="E153" i="37"/>
  <c r="E154" i="37"/>
  <c r="E154" i="21" s="1"/>
  <c r="E155" i="37"/>
  <c r="E155" i="21" s="1"/>
  <c r="E156" i="37"/>
  <c r="E156" i="21" s="1"/>
  <c r="E3" i="37"/>
  <c r="E3" i="21" s="1"/>
  <c r="D76" i="21"/>
  <c r="D76" i="37"/>
  <c r="D78" i="37"/>
  <c r="D78" i="21" s="1"/>
  <c r="D108" i="37"/>
  <c r="D108" i="21" s="1"/>
  <c r="C108" i="37"/>
  <c r="C108" i="21" s="1"/>
  <c r="Z11" i="8" l="1"/>
  <c r="Z19" i="8"/>
  <c r="Z27" i="8"/>
  <c r="Z35" i="8"/>
  <c r="Z43" i="8"/>
  <c r="Z51" i="8"/>
  <c r="Z59" i="8"/>
  <c r="Z67" i="8"/>
  <c r="Z75" i="8"/>
  <c r="Z83" i="8"/>
  <c r="Z91" i="8"/>
  <c r="Z99" i="8"/>
  <c r="Z107" i="8"/>
  <c r="Z115" i="8"/>
  <c r="Z123" i="8"/>
  <c r="Z131" i="8"/>
  <c r="Z139" i="8"/>
  <c r="Z147" i="8"/>
  <c r="Z155" i="8"/>
  <c r="X4" i="7"/>
  <c r="Z4" i="8" s="1"/>
  <c r="X5" i="7"/>
  <c r="Z5" i="8" s="1"/>
  <c r="X6" i="7"/>
  <c r="Z6" i="8" s="1"/>
  <c r="X7" i="7"/>
  <c r="Z7" i="8" s="1"/>
  <c r="X8" i="7"/>
  <c r="Z8" i="8" s="1"/>
  <c r="X9" i="7"/>
  <c r="Z9" i="8" s="1"/>
  <c r="X10" i="7"/>
  <c r="Z10" i="8" s="1"/>
  <c r="X11" i="7"/>
  <c r="X12" i="7"/>
  <c r="Z12" i="8" s="1"/>
  <c r="X13" i="7"/>
  <c r="Z13" i="8" s="1"/>
  <c r="X14" i="7"/>
  <c r="Z14" i="8" s="1"/>
  <c r="X15" i="7"/>
  <c r="Z15" i="8" s="1"/>
  <c r="X16" i="7"/>
  <c r="Z16" i="8" s="1"/>
  <c r="X17" i="7"/>
  <c r="Z17" i="8" s="1"/>
  <c r="X18" i="7"/>
  <c r="Z18" i="8" s="1"/>
  <c r="X19" i="7"/>
  <c r="X20" i="7"/>
  <c r="Z20" i="8" s="1"/>
  <c r="X21" i="7"/>
  <c r="Z21" i="8" s="1"/>
  <c r="X22" i="7"/>
  <c r="Z22" i="8" s="1"/>
  <c r="X23" i="7"/>
  <c r="Z23" i="8" s="1"/>
  <c r="X24" i="7"/>
  <c r="Z24" i="8" s="1"/>
  <c r="X25" i="7"/>
  <c r="Z25" i="8" s="1"/>
  <c r="X26" i="7"/>
  <c r="Z26" i="8" s="1"/>
  <c r="X27" i="7"/>
  <c r="X28" i="7"/>
  <c r="Z28" i="8" s="1"/>
  <c r="X29" i="7"/>
  <c r="Z29" i="8" s="1"/>
  <c r="X30" i="7"/>
  <c r="Z30" i="8" s="1"/>
  <c r="X31" i="7"/>
  <c r="Z31" i="8" s="1"/>
  <c r="X32" i="7"/>
  <c r="Z32" i="8" s="1"/>
  <c r="X33" i="7"/>
  <c r="Z33" i="8" s="1"/>
  <c r="X34" i="7"/>
  <c r="Z34" i="8" s="1"/>
  <c r="X35" i="7"/>
  <c r="X36" i="7"/>
  <c r="Z36" i="8" s="1"/>
  <c r="X37" i="7"/>
  <c r="Z37" i="8" s="1"/>
  <c r="X38" i="7"/>
  <c r="Z38" i="8" s="1"/>
  <c r="X39" i="7"/>
  <c r="Z39" i="8" s="1"/>
  <c r="X40" i="7"/>
  <c r="Z40" i="8" s="1"/>
  <c r="X41" i="7"/>
  <c r="Z41" i="8" s="1"/>
  <c r="X42" i="7"/>
  <c r="Z42" i="8" s="1"/>
  <c r="X43" i="7"/>
  <c r="X44" i="7"/>
  <c r="Z44" i="8" s="1"/>
  <c r="X45" i="7"/>
  <c r="Z45" i="8" s="1"/>
  <c r="X46" i="7"/>
  <c r="Z46" i="8" s="1"/>
  <c r="X47" i="7"/>
  <c r="Z47" i="8" s="1"/>
  <c r="X48" i="7"/>
  <c r="Z48" i="8" s="1"/>
  <c r="X49" i="7"/>
  <c r="Z49" i="8" s="1"/>
  <c r="X50" i="7"/>
  <c r="Z50" i="8" s="1"/>
  <c r="X51" i="7"/>
  <c r="X52" i="7"/>
  <c r="Z52" i="8" s="1"/>
  <c r="X53" i="7"/>
  <c r="Z53" i="8" s="1"/>
  <c r="X54" i="7"/>
  <c r="Z54" i="8" s="1"/>
  <c r="X55" i="7"/>
  <c r="Z55" i="8" s="1"/>
  <c r="X56" i="7"/>
  <c r="Z56" i="8" s="1"/>
  <c r="X57" i="7"/>
  <c r="Z57" i="8" s="1"/>
  <c r="X58" i="7"/>
  <c r="Z58" i="8" s="1"/>
  <c r="X59" i="7"/>
  <c r="X60" i="7"/>
  <c r="Z60" i="8" s="1"/>
  <c r="X61" i="7"/>
  <c r="Z61" i="8" s="1"/>
  <c r="X62" i="7"/>
  <c r="Z62" i="8" s="1"/>
  <c r="X63" i="7"/>
  <c r="Z63" i="8" s="1"/>
  <c r="X64" i="7"/>
  <c r="Z64" i="8" s="1"/>
  <c r="X65" i="7"/>
  <c r="Z65" i="8" s="1"/>
  <c r="X66" i="7"/>
  <c r="Z66" i="8" s="1"/>
  <c r="X67" i="7"/>
  <c r="X68" i="7"/>
  <c r="Z68" i="8" s="1"/>
  <c r="X69" i="7"/>
  <c r="Z69" i="8" s="1"/>
  <c r="X70" i="7"/>
  <c r="Z70" i="8" s="1"/>
  <c r="X71" i="7"/>
  <c r="Z71" i="8" s="1"/>
  <c r="X72" i="7"/>
  <c r="Z72" i="8" s="1"/>
  <c r="X73" i="7"/>
  <c r="Z73" i="8" s="1"/>
  <c r="X74" i="7"/>
  <c r="Z74" i="8" s="1"/>
  <c r="X75" i="7"/>
  <c r="X76" i="7"/>
  <c r="Z76" i="8" s="1"/>
  <c r="X77" i="7"/>
  <c r="Z77" i="8" s="1"/>
  <c r="X78" i="7"/>
  <c r="Z78" i="8" s="1"/>
  <c r="X79" i="7"/>
  <c r="Z79" i="8" s="1"/>
  <c r="X80" i="7"/>
  <c r="Z80" i="8" s="1"/>
  <c r="X81" i="7"/>
  <c r="Z81" i="8" s="1"/>
  <c r="X82" i="7"/>
  <c r="Z82" i="8" s="1"/>
  <c r="X83" i="7"/>
  <c r="X84" i="7"/>
  <c r="Z84" i="8" s="1"/>
  <c r="X85" i="7"/>
  <c r="Z85" i="8" s="1"/>
  <c r="X86" i="7"/>
  <c r="Z86" i="8" s="1"/>
  <c r="X87" i="7"/>
  <c r="Z87" i="8" s="1"/>
  <c r="X88" i="7"/>
  <c r="Z88" i="8" s="1"/>
  <c r="X89" i="7"/>
  <c r="Z89" i="8" s="1"/>
  <c r="X90" i="7"/>
  <c r="Z90" i="8" s="1"/>
  <c r="X91" i="7"/>
  <c r="X92" i="7"/>
  <c r="Z92" i="8" s="1"/>
  <c r="X93" i="7"/>
  <c r="Z93" i="8" s="1"/>
  <c r="X94" i="7"/>
  <c r="Z94" i="8" s="1"/>
  <c r="X95" i="7"/>
  <c r="Z95" i="8" s="1"/>
  <c r="X96" i="7"/>
  <c r="Z96" i="8" s="1"/>
  <c r="X97" i="7"/>
  <c r="Z97" i="8" s="1"/>
  <c r="X98" i="7"/>
  <c r="Z98" i="8" s="1"/>
  <c r="X99" i="7"/>
  <c r="X100" i="7"/>
  <c r="Z100" i="8" s="1"/>
  <c r="X101" i="7"/>
  <c r="Z101" i="8" s="1"/>
  <c r="X102" i="7"/>
  <c r="Z102" i="8" s="1"/>
  <c r="X103" i="7"/>
  <c r="Z103" i="8" s="1"/>
  <c r="X104" i="7"/>
  <c r="Z104" i="8" s="1"/>
  <c r="X105" i="7"/>
  <c r="Z105" i="8" s="1"/>
  <c r="X106" i="7"/>
  <c r="Z106" i="8" s="1"/>
  <c r="X107" i="7"/>
  <c r="X108" i="7"/>
  <c r="Z108" i="8" s="1"/>
  <c r="X109" i="7"/>
  <c r="Z109" i="8" s="1"/>
  <c r="X110" i="7"/>
  <c r="Z110" i="8" s="1"/>
  <c r="X111" i="7"/>
  <c r="Z111" i="8" s="1"/>
  <c r="X112" i="7"/>
  <c r="Z112" i="8" s="1"/>
  <c r="X113" i="7"/>
  <c r="Z113" i="8" s="1"/>
  <c r="X114" i="7"/>
  <c r="Z114" i="8" s="1"/>
  <c r="X115" i="7"/>
  <c r="X116" i="7"/>
  <c r="Z116" i="8" s="1"/>
  <c r="X117" i="7"/>
  <c r="Z117" i="8" s="1"/>
  <c r="X118" i="7"/>
  <c r="Z118" i="8" s="1"/>
  <c r="X119" i="7"/>
  <c r="Z119" i="8" s="1"/>
  <c r="X120" i="7"/>
  <c r="Z120" i="8" s="1"/>
  <c r="X121" i="7"/>
  <c r="Z121" i="8" s="1"/>
  <c r="X122" i="7"/>
  <c r="Z122" i="8" s="1"/>
  <c r="X123" i="7"/>
  <c r="X124" i="7"/>
  <c r="Z124" i="8" s="1"/>
  <c r="X125" i="7"/>
  <c r="Z125" i="8" s="1"/>
  <c r="X126" i="7"/>
  <c r="Z126" i="8" s="1"/>
  <c r="X127" i="7"/>
  <c r="Z127" i="8" s="1"/>
  <c r="X128" i="7"/>
  <c r="Z128" i="8" s="1"/>
  <c r="X129" i="7"/>
  <c r="Z129" i="8" s="1"/>
  <c r="X130" i="7"/>
  <c r="Z130" i="8" s="1"/>
  <c r="X131" i="7"/>
  <c r="X132" i="7"/>
  <c r="Z132" i="8" s="1"/>
  <c r="X133" i="7"/>
  <c r="Z133" i="8" s="1"/>
  <c r="X134" i="7"/>
  <c r="Z134" i="8" s="1"/>
  <c r="X135" i="7"/>
  <c r="Z135" i="8" s="1"/>
  <c r="X136" i="7"/>
  <c r="Z136" i="8" s="1"/>
  <c r="X137" i="7"/>
  <c r="Z137" i="8" s="1"/>
  <c r="X138" i="7"/>
  <c r="Z138" i="8" s="1"/>
  <c r="X139" i="7"/>
  <c r="X140" i="7"/>
  <c r="Z140" i="8" s="1"/>
  <c r="X141" i="7"/>
  <c r="Z141" i="8" s="1"/>
  <c r="X142" i="7"/>
  <c r="Z142" i="8" s="1"/>
  <c r="X143" i="7"/>
  <c r="Z143" i="8" s="1"/>
  <c r="X144" i="7"/>
  <c r="Z144" i="8" s="1"/>
  <c r="X145" i="7"/>
  <c r="Z145" i="8" s="1"/>
  <c r="X146" i="7"/>
  <c r="Z146" i="8" s="1"/>
  <c r="X147" i="7"/>
  <c r="X148" i="7"/>
  <c r="Z148" i="8" s="1"/>
  <c r="X149" i="7"/>
  <c r="Z149" i="8" s="1"/>
  <c r="X150" i="7"/>
  <c r="Z150" i="8" s="1"/>
  <c r="X151" i="7"/>
  <c r="Z151" i="8" s="1"/>
  <c r="X152" i="7"/>
  <c r="Z152" i="8" s="1"/>
  <c r="X153" i="7"/>
  <c r="Z153" i="8" s="1"/>
  <c r="X154" i="7"/>
  <c r="Z154" i="8" s="1"/>
  <c r="X155" i="7"/>
  <c r="X156" i="7"/>
  <c r="Z156" i="8" s="1"/>
  <c r="X3" i="5"/>
  <c r="Z3" i="6" s="1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T5" i="8"/>
  <c r="T29" i="8"/>
  <c r="T45" i="8"/>
  <c r="T53" i="8"/>
  <c r="T61" i="8"/>
  <c r="T69" i="8"/>
  <c r="T109" i="8"/>
  <c r="T117" i="8"/>
  <c r="T134" i="8"/>
  <c r="T142" i="8"/>
  <c r="T150" i="8"/>
  <c r="S4" i="7"/>
  <c r="T4" i="8" s="1"/>
  <c r="S5" i="7"/>
  <c r="S6" i="7"/>
  <c r="T6" i="8" s="1"/>
  <c r="S7" i="7"/>
  <c r="T7" i="8" s="1"/>
  <c r="S8" i="7"/>
  <c r="T8" i="8" s="1"/>
  <c r="S9" i="7"/>
  <c r="T9" i="8" s="1"/>
  <c r="S10" i="7"/>
  <c r="T10" i="8" s="1"/>
  <c r="S11" i="7"/>
  <c r="T11" i="8" s="1"/>
  <c r="S12" i="7"/>
  <c r="T12" i="8" s="1"/>
  <c r="S13" i="7"/>
  <c r="T13" i="8" s="1"/>
  <c r="S14" i="7"/>
  <c r="T14" i="8" s="1"/>
  <c r="S15" i="7"/>
  <c r="T15" i="8" s="1"/>
  <c r="S16" i="7"/>
  <c r="T16" i="8" s="1"/>
  <c r="S17" i="7"/>
  <c r="T17" i="8" s="1"/>
  <c r="S18" i="7"/>
  <c r="T18" i="8" s="1"/>
  <c r="S19" i="7"/>
  <c r="T19" i="8" s="1"/>
  <c r="S20" i="7"/>
  <c r="T20" i="8" s="1"/>
  <c r="S21" i="7"/>
  <c r="T21" i="8" s="1"/>
  <c r="S22" i="7"/>
  <c r="T22" i="8" s="1"/>
  <c r="S23" i="7"/>
  <c r="T23" i="8" s="1"/>
  <c r="S24" i="7"/>
  <c r="T24" i="8" s="1"/>
  <c r="S25" i="7"/>
  <c r="T25" i="8" s="1"/>
  <c r="S26" i="7"/>
  <c r="T26" i="8" s="1"/>
  <c r="S27" i="7"/>
  <c r="T27" i="8" s="1"/>
  <c r="S28" i="7"/>
  <c r="T28" i="8" s="1"/>
  <c r="S29" i="7"/>
  <c r="S30" i="7"/>
  <c r="T30" i="8" s="1"/>
  <c r="S31" i="7"/>
  <c r="T31" i="8" s="1"/>
  <c r="S32" i="7"/>
  <c r="T32" i="8" s="1"/>
  <c r="S33" i="7"/>
  <c r="T33" i="8" s="1"/>
  <c r="S34" i="7"/>
  <c r="T34" i="8" s="1"/>
  <c r="S35" i="7"/>
  <c r="T35" i="8" s="1"/>
  <c r="S36" i="7"/>
  <c r="T36" i="8" s="1"/>
  <c r="S37" i="7"/>
  <c r="T37" i="8" s="1"/>
  <c r="S38" i="7"/>
  <c r="T38" i="8" s="1"/>
  <c r="S39" i="7"/>
  <c r="T39" i="8" s="1"/>
  <c r="S40" i="7"/>
  <c r="T40" i="8" s="1"/>
  <c r="S41" i="7"/>
  <c r="T41" i="8" s="1"/>
  <c r="S42" i="7"/>
  <c r="T42" i="8" s="1"/>
  <c r="S43" i="7"/>
  <c r="T43" i="8" s="1"/>
  <c r="S44" i="7"/>
  <c r="T44" i="8" s="1"/>
  <c r="S45" i="7"/>
  <c r="S46" i="7"/>
  <c r="T46" i="8" s="1"/>
  <c r="S47" i="7"/>
  <c r="T47" i="8" s="1"/>
  <c r="S48" i="7"/>
  <c r="T48" i="8" s="1"/>
  <c r="S49" i="7"/>
  <c r="T49" i="8" s="1"/>
  <c r="S50" i="7"/>
  <c r="T50" i="8" s="1"/>
  <c r="S51" i="7"/>
  <c r="T51" i="8" s="1"/>
  <c r="S52" i="7"/>
  <c r="T52" i="8" s="1"/>
  <c r="S53" i="7"/>
  <c r="S54" i="7"/>
  <c r="T54" i="8" s="1"/>
  <c r="S55" i="7"/>
  <c r="T55" i="8" s="1"/>
  <c r="S56" i="7"/>
  <c r="T56" i="8" s="1"/>
  <c r="S57" i="7"/>
  <c r="T57" i="8" s="1"/>
  <c r="S58" i="7"/>
  <c r="T58" i="8" s="1"/>
  <c r="S59" i="7"/>
  <c r="T59" i="8" s="1"/>
  <c r="S60" i="7"/>
  <c r="T60" i="8" s="1"/>
  <c r="S61" i="7"/>
  <c r="S62" i="7"/>
  <c r="T62" i="8" s="1"/>
  <c r="S63" i="7"/>
  <c r="T63" i="8" s="1"/>
  <c r="S64" i="7"/>
  <c r="T64" i="8" s="1"/>
  <c r="S65" i="7"/>
  <c r="T65" i="8" s="1"/>
  <c r="S66" i="7"/>
  <c r="T66" i="8" s="1"/>
  <c r="S67" i="7"/>
  <c r="T67" i="8" s="1"/>
  <c r="S68" i="7"/>
  <c r="T68" i="8" s="1"/>
  <c r="S69" i="7"/>
  <c r="S70" i="7"/>
  <c r="T70" i="8" s="1"/>
  <c r="S71" i="7"/>
  <c r="T71" i="8" s="1"/>
  <c r="S72" i="7"/>
  <c r="T72" i="8" s="1"/>
  <c r="S73" i="7"/>
  <c r="T73" i="8" s="1"/>
  <c r="S74" i="7"/>
  <c r="T74" i="8" s="1"/>
  <c r="S75" i="7"/>
  <c r="T75" i="8" s="1"/>
  <c r="S76" i="7"/>
  <c r="T76" i="8" s="1"/>
  <c r="S77" i="7"/>
  <c r="T77" i="8" s="1"/>
  <c r="S78" i="7"/>
  <c r="T78" i="8" s="1"/>
  <c r="S79" i="7"/>
  <c r="T79" i="8" s="1"/>
  <c r="S80" i="7"/>
  <c r="T80" i="8" s="1"/>
  <c r="S81" i="7"/>
  <c r="T81" i="8" s="1"/>
  <c r="S82" i="7"/>
  <c r="T82" i="8" s="1"/>
  <c r="S83" i="7"/>
  <c r="T83" i="8" s="1"/>
  <c r="S84" i="7"/>
  <c r="T84" i="8" s="1"/>
  <c r="S85" i="7"/>
  <c r="T85" i="8" s="1"/>
  <c r="S86" i="7"/>
  <c r="T86" i="8" s="1"/>
  <c r="S87" i="7"/>
  <c r="T87" i="8" s="1"/>
  <c r="S88" i="7"/>
  <c r="T88" i="8" s="1"/>
  <c r="S89" i="7"/>
  <c r="T89" i="8" s="1"/>
  <c r="S90" i="7"/>
  <c r="T90" i="8" s="1"/>
  <c r="S91" i="7"/>
  <c r="T91" i="8" s="1"/>
  <c r="S92" i="7"/>
  <c r="T92" i="8" s="1"/>
  <c r="S93" i="7"/>
  <c r="T93" i="8" s="1"/>
  <c r="S94" i="7"/>
  <c r="T94" i="8" s="1"/>
  <c r="S95" i="7"/>
  <c r="T95" i="8" s="1"/>
  <c r="S96" i="7"/>
  <c r="T96" i="8" s="1"/>
  <c r="S97" i="7"/>
  <c r="T97" i="8" s="1"/>
  <c r="S98" i="7"/>
  <c r="T98" i="8" s="1"/>
  <c r="S99" i="7"/>
  <c r="T99" i="8" s="1"/>
  <c r="S100" i="7"/>
  <c r="T100" i="8" s="1"/>
  <c r="S101" i="7"/>
  <c r="T101" i="8" s="1"/>
  <c r="S102" i="7"/>
  <c r="T102" i="8" s="1"/>
  <c r="S103" i="7"/>
  <c r="T103" i="8" s="1"/>
  <c r="S104" i="7"/>
  <c r="T104" i="8" s="1"/>
  <c r="S105" i="7"/>
  <c r="T105" i="8" s="1"/>
  <c r="S106" i="7"/>
  <c r="T106" i="8" s="1"/>
  <c r="S107" i="7"/>
  <c r="T107" i="8" s="1"/>
  <c r="S108" i="7"/>
  <c r="T108" i="8" s="1"/>
  <c r="S109" i="7"/>
  <c r="S110" i="7"/>
  <c r="T110" i="8" s="1"/>
  <c r="S111" i="7"/>
  <c r="T111" i="8" s="1"/>
  <c r="S112" i="7"/>
  <c r="T112" i="8" s="1"/>
  <c r="S113" i="7"/>
  <c r="T113" i="8" s="1"/>
  <c r="S114" i="7"/>
  <c r="T114" i="8" s="1"/>
  <c r="S115" i="7"/>
  <c r="T115" i="8" s="1"/>
  <c r="S116" i="7"/>
  <c r="T116" i="8" s="1"/>
  <c r="S117" i="7"/>
  <c r="S118" i="7"/>
  <c r="T118" i="8" s="1"/>
  <c r="S119" i="7"/>
  <c r="T119" i="8" s="1"/>
  <c r="S120" i="7"/>
  <c r="T120" i="8" s="1"/>
  <c r="S121" i="7"/>
  <c r="T121" i="8" s="1"/>
  <c r="S122" i="7"/>
  <c r="T122" i="8" s="1"/>
  <c r="S123" i="7"/>
  <c r="T123" i="8" s="1"/>
  <c r="S124" i="7"/>
  <c r="T124" i="8" s="1"/>
  <c r="S125" i="7"/>
  <c r="T125" i="8" s="1"/>
  <c r="S126" i="7"/>
  <c r="S127" i="7"/>
  <c r="T127" i="8" s="1"/>
  <c r="S128" i="7"/>
  <c r="T128" i="8" s="1"/>
  <c r="S129" i="7"/>
  <c r="T129" i="8" s="1"/>
  <c r="S130" i="7"/>
  <c r="T130" i="8" s="1"/>
  <c r="S131" i="7"/>
  <c r="T131" i="8" s="1"/>
  <c r="S132" i="7"/>
  <c r="T132" i="8" s="1"/>
  <c r="S133" i="7"/>
  <c r="T133" i="8" s="1"/>
  <c r="S134" i="7"/>
  <c r="S135" i="7"/>
  <c r="T135" i="8" s="1"/>
  <c r="S136" i="7"/>
  <c r="T136" i="8" s="1"/>
  <c r="S137" i="7"/>
  <c r="T137" i="8" s="1"/>
  <c r="S138" i="7"/>
  <c r="T138" i="8" s="1"/>
  <c r="S139" i="7"/>
  <c r="T139" i="8" s="1"/>
  <c r="S140" i="7"/>
  <c r="T140" i="8" s="1"/>
  <c r="S141" i="7"/>
  <c r="T141" i="8" s="1"/>
  <c r="S142" i="7"/>
  <c r="S143" i="7"/>
  <c r="T143" i="8" s="1"/>
  <c r="S144" i="7"/>
  <c r="T144" i="8" s="1"/>
  <c r="S145" i="7"/>
  <c r="T145" i="8" s="1"/>
  <c r="S146" i="7"/>
  <c r="T146" i="8" s="1"/>
  <c r="S147" i="7"/>
  <c r="T147" i="8" s="1"/>
  <c r="S148" i="7"/>
  <c r="T148" i="8" s="1"/>
  <c r="S149" i="7"/>
  <c r="T149" i="8" s="1"/>
  <c r="S150" i="7"/>
  <c r="S151" i="7"/>
  <c r="T151" i="8" s="1"/>
  <c r="S152" i="7"/>
  <c r="T152" i="8" s="1"/>
  <c r="S153" i="7"/>
  <c r="T153" i="8" s="1"/>
  <c r="S154" i="7"/>
  <c r="T154" i="8" s="1"/>
  <c r="S155" i="7"/>
  <c r="T155" i="8" s="1"/>
  <c r="S156" i="7"/>
  <c r="T156" i="8" s="1"/>
  <c r="S3" i="5"/>
  <c r="S11" i="8"/>
  <c r="S19" i="8"/>
  <c r="S27" i="8"/>
  <c r="S35" i="8"/>
  <c r="S43" i="8"/>
  <c r="S51" i="8"/>
  <c r="S59" i="8"/>
  <c r="S67" i="8"/>
  <c r="S75" i="8"/>
  <c r="S83" i="8"/>
  <c r="S91" i="8"/>
  <c r="S99" i="8"/>
  <c r="S107" i="8"/>
  <c r="S115" i="8"/>
  <c r="S123" i="8"/>
  <c r="S131" i="8"/>
  <c r="S139" i="8"/>
  <c r="S147" i="8"/>
  <c r="S155" i="8"/>
  <c r="R4" i="7"/>
  <c r="S4" i="8" s="1"/>
  <c r="R5" i="7"/>
  <c r="S5" i="8" s="1"/>
  <c r="R6" i="7"/>
  <c r="S6" i="8" s="1"/>
  <c r="R7" i="7"/>
  <c r="S7" i="8" s="1"/>
  <c r="R8" i="7"/>
  <c r="S8" i="8" s="1"/>
  <c r="R9" i="7"/>
  <c r="S9" i="8" s="1"/>
  <c r="R10" i="7"/>
  <c r="S10" i="8" s="1"/>
  <c r="R11" i="7"/>
  <c r="R12" i="7"/>
  <c r="S12" i="8" s="1"/>
  <c r="R13" i="7"/>
  <c r="S13" i="8" s="1"/>
  <c r="R14" i="7"/>
  <c r="S14" i="8" s="1"/>
  <c r="R15" i="7"/>
  <c r="S15" i="8" s="1"/>
  <c r="R16" i="7"/>
  <c r="S16" i="8" s="1"/>
  <c r="R17" i="7"/>
  <c r="S17" i="8" s="1"/>
  <c r="R18" i="7"/>
  <c r="S18" i="8" s="1"/>
  <c r="R19" i="7"/>
  <c r="R20" i="7"/>
  <c r="S20" i="8" s="1"/>
  <c r="R21" i="7"/>
  <c r="S21" i="8" s="1"/>
  <c r="R22" i="7"/>
  <c r="S22" i="8" s="1"/>
  <c r="R23" i="7"/>
  <c r="S23" i="8" s="1"/>
  <c r="R24" i="7"/>
  <c r="S24" i="8" s="1"/>
  <c r="R25" i="7"/>
  <c r="S25" i="8" s="1"/>
  <c r="R26" i="7"/>
  <c r="S26" i="8" s="1"/>
  <c r="R27" i="7"/>
  <c r="R28" i="7"/>
  <c r="S28" i="8" s="1"/>
  <c r="R29" i="7"/>
  <c r="S29" i="8" s="1"/>
  <c r="R30" i="7"/>
  <c r="S30" i="8" s="1"/>
  <c r="R31" i="7"/>
  <c r="S31" i="8" s="1"/>
  <c r="R32" i="7"/>
  <c r="S32" i="8" s="1"/>
  <c r="R33" i="7"/>
  <c r="S33" i="8" s="1"/>
  <c r="R34" i="7"/>
  <c r="S34" i="8" s="1"/>
  <c r="R35" i="7"/>
  <c r="R36" i="7"/>
  <c r="S36" i="8" s="1"/>
  <c r="R37" i="7"/>
  <c r="S37" i="8" s="1"/>
  <c r="R38" i="7"/>
  <c r="S38" i="8" s="1"/>
  <c r="R39" i="7"/>
  <c r="S39" i="8" s="1"/>
  <c r="R40" i="7"/>
  <c r="S40" i="8" s="1"/>
  <c r="R41" i="7"/>
  <c r="S41" i="8" s="1"/>
  <c r="R42" i="7"/>
  <c r="S42" i="8" s="1"/>
  <c r="R43" i="7"/>
  <c r="R44" i="7"/>
  <c r="S44" i="8" s="1"/>
  <c r="R45" i="7"/>
  <c r="S45" i="8" s="1"/>
  <c r="R46" i="7"/>
  <c r="S46" i="8" s="1"/>
  <c r="R47" i="7"/>
  <c r="S47" i="8" s="1"/>
  <c r="R48" i="7"/>
  <c r="S48" i="8" s="1"/>
  <c r="R49" i="7"/>
  <c r="S49" i="8" s="1"/>
  <c r="R50" i="7"/>
  <c r="S50" i="8" s="1"/>
  <c r="R51" i="7"/>
  <c r="R52" i="7"/>
  <c r="S52" i="8" s="1"/>
  <c r="R53" i="7"/>
  <c r="S53" i="8" s="1"/>
  <c r="R54" i="7"/>
  <c r="S54" i="8" s="1"/>
  <c r="R55" i="7"/>
  <c r="S55" i="8" s="1"/>
  <c r="R56" i="7"/>
  <c r="S56" i="8" s="1"/>
  <c r="R57" i="7"/>
  <c r="S57" i="8" s="1"/>
  <c r="R58" i="7"/>
  <c r="S58" i="8" s="1"/>
  <c r="R59" i="7"/>
  <c r="R60" i="7"/>
  <c r="S60" i="8" s="1"/>
  <c r="R61" i="7"/>
  <c r="S61" i="8" s="1"/>
  <c r="R62" i="7"/>
  <c r="S62" i="8" s="1"/>
  <c r="R63" i="7"/>
  <c r="S63" i="8" s="1"/>
  <c r="R64" i="7"/>
  <c r="S64" i="8" s="1"/>
  <c r="R65" i="7"/>
  <c r="S65" i="8" s="1"/>
  <c r="R66" i="7"/>
  <c r="S66" i="8" s="1"/>
  <c r="R67" i="7"/>
  <c r="R68" i="7"/>
  <c r="S68" i="8" s="1"/>
  <c r="R69" i="7"/>
  <c r="S69" i="8" s="1"/>
  <c r="R70" i="7"/>
  <c r="S70" i="8" s="1"/>
  <c r="R71" i="7"/>
  <c r="S71" i="8" s="1"/>
  <c r="R72" i="7"/>
  <c r="S72" i="8" s="1"/>
  <c r="R73" i="7"/>
  <c r="S73" i="8" s="1"/>
  <c r="R74" i="7"/>
  <c r="S74" i="8" s="1"/>
  <c r="R75" i="7"/>
  <c r="R76" i="7"/>
  <c r="S76" i="8" s="1"/>
  <c r="R77" i="7"/>
  <c r="S77" i="8" s="1"/>
  <c r="R78" i="7"/>
  <c r="S78" i="8" s="1"/>
  <c r="R79" i="7"/>
  <c r="S79" i="8" s="1"/>
  <c r="R80" i="7"/>
  <c r="S80" i="8" s="1"/>
  <c r="R81" i="7"/>
  <c r="S81" i="8" s="1"/>
  <c r="R82" i="7"/>
  <c r="S82" i="8" s="1"/>
  <c r="R83" i="7"/>
  <c r="R84" i="7"/>
  <c r="S84" i="8" s="1"/>
  <c r="R85" i="7"/>
  <c r="S85" i="8" s="1"/>
  <c r="R86" i="7"/>
  <c r="S86" i="8" s="1"/>
  <c r="R87" i="7"/>
  <c r="S87" i="8" s="1"/>
  <c r="R88" i="7"/>
  <c r="S88" i="8" s="1"/>
  <c r="R89" i="7"/>
  <c r="S89" i="8" s="1"/>
  <c r="R90" i="7"/>
  <c r="S90" i="8" s="1"/>
  <c r="R91" i="7"/>
  <c r="R92" i="7"/>
  <c r="S92" i="8" s="1"/>
  <c r="R93" i="7"/>
  <c r="S93" i="8" s="1"/>
  <c r="R94" i="7"/>
  <c r="S94" i="8" s="1"/>
  <c r="R95" i="7"/>
  <c r="S95" i="8" s="1"/>
  <c r="R96" i="7"/>
  <c r="S96" i="8" s="1"/>
  <c r="R97" i="7"/>
  <c r="S97" i="8" s="1"/>
  <c r="R98" i="7"/>
  <c r="S98" i="8" s="1"/>
  <c r="R99" i="7"/>
  <c r="R100" i="7"/>
  <c r="S100" i="8" s="1"/>
  <c r="R101" i="7"/>
  <c r="S101" i="8" s="1"/>
  <c r="R102" i="7"/>
  <c r="S102" i="8" s="1"/>
  <c r="R103" i="7"/>
  <c r="S103" i="8" s="1"/>
  <c r="R104" i="7"/>
  <c r="S104" i="8" s="1"/>
  <c r="R105" i="7"/>
  <c r="S105" i="8" s="1"/>
  <c r="R106" i="7"/>
  <c r="S106" i="8" s="1"/>
  <c r="R107" i="7"/>
  <c r="R108" i="7"/>
  <c r="S108" i="8" s="1"/>
  <c r="R109" i="7"/>
  <c r="S109" i="8" s="1"/>
  <c r="R110" i="7"/>
  <c r="S110" i="8" s="1"/>
  <c r="R111" i="7"/>
  <c r="S111" i="8" s="1"/>
  <c r="R112" i="7"/>
  <c r="S112" i="8" s="1"/>
  <c r="R113" i="7"/>
  <c r="S113" i="8" s="1"/>
  <c r="R114" i="7"/>
  <c r="S114" i="8" s="1"/>
  <c r="R115" i="7"/>
  <c r="R116" i="7"/>
  <c r="S116" i="8" s="1"/>
  <c r="R117" i="7"/>
  <c r="S117" i="8" s="1"/>
  <c r="R118" i="7"/>
  <c r="S118" i="8" s="1"/>
  <c r="R119" i="7"/>
  <c r="S119" i="8" s="1"/>
  <c r="R120" i="7"/>
  <c r="S120" i="8" s="1"/>
  <c r="R121" i="7"/>
  <c r="S121" i="8" s="1"/>
  <c r="R122" i="7"/>
  <c r="S122" i="8" s="1"/>
  <c r="R123" i="7"/>
  <c r="R124" i="7"/>
  <c r="S124" i="8" s="1"/>
  <c r="R125" i="7"/>
  <c r="S125" i="8" s="1"/>
  <c r="R126" i="7"/>
  <c r="S126" i="8" s="1"/>
  <c r="R127" i="7"/>
  <c r="S127" i="8" s="1"/>
  <c r="R128" i="7"/>
  <c r="S128" i="8" s="1"/>
  <c r="R129" i="7"/>
  <c r="S129" i="8" s="1"/>
  <c r="R130" i="7"/>
  <c r="S130" i="8" s="1"/>
  <c r="R131" i="7"/>
  <c r="R132" i="7"/>
  <c r="S132" i="8" s="1"/>
  <c r="R133" i="7"/>
  <c r="S133" i="8" s="1"/>
  <c r="R134" i="7"/>
  <c r="S134" i="8" s="1"/>
  <c r="R135" i="7"/>
  <c r="S135" i="8" s="1"/>
  <c r="R136" i="7"/>
  <c r="S136" i="8" s="1"/>
  <c r="R137" i="7"/>
  <c r="S137" i="8" s="1"/>
  <c r="R138" i="7"/>
  <c r="S138" i="8" s="1"/>
  <c r="R139" i="7"/>
  <c r="R140" i="7"/>
  <c r="S140" i="8" s="1"/>
  <c r="R141" i="7"/>
  <c r="S141" i="8" s="1"/>
  <c r="R142" i="7"/>
  <c r="S142" i="8" s="1"/>
  <c r="R143" i="7"/>
  <c r="S143" i="8" s="1"/>
  <c r="R144" i="7"/>
  <c r="S144" i="8" s="1"/>
  <c r="R145" i="7"/>
  <c r="S145" i="8" s="1"/>
  <c r="R146" i="7"/>
  <c r="S146" i="8" s="1"/>
  <c r="R147" i="7"/>
  <c r="R148" i="7"/>
  <c r="S148" i="8" s="1"/>
  <c r="R149" i="7"/>
  <c r="S149" i="8" s="1"/>
  <c r="R150" i="7"/>
  <c r="S150" i="8" s="1"/>
  <c r="R151" i="7"/>
  <c r="S151" i="8" s="1"/>
  <c r="R152" i="7"/>
  <c r="S152" i="8" s="1"/>
  <c r="R153" i="7"/>
  <c r="S153" i="8" s="1"/>
  <c r="R154" i="7"/>
  <c r="S154" i="8" s="1"/>
  <c r="R155" i="7"/>
  <c r="R156" i="7"/>
  <c r="S156" i="8" s="1"/>
  <c r="R3" i="5"/>
  <c r="R8" i="8"/>
  <c r="R16" i="8"/>
  <c r="R24" i="8"/>
  <c r="R32" i="8"/>
  <c r="R40" i="8"/>
  <c r="R48" i="8"/>
  <c r="R56" i="8"/>
  <c r="R64" i="8"/>
  <c r="R72" i="8"/>
  <c r="R80" i="8"/>
  <c r="R88" i="8"/>
  <c r="R96" i="8"/>
  <c r="R104" i="8"/>
  <c r="R112" i="8"/>
  <c r="R120" i="8"/>
  <c r="R128" i="8"/>
  <c r="R136" i="8"/>
  <c r="R144" i="8"/>
  <c r="R152" i="8"/>
  <c r="Q4" i="7"/>
  <c r="Q5" i="7"/>
  <c r="Q6" i="7"/>
  <c r="R6" i="8" s="1"/>
  <c r="Q7" i="7"/>
  <c r="R7" i="8" s="1"/>
  <c r="Q8" i="7"/>
  <c r="Q9" i="7"/>
  <c r="R9" i="8" s="1"/>
  <c r="Q10" i="7"/>
  <c r="R10" i="8" s="1"/>
  <c r="Q11" i="7"/>
  <c r="R11" i="8" s="1"/>
  <c r="Q12" i="7"/>
  <c r="Q13" i="7"/>
  <c r="R13" i="8" s="1"/>
  <c r="Q14" i="7"/>
  <c r="Q15" i="7"/>
  <c r="Q16" i="7"/>
  <c r="Q17" i="7"/>
  <c r="Q18" i="7"/>
  <c r="R18" i="8" s="1"/>
  <c r="Q19" i="7"/>
  <c r="Q20" i="7"/>
  <c r="R20" i="8" s="1"/>
  <c r="Q21" i="7"/>
  <c r="R21" i="8" s="1"/>
  <c r="Q22" i="7"/>
  <c r="Q23" i="7"/>
  <c r="R23" i="8" s="1"/>
  <c r="Q24" i="7"/>
  <c r="Q25" i="7"/>
  <c r="Q26" i="7"/>
  <c r="Q27" i="7"/>
  <c r="R27" i="8" s="1"/>
  <c r="Q28" i="7"/>
  <c r="R28" i="8" s="1"/>
  <c r="Q29" i="7"/>
  <c r="Q30" i="7"/>
  <c r="Q31" i="7"/>
  <c r="R31" i="8" s="1"/>
  <c r="Q32" i="7"/>
  <c r="Q33" i="7"/>
  <c r="R33" i="8" s="1"/>
  <c r="Q34" i="7"/>
  <c r="R34" i="8" s="1"/>
  <c r="Q35" i="7"/>
  <c r="Q36" i="7"/>
  <c r="R36" i="8" s="1"/>
  <c r="Q37" i="7"/>
  <c r="Q38" i="7"/>
  <c r="Q39" i="7"/>
  <c r="R39" i="8" s="1"/>
  <c r="Q40" i="7"/>
  <c r="Q41" i="7"/>
  <c r="R41" i="8" s="1"/>
  <c r="Q42" i="7"/>
  <c r="Q43" i="7"/>
  <c r="R43" i="8" s="1"/>
  <c r="Q44" i="7"/>
  <c r="Q45" i="7"/>
  <c r="R45" i="8" s="1"/>
  <c r="Q46" i="7"/>
  <c r="R46" i="8" s="1"/>
  <c r="Q47" i="7"/>
  <c r="Q48" i="7"/>
  <c r="Q49" i="7"/>
  <c r="R49" i="8" s="1"/>
  <c r="Q50" i="7"/>
  <c r="R50" i="8" s="1"/>
  <c r="Q51" i="7"/>
  <c r="R51" i="8" s="1"/>
  <c r="Q52" i="7"/>
  <c r="Q53" i="7"/>
  <c r="R53" i="8" s="1"/>
  <c r="Q54" i="7"/>
  <c r="R54" i="8" s="1"/>
  <c r="Q55" i="7"/>
  <c r="R55" i="8" s="1"/>
  <c r="Q56" i="7"/>
  <c r="Q57" i="7"/>
  <c r="Q58" i="7"/>
  <c r="R58" i="8" s="1"/>
  <c r="Q59" i="7"/>
  <c r="Q60" i="7"/>
  <c r="Q61" i="7"/>
  <c r="Q62" i="7"/>
  <c r="R62" i="8" s="1"/>
  <c r="Q63" i="7"/>
  <c r="Q64" i="7"/>
  <c r="Q65" i="7"/>
  <c r="Q66" i="7"/>
  <c r="Q67" i="7"/>
  <c r="Q68" i="7"/>
  <c r="R68" i="8" s="1"/>
  <c r="Q69" i="7"/>
  <c r="Q70" i="7"/>
  <c r="R70" i="8" s="1"/>
  <c r="Q71" i="7"/>
  <c r="Q72" i="7"/>
  <c r="Q73" i="7"/>
  <c r="Q74" i="7"/>
  <c r="R74" i="8" s="1"/>
  <c r="Q75" i="7"/>
  <c r="R75" i="8" s="1"/>
  <c r="Q76" i="7"/>
  <c r="R76" i="8" s="1"/>
  <c r="Q77" i="7"/>
  <c r="Q78" i="7"/>
  <c r="Q79" i="7"/>
  <c r="R79" i="8" s="1"/>
  <c r="Q80" i="7"/>
  <c r="Q81" i="7"/>
  <c r="Q82" i="7"/>
  <c r="R82" i="8" s="1"/>
  <c r="Q83" i="7"/>
  <c r="Q84" i="7"/>
  <c r="R84" i="8" s="1"/>
  <c r="Q85" i="7"/>
  <c r="Q86" i="7"/>
  <c r="Q87" i="7"/>
  <c r="R87" i="8" s="1"/>
  <c r="Q88" i="7"/>
  <c r="Q89" i="7"/>
  <c r="Q90" i="7"/>
  <c r="Q91" i="7"/>
  <c r="Q92" i="7"/>
  <c r="Q93" i="7"/>
  <c r="Q94" i="7"/>
  <c r="R94" i="8" s="1"/>
  <c r="Q95" i="7"/>
  <c r="Q96" i="7"/>
  <c r="Q97" i="7"/>
  <c r="Q98" i="7"/>
  <c r="Q99" i="7"/>
  <c r="R99" i="8" s="1"/>
  <c r="Q100" i="7"/>
  <c r="Q101" i="7"/>
  <c r="Q102" i="7"/>
  <c r="R102" i="8" s="1"/>
  <c r="Q103" i="7"/>
  <c r="R103" i="8" s="1"/>
  <c r="Q104" i="7"/>
  <c r="Q105" i="7"/>
  <c r="Q106" i="7"/>
  <c r="R106" i="8" s="1"/>
  <c r="Q107" i="7"/>
  <c r="R107" i="8" s="1"/>
  <c r="Q108" i="7"/>
  <c r="Q109" i="7"/>
  <c r="R109" i="8" s="1"/>
  <c r="Q110" i="7"/>
  <c r="Q111" i="7"/>
  <c r="Q112" i="7"/>
  <c r="Q113" i="7"/>
  <c r="Q114" i="7"/>
  <c r="Q115" i="7"/>
  <c r="Q116" i="7"/>
  <c r="R116" i="8" s="1"/>
  <c r="Q117" i="7"/>
  <c r="R117" i="8" s="1"/>
  <c r="Q118" i="7"/>
  <c r="R118" i="8" s="1"/>
  <c r="Q119" i="7"/>
  <c r="R119" i="8" s="1"/>
  <c r="Q120" i="7"/>
  <c r="Q121" i="7"/>
  <c r="R121" i="8" s="1"/>
  <c r="Q122" i="7"/>
  <c r="Q123" i="7"/>
  <c r="Q124" i="7"/>
  <c r="R124" i="8" s="1"/>
  <c r="Q125" i="7"/>
  <c r="Q126" i="7"/>
  <c r="Q127" i="7"/>
  <c r="Q128" i="7"/>
  <c r="Q129" i="7"/>
  <c r="R129" i="8" s="1"/>
  <c r="Q130" i="7"/>
  <c r="R130" i="8" s="1"/>
  <c r="Q131" i="7"/>
  <c r="R131" i="8" s="1"/>
  <c r="Q132" i="7"/>
  <c r="Q133" i="7"/>
  <c r="R133" i="8" s="1"/>
  <c r="Q134" i="7"/>
  <c r="R134" i="8" s="1"/>
  <c r="Q135" i="7"/>
  <c r="Q136" i="7"/>
  <c r="Q137" i="7"/>
  <c r="R137" i="8" s="1"/>
  <c r="Q138" i="7"/>
  <c r="Q139" i="7"/>
  <c r="Q140" i="7"/>
  <c r="Q141" i="7"/>
  <c r="Q142" i="7"/>
  <c r="Q143" i="7"/>
  <c r="Q144" i="7"/>
  <c r="Q145" i="7"/>
  <c r="Q146" i="7"/>
  <c r="R146" i="8" s="1"/>
  <c r="Q147" i="7"/>
  <c r="R147" i="8" s="1"/>
  <c r="Q148" i="7"/>
  <c r="Q149" i="7"/>
  <c r="R149" i="8" s="1"/>
  <c r="Q150" i="7"/>
  <c r="R150" i="8" s="1"/>
  <c r="Q151" i="7"/>
  <c r="Q152" i="7"/>
  <c r="Q153" i="7"/>
  <c r="R153" i="8" s="1"/>
  <c r="Q154" i="7"/>
  <c r="Q155" i="7"/>
  <c r="R155" i="8" s="1"/>
  <c r="Q156" i="7"/>
  <c r="P10" i="7"/>
  <c r="Q10" i="8" s="1"/>
  <c r="P41" i="7"/>
  <c r="Q41" i="8" s="1"/>
  <c r="P51" i="7"/>
  <c r="Q51" i="8" s="1"/>
  <c r="P55" i="7"/>
  <c r="Q55" i="8" s="1"/>
  <c r="P57" i="7"/>
  <c r="Q57" i="8" s="1"/>
  <c r="P63" i="7"/>
  <c r="Q63" i="8" s="1"/>
  <c r="P69" i="7"/>
  <c r="Q69" i="8" s="1"/>
  <c r="P85" i="7"/>
  <c r="Q85" i="8" s="1"/>
  <c r="P103" i="7"/>
  <c r="Q103" i="8" s="1"/>
  <c r="P136" i="7"/>
  <c r="Q136" i="8" s="1"/>
  <c r="P137" i="7"/>
  <c r="Q137" i="8" s="1"/>
  <c r="P149" i="7"/>
  <c r="Q149" i="8" s="1"/>
  <c r="O3" i="5"/>
  <c r="P139" i="8"/>
  <c r="P147" i="8"/>
  <c r="P155" i="8"/>
  <c r="O4" i="7"/>
  <c r="P4" i="8" s="1"/>
  <c r="O5" i="7"/>
  <c r="P5" i="8" s="1"/>
  <c r="O6" i="7"/>
  <c r="P6" i="8" s="1"/>
  <c r="O7" i="7"/>
  <c r="P7" i="8" s="1"/>
  <c r="O8" i="7"/>
  <c r="P8" i="8" s="1"/>
  <c r="O9" i="7"/>
  <c r="P9" i="8" s="1"/>
  <c r="O10" i="7"/>
  <c r="P10" i="8" s="1"/>
  <c r="O11" i="7"/>
  <c r="P11" i="8" s="1"/>
  <c r="O12" i="7"/>
  <c r="P12" i="8" s="1"/>
  <c r="O13" i="7"/>
  <c r="P13" i="8" s="1"/>
  <c r="O14" i="7"/>
  <c r="P14" i="8" s="1"/>
  <c r="O15" i="7"/>
  <c r="P15" i="8" s="1"/>
  <c r="O16" i="7"/>
  <c r="P16" i="8" s="1"/>
  <c r="O17" i="7"/>
  <c r="P17" i="8" s="1"/>
  <c r="O18" i="7"/>
  <c r="P18" i="8" s="1"/>
  <c r="O19" i="7"/>
  <c r="O20" i="7"/>
  <c r="P20" i="8" s="1"/>
  <c r="O21" i="7"/>
  <c r="P21" i="8" s="1"/>
  <c r="O22" i="7"/>
  <c r="P22" i="8" s="1"/>
  <c r="O23" i="7"/>
  <c r="P23" i="8" s="1"/>
  <c r="O24" i="7"/>
  <c r="P24" i="8" s="1"/>
  <c r="O25" i="7"/>
  <c r="P25" i="8" s="1"/>
  <c r="O26" i="7"/>
  <c r="P26" i="8" s="1"/>
  <c r="O27" i="7"/>
  <c r="P27" i="8" s="1"/>
  <c r="O28" i="7"/>
  <c r="P28" i="8" s="1"/>
  <c r="O29" i="7"/>
  <c r="P29" i="8" s="1"/>
  <c r="O30" i="7"/>
  <c r="P30" i="8" s="1"/>
  <c r="O31" i="7"/>
  <c r="P31" i="8" s="1"/>
  <c r="O32" i="7"/>
  <c r="P32" i="8" s="1"/>
  <c r="O33" i="7"/>
  <c r="P33" i="8" s="1"/>
  <c r="O34" i="7"/>
  <c r="P34" i="8" s="1"/>
  <c r="O35" i="7"/>
  <c r="P35" i="8" s="1"/>
  <c r="O36" i="7"/>
  <c r="P36" i="8" s="1"/>
  <c r="O37" i="7"/>
  <c r="P37" i="8" s="1"/>
  <c r="O38" i="7"/>
  <c r="P38" i="8" s="1"/>
  <c r="O39" i="7"/>
  <c r="P39" i="8" s="1"/>
  <c r="O40" i="7"/>
  <c r="P40" i="8" s="1"/>
  <c r="O41" i="7"/>
  <c r="P41" i="8" s="1"/>
  <c r="O42" i="7"/>
  <c r="P42" i="8" s="1"/>
  <c r="O43" i="7"/>
  <c r="P43" i="8" s="1"/>
  <c r="O44" i="7"/>
  <c r="P44" i="8" s="1"/>
  <c r="O45" i="7"/>
  <c r="P45" i="8" s="1"/>
  <c r="O46" i="7"/>
  <c r="P46" i="8" s="1"/>
  <c r="O47" i="7"/>
  <c r="P47" i="8" s="1"/>
  <c r="O48" i="7"/>
  <c r="P48" i="8" s="1"/>
  <c r="O49" i="7"/>
  <c r="P49" i="8" s="1"/>
  <c r="O50" i="7"/>
  <c r="P50" i="8" s="1"/>
  <c r="O51" i="7"/>
  <c r="P51" i="8" s="1"/>
  <c r="O52" i="7"/>
  <c r="P52" i="8" s="1"/>
  <c r="O53" i="7"/>
  <c r="P53" i="8" s="1"/>
  <c r="O54" i="7"/>
  <c r="P54" i="8" s="1"/>
  <c r="O55" i="7"/>
  <c r="P55" i="8" s="1"/>
  <c r="O56" i="7"/>
  <c r="P56" i="8" s="1"/>
  <c r="O57" i="7"/>
  <c r="P57" i="8" s="1"/>
  <c r="O58" i="7"/>
  <c r="P58" i="8" s="1"/>
  <c r="O59" i="7"/>
  <c r="P59" i="8" s="1"/>
  <c r="O60" i="7"/>
  <c r="P60" i="8" s="1"/>
  <c r="O61" i="7"/>
  <c r="P61" i="8" s="1"/>
  <c r="O62" i="7"/>
  <c r="P62" i="8" s="1"/>
  <c r="O63" i="7"/>
  <c r="P63" i="8" s="1"/>
  <c r="O64" i="7"/>
  <c r="P64" i="8" s="1"/>
  <c r="O65" i="7"/>
  <c r="P65" i="8" s="1"/>
  <c r="O66" i="7"/>
  <c r="P66" i="8" s="1"/>
  <c r="O67" i="7"/>
  <c r="P67" i="8" s="1"/>
  <c r="O68" i="7"/>
  <c r="P68" i="8" s="1"/>
  <c r="O69" i="7"/>
  <c r="P69" i="8" s="1"/>
  <c r="O70" i="7"/>
  <c r="P70" i="8" s="1"/>
  <c r="O71" i="7"/>
  <c r="P71" i="8" s="1"/>
  <c r="O72" i="7"/>
  <c r="P72" i="8" s="1"/>
  <c r="O73" i="7"/>
  <c r="P73" i="8" s="1"/>
  <c r="O74" i="7"/>
  <c r="P74" i="8" s="1"/>
  <c r="O75" i="7"/>
  <c r="P75" i="8" s="1"/>
  <c r="O76" i="7"/>
  <c r="P76" i="8" s="1"/>
  <c r="O77" i="7"/>
  <c r="P77" i="8" s="1"/>
  <c r="O78" i="7"/>
  <c r="P78" i="8" s="1"/>
  <c r="O79" i="7"/>
  <c r="P79" i="8" s="1"/>
  <c r="O80" i="7"/>
  <c r="P80" i="8" s="1"/>
  <c r="O81" i="7"/>
  <c r="P81" i="8" s="1"/>
  <c r="O82" i="7"/>
  <c r="P82" i="8" s="1"/>
  <c r="O83" i="7"/>
  <c r="P83" i="8" s="1"/>
  <c r="O84" i="7"/>
  <c r="P84" i="8" s="1"/>
  <c r="O85" i="7"/>
  <c r="P85" i="8" s="1"/>
  <c r="O86" i="7"/>
  <c r="P86" i="8" s="1"/>
  <c r="O87" i="7"/>
  <c r="P87" i="8" s="1"/>
  <c r="O88" i="7"/>
  <c r="P88" i="8" s="1"/>
  <c r="O89" i="7"/>
  <c r="P89" i="8" s="1"/>
  <c r="O90" i="7"/>
  <c r="P90" i="8" s="1"/>
  <c r="O91" i="7"/>
  <c r="P91" i="8" s="1"/>
  <c r="O92" i="7"/>
  <c r="P92" i="8" s="1"/>
  <c r="O93" i="7"/>
  <c r="P93" i="8" s="1"/>
  <c r="O94" i="7"/>
  <c r="P94" i="8" s="1"/>
  <c r="O95" i="7"/>
  <c r="P95" i="8" s="1"/>
  <c r="O96" i="7"/>
  <c r="P96" i="8" s="1"/>
  <c r="O97" i="7"/>
  <c r="P97" i="8" s="1"/>
  <c r="O98" i="7"/>
  <c r="P98" i="8" s="1"/>
  <c r="O99" i="7"/>
  <c r="P99" i="8" s="1"/>
  <c r="O100" i="7"/>
  <c r="P100" i="8" s="1"/>
  <c r="O101" i="7"/>
  <c r="P101" i="8" s="1"/>
  <c r="O102" i="7"/>
  <c r="P102" i="8" s="1"/>
  <c r="O103" i="7"/>
  <c r="P103" i="8" s="1"/>
  <c r="O104" i="7"/>
  <c r="P104" i="8" s="1"/>
  <c r="O105" i="7"/>
  <c r="P105" i="8" s="1"/>
  <c r="O106" i="7"/>
  <c r="P106" i="8" s="1"/>
  <c r="O107" i="7"/>
  <c r="P107" i="8" s="1"/>
  <c r="O108" i="7"/>
  <c r="P108" i="8" s="1"/>
  <c r="O109" i="7"/>
  <c r="P109" i="8" s="1"/>
  <c r="O110" i="7"/>
  <c r="P110" i="8" s="1"/>
  <c r="O111" i="7"/>
  <c r="P111" i="8" s="1"/>
  <c r="O112" i="7"/>
  <c r="P112" i="8" s="1"/>
  <c r="O113" i="7"/>
  <c r="P113" i="8" s="1"/>
  <c r="O114" i="7"/>
  <c r="P114" i="8" s="1"/>
  <c r="O115" i="7"/>
  <c r="P115" i="8" s="1"/>
  <c r="O116" i="7"/>
  <c r="P116" i="8" s="1"/>
  <c r="O117" i="7"/>
  <c r="P117" i="8" s="1"/>
  <c r="O118" i="7"/>
  <c r="P118" i="8" s="1"/>
  <c r="O119" i="7"/>
  <c r="P119" i="8" s="1"/>
  <c r="O120" i="7"/>
  <c r="P120" i="8" s="1"/>
  <c r="O121" i="7"/>
  <c r="P121" i="8" s="1"/>
  <c r="O122" i="7"/>
  <c r="P122" i="8" s="1"/>
  <c r="O123" i="7"/>
  <c r="P123" i="8" s="1"/>
  <c r="O124" i="7"/>
  <c r="P124" i="8" s="1"/>
  <c r="O125" i="7"/>
  <c r="P125" i="8" s="1"/>
  <c r="O126" i="7"/>
  <c r="P126" i="8" s="1"/>
  <c r="O127" i="7"/>
  <c r="P127" i="8" s="1"/>
  <c r="O128" i="7"/>
  <c r="P128" i="8" s="1"/>
  <c r="O129" i="7"/>
  <c r="P129" i="8" s="1"/>
  <c r="O130" i="7"/>
  <c r="P130" i="8" s="1"/>
  <c r="O131" i="7"/>
  <c r="P131" i="8" s="1"/>
  <c r="O132" i="7"/>
  <c r="P132" i="8" s="1"/>
  <c r="O133" i="7"/>
  <c r="P133" i="8" s="1"/>
  <c r="O134" i="7"/>
  <c r="P134" i="8" s="1"/>
  <c r="O135" i="7"/>
  <c r="P135" i="8" s="1"/>
  <c r="O136" i="7"/>
  <c r="P136" i="8" s="1"/>
  <c r="O137" i="7"/>
  <c r="P137" i="8" s="1"/>
  <c r="O138" i="7"/>
  <c r="P138" i="8" s="1"/>
  <c r="O139" i="7"/>
  <c r="O140" i="7"/>
  <c r="P140" i="8" s="1"/>
  <c r="O141" i="7"/>
  <c r="P141" i="8" s="1"/>
  <c r="O142" i="7"/>
  <c r="P142" i="8" s="1"/>
  <c r="O143" i="7"/>
  <c r="P143" i="8" s="1"/>
  <c r="O144" i="7"/>
  <c r="P144" i="8" s="1"/>
  <c r="O145" i="7"/>
  <c r="P145" i="8" s="1"/>
  <c r="O146" i="7"/>
  <c r="P146" i="8" s="1"/>
  <c r="O147" i="7"/>
  <c r="O148" i="7"/>
  <c r="P148" i="8" s="1"/>
  <c r="O149" i="7"/>
  <c r="P149" i="8" s="1"/>
  <c r="O150" i="7"/>
  <c r="P150" i="8" s="1"/>
  <c r="O151" i="7"/>
  <c r="P151" i="8" s="1"/>
  <c r="O152" i="7"/>
  <c r="P152" i="8" s="1"/>
  <c r="O153" i="7"/>
  <c r="P153" i="8" s="1"/>
  <c r="O154" i="7"/>
  <c r="P154" i="8" s="1"/>
  <c r="O155" i="7"/>
  <c r="O156" i="7"/>
  <c r="P156" i="8" s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N24" i="8"/>
  <c r="N40" i="8"/>
  <c r="N88" i="8"/>
  <c r="N108" i="8"/>
  <c r="N110" i="8"/>
  <c r="N116" i="8"/>
  <c r="N118" i="8"/>
  <c r="N124" i="8"/>
  <c r="N126" i="8"/>
  <c r="N132" i="8"/>
  <c r="N134" i="8"/>
  <c r="N140" i="8"/>
  <c r="N142" i="8"/>
  <c r="N148" i="8"/>
  <c r="N150" i="8"/>
  <c r="N156" i="8"/>
  <c r="M4" i="7"/>
  <c r="N4" i="8" s="1"/>
  <c r="M5" i="7"/>
  <c r="N5" i="8" s="1"/>
  <c r="M6" i="7"/>
  <c r="N6" i="8" s="1"/>
  <c r="M7" i="7"/>
  <c r="N7" i="8" s="1"/>
  <c r="M8" i="7"/>
  <c r="N8" i="8" s="1"/>
  <c r="M9" i="7"/>
  <c r="N9" i="8" s="1"/>
  <c r="M10" i="7"/>
  <c r="N10" i="8" s="1"/>
  <c r="M11" i="7"/>
  <c r="N11" i="8" s="1"/>
  <c r="M12" i="7"/>
  <c r="N12" i="8" s="1"/>
  <c r="M13" i="7"/>
  <c r="N13" i="8" s="1"/>
  <c r="M14" i="7"/>
  <c r="N14" i="8" s="1"/>
  <c r="M15" i="7"/>
  <c r="N15" i="8" s="1"/>
  <c r="M16" i="7"/>
  <c r="N16" i="8" s="1"/>
  <c r="M17" i="7"/>
  <c r="N17" i="8" s="1"/>
  <c r="M18" i="7"/>
  <c r="N18" i="8" s="1"/>
  <c r="M19" i="7"/>
  <c r="N19" i="8" s="1"/>
  <c r="M20" i="7"/>
  <c r="N20" i="8" s="1"/>
  <c r="M21" i="7"/>
  <c r="N21" i="8" s="1"/>
  <c r="M22" i="7"/>
  <c r="N22" i="8" s="1"/>
  <c r="M23" i="7"/>
  <c r="N23" i="8" s="1"/>
  <c r="M24" i="7"/>
  <c r="M25" i="7"/>
  <c r="N25" i="8" s="1"/>
  <c r="M26" i="7"/>
  <c r="N26" i="8" s="1"/>
  <c r="M27" i="7"/>
  <c r="N27" i="8" s="1"/>
  <c r="M28" i="7"/>
  <c r="N28" i="8" s="1"/>
  <c r="M29" i="7"/>
  <c r="N29" i="8" s="1"/>
  <c r="M30" i="7"/>
  <c r="N30" i="8" s="1"/>
  <c r="M31" i="7"/>
  <c r="N31" i="8" s="1"/>
  <c r="M32" i="7"/>
  <c r="N32" i="8" s="1"/>
  <c r="M33" i="7"/>
  <c r="N33" i="8" s="1"/>
  <c r="M34" i="7"/>
  <c r="N34" i="8" s="1"/>
  <c r="M35" i="7"/>
  <c r="N35" i="8" s="1"/>
  <c r="M36" i="7"/>
  <c r="N36" i="8" s="1"/>
  <c r="M37" i="7"/>
  <c r="N37" i="8" s="1"/>
  <c r="M38" i="7"/>
  <c r="N38" i="8" s="1"/>
  <c r="M39" i="7"/>
  <c r="N39" i="8" s="1"/>
  <c r="M40" i="7"/>
  <c r="M41" i="7"/>
  <c r="N41" i="8" s="1"/>
  <c r="M42" i="7"/>
  <c r="N42" i="8" s="1"/>
  <c r="M43" i="7"/>
  <c r="N43" i="8" s="1"/>
  <c r="M44" i="7"/>
  <c r="N44" i="8" s="1"/>
  <c r="M45" i="7"/>
  <c r="N45" i="8" s="1"/>
  <c r="M46" i="7"/>
  <c r="N46" i="8" s="1"/>
  <c r="M47" i="7"/>
  <c r="N47" i="8" s="1"/>
  <c r="M48" i="7"/>
  <c r="N48" i="8" s="1"/>
  <c r="M49" i="7"/>
  <c r="N49" i="8" s="1"/>
  <c r="M50" i="7"/>
  <c r="N50" i="8" s="1"/>
  <c r="M51" i="7"/>
  <c r="N51" i="8" s="1"/>
  <c r="M52" i="7"/>
  <c r="N52" i="8" s="1"/>
  <c r="M53" i="7"/>
  <c r="N53" i="8" s="1"/>
  <c r="M54" i="7"/>
  <c r="N54" i="8" s="1"/>
  <c r="M55" i="7"/>
  <c r="N55" i="8" s="1"/>
  <c r="M56" i="7"/>
  <c r="N56" i="8" s="1"/>
  <c r="M57" i="7"/>
  <c r="N57" i="8" s="1"/>
  <c r="M58" i="7"/>
  <c r="N58" i="8" s="1"/>
  <c r="M59" i="7"/>
  <c r="N59" i="8" s="1"/>
  <c r="M60" i="7"/>
  <c r="N60" i="8" s="1"/>
  <c r="M61" i="7"/>
  <c r="N61" i="8" s="1"/>
  <c r="M62" i="7"/>
  <c r="N62" i="8" s="1"/>
  <c r="M63" i="7"/>
  <c r="N63" i="8" s="1"/>
  <c r="M64" i="7"/>
  <c r="N64" i="8" s="1"/>
  <c r="M65" i="7"/>
  <c r="N65" i="8" s="1"/>
  <c r="M66" i="7"/>
  <c r="N66" i="8" s="1"/>
  <c r="M67" i="7"/>
  <c r="N67" i="8" s="1"/>
  <c r="M68" i="7"/>
  <c r="N68" i="8" s="1"/>
  <c r="M69" i="7"/>
  <c r="N69" i="8" s="1"/>
  <c r="M70" i="7"/>
  <c r="N70" i="8" s="1"/>
  <c r="M71" i="7"/>
  <c r="N71" i="8" s="1"/>
  <c r="M72" i="7"/>
  <c r="N72" i="8" s="1"/>
  <c r="M73" i="7"/>
  <c r="N73" i="8" s="1"/>
  <c r="M74" i="7"/>
  <c r="N74" i="8" s="1"/>
  <c r="M75" i="7"/>
  <c r="N75" i="8" s="1"/>
  <c r="M76" i="7"/>
  <c r="N76" i="8" s="1"/>
  <c r="M77" i="7"/>
  <c r="N77" i="8" s="1"/>
  <c r="M78" i="7"/>
  <c r="N78" i="8" s="1"/>
  <c r="M79" i="7"/>
  <c r="N79" i="8" s="1"/>
  <c r="M80" i="7"/>
  <c r="N80" i="8" s="1"/>
  <c r="M81" i="7"/>
  <c r="N81" i="8" s="1"/>
  <c r="M82" i="7"/>
  <c r="N82" i="8" s="1"/>
  <c r="M83" i="7"/>
  <c r="N83" i="8" s="1"/>
  <c r="M84" i="7"/>
  <c r="N84" i="8" s="1"/>
  <c r="M85" i="7"/>
  <c r="N85" i="8" s="1"/>
  <c r="M86" i="7"/>
  <c r="N86" i="8" s="1"/>
  <c r="M87" i="7"/>
  <c r="N87" i="8" s="1"/>
  <c r="M88" i="7"/>
  <c r="M89" i="7"/>
  <c r="N89" i="8" s="1"/>
  <c r="M90" i="7"/>
  <c r="N90" i="8" s="1"/>
  <c r="M91" i="7"/>
  <c r="N91" i="8" s="1"/>
  <c r="M92" i="7"/>
  <c r="N92" i="8" s="1"/>
  <c r="M93" i="7"/>
  <c r="N93" i="8" s="1"/>
  <c r="M94" i="7"/>
  <c r="N94" i="8" s="1"/>
  <c r="M95" i="7"/>
  <c r="N95" i="8" s="1"/>
  <c r="M96" i="7"/>
  <c r="N96" i="8" s="1"/>
  <c r="M97" i="7"/>
  <c r="N97" i="8" s="1"/>
  <c r="M98" i="7"/>
  <c r="N98" i="8" s="1"/>
  <c r="M99" i="7"/>
  <c r="N99" i="8" s="1"/>
  <c r="M100" i="7"/>
  <c r="N100" i="8" s="1"/>
  <c r="M101" i="7"/>
  <c r="N101" i="8" s="1"/>
  <c r="M102" i="7"/>
  <c r="N102" i="8" s="1"/>
  <c r="M103" i="7"/>
  <c r="N103" i="8" s="1"/>
  <c r="M104" i="7"/>
  <c r="N104" i="8" s="1"/>
  <c r="M105" i="7"/>
  <c r="N105" i="8" s="1"/>
  <c r="M106" i="7"/>
  <c r="N106" i="8" s="1"/>
  <c r="M107" i="7"/>
  <c r="N107" i="8" s="1"/>
  <c r="M108" i="7"/>
  <c r="M109" i="7"/>
  <c r="N109" i="8" s="1"/>
  <c r="M110" i="7"/>
  <c r="M111" i="7"/>
  <c r="N111" i="8" s="1"/>
  <c r="M112" i="7"/>
  <c r="N112" i="8" s="1"/>
  <c r="M113" i="7"/>
  <c r="N113" i="8" s="1"/>
  <c r="M114" i="7"/>
  <c r="N114" i="8" s="1"/>
  <c r="M115" i="7"/>
  <c r="N115" i="8" s="1"/>
  <c r="M116" i="7"/>
  <c r="M117" i="7"/>
  <c r="N117" i="8" s="1"/>
  <c r="M118" i="7"/>
  <c r="M119" i="7"/>
  <c r="N119" i="8" s="1"/>
  <c r="M120" i="7"/>
  <c r="N120" i="8" s="1"/>
  <c r="M121" i="7"/>
  <c r="N121" i="8" s="1"/>
  <c r="M122" i="7"/>
  <c r="N122" i="8" s="1"/>
  <c r="M123" i="7"/>
  <c r="N123" i="8" s="1"/>
  <c r="M124" i="7"/>
  <c r="M125" i="7"/>
  <c r="N125" i="8" s="1"/>
  <c r="M126" i="7"/>
  <c r="M127" i="7"/>
  <c r="N127" i="8" s="1"/>
  <c r="M128" i="7"/>
  <c r="N128" i="8" s="1"/>
  <c r="M129" i="7"/>
  <c r="N129" i="8" s="1"/>
  <c r="M130" i="7"/>
  <c r="N130" i="8" s="1"/>
  <c r="M131" i="7"/>
  <c r="N131" i="8" s="1"/>
  <c r="M132" i="7"/>
  <c r="M133" i="7"/>
  <c r="N133" i="8" s="1"/>
  <c r="M134" i="7"/>
  <c r="M135" i="7"/>
  <c r="N135" i="8" s="1"/>
  <c r="M136" i="7"/>
  <c r="N136" i="8" s="1"/>
  <c r="M137" i="7"/>
  <c r="N137" i="8" s="1"/>
  <c r="M138" i="7"/>
  <c r="N138" i="8" s="1"/>
  <c r="M139" i="7"/>
  <c r="N139" i="8" s="1"/>
  <c r="M140" i="7"/>
  <c r="M141" i="7"/>
  <c r="N141" i="8" s="1"/>
  <c r="M142" i="7"/>
  <c r="M143" i="7"/>
  <c r="N143" i="8" s="1"/>
  <c r="M144" i="7"/>
  <c r="N144" i="8" s="1"/>
  <c r="M145" i="7"/>
  <c r="N145" i="8" s="1"/>
  <c r="M146" i="7"/>
  <c r="N146" i="8" s="1"/>
  <c r="M147" i="7"/>
  <c r="N147" i="8" s="1"/>
  <c r="M148" i="7"/>
  <c r="M149" i="7"/>
  <c r="N149" i="8" s="1"/>
  <c r="M150" i="7"/>
  <c r="M151" i="7"/>
  <c r="N151" i="8" s="1"/>
  <c r="M152" i="7"/>
  <c r="N152" i="8" s="1"/>
  <c r="M153" i="7"/>
  <c r="N153" i="8" s="1"/>
  <c r="M154" i="7"/>
  <c r="N154" i="8" s="1"/>
  <c r="M155" i="7"/>
  <c r="N155" i="8" s="1"/>
  <c r="M156" i="7"/>
  <c r="M3" i="5"/>
  <c r="M9" i="8"/>
  <c r="M11" i="8"/>
  <c r="M17" i="8"/>
  <c r="M19" i="8"/>
  <c r="M25" i="8"/>
  <c r="M27" i="8"/>
  <c r="M33" i="8"/>
  <c r="M35" i="8"/>
  <c r="M41" i="8"/>
  <c r="M43" i="8"/>
  <c r="M49" i="8"/>
  <c r="M51" i="8"/>
  <c r="M57" i="8"/>
  <c r="M59" i="8"/>
  <c r="M65" i="8"/>
  <c r="M67" i="8"/>
  <c r="M73" i="8"/>
  <c r="M75" i="8"/>
  <c r="M81" i="8"/>
  <c r="M83" i="8"/>
  <c r="M89" i="8"/>
  <c r="M91" i="8"/>
  <c r="M97" i="8"/>
  <c r="M99" i="8"/>
  <c r="M105" i="8"/>
  <c r="M107" i="8"/>
  <c r="M113" i="8"/>
  <c r="M115" i="8"/>
  <c r="M121" i="8"/>
  <c r="M123" i="8"/>
  <c r="M129" i="8"/>
  <c r="M131" i="8"/>
  <c r="M137" i="8"/>
  <c r="M139" i="8"/>
  <c r="M145" i="8"/>
  <c r="M147" i="8"/>
  <c r="M153" i="8"/>
  <c r="M155" i="8"/>
  <c r="L4" i="7"/>
  <c r="M4" i="8" s="1"/>
  <c r="L5" i="7"/>
  <c r="M5" i="8" s="1"/>
  <c r="L6" i="7"/>
  <c r="M6" i="8" s="1"/>
  <c r="L7" i="7"/>
  <c r="M7" i="8" s="1"/>
  <c r="L8" i="7"/>
  <c r="M8" i="8" s="1"/>
  <c r="L9" i="7"/>
  <c r="L10" i="7"/>
  <c r="M10" i="8" s="1"/>
  <c r="L11" i="7"/>
  <c r="L12" i="7"/>
  <c r="M12" i="8" s="1"/>
  <c r="L13" i="7"/>
  <c r="M13" i="8" s="1"/>
  <c r="L14" i="7"/>
  <c r="M14" i="8" s="1"/>
  <c r="L15" i="7"/>
  <c r="M15" i="8" s="1"/>
  <c r="L16" i="7"/>
  <c r="M16" i="8" s="1"/>
  <c r="L17" i="7"/>
  <c r="L18" i="7"/>
  <c r="M18" i="8" s="1"/>
  <c r="L19" i="7"/>
  <c r="L20" i="7"/>
  <c r="M20" i="8" s="1"/>
  <c r="L21" i="7"/>
  <c r="M21" i="8" s="1"/>
  <c r="L22" i="7"/>
  <c r="M22" i="8" s="1"/>
  <c r="L23" i="7"/>
  <c r="M23" i="8" s="1"/>
  <c r="L24" i="7"/>
  <c r="M24" i="8" s="1"/>
  <c r="L25" i="7"/>
  <c r="L26" i="7"/>
  <c r="M26" i="8" s="1"/>
  <c r="L27" i="7"/>
  <c r="L28" i="7"/>
  <c r="M28" i="8" s="1"/>
  <c r="L29" i="7"/>
  <c r="M29" i="8" s="1"/>
  <c r="L30" i="7"/>
  <c r="M30" i="8" s="1"/>
  <c r="L31" i="7"/>
  <c r="M31" i="8" s="1"/>
  <c r="L32" i="7"/>
  <c r="M32" i="8" s="1"/>
  <c r="L33" i="7"/>
  <c r="L34" i="7"/>
  <c r="M34" i="8" s="1"/>
  <c r="L35" i="7"/>
  <c r="L36" i="7"/>
  <c r="M36" i="8" s="1"/>
  <c r="L37" i="7"/>
  <c r="M37" i="8" s="1"/>
  <c r="L38" i="7"/>
  <c r="M38" i="8" s="1"/>
  <c r="L39" i="7"/>
  <c r="M39" i="8" s="1"/>
  <c r="L40" i="7"/>
  <c r="M40" i="8" s="1"/>
  <c r="L41" i="7"/>
  <c r="L42" i="7"/>
  <c r="M42" i="8" s="1"/>
  <c r="L43" i="7"/>
  <c r="L44" i="7"/>
  <c r="M44" i="8" s="1"/>
  <c r="L45" i="7"/>
  <c r="M45" i="8" s="1"/>
  <c r="L46" i="7"/>
  <c r="M46" i="8" s="1"/>
  <c r="L47" i="7"/>
  <c r="M47" i="8" s="1"/>
  <c r="L48" i="7"/>
  <c r="M48" i="8" s="1"/>
  <c r="L49" i="7"/>
  <c r="L50" i="7"/>
  <c r="M50" i="8" s="1"/>
  <c r="L51" i="7"/>
  <c r="L52" i="7"/>
  <c r="M52" i="8" s="1"/>
  <c r="L53" i="7"/>
  <c r="M53" i="8" s="1"/>
  <c r="L54" i="7"/>
  <c r="M54" i="8" s="1"/>
  <c r="L55" i="7"/>
  <c r="M55" i="8" s="1"/>
  <c r="L56" i="7"/>
  <c r="M56" i="8" s="1"/>
  <c r="L57" i="7"/>
  <c r="L58" i="7"/>
  <c r="M58" i="8" s="1"/>
  <c r="L59" i="7"/>
  <c r="L60" i="7"/>
  <c r="M60" i="8" s="1"/>
  <c r="L61" i="7"/>
  <c r="M61" i="8" s="1"/>
  <c r="L62" i="7"/>
  <c r="M62" i="8" s="1"/>
  <c r="L63" i="7"/>
  <c r="M63" i="8" s="1"/>
  <c r="L64" i="7"/>
  <c r="M64" i="8" s="1"/>
  <c r="L65" i="7"/>
  <c r="L66" i="7"/>
  <c r="M66" i="8" s="1"/>
  <c r="L67" i="7"/>
  <c r="L68" i="7"/>
  <c r="M68" i="8" s="1"/>
  <c r="L69" i="7"/>
  <c r="M69" i="8" s="1"/>
  <c r="L70" i="7"/>
  <c r="M70" i="8" s="1"/>
  <c r="L71" i="7"/>
  <c r="M71" i="8" s="1"/>
  <c r="L72" i="7"/>
  <c r="M72" i="8" s="1"/>
  <c r="L73" i="7"/>
  <c r="L74" i="7"/>
  <c r="M74" i="8" s="1"/>
  <c r="L75" i="7"/>
  <c r="L76" i="7"/>
  <c r="M76" i="8" s="1"/>
  <c r="L77" i="7"/>
  <c r="M77" i="8" s="1"/>
  <c r="L78" i="7"/>
  <c r="M78" i="8" s="1"/>
  <c r="L79" i="7"/>
  <c r="M79" i="8" s="1"/>
  <c r="L80" i="7"/>
  <c r="M80" i="8" s="1"/>
  <c r="L81" i="7"/>
  <c r="L82" i="7"/>
  <c r="M82" i="8" s="1"/>
  <c r="L83" i="7"/>
  <c r="L84" i="7"/>
  <c r="M84" i="8" s="1"/>
  <c r="L85" i="7"/>
  <c r="M85" i="8" s="1"/>
  <c r="L86" i="7"/>
  <c r="M86" i="8" s="1"/>
  <c r="L87" i="7"/>
  <c r="M87" i="8" s="1"/>
  <c r="L88" i="7"/>
  <c r="M88" i="8" s="1"/>
  <c r="L89" i="7"/>
  <c r="L90" i="7"/>
  <c r="M90" i="8" s="1"/>
  <c r="L91" i="7"/>
  <c r="L92" i="7"/>
  <c r="M92" i="8" s="1"/>
  <c r="L93" i="7"/>
  <c r="M93" i="8" s="1"/>
  <c r="L94" i="7"/>
  <c r="M94" i="8" s="1"/>
  <c r="L95" i="7"/>
  <c r="M95" i="8" s="1"/>
  <c r="L96" i="7"/>
  <c r="M96" i="8" s="1"/>
  <c r="L97" i="7"/>
  <c r="L98" i="7"/>
  <c r="M98" i="8" s="1"/>
  <c r="L99" i="7"/>
  <c r="L100" i="7"/>
  <c r="M100" i="8" s="1"/>
  <c r="L101" i="7"/>
  <c r="M101" i="8" s="1"/>
  <c r="L102" i="7"/>
  <c r="M102" i="8" s="1"/>
  <c r="L103" i="7"/>
  <c r="M103" i="8" s="1"/>
  <c r="L104" i="7"/>
  <c r="M104" i="8" s="1"/>
  <c r="L105" i="7"/>
  <c r="L106" i="7"/>
  <c r="M106" i="8" s="1"/>
  <c r="L107" i="7"/>
  <c r="L108" i="7"/>
  <c r="M108" i="8" s="1"/>
  <c r="L109" i="7"/>
  <c r="M109" i="8" s="1"/>
  <c r="L110" i="7"/>
  <c r="M110" i="8" s="1"/>
  <c r="L111" i="7"/>
  <c r="M111" i="8" s="1"/>
  <c r="L112" i="7"/>
  <c r="M112" i="8" s="1"/>
  <c r="L113" i="7"/>
  <c r="L114" i="7"/>
  <c r="M114" i="8" s="1"/>
  <c r="L115" i="7"/>
  <c r="L116" i="7"/>
  <c r="M116" i="8" s="1"/>
  <c r="L117" i="7"/>
  <c r="M117" i="8" s="1"/>
  <c r="L118" i="7"/>
  <c r="M118" i="8" s="1"/>
  <c r="L119" i="7"/>
  <c r="M119" i="8" s="1"/>
  <c r="L120" i="7"/>
  <c r="M120" i="8" s="1"/>
  <c r="L121" i="7"/>
  <c r="L122" i="7"/>
  <c r="M122" i="8" s="1"/>
  <c r="L123" i="7"/>
  <c r="L124" i="7"/>
  <c r="M124" i="8" s="1"/>
  <c r="L125" i="7"/>
  <c r="M125" i="8" s="1"/>
  <c r="L126" i="7"/>
  <c r="M126" i="8" s="1"/>
  <c r="L127" i="7"/>
  <c r="M127" i="8" s="1"/>
  <c r="L128" i="7"/>
  <c r="M128" i="8" s="1"/>
  <c r="L129" i="7"/>
  <c r="L130" i="7"/>
  <c r="M130" i="8" s="1"/>
  <c r="L131" i="7"/>
  <c r="L132" i="7"/>
  <c r="M132" i="8" s="1"/>
  <c r="L133" i="7"/>
  <c r="M133" i="8" s="1"/>
  <c r="L134" i="7"/>
  <c r="M134" i="8" s="1"/>
  <c r="L135" i="7"/>
  <c r="M135" i="8" s="1"/>
  <c r="L136" i="7"/>
  <c r="M136" i="8" s="1"/>
  <c r="L137" i="7"/>
  <c r="L138" i="7"/>
  <c r="M138" i="8" s="1"/>
  <c r="L139" i="7"/>
  <c r="L140" i="7"/>
  <c r="M140" i="8" s="1"/>
  <c r="L141" i="7"/>
  <c r="M141" i="8" s="1"/>
  <c r="L142" i="7"/>
  <c r="M142" i="8" s="1"/>
  <c r="L143" i="7"/>
  <c r="M143" i="8" s="1"/>
  <c r="L144" i="7"/>
  <c r="M144" i="8" s="1"/>
  <c r="L145" i="7"/>
  <c r="L146" i="7"/>
  <c r="M146" i="8" s="1"/>
  <c r="L147" i="7"/>
  <c r="L148" i="7"/>
  <c r="M148" i="8" s="1"/>
  <c r="L149" i="7"/>
  <c r="M149" i="8" s="1"/>
  <c r="L150" i="7"/>
  <c r="M150" i="8" s="1"/>
  <c r="L151" i="7"/>
  <c r="M151" i="8" s="1"/>
  <c r="L152" i="7"/>
  <c r="M152" i="8" s="1"/>
  <c r="L153" i="7"/>
  <c r="L154" i="7"/>
  <c r="M154" i="8" s="1"/>
  <c r="L155" i="7"/>
  <c r="L156" i="7"/>
  <c r="M156" i="8" s="1"/>
  <c r="L3" i="5"/>
  <c r="K5" i="8"/>
  <c r="K13" i="8"/>
  <c r="K21" i="8"/>
  <c r="K29" i="8"/>
  <c r="K37" i="8"/>
  <c r="K45" i="8"/>
  <c r="K53" i="8"/>
  <c r="K61" i="8"/>
  <c r="K69" i="8"/>
  <c r="K77" i="8"/>
  <c r="K85" i="8"/>
  <c r="K93" i="8"/>
  <c r="K101" i="8"/>
  <c r="K109" i="8"/>
  <c r="K117" i="8"/>
  <c r="K125" i="8"/>
  <c r="K133" i="8"/>
  <c r="K141" i="8"/>
  <c r="K149" i="8"/>
  <c r="K3" i="6"/>
  <c r="J4" i="7"/>
  <c r="K4" i="8" s="1"/>
  <c r="J5" i="7"/>
  <c r="J6" i="7"/>
  <c r="K6" i="8" s="1"/>
  <c r="J7" i="7"/>
  <c r="K7" i="8" s="1"/>
  <c r="J8" i="7"/>
  <c r="K8" i="8" s="1"/>
  <c r="J9" i="7"/>
  <c r="K9" i="8" s="1"/>
  <c r="J10" i="7"/>
  <c r="K10" i="8" s="1"/>
  <c r="J11" i="7"/>
  <c r="K11" i="8" s="1"/>
  <c r="J12" i="7"/>
  <c r="K12" i="8" s="1"/>
  <c r="J13" i="7"/>
  <c r="J14" i="7"/>
  <c r="K14" i="8" s="1"/>
  <c r="J15" i="7"/>
  <c r="K15" i="8" s="1"/>
  <c r="J16" i="7"/>
  <c r="K16" i="8" s="1"/>
  <c r="J17" i="7"/>
  <c r="K17" i="8" s="1"/>
  <c r="J18" i="7"/>
  <c r="K18" i="8" s="1"/>
  <c r="J19" i="7"/>
  <c r="K19" i="8" s="1"/>
  <c r="J20" i="7"/>
  <c r="K20" i="8" s="1"/>
  <c r="J21" i="7"/>
  <c r="J22" i="7"/>
  <c r="K22" i="8" s="1"/>
  <c r="J23" i="7"/>
  <c r="K23" i="8" s="1"/>
  <c r="J24" i="7"/>
  <c r="K24" i="8" s="1"/>
  <c r="J25" i="7"/>
  <c r="K25" i="8" s="1"/>
  <c r="J26" i="7"/>
  <c r="K26" i="8" s="1"/>
  <c r="J27" i="7"/>
  <c r="K27" i="8" s="1"/>
  <c r="J28" i="7"/>
  <c r="K28" i="8" s="1"/>
  <c r="J29" i="7"/>
  <c r="J29" i="37" s="1"/>
  <c r="K29" i="21" s="1"/>
  <c r="J30" i="7"/>
  <c r="K30" i="8" s="1"/>
  <c r="J31" i="7"/>
  <c r="K31" i="8" s="1"/>
  <c r="J32" i="7"/>
  <c r="K32" i="8" s="1"/>
  <c r="J33" i="7"/>
  <c r="K33" i="8" s="1"/>
  <c r="J34" i="7"/>
  <c r="K34" i="8" s="1"/>
  <c r="J35" i="7"/>
  <c r="J36" i="7"/>
  <c r="K36" i="8" s="1"/>
  <c r="J37" i="7"/>
  <c r="J38" i="7"/>
  <c r="K38" i="8" s="1"/>
  <c r="J39" i="7"/>
  <c r="K39" i="8" s="1"/>
  <c r="J40" i="7"/>
  <c r="K40" i="8" s="1"/>
  <c r="J41" i="7"/>
  <c r="K41" i="8" s="1"/>
  <c r="J42" i="7"/>
  <c r="K42" i="8" s="1"/>
  <c r="J43" i="7"/>
  <c r="K43" i="8" s="1"/>
  <c r="J44" i="7"/>
  <c r="K44" i="8" s="1"/>
  <c r="J45" i="7"/>
  <c r="J46" i="7"/>
  <c r="K46" i="8" s="1"/>
  <c r="J47" i="7"/>
  <c r="K47" i="8" s="1"/>
  <c r="J48" i="7"/>
  <c r="K48" i="8" s="1"/>
  <c r="J49" i="7"/>
  <c r="J49" i="37" s="1"/>
  <c r="K49" i="21" s="1"/>
  <c r="J50" i="7"/>
  <c r="K50" i="8" s="1"/>
  <c r="J51" i="7"/>
  <c r="K51" i="8" s="1"/>
  <c r="J52" i="7"/>
  <c r="K52" i="8" s="1"/>
  <c r="J53" i="7"/>
  <c r="J54" i="7"/>
  <c r="K54" i="8" s="1"/>
  <c r="J55" i="7"/>
  <c r="K55" i="8" s="1"/>
  <c r="J56" i="7"/>
  <c r="K56" i="8" s="1"/>
  <c r="J57" i="7"/>
  <c r="K57" i="8" s="1"/>
  <c r="J58" i="7"/>
  <c r="K58" i="8" s="1"/>
  <c r="J59" i="7"/>
  <c r="K59" i="8" s="1"/>
  <c r="J60" i="7"/>
  <c r="K60" i="8" s="1"/>
  <c r="J61" i="7"/>
  <c r="J62" i="7"/>
  <c r="K62" i="8" s="1"/>
  <c r="J63" i="7"/>
  <c r="K63" i="8" s="1"/>
  <c r="J64" i="7"/>
  <c r="K64" i="8" s="1"/>
  <c r="J65" i="7"/>
  <c r="K65" i="8" s="1"/>
  <c r="J66" i="7"/>
  <c r="K66" i="8" s="1"/>
  <c r="J67" i="7"/>
  <c r="K67" i="8" s="1"/>
  <c r="J68" i="7"/>
  <c r="K68" i="8" s="1"/>
  <c r="J69" i="7"/>
  <c r="J70" i="7"/>
  <c r="K70" i="8" s="1"/>
  <c r="J71" i="7"/>
  <c r="K71" i="8" s="1"/>
  <c r="J72" i="7"/>
  <c r="K72" i="8" s="1"/>
  <c r="J73" i="7"/>
  <c r="K73" i="8" s="1"/>
  <c r="J74" i="7"/>
  <c r="K74" i="8" s="1"/>
  <c r="J75" i="7"/>
  <c r="K75" i="8" s="1"/>
  <c r="J76" i="7"/>
  <c r="K76" i="8" s="1"/>
  <c r="J77" i="7"/>
  <c r="J78" i="7"/>
  <c r="K78" i="8" s="1"/>
  <c r="J79" i="7"/>
  <c r="K79" i="8" s="1"/>
  <c r="J80" i="7"/>
  <c r="K80" i="8" s="1"/>
  <c r="J81" i="7"/>
  <c r="K81" i="8" s="1"/>
  <c r="J82" i="7"/>
  <c r="K82" i="8" s="1"/>
  <c r="J83" i="7"/>
  <c r="K83" i="8" s="1"/>
  <c r="J84" i="7"/>
  <c r="K84" i="8" s="1"/>
  <c r="J85" i="7"/>
  <c r="J86" i="7"/>
  <c r="K86" i="8" s="1"/>
  <c r="J87" i="7"/>
  <c r="K87" i="8" s="1"/>
  <c r="J88" i="7"/>
  <c r="K88" i="8" s="1"/>
  <c r="J89" i="7"/>
  <c r="K89" i="8" s="1"/>
  <c r="J90" i="7"/>
  <c r="K90" i="8" s="1"/>
  <c r="J91" i="7"/>
  <c r="K91" i="8" s="1"/>
  <c r="J92" i="7"/>
  <c r="K92" i="8" s="1"/>
  <c r="J93" i="7"/>
  <c r="J94" i="7"/>
  <c r="K94" i="8" s="1"/>
  <c r="J95" i="7"/>
  <c r="K95" i="8" s="1"/>
  <c r="J96" i="7"/>
  <c r="K96" i="8" s="1"/>
  <c r="J97" i="7"/>
  <c r="K97" i="8" s="1"/>
  <c r="J98" i="7"/>
  <c r="K98" i="8" s="1"/>
  <c r="J99" i="7"/>
  <c r="K99" i="8" s="1"/>
  <c r="J100" i="7"/>
  <c r="K100" i="8" s="1"/>
  <c r="J101" i="7"/>
  <c r="J102" i="7"/>
  <c r="K102" i="8" s="1"/>
  <c r="J103" i="7"/>
  <c r="K103" i="8" s="1"/>
  <c r="J104" i="7"/>
  <c r="K104" i="8" s="1"/>
  <c r="J105" i="7"/>
  <c r="K105" i="8" s="1"/>
  <c r="J106" i="7"/>
  <c r="K106" i="8" s="1"/>
  <c r="J107" i="7"/>
  <c r="K107" i="8" s="1"/>
  <c r="J108" i="7"/>
  <c r="K108" i="8" s="1"/>
  <c r="J109" i="7"/>
  <c r="J110" i="7"/>
  <c r="K110" i="8" s="1"/>
  <c r="J111" i="7"/>
  <c r="K111" i="8" s="1"/>
  <c r="J112" i="7"/>
  <c r="K112" i="8" s="1"/>
  <c r="J113" i="7"/>
  <c r="K113" i="8" s="1"/>
  <c r="J114" i="7"/>
  <c r="K114" i="8" s="1"/>
  <c r="J115" i="7"/>
  <c r="K115" i="8" s="1"/>
  <c r="J116" i="7"/>
  <c r="K116" i="8" s="1"/>
  <c r="J117" i="7"/>
  <c r="J118" i="7"/>
  <c r="K118" i="8" s="1"/>
  <c r="J119" i="7"/>
  <c r="K119" i="8" s="1"/>
  <c r="J120" i="7"/>
  <c r="K120" i="8" s="1"/>
  <c r="J121" i="7"/>
  <c r="K121" i="8" s="1"/>
  <c r="J122" i="7"/>
  <c r="K122" i="8" s="1"/>
  <c r="J123" i="7"/>
  <c r="K123" i="8" s="1"/>
  <c r="J124" i="7"/>
  <c r="K124" i="8" s="1"/>
  <c r="J125" i="7"/>
  <c r="J126" i="7"/>
  <c r="K126" i="8" s="1"/>
  <c r="J127" i="7"/>
  <c r="K127" i="8" s="1"/>
  <c r="J128" i="7"/>
  <c r="K128" i="8" s="1"/>
  <c r="J129" i="7"/>
  <c r="K129" i="8" s="1"/>
  <c r="J130" i="7"/>
  <c r="K130" i="8" s="1"/>
  <c r="J131" i="7"/>
  <c r="K131" i="8" s="1"/>
  <c r="J132" i="7"/>
  <c r="K132" i="8" s="1"/>
  <c r="J133" i="7"/>
  <c r="J134" i="7"/>
  <c r="K134" i="8" s="1"/>
  <c r="J135" i="7"/>
  <c r="K135" i="8" s="1"/>
  <c r="J136" i="7"/>
  <c r="K136" i="8" s="1"/>
  <c r="J137" i="7"/>
  <c r="K137" i="8" s="1"/>
  <c r="J138" i="7"/>
  <c r="K138" i="8" s="1"/>
  <c r="J139" i="7"/>
  <c r="K139" i="8" s="1"/>
  <c r="J140" i="7"/>
  <c r="K140" i="8" s="1"/>
  <c r="J141" i="7"/>
  <c r="J142" i="7"/>
  <c r="K142" i="8" s="1"/>
  <c r="J143" i="7"/>
  <c r="K143" i="8" s="1"/>
  <c r="J144" i="7"/>
  <c r="K144" i="8" s="1"/>
  <c r="J145" i="7"/>
  <c r="K145" i="8" s="1"/>
  <c r="J146" i="7"/>
  <c r="K146" i="8" s="1"/>
  <c r="J147" i="7"/>
  <c r="K147" i="8" s="1"/>
  <c r="J148" i="7"/>
  <c r="K148" i="8" s="1"/>
  <c r="J149" i="7"/>
  <c r="J150" i="7"/>
  <c r="K150" i="8" s="1"/>
  <c r="J151" i="7"/>
  <c r="K151" i="8" s="1"/>
  <c r="J152" i="7"/>
  <c r="K152" i="8" s="1"/>
  <c r="J153" i="7"/>
  <c r="K153" i="8" s="1"/>
  <c r="J154" i="7"/>
  <c r="K154" i="8" s="1"/>
  <c r="J155" i="7"/>
  <c r="K155" i="8" s="1"/>
  <c r="J156" i="7"/>
  <c r="K156" i="8" s="1"/>
  <c r="J3" i="5"/>
  <c r="J9" i="8"/>
  <c r="J17" i="8"/>
  <c r="J25" i="8"/>
  <c r="J33" i="8"/>
  <c r="J41" i="8"/>
  <c r="J49" i="8"/>
  <c r="J57" i="8"/>
  <c r="J65" i="8"/>
  <c r="J73" i="8"/>
  <c r="J81" i="8"/>
  <c r="J89" i="8"/>
  <c r="J97" i="8"/>
  <c r="J105" i="8"/>
  <c r="J113" i="8"/>
  <c r="J121" i="8"/>
  <c r="J129" i="8"/>
  <c r="J137" i="8"/>
  <c r="J145" i="8"/>
  <c r="J153" i="8"/>
  <c r="I4" i="7"/>
  <c r="J4" i="8" s="1"/>
  <c r="I5" i="7"/>
  <c r="J5" i="8" s="1"/>
  <c r="I6" i="7"/>
  <c r="J6" i="8" s="1"/>
  <c r="I7" i="7"/>
  <c r="J7" i="8" s="1"/>
  <c r="I8" i="7"/>
  <c r="J8" i="8" s="1"/>
  <c r="I9" i="7"/>
  <c r="I10" i="7"/>
  <c r="J10" i="8" s="1"/>
  <c r="I11" i="7"/>
  <c r="J11" i="8" s="1"/>
  <c r="I12" i="7"/>
  <c r="J12" i="8" s="1"/>
  <c r="I13" i="7"/>
  <c r="J13" i="8" s="1"/>
  <c r="I14" i="7"/>
  <c r="J14" i="8" s="1"/>
  <c r="I15" i="7"/>
  <c r="J15" i="8" s="1"/>
  <c r="I16" i="7"/>
  <c r="J16" i="8" s="1"/>
  <c r="I17" i="7"/>
  <c r="I18" i="7"/>
  <c r="J18" i="8" s="1"/>
  <c r="I19" i="7"/>
  <c r="J19" i="8" s="1"/>
  <c r="I20" i="7"/>
  <c r="J20" i="8" s="1"/>
  <c r="I21" i="7"/>
  <c r="J21" i="8" s="1"/>
  <c r="I22" i="7"/>
  <c r="J22" i="8" s="1"/>
  <c r="I23" i="7"/>
  <c r="J23" i="8" s="1"/>
  <c r="I24" i="7"/>
  <c r="J24" i="8" s="1"/>
  <c r="I25" i="7"/>
  <c r="I26" i="7"/>
  <c r="J26" i="8" s="1"/>
  <c r="I27" i="7"/>
  <c r="J27" i="8" s="1"/>
  <c r="I28" i="7"/>
  <c r="J28" i="8" s="1"/>
  <c r="I29" i="7"/>
  <c r="J29" i="8" s="1"/>
  <c r="I30" i="7"/>
  <c r="J30" i="8" s="1"/>
  <c r="I31" i="7"/>
  <c r="J31" i="8" s="1"/>
  <c r="I32" i="7"/>
  <c r="J32" i="8" s="1"/>
  <c r="I33" i="7"/>
  <c r="I34" i="7"/>
  <c r="J34" i="8" s="1"/>
  <c r="I35" i="7"/>
  <c r="J35" i="8" s="1"/>
  <c r="I36" i="7"/>
  <c r="J36" i="8" s="1"/>
  <c r="I37" i="7"/>
  <c r="J37" i="8" s="1"/>
  <c r="I38" i="7"/>
  <c r="J38" i="8" s="1"/>
  <c r="I39" i="7"/>
  <c r="J39" i="8" s="1"/>
  <c r="I40" i="7"/>
  <c r="J40" i="8" s="1"/>
  <c r="I41" i="7"/>
  <c r="I42" i="7"/>
  <c r="J42" i="8" s="1"/>
  <c r="I43" i="7"/>
  <c r="J43" i="8" s="1"/>
  <c r="I44" i="7"/>
  <c r="J44" i="8" s="1"/>
  <c r="I45" i="7"/>
  <c r="J45" i="8" s="1"/>
  <c r="I46" i="7"/>
  <c r="J46" i="8" s="1"/>
  <c r="I47" i="7"/>
  <c r="J47" i="8" s="1"/>
  <c r="I48" i="7"/>
  <c r="J48" i="8" s="1"/>
  <c r="I49" i="7"/>
  <c r="I50" i="7"/>
  <c r="J50" i="8" s="1"/>
  <c r="I51" i="7"/>
  <c r="J51" i="8" s="1"/>
  <c r="I52" i="7"/>
  <c r="J52" i="8" s="1"/>
  <c r="I53" i="7"/>
  <c r="J53" i="8" s="1"/>
  <c r="I54" i="7"/>
  <c r="J54" i="8" s="1"/>
  <c r="I55" i="7"/>
  <c r="J55" i="8" s="1"/>
  <c r="I56" i="7"/>
  <c r="J56" i="8" s="1"/>
  <c r="I57" i="7"/>
  <c r="I58" i="7"/>
  <c r="J58" i="8" s="1"/>
  <c r="I59" i="7"/>
  <c r="J59" i="8" s="1"/>
  <c r="I60" i="7"/>
  <c r="J60" i="8" s="1"/>
  <c r="I61" i="7"/>
  <c r="J61" i="8" s="1"/>
  <c r="I62" i="7"/>
  <c r="J62" i="8" s="1"/>
  <c r="I63" i="7"/>
  <c r="J63" i="8" s="1"/>
  <c r="I64" i="7"/>
  <c r="J64" i="8" s="1"/>
  <c r="I65" i="7"/>
  <c r="I66" i="7"/>
  <c r="J66" i="8" s="1"/>
  <c r="I67" i="7"/>
  <c r="J67" i="8" s="1"/>
  <c r="I68" i="7"/>
  <c r="J68" i="8" s="1"/>
  <c r="I69" i="7"/>
  <c r="J69" i="8" s="1"/>
  <c r="I70" i="7"/>
  <c r="J70" i="8" s="1"/>
  <c r="I71" i="7"/>
  <c r="J71" i="8" s="1"/>
  <c r="I72" i="7"/>
  <c r="J72" i="8" s="1"/>
  <c r="I73" i="7"/>
  <c r="I74" i="7"/>
  <c r="J74" i="8" s="1"/>
  <c r="I75" i="7"/>
  <c r="J75" i="8" s="1"/>
  <c r="I76" i="7"/>
  <c r="J76" i="8" s="1"/>
  <c r="I77" i="7"/>
  <c r="J77" i="8" s="1"/>
  <c r="I78" i="7"/>
  <c r="J78" i="8" s="1"/>
  <c r="I79" i="7"/>
  <c r="J79" i="8" s="1"/>
  <c r="I80" i="7"/>
  <c r="J80" i="8" s="1"/>
  <c r="I81" i="7"/>
  <c r="I82" i="7"/>
  <c r="J82" i="8" s="1"/>
  <c r="I83" i="7"/>
  <c r="J83" i="8" s="1"/>
  <c r="I84" i="7"/>
  <c r="J84" i="8" s="1"/>
  <c r="I85" i="7"/>
  <c r="J85" i="8" s="1"/>
  <c r="I86" i="7"/>
  <c r="J86" i="8" s="1"/>
  <c r="I87" i="7"/>
  <c r="J87" i="8" s="1"/>
  <c r="I88" i="7"/>
  <c r="J88" i="8" s="1"/>
  <c r="I89" i="7"/>
  <c r="I90" i="7"/>
  <c r="J90" i="8" s="1"/>
  <c r="I91" i="7"/>
  <c r="J91" i="8" s="1"/>
  <c r="I92" i="7"/>
  <c r="J92" i="8" s="1"/>
  <c r="I93" i="7"/>
  <c r="J93" i="8" s="1"/>
  <c r="I94" i="7"/>
  <c r="J94" i="8" s="1"/>
  <c r="I95" i="7"/>
  <c r="J95" i="8" s="1"/>
  <c r="I96" i="7"/>
  <c r="J96" i="8" s="1"/>
  <c r="I97" i="7"/>
  <c r="I98" i="7"/>
  <c r="J98" i="8" s="1"/>
  <c r="I99" i="7"/>
  <c r="J99" i="8" s="1"/>
  <c r="I100" i="7"/>
  <c r="J100" i="8" s="1"/>
  <c r="I101" i="7"/>
  <c r="J101" i="8" s="1"/>
  <c r="I102" i="7"/>
  <c r="J102" i="8" s="1"/>
  <c r="I103" i="7"/>
  <c r="J103" i="8" s="1"/>
  <c r="I104" i="7"/>
  <c r="J104" i="8" s="1"/>
  <c r="I105" i="7"/>
  <c r="I106" i="7"/>
  <c r="J106" i="8" s="1"/>
  <c r="I107" i="7"/>
  <c r="J107" i="8" s="1"/>
  <c r="I108" i="7"/>
  <c r="J108" i="8" s="1"/>
  <c r="I109" i="7"/>
  <c r="J109" i="8" s="1"/>
  <c r="I110" i="7"/>
  <c r="J110" i="8" s="1"/>
  <c r="I111" i="7"/>
  <c r="J111" i="8" s="1"/>
  <c r="I112" i="7"/>
  <c r="J112" i="8" s="1"/>
  <c r="I113" i="7"/>
  <c r="I114" i="7"/>
  <c r="J114" i="8" s="1"/>
  <c r="I115" i="7"/>
  <c r="J115" i="8" s="1"/>
  <c r="I116" i="7"/>
  <c r="J116" i="8" s="1"/>
  <c r="I117" i="7"/>
  <c r="J117" i="8" s="1"/>
  <c r="I118" i="7"/>
  <c r="J118" i="8" s="1"/>
  <c r="I119" i="7"/>
  <c r="J119" i="8" s="1"/>
  <c r="I120" i="7"/>
  <c r="J120" i="8" s="1"/>
  <c r="I121" i="7"/>
  <c r="I122" i="7"/>
  <c r="J122" i="8" s="1"/>
  <c r="I123" i="7"/>
  <c r="J123" i="8" s="1"/>
  <c r="I124" i="7"/>
  <c r="J124" i="8" s="1"/>
  <c r="I125" i="7"/>
  <c r="J125" i="8" s="1"/>
  <c r="I126" i="7"/>
  <c r="J126" i="8" s="1"/>
  <c r="I127" i="7"/>
  <c r="J127" i="8" s="1"/>
  <c r="I128" i="7"/>
  <c r="J128" i="8" s="1"/>
  <c r="I129" i="7"/>
  <c r="I130" i="7"/>
  <c r="J130" i="8" s="1"/>
  <c r="I131" i="7"/>
  <c r="J131" i="8" s="1"/>
  <c r="I132" i="7"/>
  <c r="J132" i="8" s="1"/>
  <c r="I133" i="7"/>
  <c r="J133" i="8" s="1"/>
  <c r="I134" i="7"/>
  <c r="J134" i="8" s="1"/>
  <c r="I135" i="7"/>
  <c r="J135" i="8" s="1"/>
  <c r="I136" i="7"/>
  <c r="J136" i="8" s="1"/>
  <c r="I137" i="7"/>
  <c r="I138" i="7"/>
  <c r="J138" i="8" s="1"/>
  <c r="I139" i="7"/>
  <c r="J139" i="8" s="1"/>
  <c r="I140" i="7"/>
  <c r="J140" i="8" s="1"/>
  <c r="I141" i="7"/>
  <c r="J141" i="8" s="1"/>
  <c r="I142" i="7"/>
  <c r="J142" i="8" s="1"/>
  <c r="I143" i="7"/>
  <c r="J143" i="8" s="1"/>
  <c r="I144" i="7"/>
  <c r="J144" i="8" s="1"/>
  <c r="I145" i="7"/>
  <c r="I146" i="7"/>
  <c r="J146" i="8" s="1"/>
  <c r="I147" i="7"/>
  <c r="J147" i="8" s="1"/>
  <c r="I148" i="7"/>
  <c r="J148" i="8" s="1"/>
  <c r="I149" i="7"/>
  <c r="J149" i="8" s="1"/>
  <c r="I150" i="7"/>
  <c r="J150" i="8" s="1"/>
  <c r="I151" i="7"/>
  <c r="J151" i="8" s="1"/>
  <c r="I152" i="7"/>
  <c r="J152" i="8" s="1"/>
  <c r="I153" i="7"/>
  <c r="I154" i="7"/>
  <c r="J154" i="8" s="1"/>
  <c r="I155" i="7"/>
  <c r="J155" i="8" s="1"/>
  <c r="I156" i="7"/>
  <c r="J156" i="8" s="1"/>
  <c r="Q151" i="1" l="1"/>
  <c r="Q151" i="5"/>
  <c r="Q151" i="3"/>
  <c r="R151" i="8"/>
  <c r="Q143" i="1"/>
  <c r="Q143" i="5"/>
  <c r="Q143" i="3"/>
  <c r="R143" i="8"/>
  <c r="Q135" i="1"/>
  <c r="Q135" i="5"/>
  <c r="Q135" i="3"/>
  <c r="R135" i="8"/>
  <c r="Q127" i="3"/>
  <c r="Q127" i="1"/>
  <c r="Q127" i="5"/>
  <c r="R127" i="8"/>
  <c r="Q111" i="3"/>
  <c r="Q111" i="1"/>
  <c r="Q111" i="5"/>
  <c r="R111" i="6" s="1"/>
  <c r="R111" i="8"/>
  <c r="Q95" i="3"/>
  <c r="Q95" i="1"/>
  <c r="Q95" i="5"/>
  <c r="R95" i="8"/>
  <c r="Q71" i="3"/>
  <c r="Q71" i="1"/>
  <c r="Q71" i="5"/>
  <c r="R71" i="6" s="1"/>
  <c r="R71" i="8"/>
  <c r="Q63" i="3"/>
  <c r="Q63" i="1"/>
  <c r="Q63" i="5"/>
  <c r="R63" i="8"/>
  <c r="Q47" i="3"/>
  <c r="Q47" i="1"/>
  <c r="Q47" i="5"/>
  <c r="R47" i="6" s="1"/>
  <c r="R47" i="8"/>
  <c r="Q15" i="3"/>
  <c r="Q15" i="1"/>
  <c r="Q15" i="5"/>
  <c r="R15" i="8"/>
  <c r="J35" i="37"/>
  <c r="K35" i="21" s="1"/>
  <c r="K35" i="8"/>
  <c r="K49" i="8"/>
  <c r="Q142" i="3"/>
  <c r="Q142" i="5"/>
  <c r="Q142" i="1"/>
  <c r="Q126" i="5"/>
  <c r="Q126" i="3"/>
  <c r="Q126" i="1"/>
  <c r="Q110" i="5"/>
  <c r="Q110" i="3"/>
  <c r="Q110" i="1"/>
  <c r="Q86" i="5"/>
  <c r="Q86" i="3"/>
  <c r="Q86" i="1"/>
  <c r="Q78" i="5"/>
  <c r="Q78" i="3"/>
  <c r="Q78" i="1"/>
  <c r="Q38" i="5"/>
  <c r="R38" i="6" s="1"/>
  <c r="Q38" i="3"/>
  <c r="Q38" i="1"/>
  <c r="Q30" i="5"/>
  <c r="Q30" i="1"/>
  <c r="Q30" i="3"/>
  <c r="Q22" i="3"/>
  <c r="Q22" i="5"/>
  <c r="Q22" i="1"/>
  <c r="Q14" i="3"/>
  <c r="Q14" i="5"/>
  <c r="Q14" i="1"/>
  <c r="Q141" i="3"/>
  <c r="Q141" i="1"/>
  <c r="Q141" i="5"/>
  <c r="Q125" i="3"/>
  <c r="Q125" i="1"/>
  <c r="Q125" i="5"/>
  <c r="Q101" i="3"/>
  <c r="Q101" i="1"/>
  <c r="Q101" i="5"/>
  <c r="Q93" i="3"/>
  <c r="Q93" i="1"/>
  <c r="Q93" i="5"/>
  <c r="Q85" i="3"/>
  <c r="Q85" i="1"/>
  <c r="Q85" i="5"/>
  <c r="Q77" i="3"/>
  <c r="Q77" i="1"/>
  <c r="Q77" i="5"/>
  <c r="Q69" i="3"/>
  <c r="Q69" i="1"/>
  <c r="Q69" i="5"/>
  <c r="R69" i="6" s="1"/>
  <c r="Q61" i="3"/>
  <c r="Q61" i="1"/>
  <c r="Q61" i="5"/>
  <c r="Q37" i="3"/>
  <c r="Q37" i="1"/>
  <c r="Q37" i="5"/>
  <c r="Q29" i="3"/>
  <c r="Q29" i="1"/>
  <c r="Q29" i="5"/>
  <c r="Q5" i="3"/>
  <c r="Q5" i="1"/>
  <c r="Q5" i="5"/>
  <c r="R142" i="8"/>
  <c r="R126" i="8"/>
  <c r="R110" i="8"/>
  <c r="R86" i="8"/>
  <c r="R78" i="8"/>
  <c r="R38" i="8"/>
  <c r="R30" i="8"/>
  <c r="R22" i="8"/>
  <c r="R14" i="8"/>
  <c r="Q156" i="1"/>
  <c r="Q156" i="5"/>
  <c r="Q156" i="3"/>
  <c r="Q148" i="1"/>
  <c r="Q148" i="5"/>
  <c r="Q148" i="3"/>
  <c r="Q140" i="1"/>
  <c r="Q140" i="5"/>
  <c r="Q140" i="3"/>
  <c r="Q132" i="1"/>
  <c r="Q132" i="5"/>
  <c r="R132" i="6" s="1"/>
  <c r="Q108" i="3"/>
  <c r="Q108" i="1"/>
  <c r="Q108" i="5"/>
  <c r="Q100" i="3"/>
  <c r="Q100" i="1"/>
  <c r="Q100" i="5"/>
  <c r="Q92" i="3"/>
  <c r="Q92" i="1"/>
  <c r="Q92" i="5"/>
  <c r="Q60" i="3"/>
  <c r="Q60" i="1"/>
  <c r="Q60" i="5"/>
  <c r="Q52" i="3"/>
  <c r="Q52" i="1"/>
  <c r="Q52" i="5"/>
  <c r="Q44" i="3"/>
  <c r="Q44" i="1"/>
  <c r="Q44" i="5"/>
  <c r="Q12" i="3"/>
  <c r="Q12" i="1"/>
  <c r="Q12" i="5"/>
  <c r="Q4" i="3"/>
  <c r="Q4" i="1"/>
  <c r="Q4" i="5"/>
  <c r="R4" i="6" s="1"/>
  <c r="R141" i="8"/>
  <c r="R125" i="8"/>
  <c r="R101" i="8"/>
  <c r="R93" i="8"/>
  <c r="R85" i="8"/>
  <c r="R77" i="8"/>
  <c r="R69" i="8"/>
  <c r="R61" i="8"/>
  <c r="R37" i="8"/>
  <c r="R29" i="8"/>
  <c r="R5" i="8"/>
  <c r="Q139" i="5"/>
  <c r="Q139" i="3"/>
  <c r="Q139" i="1"/>
  <c r="Q123" i="5"/>
  <c r="Q123" i="3"/>
  <c r="Q123" i="1"/>
  <c r="Q115" i="5"/>
  <c r="Q115" i="3"/>
  <c r="Q115" i="1"/>
  <c r="Q91" i="5"/>
  <c r="Q91" i="3"/>
  <c r="Q91" i="1"/>
  <c r="Q83" i="5"/>
  <c r="Q83" i="3"/>
  <c r="Q83" i="1"/>
  <c r="Q67" i="5"/>
  <c r="Q67" i="3"/>
  <c r="Q67" i="1"/>
  <c r="Q59" i="5"/>
  <c r="Q59" i="3"/>
  <c r="Q59" i="1"/>
  <c r="Q35" i="5"/>
  <c r="Q35" i="3"/>
  <c r="Q35" i="1"/>
  <c r="Q19" i="5"/>
  <c r="Q19" i="3"/>
  <c r="Q19" i="1"/>
  <c r="R156" i="8"/>
  <c r="R148" i="8"/>
  <c r="R140" i="8"/>
  <c r="R132" i="8"/>
  <c r="R108" i="8"/>
  <c r="R100" i="8"/>
  <c r="R92" i="8"/>
  <c r="R60" i="8"/>
  <c r="R52" i="8"/>
  <c r="R44" i="8"/>
  <c r="R12" i="8"/>
  <c r="R4" i="8"/>
  <c r="Q154" i="3"/>
  <c r="Q154" i="1"/>
  <c r="Q154" i="5"/>
  <c r="Q138" i="3"/>
  <c r="Q138" i="1"/>
  <c r="Q138" i="5"/>
  <c r="Q122" i="3"/>
  <c r="Q122" i="1"/>
  <c r="Q122" i="5"/>
  <c r="Q114" i="3"/>
  <c r="Q114" i="1"/>
  <c r="Q114" i="5"/>
  <c r="Q98" i="3"/>
  <c r="Q98" i="1"/>
  <c r="Q98" i="5"/>
  <c r="Q90" i="3"/>
  <c r="Q90" i="1"/>
  <c r="Q90" i="5"/>
  <c r="Q66" i="3"/>
  <c r="Q66" i="1"/>
  <c r="Q66" i="5"/>
  <c r="Q42" i="3"/>
  <c r="Q42" i="1"/>
  <c r="Q42" i="5"/>
  <c r="Q26" i="3"/>
  <c r="Q26" i="1"/>
  <c r="Q26" i="5"/>
  <c r="R139" i="8"/>
  <c r="R123" i="8"/>
  <c r="R115" i="8"/>
  <c r="R91" i="8"/>
  <c r="R83" i="8"/>
  <c r="R67" i="8"/>
  <c r="R59" i="8"/>
  <c r="R35" i="8"/>
  <c r="R19" i="8"/>
  <c r="Q145" i="5"/>
  <c r="Q145" i="3"/>
  <c r="Q145" i="1"/>
  <c r="Q113" i="5"/>
  <c r="Q113" i="3"/>
  <c r="Q113" i="1"/>
  <c r="Q105" i="5"/>
  <c r="Q105" i="3"/>
  <c r="Q105" i="1"/>
  <c r="Q97" i="5"/>
  <c r="R97" i="6" s="1"/>
  <c r="Q97" i="3"/>
  <c r="Q97" i="1"/>
  <c r="Q89" i="5"/>
  <c r="Q89" i="3"/>
  <c r="Q89" i="1"/>
  <c r="Q81" i="5"/>
  <c r="Q81" i="3"/>
  <c r="Q81" i="1"/>
  <c r="Q73" i="5"/>
  <c r="Q73" i="3"/>
  <c r="Q73" i="1"/>
  <c r="Q65" i="5"/>
  <c r="Q65" i="3"/>
  <c r="Q65" i="1"/>
  <c r="Q57" i="5"/>
  <c r="Q57" i="3"/>
  <c r="Q57" i="1"/>
  <c r="Q25" i="5"/>
  <c r="Q25" i="3"/>
  <c r="Q25" i="1"/>
  <c r="Q17" i="5"/>
  <c r="Q17" i="3"/>
  <c r="Q17" i="1"/>
  <c r="R154" i="8"/>
  <c r="R138" i="8"/>
  <c r="R122" i="8"/>
  <c r="R114" i="8"/>
  <c r="R98" i="8"/>
  <c r="R90" i="8"/>
  <c r="R66" i="8"/>
  <c r="R42" i="8"/>
  <c r="R26" i="8"/>
  <c r="O19" i="1"/>
  <c r="O19" i="3"/>
  <c r="O19" i="5"/>
  <c r="P19" i="8"/>
  <c r="Q144" i="5"/>
  <c r="Q144" i="3"/>
  <c r="Q144" i="1"/>
  <c r="Q128" i="5"/>
  <c r="R128" i="6" s="1"/>
  <c r="Q128" i="3"/>
  <c r="Q128" i="1"/>
  <c r="Q112" i="5"/>
  <c r="Q112" i="3"/>
  <c r="Q112" i="1"/>
  <c r="Q88" i="5"/>
  <c r="Q88" i="3"/>
  <c r="Q88" i="1"/>
  <c r="R145" i="8"/>
  <c r="R113" i="8"/>
  <c r="R105" i="8"/>
  <c r="R97" i="8"/>
  <c r="R89" i="8"/>
  <c r="R81" i="8"/>
  <c r="R73" i="8"/>
  <c r="R65" i="8"/>
  <c r="R57" i="8"/>
  <c r="R25" i="8"/>
  <c r="R17" i="8"/>
  <c r="F8" i="8"/>
  <c r="F16" i="8"/>
  <c r="F24" i="8"/>
  <c r="F32" i="8"/>
  <c r="F40" i="8"/>
  <c r="F48" i="8"/>
  <c r="F56" i="8"/>
  <c r="F64" i="8"/>
  <c r="F72" i="8"/>
  <c r="F80" i="8"/>
  <c r="F88" i="8"/>
  <c r="F96" i="8"/>
  <c r="F104" i="8"/>
  <c r="F112" i="8"/>
  <c r="F120" i="8"/>
  <c r="F128" i="8"/>
  <c r="F136" i="8"/>
  <c r="F144" i="8"/>
  <c r="F152" i="8"/>
  <c r="F143" i="7"/>
  <c r="F143" i="8" s="1"/>
  <c r="F112" i="7"/>
  <c r="F4" i="7"/>
  <c r="F4" i="8" s="1"/>
  <c r="F5" i="7"/>
  <c r="F5" i="8" s="1"/>
  <c r="F6" i="7"/>
  <c r="F6" i="8" s="1"/>
  <c r="F7" i="7"/>
  <c r="F7" i="8" s="1"/>
  <c r="F8" i="7"/>
  <c r="F9" i="7"/>
  <c r="F9" i="8" s="1"/>
  <c r="F10" i="7"/>
  <c r="F10" i="8" s="1"/>
  <c r="F11" i="7"/>
  <c r="F11" i="8" s="1"/>
  <c r="F12" i="7"/>
  <c r="F12" i="8" s="1"/>
  <c r="F13" i="7"/>
  <c r="F13" i="8" s="1"/>
  <c r="F14" i="7"/>
  <c r="F14" i="8" s="1"/>
  <c r="F15" i="7"/>
  <c r="F15" i="8" s="1"/>
  <c r="F16" i="7"/>
  <c r="F17" i="7"/>
  <c r="F17" i="8" s="1"/>
  <c r="F18" i="7"/>
  <c r="F18" i="8" s="1"/>
  <c r="F19" i="7"/>
  <c r="F19" i="8" s="1"/>
  <c r="F20" i="7"/>
  <c r="F20" i="8" s="1"/>
  <c r="F21" i="7"/>
  <c r="F21" i="8" s="1"/>
  <c r="F22" i="7"/>
  <c r="F22" i="8" s="1"/>
  <c r="F23" i="7"/>
  <c r="F23" i="8" s="1"/>
  <c r="F24" i="7"/>
  <c r="F25" i="7"/>
  <c r="F25" i="8" s="1"/>
  <c r="F26" i="7"/>
  <c r="F26" i="8" s="1"/>
  <c r="F27" i="7"/>
  <c r="F27" i="8" s="1"/>
  <c r="F28" i="7"/>
  <c r="F28" i="8" s="1"/>
  <c r="F29" i="7"/>
  <c r="F29" i="8" s="1"/>
  <c r="F30" i="7"/>
  <c r="F30" i="8" s="1"/>
  <c r="F31" i="7"/>
  <c r="F31" i="8" s="1"/>
  <c r="F32" i="7"/>
  <c r="F33" i="7"/>
  <c r="F33" i="8" s="1"/>
  <c r="F34" i="7"/>
  <c r="F34" i="8" s="1"/>
  <c r="F35" i="7"/>
  <c r="F35" i="8" s="1"/>
  <c r="F36" i="7"/>
  <c r="F36" i="8" s="1"/>
  <c r="F37" i="7"/>
  <c r="F37" i="8" s="1"/>
  <c r="F38" i="7"/>
  <c r="F38" i="8" s="1"/>
  <c r="F39" i="7"/>
  <c r="F39" i="8" s="1"/>
  <c r="F40" i="7"/>
  <c r="F41" i="7"/>
  <c r="F41" i="8" s="1"/>
  <c r="F42" i="7"/>
  <c r="F42" i="8" s="1"/>
  <c r="F43" i="7"/>
  <c r="F43" i="8" s="1"/>
  <c r="F44" i="7"/>
  <c r="F44" i="8" s="1"/>
  <c r="F45" i="7"/>
  <c r="F45" i="8" s="1"/>
  <c r="F46" i="7"/>
  <c r="F46" i="8" s="1"/>
  <c r="F47" i="7"/>
  <c r="F47" i="8" s="1"/>
  <c r="F48" i="7"/>
  <c r="F49" i="7"/>
  <c r="F49" i="8" s="1"/>
  <c r="F50" i="7"/>
  <c r="F50" i="8" s="1"/>
  <c r="F51" i="7"/>
  <c r="F51" i="8" s="1"/>
  <c r="F52" i="7"/>
  <c r="F52" i="8" s="1"/>
  <c r="F53" i="7"/>
  <c r="F53" i="8" s="1"/>
  <c r="F54" i="7"/>
  <c r="F54" i="8" s="1"/>
  <c r="F55" i="7"/>
  <c r="F55" i="8" s="1"/>
  <c r="F56" i="7"/>
  <c r="F57" i="7"/>
  <c r="F57" i="8" s="1"/>
  <c r="F58" i="7"/>
  <c r="F58" i="8" s="1"/>
  <c r="F59" i="7"/>
  <c r="F59" i="8" s="1"/>
  <c r="F60" i="7"/>
  <c r="F60" i="8" s="1"/>
  <c r="F61" i="7"/>
  <c r="F61" i="8" s="1"/>
  <c r="F62" i="7"/>
  <c r="F62" i="8" s="1"/>
  <c r="F63" i="7"/>
  <c r="F63" i="8" s="1"/>
  <c r="F64" i="7"/>
  <c r="F65" i="7"/>
  <c r="F65" i="8" s="1"/>
  <c r="F66" i="7"/>
  <c r="F66" i="8" s="1"/>
  <c r="F67" i="7"/>
  <c r="F67" i="8" s="1"/>
  <c r="F68" i="7"/>
  <c r="F68" i="8" s="1"/>
  <c r="F69" i="7"/>
  <c r="F69" i="8" s="1"/>
  <c r="F70" i="7"/>
  <c r="F70" i="8" s="1"/>
  <c r="F71" i="7"/>
  <c r="F71" i="8" s="1"/>
  <c r="F72" i="7"/>
  <c r="F73" i="7"/>
  <c r="F73" i="8" s="1"/>
  <c r="F74" i="7"/>
  <c r="F74" i="8" s="1"/>
  <c r="F75" i="7"/>
  <c r="F75" i="8" s="1"/>
  <c r="F76" i="7"/>
  <c r="F76" i="8" s="1"/>
  <c r="F77" i="7"/>
  <c r="F77" i="8" s="1"/>
  <c r="F78" i="7"/>
  <c r="F78" i="8" s="1"/>
  <c r="F79" i="7"/>
  <c r="F79" i="8" s="1"/>
  <c r="F80" i="7"/>
  <c r="F81" i="7"/>
  <c r="F81" i="8" s="1"/>
  <c r="F82" i="7"/>
  <c r="F82" i="8" s="1"/>
  <c r="F83" i="7"/>
  <c r="F83" i="8" s="1"/>
  <c r="F84" i="7"/>
  <c r="F84" i="8" s="1"/>
  <c r="F85" i="7"/>
  <c r="F85" i="8" s="1"/>
  <c r="F86" i="7"/>
  <c r="F86" i="8" s="1"/>
  <c r="F87" i="7"/>
  <c r="F87" i="8" s="1"/>
  <c r="F88" i="7"/>
  <c r="F89" i="7"/>
  <c r="F89" i="8" s="1"/>
  <c r="F90" i="7"/>
  <c r="F90" i="8" s="1"/>
  <c r="F91" i="7"/>
  <c r="F91" i="8" s="1"/>
  <c r="F92" i="7"/>
  <c r="F92" i="8" s="1"/>
  <c r="F93" i="7"/>
  <c r="F93" i="8" s="1"/>
  <c r="F94" i="7"/>
  <c r="F94" i="8" s="1"/>
  <c r="F95" i="7"/>
  <c r="F95" i="8" s="1"/>
  <c r="F96" i="7"/>
  <c r="F97" i="7"/>
  <c r="F97" i="8" s="1"/>
  <c r="F98" i="7"/>
  <c r="F98" i="8" s="1"/>
  <c r="F99" i="7"/>
  <c r="F99" i="8" s="1"/>
  <c r="F100" i="7"/>
  <c r="F100" i="8" s="1"/>
  <c r="F101" i="7"/>
  <c r="F101" i="8" s="1"/>
  <c r="F102" i="7"/>
  <c r="F102" i="8" s="1"/>
  <c r="F103" i="7"/>
  <c r="F103" i="8" s="1"/>
  <c r="F104" i="7"/>
  <c r="F105" i="7"/>
  <c r="F105" i="8" s="1"/>
  <c r="F106" i="7"/>
  <c r="F106" i="8" s="1"/>
  <c r="F107" i="7"/>
  <c r="F107" i="8" s="1"/>
  <c r="F108" i="7"/>
  <c r="F108" i="8" s="1"/>
  <c r="F109" i="7"/>
  <c r="F109" i="8" s="1"/>
  <c r="F110" i="7"/>
  <c r="F110" i="8" s="1"/>
  <c r="F111" i="7"/>
  <c r="F111" i="8" s="1"/>
  <c r="F113" i="7"/>
  <c r="F113" i="8" s="1"/>
  <c r="F114" i="7"/>
  <c r="F114" i="8" s="1"/>
  <c r="F115" i="7"/>
  <c r="F115" i="8" s="1"/>
  <c r="F116" i="7"/>
  <c r="F116" i="8" s="1"/>
  <c r="F117" i="7"/>
  <c r="F117" i="8" s="1"/>
  <c r="F118" i="7"/>
  <c r="F118" i="8" s="1"/>
  <c r="F119" i="7"/>
  <c r="F119" i="8" s="1"/>
  <c r="F120" i="7"/>
  <c r="F121" i="7"/>
  <c r="F121" i="8" s="1"/>
  <c r="F122" i="7"/>
  <c r="F122" i="8" s="1"/>
  <c r="F123" i="7"/>
  <c r="F123" i="8" s="1"/>
  <c r="F124" i="7"/>
  <c r="F124" i="8" s="1"/>
  <c r="F125" i="7"/>
  <c r="F125" i="8" s="1"/>
  <c r="F126" i="7"/>
  <c r="F126" i="8" s="1"/>
  <c r="F127" i="7"/>
  <c r="F127" i="8" s="1"/>
  <c r="F128" i="7"/>
  <c r="F129" i="7"/>
  <c r="F129" i="8" s="1"/>
  <c r="F130" i="7"/>
  <c r="F130" i="8" s="1"/>
  <c r="F131" i="7"/>
  <c r="F131" i="8" s="1"/>
  <c r="F132" i="7"/>
  <c r="F132" i="8" s="1"/>
  <c r="F133" i="7"/>
  <c r="F133" i="8" s="1"/>
  <c r="F134" i="7"/>
  <c r="F134" i="8" s="1"/>
  <c r="F135" i="7"/>
  <c r="F135" i="8" s="1"/>
  <c r="F136" i="7"/>
  <c r="F137" i="7"/>
  <c r="F137" i="8" s="1"/>
  <c r="F138" i="7"/>
  <c r="F138" i="8" s="1"/>
  <c r="F139" i="7"/>
  <c r="F139" i="8" s="1"/>
  <c r="F140" i="7"/>
  <c r="F140" i="8" s="1"/>
  <c r="F141" i="7"/>
  <c r="F141" i="8" s="1"/>
  <c r="F142" i="7"/>
  <c r="F142" i="8" s="1"/>
  <c r="F144" i="7"/>
  <c r="F145" i="7"/>
  <c r="F145" i="8" s="1"/>
  <c r="F146" i="7"/>
  <c r="F146" i="8" s="1"/>
  <c r="F147" i="7"/>
  <c r="F147" i="8" s="1"/>
  <c r="F148" i="7"/>
  <c r="F148" i="8" s="1"/>
  <c r="F149" i="7"/>
  <c r="F149" i="8" s="1"/>
  <c r="F150" i="7"/>
  <c r="F150" i="8" s="1"/>
  <c r="F151" i="7"/>
  <c r="F151" i="8" s="1"/>
  <c r="F152" i="7"/>
  <c r="F153" i="7"/>
  <c r="F153" i="8" s="1"/>
  <c r="F154" i="7"/>
  <c r="F154" i="8" s="1"/>
  <c r="F155" i="7"/>
  <c r="F155" i="8" s="1"/>
  <c r="F156" i="7"/>
  <c r="F156" i="8" s="1"/>
  <c r="F3" i="5"/>
  <c r="D76" i="7"/>
  <c r="D76" i="8" s="1"/>
  <c r="D78" i="7"/>
  <c r="D78" i="8" s="1"/>
  <c r="D108" i="7"/>
  <c r="D108" i="8" s="1"/>
  <c r="C108" i="7"/>
  <c r="C108" i="8" s="1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3" i="4"/>
  <c r="X3" i="3"/>
  <c r="T6" i="6"/>
  <c r="T14" i="6"/>
  <c r="T22" i="6"/>
  <c r="T30" i="6"/>
  <c r="T38" i="6"/>
  <c r="T46" i="6"/>
  <c r="T54" i="6"/>
  <c r="T62" i="6"/>
  <c r="T70" i="6"/>
  <c r="T78" i="6"/>
  <c r="T86" i="6"/>
  <c r="T94" i="6"/>
  <c r="T102" i="6"/>
  <c r="T110" i="6"/>
  <c r="T118" i="6"/>
  <c r="S4" i="5"/>
  <c r="T4" i="6" s="1"/>
  <c r="S5" i="5"/>
  <c r="T5" i="6" s="1"/>
  <c r="S6" i="5"/>
  <c r="S7" i="5"/>
  <c r="T7" i="6" s="1"/>
  <c r="S8" i="5"/>
  <c r="T8" i="6" s="1"/>
  <c r="S9" i="5"/>
  <c r="T9" i="6" s="1"/>
  <c r="S10" i="5"/>
  <c r="T10" i="6" s="1"/>
  <c r="S11" i="5"/>
  <c r="T11" i="6" s="1"/>
  <c r="S12" i="5"/>
  <c r="T12" i="6" s="1"/>
  <c r="S13" i="5"/>
  <c r="T13" i="6" s="1"/>
  <c r="S14" i="5"/>
  <c r="S15" i="5"/>
  <c r="T15" i="6" s="1"/>
  <c r="S16" i="5"/>
  <c r="T16" i="6" s="1"/>
  <c r="S17" i="5"/>
  <c r="T17" i="6" s="1"/>
  <c r="S18" i="5"/>
  <c r="T18" i="6" s="1"/>
  <c r="S19" i="5"/>
  <c r="T19" i="6" s="1"/>
  <c r="S20" i="5"/>
  <c r="T20" i="6" s="1"/>
  <c r="S21" i="5"/>
  <c r="T21" i="6" s="1"/>
  <c r="S22" i="5"/>
  <c r="S23" i="5"/>
  <c r="T23" i="6" s="1"/>
  <c r="S24" i="5"/>
  <c r="T24" i="6" s="1"/>
  <c r="S25" i="5"/>
  <c r="T25" i="6" s="1"/>
  <c r="S26" i="5"/>
  <c r="T26" i="6" s="1"/>
  <c r="S27" i="5"/>
  <c r="T27" i="6" s="1"/>
  <c r="S28" i="5"/>
  <c r="T28" i="6" s="1"/>
  <c r="S29" i="5"/>
  <c r="T29" i="6" s="1"/>
  <c r="S30" i="5"/>
  <c r="S31" i="5"/>
  <c r="T31" i="6" s="1"/>
  <c r="S32" i="5"/>
  <c r="T32" i="6" s="1"/>
  <c r="S33" i="5"/>
  <c r="T33" i="6" s="1"/>
  <c r="S34" i="5"/>
  <c r="T34" i="6" s="1"/>
  <c r="S35" i="5"/>
  <c r="T35" i="6" s="1"/>
  <c r="S36" i="5"/>
  <c r="T36" i="6" s="1"/>
  <c r="S37" i="5"/>
  <c r="T37" i="6" s="1"/>
  <c r="S38" i="5"/>
  <c r="S39" i="5"/>
  <c r="T39" i="6" s="1"/>
  <c r="S40" i="5"/>
  <c r="T40" i="6" s="1"/>
  <c r="S41" i="5"/>
  <c r="T41" i="6" s="1"/>
  <c r="S42" i="5"/>
  <c r="T42" i="6" s="1"/>
  <c r="S43" i="5"/>
  <c r="T43" i="6" s="1"/>
  <c r="S44" i="5"/>
  <c r="T44" i="6" s="1"/>
  <c r="S45" i="5"/>
  <c r="T45" i="6" s="1"/>
  <c r="S46" i="5"/>
  <c r="S47" i="5"/>
  <c r="T47" i="6" s="1"/>
  <c r="S48" i="5"/>
  <c r="T48" i="6" s="1"/>
  <c r="S49" i="5"/>
  <c r="T49" i="6" s="1"/>
  <c r="S50" i="5"/>
  <c r="T50" i="6" s="1"/>
  <c r="S51" i="5"/>
  <c r="T51" i="6" s="1"/>
  <c r="S52" i="5"/>
  <c r="T52" i="6" s="1"/>
  <c r="S53" i="5"/>
  <c r="T53" i="6" s="1"/>
  <c r="S54" i="5"/>
  <c r="S55" i="5"/>
  <c r="T55" i="6" s="1"/>
  <c r="S56" i="5"/>
  <c r="T56" i="6" s="1"/>
  <c r="S57" i="5"/>
  <c r="T57" i="6" s="1"/>
  <c r="S58" i="5"/>
  <c r="T58" i="6" s="1"/>
  <c r="S59" i="5"/>
  <c r="T59" i="6" s="1"/>
  <c r="S60" i="5"/>
  <c r="T60" i="6" s="1"/>
  <c r="S61" i="5"/>
  <c r="T61" i="6" s="1"/>
  <c r="S62" i="5"/>
  <c r="S63" i="5"/>
  <c r="T63" i="6" s="1"/>
  <c r="S64" i="5"/>
  <c r="T64" i="6" s="1"/>
  <c r="S65" i="5"/>
  <c r="T65" i="6" s="1"/>
  <c r="S66" i="5"/>
  <c r="T66" i="6" s="1"/>
  <c r="S67" i="5"/>
  <c r="T67" i="6" s="1"/>
  <c r="S68" i="5"/>
  <c r="T68" i="6" s="1"/>
  <c r="S69" i="5"/>
  <c r="T69" i="6" s="1"/>
  <c r="S70" i="5"/>
  <c r="S71" i="5"/>
  <c r="T71" i="6" s="1"/>
  <c r="S72" i="5"/>
  <c r="T72" i="6" s="1"/>
  <c r="S73" i="5"/>
  <c r="T73" i="6" s="1"/>
  <c r="S74" i="5"/>
  <c r="T74" i="6" s="1"/>
  <c r="S75" i="5"/>
  <c r="T75" i="6" s="1"/>
  <c r="S76" i="5"/>
  <c r="T76" i="6" s="1"/>
  <c r="S77" i="5"/>
  <c r="T77" i="6" s="1"/>
  <c r="S78" i="5"/>
  <c r="S79" i="5"/>
  <c r="T79" i="6" s="1"/>
  <c r="S80" i="5"/>
  <c r="T80" i="6" s="1"/>
  <c r="S81" i="5"/>
  <c r="T81" i="6" s="1"/>
  <c r="S82" i="5"/>
  <c r="T82" i="6" s="1"/>
  <c r="S83" i="5"/>
  <c r="T83" i="6" s="1"/>
  <c r="S84" i="5"/>
  <c r="T84" i="6" s="1"/>
  <c r="S85" i="5"/>
  <c r="T85" i="6" s="1"/>
  <c r="S86" i="5"/>
  <c r="S87" i="5"/>
  <c r="T87" i="6" s="1"/>
  <c r="S88" i="5"/>
  <c r="T88" i="6" s="1"/>
  <c r="S89" i="5"/>
  <c r="T89" i="6" s="1"/>
  <c r="S90" i="5"/>
  <c r="T90" i="6" s="1"/>
  <c r="S91" i="5"/>
  <c r="T91" i="6" s="1"/>
  <c r="S92" i="5"/>
  <c r="T92" i="6" s="1"/>
  <c r="S93" i="5"/>
  <c r="T93" i="6" s="1"/>
  <c r="S94" i="5"/>
  <c r="S95" i="5"/>
  <c r="T95" i="6" s="1"/>
  <c r="S96" i="5"/>
  <c r="T96" i="6" s="1"/>
  <c r="S97" i="5"/>
  <c r="T97" i="6" s="1"/>
  <c r="S98" i="5"/>
  <c r="T98" i="6" s="1"/>
  <c r="S99" i="5"/>
  <c r="T99" i="6" s="1"/>
  <c r="S100" i="5"/>
  <c r="T100" i="6" s="1"/>
  <c r="S101" i="5"/>
  <c r="T101" i="6" s="1"/>
  <c r="S102" i="5"/>
  <c r="S103" i="5"/>
  <c r="T103" i="6" s="1"/>
  <c r="S104" i="5"/>
  <c r="T104" i="6" s="1"/>
  <c r="S105" i="5"/>
  <c r="T105" i="6" s="1"/>
  <c r="S106" i="5"/>
  <c r="T106" i="6" s="1"/>
  <c r="S107" i="5"/>
  <c r="T107" i="6" s="1"/>
  <c r="S108" i="5"/>
  <c r="T108" i="6" s="1"/>
  <c r="S109" i="5"/>
  <c r="T109" i="6" s="1"/>
  <c r="S110" i="5"/>
  <c r="S111" i="5"/>
  <c r="T111" i="6" s="1"/>
  <c r="S112" i="5"/>
  <c r="T112" i="6" s="1"/>
  <c r="S113" i="5"/>
  <c r="T113" i="6" s="1"/>
  <c r="S114" i="5"/>
  <c r="T114" i="6" s="1"/>
  <c r="S115" i="5"/>
  <c r="T115" i="6" s="1"/>
  <c r="S116" i="5"/>
  <c r="T116" i="6" s="1"/>
  <c r="S117" i="5"/>
  <c r="T117" i="6" s="1"/>
  <c r="S118" i="5"/>
  <c r="S119" i="5"/>
  <c r="T119" i="6" s="1"/>
  <c r="S120" i="5"/>
  <c r="T120" i="6" s="1"/>
  <c r="S121" i="5"/>
  <c r="T121" i="6" s="1"/>
  <c r="S122" i="5"/>
  <c r="T122" i="6" s="1"/>
  <c r="S123" i="5"/>
  <c r="T123" i="6" s="1"/>
  <c r="S124" i="5"/>
  <c r="T124" i="6" s="1"/>
  <c r="S125" i="5"/>
  <c r="T125" i="6" s="1"/>
  <c r="S126" i="5"/>
  <c r="S127" i="5"/>
  <c r="T127" i="6" s="1"/>
  <c r="S128" i="5"/>
  <c r="T128" i="6" s="1"/>
  <c r="S129" i="5"/>
  <c r="T129" i="6" s="1"/>
  <c r="S130" i="5"/>
  <c r="T130" i="6" s="1"/>
  <c r="S131" i="5"/>
  <c r="T131" i="6" s="1"/>
  <c r="S132" i="5"/>
  <c r="T132" i="6" s="1"/>
  <c r="S133" i="5"/>
  <c r="T133" i="6" s="1"/>
  <c r="S134" i="5"/>
  <c r="T134" i="6" s="1"/>
  <c r="S135" i="5"/>
  <c r="T135" i="6" s="1"/>
  <c r="S136" i="5"/>
  <c r="T136" i="6" s="1"/>
  <c r="S137" i="5"/>
  <c r="T137" i="6" s="1"/>
  <c r="S138" i="5"/>
  <c r="T138" i="6" s="1"/>
  <c r="S139" i="5"/>
  <c r="T139" i="6" s="1"/>
  <c r="S140" i="5"/>
  <c r="T140" i="6" s="1"/>
  <c r="S141" i="5"/>
  <c r="T141" i="6" s="1"/>
  <c r="S142" i="5"/>
  <c r="T142" i="6" s="1"/>
  <c r="S143" i="5"/>
  <c r="T143" i="6" s="1"/>
  <c r="S144" i="5"/>
  <c r="T144" i="6" s="1"/>
  <c r="S145" i="5"/>
  <c r="T145" i="6" s="1"/>
  <c r="S146" i="5"/>
  <c r="T146" i="6" s="1"/>
  <c r="S147" i="5"/>
  <c r="T147" i="6" s="1"/>
  <c r="S148" i="5"/>
  <c r="T148" i="6" s="1"/>
  <c r="S149" i="5"/>
  <c r="T149" i="6" s="1"/>
  <c r="S150" i="5"/>
  <c r="T150" i="6" s="1"/>
  <c r="S151" i="5"/>
  <c r="T151" i="6" s="1"/>
  <c r="S152" i="5"/>
  <c r="T152" i="6" s="1"/>
  <c r="S153" i="5"/>
  <c r="T153" i="6" s="1"/>
  <c r="S154" i="5"/>
  <c r="T154" i="6" s="1"/>
  <c r="S155" i="5"/>
  <c r="T155" i="6" s="1"/>
  <c r="S156" i="5"/>
  <c r="S3" i="3"/>
  <c r="S5" i="6"/>
  <c r="S7" i="6"/>
  <c r="S13" i="6"/>
  <c r="S15" i="6"/>
  <c r="S21" i="6"/>
  <c r="S23" i="6"/>
  <c r="S29" i="6"/>
  <c r="S31" i="6"/>
  <c r="S37" i="6"/>
  <c r="S39" i="6"/>
  <c r="S45" i="6"/>
  <c r="S47" i="6"/>
  <c r="S53" i="6"/>
  <c r="S55" i="6"/>
  <c r="S61" i="6"/>
  <c r="S63" i="6"/>
  <c r="S69" i="6"/>
  <c r="S71" i="6"/>
  <c r="S77" i="6"/>
  <c r="S79" i="6"/>
  <c r="S85" i="6"/>
  <c r="S87" i="6"/>
  <c r="S93" i="6"/>
  <c r="S95" i="6"/>
  <c r="S101" i="6"/>
  <c r="S103" i="6"/>
  <c r="S109" i="6"/>
  <c r="S111" i="6"/>
  <c r="S117" i="6"/>
  <c r="S119" i="6"/>
  <c r="S125" i="6"/>
  <c r="S127" i="6"/>
  <c r="S133" i="6"/>
  <c r="S135" i="6"/>
  <c r="S141" i="6"/>
  <c r="S143" i="6"/>
  <c r="S149" i="6"/>
  <c r="S151" i="6"/>
  <c r="R4" i="5"/>
  <c r="S4" i="6" s="1"/>
  <c r="R5" i="5"/>
  <c r="R6" i="5"/>
  <c r="S6" i="6" s="1"/>
  <c r="R7" i="5"/>
  <c r="R8" i="5"/>
  <c r="S8" i="6" s="1"/>
  <c r="R9" i="5"/>
  <c r="S9" i="6" s="1"/>
  <c r="R10" i="5"/>
  <c r="S10" i="6" s="1"/>
  <c r="R11" i="5"/>
  <c r="S11" i="6" s="1"/>
  <c r="R12" i="5"/>
  <c r="S12" i="6" s="1"/>
  <c r="R13" i="5"/>
  <c r="R14" i="5"/>
  <c r="S14" i="6" s="1"/>
  <c r="R15" i="5"/>
  <c r="R16" i="5"/>
  <c r="S16" i="6" s="1"/>
  <c r="R17" i="5"/>
  <c r="S17" i="6" s="1"/>
  <c r="R18" i="5"/>
  <c r="S18" i="6" s="1"/>
  <c r="R19" i="5"/>
  <c r="S19" i="6" s="1"/>
  <c r="R20" i="5"/>
  <c r="S20" i="6" s="1"/>
  <c r="R21" i="5"/>
  <c r="R22" i="5"/>
  <c r="S22" i="6" s="1"/>
  <c r="R23" i="5"/>
  <c r="R24" i="5"/>
  <c r="S24" i="6" s="1"/>
  <c r="R25" i="5"/>
  <c r="S25" i="6" s="1"/>
  <c r="R26" i="5"/>
  <c r="S26" i="6" s="1"/>
  <c r="R27" i="5"/>
  <c r="S27" i="6" s="1"/>
  <c r="R28" i="5"/>
  <c r="S28" i="6" s="1"/>
  <c r="R29" i="5"/>
  <c r="R30" i="5"/>
  <c r="S30" i="6" s="1"/>
  <c r="R31" i="5"/>
  <c r="R32" i="5"/>
  <c r="S32" i="6" s="1"/>
  <c r="R33" i="5"/>
  <c r="S33" i="6" s="1"/>
  <c r="R34" i="5"/>
  <c r="S34" i="6" s="1"/>
  <c r="R35" i="5"/>
  <c r="S35" i="6" s="1"/>
  <c r="R36" i="5"/>
  <c r="S36" i="6" s="1"/>
  <c r="R37" i="5"/>
  <c r="R38" i="5"/>
  <c r="S38" i="6" s="1"/>
  <c r="R39" i="5"/>
  <c r="R40" i="5"/>
  <c r="S40" i="6" s="1"/>
  <c r="R41" i="5"/>
  <c r="S41" i="6" s="1"/>
  <c r="R42" i="5"/>
  <c r="S42" i="6" s="1"/>
  <c r="R43" i="5"/>
  <c r="S43" i="6" s="1"/>
  <c r="R44" i="5"/>
  <c r="S44" i="6" s="1"/>
  <c r="R45" i="5"/>
  <c r="R46" i="5"/>
  <c r="S46" i="6" s="1"/>
  <c r="R47" i="5"/>
  <c r="R48" i="5"/>
  <c r="S48" i="6" s="1"/>
  <c r="R49" i="5"/>
  <c r="S49" i="6" s="1"/>
  <c r="R50" i="5"/>
  <c r="S50" i="6" s="1"/>
  <c r="R51" i="5"/>
  <c r="S51" i="6" s="1"/>
  <c r="R52" i="5"/>
  <c r="S52" i="6" s="1"/>
  <c r="R53" i="5"/>
  <c r="R54" i="5"/>
  <c r="S54" i="6" s="1"/>
  <c r="R55" i="5"/>
  <c r="R56" i="5"/>
  <c r="S56" i="6" s="1"/>
  <c r="R57" i="5"/>
  <c r="S57" i="6" s="1"/>
  <c r="R58" i="5"/>
  <c r="S58" i="6" s="1"/>
  <c r="R59" i="5"/>
  <c r="S59" i="6" s="1"/>
  <c r="R60" i="5"/>
  <c r="S60" i="6" s="1"/>
  <c r="R61" i="5"/>
  <c r="R62" i="5"/>
  <c r="S62" i="6" s="1"/>
  <c r="R63" i="5"/>
  <c r="R64" i="5"/>
  <c r="S64" i="6" s="1"/>
  <c r="R65" i="5"/>
  <c r="S65" i="6" s="1"/>
  <c r="R66" i="5"/>
  <c r="S66" i="6" s="1"/>
  <c r="R67" i="5"/>
  <c r="S67" i="6" s="1"/>
  <c r="R68" i="5"/>
  <c r="S68" i="6" s="1"/>
  <c r="R69" i="5"/>
  <c r="R70" i="5"/>
  <c r="S70" i="6" s="1"/>
  <c r="R71" i="5"/>
  <c r="R72" i="5"/>
  <c r="S72" i="6" s="1"/>
  <c r="R73" i="5"/>
  <c r="S73" i="6" s="1"/>
  <c r="R74" i="5"/>
  <c r="S74" i="6" s="1"/>
  <c r="R75" i="5"/>
  <c r="S75" i="6" s="1"/>
  <c r="R76" i="5"/>
  <c r="S76" i="6" s="1"/>
  <c r="R77" i="5"/>
  <c r="R78" i="5"/>
  <c r="S78" i="6" s="1"/>
  <c r="R79" i="5"/>
  <c r="R80" i="5"/>
  <c r="S80" i="6" s="1"/>
  <c r="R81" i="5"/>
  <c r="S81" i="6" s="1"/>
  <c r="R82" i="5"/>
  <c r="S82" i="6" s="1"/>
  <c r="R83" i="5"/>
  <c r="S83" i="6" s="1"/>
  <c r="R84" i="5"/>
  <c r="S84" i="6" s="1"/>
  <c r="R85" i="5"/>
  <c r="R86" i="5"/>
  <c r="S86" i="6" s="1"/>
  <c r="R87" i="5"/>
  <c r="R88" i="5"/>
  <c r="S88" i="6" s="1"/>
  <c r="R89" i="5"/>
  <c r="S89" i="6" s="1"/>
  <c r="R90" i="5"/>
  <c r="S90" i="6" s="1"/>
  <c r="R91" i="5"/>
  <c r="S91" i="6" s="1"/>
  <c r="R92" i="5"/>
  <c r="S92" i="6" s="1"/>
  <c r="R93" i="5"/>
  <c r="R94" i="5"/>
  <c r="S94" i="6" s="1"/>
  <c r="R95" i="5"/>
  <c r="R96" i="5"/>
  <c r="S96" i="6" s="1"/>
  <c r="R97" i="5"/>
  <c r="S97" i="6" s="1"/>
  <c r="R98" i="5"/>
  <c r="S98" i="6" s="1"/>
  <c r="R99" i="5"/>
  <c r="S99" i="6" s="1"/>
  <c r="R100" i="5"/>
  <c r="S100" i="6" s="1"/>
  <c r="R101" i="5"/>
  <c r="R102" i="5"/>
  <c r="S102" i="6" s="1"/>
  <c r="R103" i="5"/>
  <c r="R104" i="5"/>
  <c r="S104" i="6" s="1"/>
  <c r="R105" i="5"/>
  <c r="S105" i="6" s="1"/>
  <c r="R106" i="5"/>
  <c r="S106" i="6" s="1"/>
  <c r="R107" i="5"/>
  <c r="S107" i="6" s="1"/>
  <c r="R108" i="5"/>
  <c r="S108" i="6" s="1"/>
  <c r="R109" i="5"/>
  <c r="R110" i="5"/>
  <c r="S110" i="6" s="1"/>
  <c r="R111" i="5"/>
  <c r="R112" i="5"/>
  <c r="S112" i="6" s="1"/>
  <c r="R113" i="5"/>
  <c r="S113" i="6" s="1"/>
  <c r="R114" i="5"/>
  <c r="S114" i="6" s="1"/>
  <c r="R115" i="5"/>
  <c r="S115" i="6" s="1"/>
  <c r="R116" i="5"/>
  <c r="S116" i="6" s="1"/>
  <c r="R117" i="5"/>
  <c r="R118" i="5"/>
  <c r="S118" i="6" s="1"/>
  <c r="R119" i="5"/>
  <c r="R120" i="5"/>
  <c r="S120" i="6" s="1"/>
  <c r="R121" i="5"/>
  <c r="S121" i="6" s="1"/>
  <c r="R122" i="5"/>
  <c r="S122" i="6" s="1"/>
  <c r="R123" i="5"/>
  <c r="S123" i="6" s="1"/>
  <c r="R124" i="5"/>
  <c r="S124" i="6" s="1"/>
  <c r="R125" i="5"/>
  <c r="R126" i="5"/>
  <c r="S126" i="6" s="1"/>
  <c r="R127" i="5"/>
  <c r="R128" i="5"/>
  <c r="S128" i="6" s="1"/>
  <c r="R129" i="5"/>
  <c r="S129" i="6" s="1"/>
  <c r="R130" i="5"/>
  <c r="S130" i="6" s="1"/>
  <c r="R131" i="5"/>
  <c r="S131" i="6" s="1"/>
  <c r="R132" i="5"/>
  <c r="S132" i="6" s="1"/>
  <c r="R133" i="5"/>
  <c r="R134" i="5"/>
  <c r="S134" i="6" s="1"/>
  <c r="R135" i="5"/>
  <c r="R136" i="5"/>
  <c r="S136" i="6" s="1"/>
  <c r="R137" i="5"/>
  <c r="S137" i="6" s="1"/>
  <c r="R138" i="5"/>
  <c r="S138" i="6" s="1"/>
  <c r="R139" i="5"/>
  <c r="S139" i="6" s="1"/>
  <c r="R140" i="5"/>
  <c r="S140" i="6" s="1"/>
  <c r="R141" i="5"/>
  <c r="R142" i="5"/>
  <c r="S142" i="6" s="1"/>
  <c r="R143" i="5"/>
  <c r="R144" i="5"/>
  <c r="S144" i="6" s="1"/>
  <c r="R145" i="5"/>
  <c r="S145" i="6" s="1"/>
  <c r="R146" i="5"/>
  <c r="S146" i="6" s="1"/>
  <c r="R147" i="5"/>
  <c r="S147" i="6" s="1"/>
  <c r="R148" i="5"/>
  <c r="S148" i="6" s="1"/>
  <c r="R149" i="5"/>
  <c r="R150" i="5"/>
  <c r="S150" i="6" s="1"/>
  <c r="R151" i="5"/>
  <c r="R152" i="5"/>
  <c r="S152" i="6" s="1"/>
  <c r="R153" i="5"/>
  <c r="S153" i="6" s="1"/>
  <c r="R154" i="5"/>
  <c r="S154" i="6" s="1"/>
  <c r="R155" i="5"/>
  <c r="S155" i="6" s="1"/>
  <c r="R156" i="5"/>
  <c r="S156" i="6" s="1"/>
  <c r="R3" i="3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9" i="6"/>
  <c r="R40" i="6"/>
  <c r="R41" i="6"/>
  <c r="R42" i="6"/>
  <c r="R43" i="6"/>
  <c r="R44" i="6"/>
  <c r="R45" i="6"/>
  <c r="R46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70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9" i="6"/>
  <c r="R130" i="6"/>
  <c r="R131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P3" i="6"/>
  <c r="Q10" i="6"/>
  <c r="Q41" i="6"/>
  <c r="Q57" i="6"/>
  <c r="Q136" i="6"/>
  <c r="Q137" i="6"/>
  <c r="P10" i="5"/>
  <c r="P41" i="5"/>
  <c r="P51" i="5"/>
  <c r="Q51" i="6" s="1"/>
  <c r="P55" i="5"/>
  <c r="Q55" i="6" s="1"/>
  <c r="P57" i="5"/>
  <c r="P63" i="5"/>
  <c r="Q63" i="6" s="1"/>
  <c r="P69" i="5"/>
  <c r="Q69" i="6" s="1"/>
  <c r="P85" i="5"/>
  <c r="Q85" i="6" s="1"/>
  <c r="P103" i="5"/>
  <c r="Q103" i="6" s="1"/>
  <c r="P136" i="5"/>
  <c r="P137" i="5"/>
  <c r="P149" i="5"/>
  <c r="Q149" i="6" s="1"/>
  <c r="P4" i="6"/>
  <c r="P5" i="6"/>
  <c r="P11" i="6"/>
  <c r="P12" i="6"/>
  <c r="P13" i="6"/>
  <c r="P19" i="6"/>
  <c r="P20" i="6"/>
  <c r="P21" i="6"/>
  <c r="P28" i="6"/>
  <c r="P29" i="6"/>
  <c r="P36" i="6"/>
  <c r="P37" i="6"/>
  <c r="P44" i="6"/>
  <c r="P45" i="6"/>
  <c r="P52" i="6"/>
  <c r="P53" i="6"/>
  <c r="P60" i="6"/>
  <c r="P61" i="6"/>
  <c r="P68" i="6"/>
  <c r="P69" i="6"/>
  <c r="P76" i="6"/>
  <c r="P77" i="6"/>
  <c r="P84" i="6"/>
  <c r="P85" i="6"/>
  <c r="P92" i="6"/>
  <c r="P93" i="6"/>
  <c r="P100" i="6"/>
  <c r="P101" i="6"/>
  <c r="P108" i="6"/>
  <c r="P109" i="6"/>
  <c r="P116" i="6"/>
  <c r="P117" i="6"/>
  <c r="P124" i="6"/>
  <c r="P125" i="6"/>
  <c r="P132" i="6"/>
  <c r="P133" i="6"/>
  <c r="P140" i="6"/>
  <c r="P141" i="6"/>
  <c r="P148" i="6"/>
  <c r="P149" i="6"/>
  <c r="P156" i="6"/>
  <c r="P3" i="4"/>
  <c r="O4" i="5"/>
  <c r="O5" i="5"/>
  <c r="O6" i="5"/>
  <c r="P6" i="6" s="1"/>
  <c r="O7" i="5"/>
  <c r="P7" i="6" s="1"/>
  <c r="O8" i="5"/>
  <c r="P8" i="6" s="1"/>
  <c r="O9" i="5"/>
  <c r="P9" i="6" s="1"/>
  <c r="O10" i="5"/>
  <c r="P10" i="6" s="1"/>
  <c r="O11" i="5"/>
  <c r="O12" i="5"/>
  <c r="O13" i="5"/>
  <c r="O14" i="5"/>
  <c r="P14" i="6" s="1"/>
  <c r="O15" i="5"/>
  <c r="P15" i="6" s="1"/>
  <c r="O16" i="5"/>
  <c r="P16" i="6" s="1"/>
  <c r="O17" i="5"/>
  <c r="P17" i="6" s="1"/>
  <c r="O18" i="5"/>
  <c r="P18" i="6" s="1"/>
  <c r="O20" i="5"/>
  <c r="O21" i="5"/>
  <c r="O22" i="5"/>
  <c r="P22" i="6" s="1"/>
  <c r="O23" i="5"/>
  <c r="P23" i="6" s="1"/>
  <c r="O24" i="5"/>
  <c r="P24" i="6" s="1"/>
  <c r="O25" i="5"/>
  <c r="P25" i="6" s="1"/>
  <c r="O26" i="5"/>
  <c r="P26" i="6" s="1"/>
  <c r="O27" i="5"/>
  <c r="P27" i="6" s="1"/>
  <c r="O28" i="5"/>
  <c r="O29" i="5"/>
  <c r="O30" i="5"/>
  <c r="P30" i="6" s="1"/>
  <c r="O31" i="5"/>
  <c r="P31" i="6" s="1"/>
  <c r="O32" i="5"/>
  <c r="P32" i="6" s="1"/>
  <c r="O33" i="5"/>
  <c r="P33" i="6" s="1"/>
  <c r="O34" i="5"/>
  <c r="P34" i="6" s="1"/>
  <c r="O35" i="5"/>
  <c r="P35" i="6" s="1"/>
  <c r="O36" i="5"/>
  <c r="O37" i="5"/>
  <c r="O38" i="5"/>
  <c r="P38" i="6" s="1"/>
  <c r="O39" i="5"/>
  <c r="P39" i="6" s="1"/>
  <c r="O40" i="5"/>
  <c r="P40" i="6" s="1"/>
  <c r="O41" i="5"/>
  <c r="P41" i="6" s="1"/>
  <c r="O42" i="5"/>
  <c r="P42" i="6" s="1"/>
  <c r="O43" i="5"/>
  <c r="P43" i="6" s="1"/>
  <c r="O44" i="5"/>
  <c r="O45" i="5"/>
  <c r="O46" i="5"/>
  <c r="P46" i="6" s="1"/>
  <c r="O47" i="5"/>
  <c r="P47" i="6" s="1"/>
  <c r="O48" i="5"/>
  <c r="P48" i="6" s="1"/>
  <c r="O49" i="5"/>
  <c r="P49" i="6" s="1"/>
  <c r="O50" i="5"/>
  <c r="P50" i="6" s="1"/>
  <c r="O51" i="5"/>
  <c r="P51" i="6" s="1"/>
  <c r="O52" i="5"/>
  <c r="O53" i="5"/>
  <c r="O54" i="5"/>
  <c r="P54" i="6" s="1"/>
  <c r="O55" i="5"/>
  <c r="P55" i="6" s="1"/>
  <c r="O56" i="5"/>
  <c r="P56" i="6" s="1"/>
  <c r="O57" i="5"/>
  <c r="P57" i="6" s="1"/>
  <c r="O58" i="5"/>
  <c r="P58" i="6" s="1"/>
  <c r="O59" i="5"/>
  <c r="P59" i="6" s="1"/>
  <c r="O60" i="5"/>
  <c r="O61" i="5"/>
  <c r="O62" i="5"/>
  <c r="P62" i="6" s="1"/>
  <c r="O63" i="5"/>
  <c r="P63" i="6" s="1"/>
  <c r="O64" i="5"/>
  <c r="P64" i="6" s="1"/>
  <c r="O65" i="5"/>
  <c r="P65" i="6" s="1"/>
  <c r="O66" i="5"/>
  <c r="P66" i="6" s="1"/>
  <c r="O67" i="5"/>
  <c r="P67" i="6" s="1"/>
  <c r="O68" i="5"/>
  <c r="O69" i="5"/>
  <c r="O70" i="5"/>
  <c r="P70" i="6" s="1"/>
  <c r="O71" i="5"/>
  <c r="P71" i="6" s="1"/>
  <c r="O72" i="5"/>
  <c r="P72" i="6" s="1"/>
  <c r="O73" i="5"/>
  <c r="P73" i="6" s="1"/>
  <c r="O74" i="5"/>
  <c r="P74" i="6" s="1"/>
  <c r="O75" i="5"/>
  <c r="P75" i="6" s="1"/>
  <c r="O76" i="5"/>
  <c r="O77" i="5"/>
  <c r="O78" i="5"/>
  <c r="P78" i="6" s="1"/>
  <c r="O79" i="5"/>
  <c r="P79" i="6" s="1"/>
  <c r="O80" i="5"/>
  <c r="P80" i="6" s="1"/>
  <c r="O81" i="5"/>
  <c r="P81" i="6" s="1"/>
  <c r="O82" i="5"/>
  <c r="P82" i="6" s="1"/>
  <c r="O83" i="5"/>
  <c r="P83" i="6" s="1"/>
  <c r="O84" i="5"/>
  <c r="O85" i="5"/>
  <c r="O86" i="5"/>
  <c r="P86" i="6" s="1"/>
  <c r="O87" i="5"/>
  <c r="P87" i="6" s="1"/>
  <c r="O88" i="5"/>
  <c r="P88" i="6" s="1"/>
  <c r="O89" i="5"/>
  <c r="P89" i="6" s="1"/>
  <c r="O90" i="5"/>
  <c r="P90" i="6" s="1"/>
  <c r="O91" i="5"/>
  <c r="P91" i="6" s="1"/>
  <c r="O92" i="5"/>
  <c r="O93" i="5"/>
  <c r="O94" i="5"/>
  <c r="P94" i="6" s="1"/>
  <c r="O95" i="5"/>
  <c r="P95" i="6" s="1"/>
  <c r="O96" i="5"/>
  <c r="P96" i="6" s="1"/>
  <c r="O97" i="5"/>
  <c r="P97" i="6" s="1"/>
  <c r="O98" i="5"/>
  <c r="P98" i="6" s="1"/>
  <c r="O99" i="5"/>
  <c r="P99" i="6" s="1"/>
  <c r="O100" i="5"/>
  <c r="O101" i="5"/>
  <c r="O102" i="5"/>
  <c r="P102" i="6" s="1"/>
  <c r="O103" i="5"/>
  <c r="P103" i="6" s="1"/>
  <c r="O104" i="5"/>
  <c r="P104" i="6" s="1"/>
  <c r="O105" i="5"/>
  <c r="P105" i="6" s="1"/>
  <c r="O106" i="5"/>
  <c r="P106" i="6" s="1"/>
  <c r="O107" i="5"/>
  <c r="P107" i="6" s="1"/>
  <c r="O108" i="5"/>
  <c r="O109" i="5"/>
  <c r="O110" i="5"/>
  <c r="P110" i="6" s="1"/>
  <c r="O111" i="5"/>
  <c r="P111" i="6" s="1"/>
  <c r="O112" i="5"/>
  <c r="P112" i="6" s="1"/>
  <c r="O113" i="5"/>
  <c r="P113" i="6" s="1"/>
  <c r="O114" i="5"/>
  <c r="P114" i="6" s="1"/>
  <c r="O115" i="5"/>
  <c r="P115" i="6" s="1"/>
  <c r="O116" i="5"/>
  <c r="O117" i="5"/>
  <c r="O118" i="5"/>
  <c r="P118" i="6" s="1"/>
  <c r="O119" i="5"/>
  <c r="P119" i="6" s="1"/>
  <c r="O120" i="5"/>
  <c r="P120" i="6" s="1"/>
  <c r="O121" i="5"/>
  <c r="P121" i="6" s="1"/>
  <c r="O122" i="5"/>
  <c r="P122" i="6" s="1"/>
  <c r="O123" i="5"/>
  <c r="P123" i="6" s="1"/>
  <c r="O124" i="5"/>
  <c r="O125" i="5"/>
  <c r="O126" i="5"/>
  <c r="P126" i="6" s="1"/>
  <c r="O127" i="5"/>
  <c r="P127" i="6" s="1"/>
  <c r="O128" i="5"/>
  <c r="P128" i="6" s="1"/>
  <c r="O129" i="5"/>
  <c r="P129" i="6" s="1"/>
  <c r="O130" i="5"/>
  <c r="P130" i="6" s="1"/>
  <c r="O131" i="5"/>
  <c r="P131" i="6" s="1"/>
  <c r="O132" i="5"/>
  <c r="O133" i="5"/>
  <c r="O134" i="5"/>
  <c r="P134" i="6" s="1"/>
  <c r="O135" i="5"/>
  <c r="P135" i="6" s="1"/>
  <c r="O136" i="5"/>
  <c r="P136" i="6" s="1"/>
  <c r="O137" i="5"/>
  <c r="P137" i="6" s="1"/>
  <c r="O138" i="5"/>
  <c r="P138" i="6" s="1"/>
  <c r="O139" i="5"/>
  <c r="P139" i="6" s="1"/>
  <c r="O140" i="5"/>
  <c r="O141" i="5"/>
  <c r="O142" i="5"/>
  <c r="P142" i="6" s="1"/>
  <c r="O143" i="5"/>
  <c r="P143" i="6" s="1"/>
  <c r="O144" i="5"/>
  <c r="P144" i="6" s="1"/>
  <c r="O145" i="5"/>
  <c r="P145" i="6" s="1"/>
  <c r="O146" i="5"/>
  <c r="P146" i="6" s="1"/>
  <c r="O147" i="5"/>
  <c r="P147" i="6" s="1"/>
  <c r="O148" i="5"/>
  <c r="O149" i="5"/>
  <c r="O150" i="5"/>
  <c r="P150" i="6" s="1"/>
  <c r="O151" i="5"/>
  <c r="P151" i="6" s="1"/>
  <c r="O152" i="5"/>
  <c r="P152" i="6" s="1"/>
  <c r="O153" i="5"/>
  <c r="P153" i="6" s="1"/>
  <c r="O154" i="5"/>
  <c r="P154" i="6" s="1"/>
  <c r="O155" i="5"/>
  <c r="P155" i="6" s="1"/>
  <c r="O156" i="5"/>
  <c r="O3" i="3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3" i="6"/>
  <c r="O3" i="4"/>
  <c r="N11" i="6" l="1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M4" i="5"/>
  <c r="N4" i="6" s="1"/>
  <c r="M5" i="5"/>
  <c r="N5" i="6" s="1"/>
  <c r="M6" i="5"/>
  <c r="N6" i="6" s="1"/>
  <c r="M7" i="5"/>
  <c r="N7" i="6" s="1"/>
  <c r="M8" i="5"/>
  <c r="N8" i="6" s="1"/>
  <c r="M9" i="5"/>
  <c r="N9" i="6" s="1"/>
  <c r="M10" i="5"/>
  <c r="N10" i="6" s="1"/>
  <c r="M11" i="5"/>
  <c r="M12" i="5"/>
  <c r="N12" i="6" s="1"/>
  <c r="M13" i="5"/>
  <c r="N13" i="6" s="1"/>
  <c r="M14" i="5"/>
  <c r="N14" i="6" s="1"/>
  <c r="M15" i="5"/>
  <c r="N15" i="6" s="1"/>
  <c r="M16" i="5"/>
  <c r="N16" i="6" s="1"/>
  <c r="M17" i="5"/>
  <c r="N17" i="6" s="1"/>
  <c r="M18" i="5"/>
  <c r="N18" i="6" s="1"/>
  <c r="M19" i="5"/>
  <c r="M20" i="5"/>
  <c r="N20" i="6" s="1"/>
  <c r="M21" i="5"/>
  <c r="N21" i="6" s="1"/>
  <c r="M22" i="5"/>
  <c r="N22" i="6" s="1"/>
  <c r="M23" i="5"/>
  <c r="N23" i="6" s="1"/>
  <c r="M24" i="5"/>
  <c r="N24" i="6" s="1"/>
  <c r="M25" i="5"/>
  <c r="N25" i="6" s="1"/>
  <c r="M26" i="5"/>
  <c r="N26" i="6" s="1"/>
  <c r="M27" i="5"/>
  <c r="M28" i="5"/>
  <c r="N28" i="6" s="1"/>
  <c r="M29" i="5"/>
  <c r="N29" i="6" s="1"/>
  <c r="M30" i="5"/>
  <c r="N30" i="6" s="1"/>
  <c r="M31" i="5"/>
  <c r="N31" i="6" s="1"/>
  <c r="M32" i="5"/>
  <c r="N32" i="6" s="1"/>
  <c r="M33" i="5"/>
  <c r="N33" i="6" s="1"/>
  <c r="M34" i="5"/>
  <c r="N34" i="6" s="1"/>
  <c r="M35" i="5"/>
  <c r="M36" i="5"/>
  <c r="N36" i="6" s="1"/>
  <c r="M37" i="5"/>
  <c r="N37" i="6" s="1"/>
  <c r="M38" i="5"/>
  <c r="N38" i="6" s="1"/>
  <c r="M39" i="5"/>
  <c r="N39" i="6" s="1"/>
  <c r="M40" i="5"/>
  <c r="N40" i="6" s="1"/>
  <c r="M41" i="5"/>
  <c r="N41" i="6" s="1"/>
  <c r="M42" i="5"/>
  <c r="N42" i="6" s="1"/>
  <c r="M43" i="5"/>
  <c r="M44" i="5"/>
  <c r="N44" i="6" s="1"/>
  <c r="M45" i="5"/>
  <c r="N45" i="6" s="1"/>
  <c r="M46" i="5"/>
  <c r="N46" i="6" s="1"/>
  <c r="M47" i="5"/>
  <c r="N47" i="6" s="1"/>
  <c r="M48" i="5"/>
  <c r="N48" i="6" s="1"/>
  <c r="M49" i="5"/>
  <c r="N49" i="6" s="1"/>
  <c r="M50" i="5"/>
  <c r="N50" i="6" s="1"/>
  <c r="M51" i="5"/>
  <c r="M52" i="5"/>
  <c r="N52" i="6" s="1"/>
  <c r="M53" i="5"/>
  <c r="N53" i="6" s="1"/>
  <c r="M54" i="5"/>
  <c r="N54" i="6" s="1"/>
  <c r="M55" i="5"/>
  <c r="N55" i="6" s="1"/>
  <c r="M56" i="5"/>
  <c r="N56" i="6" s="1"/>
  <c r="M57" i="5"/>
  <c r="N57" i="6" s="1"/>
  <c r="M58" i="5"/>
  <c r="N58" i="6" s="1"/>
  <c r="M59" i="5"/>
  <c r="M60" i="5"/>
  <c r="N60" i="6" s="1"/>
  <c r="M61" i="5"/>
  <c r="N61" i="6" s="1"/>
  <c r="M62" i="5"/>
  <c r="N62" i="6" s="1"/>
  <c r="M63" i="5"/>
  <c r="N63" i="6" s="1"/>
  <c r="M64" i="5"/>
  <c r="N64" i="6" s="1"/>
  <c r="M65" i="5"/>
  <c r="N65" i="6" s="1"/>
  <c r="M66" i="5"/>
  <c r="N66" i="6" s="1"/>
  <c r="M67" i="5"/>
  <c r="M68" i="5"/>
  <c r="N68" i="6" s="1"/>
  <c r="M69" i="5"/>
  <c r="N69" i="6" s="1"/>
  <c r="M70" i="5"/>
  <c r="N70" i="6" s="1"/>
  <c r="M71" i="5"/>
  <c r="N71" i="6" s="1"/>
  <c r="M72" i="5"/>
  <c r="N72" i="6" s="1"/>
  <c r="M73" i="5"/>
  <c r="N73" i="6" s="1"/>
  <c r="M74" i="5"/>
  <c r="N74" i="6" s="1"/>
  <c r="M75" i="5"/>
  <c r="M76" i="5"/>
  <c r="N76" i="6" s="1"/>
  <c r="M77" i="5"/>
  <c r="N77" i="6" s="1"/>
  <c r="M78" i="5"/>
  <c r="N78" i="6" s="1"/>
  <c r="M79" i="5"/>
  <c r="N79" i="6" s="1"/>
  <c r="M80" i="5"/>
  <c r="N80" i="6" s="1"/>
  <c r="M81" i="5"/>
  <c r="N81" i="6" s="1"/>
  <c r="M82" i="5"/>
  <c r="N82" i="6" s="1"/>
  <c r="M83" i="5"/>
  <c r="M84" i="5"/>
  <c r="N84" i="6" s="1"/>
  <c r="M85" i="5"/>
  <c r="N85" i="6" s="1"/>
  <c r="M86" i="5"/>
  <c r="N86" i="6" s="1"/>
  <c r="M87" i="5"/>
  <c r="N87" i="6" s="1"/>
  <c r="M88" i="5"/>
  <c r="N88" i="6" s="1"/>
  <c r="M89" i="5"/>
  <c r="N89" i="6" s="1"/>
  <c r="M90" i="5"/>
  <c r="N90" i="6" s="1"/>
  <c r="M91" i="5"/>
  <c r="M92" i="5"/>
  <c r="N92" i="6" s="1"/>
  <c r="M93" i="5"/>
  <c r="N93" i="6" s="1"/>
  <c r="M94" i="5"/>
  <c r="N94" i="6" s="1"/>
  <c r="M95" i="5"/>
  <c r="N95" i="6" s="1"/>
  <c r="M96" i="5"/>
  <c r="N96" i="6" s="1"/>
  <c r="M97" i="5"/>
  <c r="N97" i="6" s="1"/>
  <c r="M98" i="5"/>
  <c r="N98" i="6" s="1"/>
  <c r="M99" i="5"/>
  <c r="M100" i="5"/>
  <c r="N100" i="6" s="1"/>
  <c r="M101" i="5"/>
  <c r="N101" i="6" s="1"/>
  <c r="M102" i="5"/>
  <c r="N102" i="6" s="1"/>
  <c r="M103" i="5"/>
  <c r="N103" i="6" s="1"/>
  <c r="M104" i="5"/>
  <c r="N104" i="6" s="1"/>
  <c r="M105" i="5"/>
  <c r="N105" i="6" s="1"/>
  <c r="M106" i="5"/>
  <c r="N106" i="6" s="1"/>
  <c r="M107" i="5"/>
  <c r="M108" i="5"/>
  <c r="N108" i="6" s="1"/>
  <c r="M109" i="5"/>
  <c r="N109" i="6" s="1"/>
  <c r="M110" i="5"/>
  <c r="N110" i="6" s="1"/>
  <c r="M111" i="5"/>
  <c r="N111" i="6" s="1"/>
  <c r="M112" i="5"/>
  <c r="N112" i="6" s="1"/>
  <c r="M113" i="5"/>
  <c r="N113" i="6" s="1"/>
  <c r="M114" i="5"/>
  <c r="N114" i="6" s="1"/>
  <c r="M115" i="5"/>
  <c r="M116" i="5"/>
  <c r="N116" i="6" s="1"/>
  <c r="M117" i="5"/>
  <c r="N117" i="6" s="1"/>
  <c r="M118" i="5"/>
  <c r="N118" i="6" s="1"/>
  <c r="M119" i="5"/>
  <c r="N119" i="6" s="1"/>
  <c r="M120" i="5"/>
  <c r="N120" i="6" s="1"/>
  <c r="M121" i="5"/>
  <c r="N121" i="6" s="1"/>
  <c r="M122" i="5"/>
  <c r="N122" i="6" s="1"/>
  <c r="M123" i="5"/>
  <c r="M124" i="5"/>
  <c r="N124" i="6" s="1"/>
  <c r="M125" i="5"/>
  <c r="N125" i="6" s="1"/>
  <c r="M126" i="5"/>
  <c r="N126" i="6" s="1"/>
  <c r="M127" i="5"/>
  <c r="N127" i="6" s="1"/>
  <c r="M128" i="5"/>
  <c r="N128" i="6" s="1"/>
  <c r="M129" i="5"/>
  <c r="N129" i="6" s="1"/>
  <c r="M130" i="5"/>
  <c r="N130" i="6" s="1"/>
  <c r="M131" i="5"/>
  <c r="M132" i="5"/>
  <c r="N132" i="6" s="1"/>
  <c r="M133" i="5"/>
  <c r="N133" i="6" s="1"/>
  <c r="M134" i="5"/>
  <c r="N134" i="6" s="1"/>
  <c r="M135" i="5"/>
  <c r="N135" i="6" s="1"/>
  <c r="M136" i="5"/>
  <c r="N136" i="6" s="1"/>
  <c r="M137" i="5"/>
  <c r="N137" i="6" s="1"/>
  <c r="M138" i="5"/>
  <c r="N138" i="6" s="1"/>
  <c r="M139" i="5"/>
  <c r="M140" i="5"/>
  <c r="N140" i="6" s="1"/>
  <c r="M141" i="5"/>
  <c r="N141" i="6" s="1"/>
  <c r="M142" i="5"/>
  <c r="N142" i="6" s="1"/>
  <c r="M143" i="5"/>
  <c r="N143" i="6" s="1"/>
  <c r="M144" i="5"/>
  <c r="N144" i="6" s="1"/>
  <c r="M145" i="5"/>
  <c r="N145" i="6" s="1"/>
  <c r="M146" i="5"/>
  <c r="N146" i="6" s="1"/>
  <c r="M147" i="5"/>
  <c r="M148" i="5"/>
  <c r="N148" i="6" s="1"/>
  <c r="M149" i="5"/>
  <c r="N149" i="6" s="1"/>
  <c r="M150" i="5"/>
  <c r="N150" i="6" s="1"/>
  <c r="M151" i="5"/>
  <c r="N151" i="6" s="1"/>
  <c r="M152" i="5"/>
  <c r="N152" i="6" s="1"/>
  <c r="M153" i="5"/>
  <c r="N153" i="6" s="1"/>
  <c r="M154" i="5"/>
  <c r="N154" i="6" s="1"/>
  <c r="M155" i="5"/>
  <c r="M156" i="5"/>
  <c r="N156" i="6" s="1"/>
  <c r="M3" i="3"/>
  <c r="M8" i="6"/>
  <c r="M16" i="6"/>
  <c r="M24" i="6"/>
  <c r="M32" i="6"/>
  <c r="M40" i="6"/>
  <c r="M48" i="6"/>
  <c r="M56" i="6"/>
  <c r="M64" i="6"/>
  <c r="M72" i="6"/>
  <c r="M80" i="6"/>
  <c r="M88" i="6"/>
  <c r="M96" i="6"/>
  <c r="M104" i="6"/>
  <c r="M112" i="6"/>
  <c r="M120" i="6"/>
  <c r="M128" i="6"/>
  <c r="M136" i="6"/>
  <c r="M144" i="6"/>
  <c r="M152" i="6"/>
  <c r="M154" i="6"/>
  <c r="M155" i="6"/>
  <c r="L156" i="5"/>
  <c r="M156" i="6" s="1"/>
  <c r="L155" i="5"/>
  <c r="L154" i="5"/>
  <c r="L153" i="5"/>
  <c r="M153" i="6" s="1"/>
  <c r="L152" i="5"/>
  <c r="L151" i="5"/>
  <c r="M151" i="6" s="1"/>
  <c r="L150" i="5"/>
  <c r="M150" i="6" s="1"/>
  <c r="L149" i="5"/>
  <c r="M149" i="6" s="1"/>
  <c r="L148" i="5"/>
  <c r="M148" i="6" s="1"/>
  <c r="L147" i="5"/>
  <c r="M147" i="6" s="1"/>
  <c r="L146" i="5"/>
  <c r="M146" i="6" s="1"/>
  <c r="L145" i="5"/>
  <c r="M145" i="6" s="1"/>
  <c r="L144" i="5"/>
  <c r="L143" i="5"/>
  <c r="M143" i="6" s="1"/>
  <c r="L142" i="5"/>
  <c r="M142" i="6" s="1"/>
  <c r="L141" i="5"/>
  <c r="M141" i="6" s="1"/>
  <c r="L140" i="5"/>
  <c r="M140" i="6" s="1"/>
  <c r="L139" i="5"/>
  <c r="M139" i="6" s="1"/>
  <c r="L138" i="5"/>
  <c r="M138" i="6" s="1"/>
  <c r="L137" i="5"/>
  <c r="M137" i="6" s="1"/>
  <c r="L136" i="5"/>
  <c r="L135" i="5"/>
  <c r="M135" i="6" s="1"/>
  <c r="L134" i="5"/>
  <c r="M134" i="6" s="1"/>
  <c r="L133" i="5"/>
  <c r="M133" i="6" s="1"/>
  <c r="L132" i="5"/>
  <c r="M132" i="6" s="1"/>
  <c r="L131" i="5"/>
  <c r="M131" i="6" s="1"/>
  <c r="L130" i="5"/>
  <c r="M130" i="6" s="1"/>
  <c r="L129" i="5"/>
  <c r="M129" i="6" s="1"/>
  <c r="L128" i="5"/>
  <c r="L127" i="5"/>
  <c r="M127" i="6" s="1"/>
  <c r="L126" i="5"/>
  <c r="M126" i="6" s="1"/>
  <c r="L125" i="5"/>
  <c r="M125" i="6" s="1"/>
  <c r="L124" i="5"/>
  <c r="M124" i="6" s="1"/>
  <c r="L123" i="5"/>
  <c r="M123" i="6" s="1"/>
  <c r="L122" i="5"/>
  <c r="M122" i="6" s="1"/>
  <c r="L121" i="5"/>
  <c r="M121" i="6" s="1"/>
  <c r="L120" i="5"/>
  <c r="L119" i="5"/>
  <c r="M119" i="6" s="1"/>
  <c r="L118" i="5"/>
  <c r="M118" i="6" s="1"/>
  <c r="L117" i="5"/>
  <c r="M117" i="6" s="1"/>
  <c r="L116" i="5"/>
  <c r="M116" i="6" s="1"/>
  <c r="L115" i="5"/>
  <c r="M115" i="6" s="1"/>
  <c r="L114" i="5"/>
  <c r="M114" i="6" s="1"/>
  <c r="L113" i="5"/>
  <c r="M113" i="6" s="1"/>
  <c r="L112" i="5"/>
  <c r="L111" i="5"/>
  <c r="M111" i="6" s="1"/>
  <c r="L110" i="5"/>
  <c r="M110" i="6" s="1"/>
  <c r="L109" i="5"/>
  <c r="M109" i="6" s="1"/>
  <c r="L108" i="5"/>
  <c r="M108" i="6" s="1"/>
  <c r="L107" i="5"/>
  <c r="M107" i="6" s="1"/>
  <c r="L106" i="5"/>
  <c r="M106" i="6" s="1"/>
  <c r="L105" i="5"/>
  <c r="M105" i="6" s="1"/>
  <c r="L104" i="5"/>
  <c r="L103" i="5"/>
  <c r="M103" i="6" s="1"/>
  <c r="L102" i="5"/>
  <c r="M102" i="6" s="1"/>
  <c r="L101" i="5"/>
  <c r="M101" i="6" s="1"/>
  <c r="L100" i="5"/>
  <c r="M100" i="6" s="1"/>
  <c r="L99" i="5"/>
  <c r="M99" i="6" s="1"/>
  <c r="L98" i="5"/>
  <c r="M98" i="6" s="1"/>
  <c r="L97" i="5"/>
  <c r="M97" i="6" s="1"/>
  <c r="L96" i="5"/>
  <c r="L95" i="5"/>
  <c r="M95" i="6" s="1"/>
  <c r="L94" i="5"/>
  <c r="M94" i="6" s="1"/>
  <c r="L93" i="5"/>
  <c r="M93" i="6" s="1"/>
  <c r="L92" i="5"/>
  <c r="M92" i="6" s="1"/>
  <c r="L91" i="5"/>
  <c r="M91" i="6" s="1"/>
  <c r="L90" i="5"/>
  <c r="M90" i="6" s="1"/>
  <c r="L89" i="5"/>
  <c r="M89" i="6" s="1"/>
  <c r="L88" i="5"/>
  <c r="L87" i="5"/>
  <c r="M87" i="6" s="1"/>
  <c r="L86" i="5"/>
  <c r="M86" i="6" s="1"/>
  <c r="L85" i="5"/>
  <c r="M85" i="6" s="1"/>
  <c r="L84" i="5"/>
  <c r="M84" i="6" s="1"/>
  <c r="L83" i="5"/>
  <c r="M83" i="6" s="1"/>
  <c r="L82" i="5"/>
  <c r="M82" i="6" s="1"/>
  <c r="L81" i="5"/>
  <c r="M81" i="6" s="1"/>
  <c r="L80" i="5"/>
  <c r="L79" i="5"/>
  <c r="M79" i="6" s="1"/>
  <c r="L78" i="5"/>
  <c r="M78" i="6" s="1"/>
  <c r="L77" i="5"/>
  <c r="M77" i="6" s="1"/>
  <c r="L76" i="5"/>
  <c r="M76" i="6" s="1"/>
  <c r="L75" i="5"/>
  <c r="M75" i="6" s="1"/>
  <c r="L74" i="5"/>
  <c r="M74" i="6" s="1"/>
  <c r="L73" i="5"/>
  <c r="M73" i="6" s="1"/>
  <c r="L72" i="5"/>
  <c r="L71" i="5"/>
  <c r="M71" i="6" s="1"/>
  <c r="L70" i="5"/>
  <c r="M70" i="6" s="1"/>
  <c r="L69" i="5"/>
  <c r="M69" i="6" s="1"/>
  <c r="L68" i="5"/>
  <c r="M68" i="6" s="1"/>
  <c r="L67" i="5"/>
  <c r="M67" i="6" s="1"/>
  <c r="L66" i="5"/>
  <c r="M66" i="6" s="1"/>
  <c r="L65" i="5"/>
  <c r="M65" i="6" s="1"/>
  <c r="L64" i="5"/>
  <c r="L63" i="5"/>
  <c r="M63" i="6" s="1"/>
  <c r="L62" i="5"/>
  <c r="M62" i="6" s="1"/>
  <c r="L61" i="5"/>
  <c r="M61" i="6" s="1"/>
  <c r="L60" i="5"/>
  <c r="M60" i="6" s="1"/>
  <c r="L59" i="5"/>
  <c r="M59" i="6" s="1"/>
  <c r="L58" i="5"/>
  <c r="M58" i="6" s="1"/>
  <c r="L57" i="5"/>
  <c r="M57" i="6" s="1"/>
  <c r="L56" i="5"/>
  <c r="L55" i="5"/>
  <c r="M55" i="6" s="1"/>
  <c r="L54" i="5"/>
  <c r="M54" i="6" s="1"/>
  <c r="L53" i="5"/>
  <c r="M53" i="6" s="1"/>
  <c r="L52" i="5"/>
  <c r="M52" i="6" s="1"/>
  <c r="L51" i="5"/>
  <c r="M51" i="6" s="1"/>
  <c r="L50" i="5"/>
  <c r="M50" i="6" s="1"/>
  <c r="L49" i="5"/>
  <c r="M49" i="6" s="1"/>
  <c r="L48" i="5"/>
  <c r="L47" i="5"/>
  <c r="M47" i="6" s="1"/>
  <c r="L46" i="5"/>
  <c r="M46" i="6" s="1"/>
  <c r="L45" i="5"/>
  <c r="M45" i="6" s="1"/>
  <c r="L44" i="5"/>
  <c r="M44" i="6" s="1"/>
  <c r="L43" i="5"/>
  <c r="M43" i="6" s="1"/>
  <c r="L42" i="5"/>
  <c r="M42" i="6" s="1"/>
  <c r="L41" i="5"/>
  <c r="M41" i="6" s="1"/>
  <c r="L40" i="5"/>
  <c r="L39" i="5"/>
  <c r="M39" i="6" s="1"/>
  <c r="L38" i="5"/>
  <c r="M38" i="6" s="1"/>
  <c r="L37" i="5"/>
  <c r="M37" i="6" s="1"/>
  <c r="L36" i="5"/>
  <c r="M36" i="6" s="1"/>
  <c r="L35" i="5"/>
  <c r="M35" i="6" s="1"/>
  <c r="L34" i="5"/>
  <c r="M34" i="6" s="1"/>
  <c r="L33" i="5"/>
  <c r="M33" i="6" s="1"/>
  <c r="L32" i="5"/>
  <c r="L31" i="5"/>
  <c r="M31" i="6" s="1"/>
  <c r="L30" i="5"/>
  <c r="M30" i="6" s="1"/>
  <c r="L29" i="5"/>
  <c r="M29" i="6" s="1"/>
  <c r="L28" i="5"/>
  <c r="M28" i="6" s="1"/>
  <c r="L27" i="5"/>
  <c r="M27" i="6" s="1"/>
  <c r="L26" i="5"/>
  <c r="M26" i="6" s="1"/>
  <c r="L25" i="5"/>
  <c r="M25" i="6" s="1"/>
  <c r="L24" i="5"/>
  <c r="L23" i="5"/>
  <c r="M23" i="6" s="1"/>
  <c r="L22" i="5"/>
  <c r="M22" i="6" s="1"/>
  <c r="L21" i="5"/>
  <c r="M21" i="6" s="1"/>
  <c r="L20" i="5"/>
  <c r="M20" i="6" s="1"/>
  <c r="L19" i="5"/>
  <c r="M19" i="6" s="1"/>
  <c r="L18" i="5"/>
  <c r="M18" i="6" s="1"/>
  <c r="L17" i="5"/>
  <c r="M17" i="6" s="1"/>
  <c r="L16" i="5"/>
  <c r="L15" i="5"/>
  <c r="M15" i="6" s="1"/>
  <c r="L14" i="5"/>
  <c r="M14" i="6" s="1"/>
  <c r="L13" i="5"/>
  <c r="M13" i="6" s="1"/>
  <c r="L12" i="5"/>
  <c r="M12" i="6" s="1"/>
  <c r="L11" i="5"/>
  <c r="M11" i="6" s="1"/>
  <c r="L10" i="5"/>
  <c r="M10" i="6" s="1"/>
  <c r="L9" i="5"/>
  <c r="M9" i="6" s="1"/>
  <c r="L8" i="5"/>
  <c r="L7" i="5"/>
  <c r="M7" i="6" s="1"/>
  <c r="L6" i="5"/>
  <c r="M6" i="6" s="1"/>
  <c r="L5" i="5"/>
  <c r="M5" i="6" s="1"/>
  <c r="L4" i="5"/>
  <c r="M4" i="6" s="1"/>
  <c r="L3" i="3"/>
  <c r="K152" i="6"/>
  <c r="K144" i="6"/>
  <c r="K136" i="6"/>
  <c r="K128" i="6"/>
  <c r="K120" i="6"/>
  <c r="K112" i="6"/>
  <c r="K104" i="6"/>
  <c r="K96" i="6"/>
  <c r="K88" i="6"/>
  <c r="K80" i="6"/>
  <c r="K72" i="6"/>
  <c r="K64" i="6"/>
  <c r="K56" i="6"/>
  <c r="K48" i="6"/>
  <c r="K40" i="6"/>
  <c r="K32" i="6"/>
  <c r="K24" i="6"/>
  <c r="K16" i="6"/>
  <c r="K8" i="6"/>
  <c r="K5" i="6"/>
  <c r="J4" i="5"/>
  <c r="K4" i="6" s="1"/>
  <c r="J5" i="5"/>
  <c r="J6" i="5"/>
  <c r="K6" i="6" s="1"/>
  <c r="J7" i="5"/>
  <c r="K7" i="6" s="1"/>
  <c r="J8" i="5"/>
  <c r="J9" i="5"/>
  <c r="K9" i="6" s="1"/>
  <c r="J10" i="5"/>
  <c r="K10" i="6" s="1"/>
  <c r="J11" i="5"/>
  <c r="K11" i="6" s="1"/>
  <c r="J12" i="5"/>
  <c r="K12" i="6" s="1"/>
  <c r="J13" i="5"/>
  <c r="K13" i="6" s="1"/>
  <c r="J14" i="5"/>
  <c r="K14" i="6" s="1"/>
  <c r="J15" i="5"/>
  <c r="K15" i="6" s="1"/>
  <c r="J16" i="5"/>
  <c r="J17" i="5"/>
  <c r="K17" i="6" s="1"/>
  <c r="J18" i="5"/>
  <c r="K18" i="6" s="1"/>
  <c r="J19" i="5"/>
  <c r="K19" i="6" s="1"/>
  <c r="J20" i="5"/>
  <c r="K20" i="6" s="1"/>
  <c r="J21" i="5"/>
  <c r="K21" i="6" s="1"/>
  <c r="J22" i="5"/>
  <c r="K22" i="6" s="1"/>
  <c r="J23" i="5"/>
  <c r="K23" i="6" s="1"/>
  <c r="J24" i="5"/>
  <c r="J25" i="5"/>
  <c r="K25" i="6" s="1"/>
  <c r="J26" i="5"/>
  <c r="K26" i="6" s="1"/>
  <c r="J27" i="5"/>
  <c r="K27" i="6" s="1"/>
  <c r="J28" i="5"/>
  <c r="K28" i="6" s="1"/>
  <c r="J29" i="5"/>
  <c r="K29" i="6" s="1"/>
  <c r="J30" i="5"/>
  <c r="K30" i="6" s="1"/>
  <c r="J31" i="5"/>
  <c r="K31" i="6" s="1"/>
  <c r="J32" i="5"/>
  <c r="J33" i="5"/>
  <c r="K33" i="6" s="1"/>
  <c r="J34" i="5"/>
  <c r="K34" i="6" s="1"/>
  <c r="J35" i="5"/>
  <c r="K35" i="6" s="1"/>
  <c r="J36" i="5"/>
  <c r="K36" i="6" s="1"/>
  <c r="J37" i="5"/>
  <c r="K37" i="6" s="1"/>
  <c r="J38" i="5"/>
  <c r="K38" i="6" s="1"/>
  <c r="J39" i="5"/>
  <c r="K39" i="6" s="1"/>
  <c r="J40" i="5"/>
  <c r="J41" i="5"/>
  <c r="K41" i="6" s="1"/>
  <c r="J42" i="5"/>
  <c r="K42" i="6" s="1"/>
  <c r="J43" i="5"/>
  <c r="K43" i="6" s="1"/>
  <c r="J44" i="5"/>
  <c r="K44" i="6" s="1"/>
  <c r="J45" i="5"/>
  <c r="K45" i="6" s="1"/>
  <c r="J46" i="5"/>
  <c r="K46" i="6" s="1"/>
  <c r="J47" i="5"/>
  <c r="K47" i="6" s="1"/>
  <c r="J48" i="5"/>
  <c r="J49" i="5"/>
  <c r="K49" i="6" s="1"/>
  <c r="J50" i="5"/>
  <c r="K50" i="6" s="1"/>
  <c r="J51" i="5"/>
  <c r="K51" i="6" s="1"/>
  <c r="J52" i="5"/>
  <c r="K52" i="6" s="1"/>
  <c r="J53" i="5"/>
  <c r="K53" i="6" s="1"/>
  <c r="J54" i="5"/>
  <c r="K54" i="6" s="1"/>
  <c r="J55" i="5"/>
  <c r="K55" i="6" s="1"/>
  <c r="J56" i="5"/>
  <c r="J57" i="5"/>
  <c r="K57" i="6" s="1"/>
  <c r="J58" i="5"/>
  <c r="K58" i="6" s="1"/>
  <c r="J59" i="5"/>
  <c r="K59" i="6" s="1"/>
  <c r="J60" i="5"/>
  <c r="K60" i="6" s="1"/>
  <c r="J61" i="5"/>
  <c r="K61" i="6" s="1"/>
  <c r="J62" i="5"/>
  <c r="K62" i="6" s="1"/>
  <c r="J63" i="5"/>
  <c r="K63" i="6" s="1"/>
  <c r="J64" i="5"/>
  <c r="J65" i="5"/>
  <c r="K65" i="6" s="1"/>
  <c r="J66" i="5"/>
  <c r="K66" i="6" s="1"/>
  <c r="J67" i="5"/>
  <c r="K67" i="6" s="1"/>
  <c r="J68" i="5"/>
  <c r="K68" i="6" s="1"/>
  <c r="J69" i="5"/>
  <c r="K69" i="6" s="1"/>
  <c r="J70" i="5"/>
  <c r="K70" i="6" s="1"/>
  <c r="J71" i="5"/>
  <c r="K71" i="6" s="1"/>
  <c r="J72" i="5"/>
  <c r="J73" i="5"/>
  <c r="K73" i="6" s="1"/>
  <c r="J74" i="5"/>
  <c r="K74" i="6" s="1"/>
  <c r="J75" i="5"/>
  <c r="K75" i="6" s="1"/>
  <c r="J76" i="5"/>
  <c r="K76" i="6" s="1"/>
  <c r="J77" i="5"/>
  <c r="K77" i="6" s="1"/>
  <c r="J78" i="5"/>
  <c r="K78" i="6" s="1"/>
  <c r="J79" i="5"/>
  <c r="K79" i="6" s="1"/>
  <c r="J80" i="5"/>
  <c r="J81" i="5"/>
  <c r="K81" i="6" s="1"/>
  <c r="J82" i="5"/>
  <c r="K82" i="6" s="1"/>
  <c r="J83" i="5"/>
  <c r="K83" i="6" s="1"/>
  <c r="J84" i="5"/>
  <c r="K84" i="6" s="1"/>
  <c r="J85" i="5"/>
  <c r="K85" i="6" s="1"/>
  <c r="J86" i="5"/>
  <c r="K86" i="6" s="1"/>
  <c r="J87" i="5"/>
  <c r="K87" i="6" s="1"/>
  <c r="J88" i="5"/>
  <c r="J89" i="5"/>
  <c r="K89" i="6" s="1"/>
  <c r="J90" i="5"/>
  <c r="K90" i="6" s="1"/>
  <c r="J91" i="5"/>
  <c r="K91" i="6" s="1"/>
  <c r="J92" i="5"/>
  <c r="K92" i="6" s="1"/>
  <c r="J93" i="5"/>
  <c r="K93" i="6" s="1"/>
  <c r="J94" i="5"/>
  <c r="K94" i="6" s="1"/>
  <c r="J95" i="5"/>
  <c r="K95" i="6" s="1"/>
  <c r="J96" i="5"/>
  <c r="J97" i="5"/>
  <c r="K97" i="6" s="1"/>
  <c r="J98" i="5"/>
  <c r="K98" i="6" s="1"/>
  <c r="J99" i="5"/>
  <c r="K99" i="6" s="1"/>
  <c r="J100" i="5"/>
  <c r="K100" i="6" s="1"/>
  <c r="J101" i="5"/>
  <c r="K101" i="6" s="1"/>
  <c r="J102" i="5"/>
  <c r="K102" i="6" s="1"/>
  <c r="J103" i="5"/>
  <c r="K103" i="6" s="1"/>
  <c r="J104" i="5"/>
  <c r="J105" i="5"/>
  <c r="K105" i="6" s="1"/>
  <c r="J106" i="5"/>
  <c r="K106" i="6" s="1"/>
  <c r="J107" i="5"/>
  <c r="K107" i="6" s="1"/>
  <c r="J108" i="5"/>
  <c r="K108" i="6" s="1"/>
  <c r="J109" i="5"/>
  <c r="K109" i="6" s="1"/>
  <c r="J110" i="5"/>
  <c r="K110" i="6" s="1"/>
  <c r="J111" i="5"/>
  <c r="K111" i="6" s="1"/>
  <c r="J112" i="5"/>
  <c r="J113" i="5"/>
  <c r="K113" i="6" s="1"/>
  <c r="J114" i="5"/>
  <c r="K114" i="6" s="1"/>
  <c r="J115" i="5"/>
  <c r="K115" i="6" s="1"/>
  <c r="J116" i="5"/>
  <c r="K116" i="6" s="1"/>
  <c r="J117" i="5"/>
  <c r="K117" i="6" s="1"/>
  <c r="J118" i="5"/>
  <c r="K118" i="6" s="1"/>
  <c r="J119" i="5"/>
  <c r="K119" i="6" s="1"/>
  <c r="J120" i="5"/>
  <c r="J121" i="5"/>
  <c r="K121" i="6" s="1"/>
  <c r="J122" i="5"/>
  <c r="K122" i="6" s="1"/>
  <c r="J123" i="5"/>
  <c r="K123" i="6" s="1"/>
  <c r="J124" i="5"/>
  <c r="K124" i="6" s="1"/>
  <c r="J125" i="5"/>
  <c r="K125" i="6" s="1"/>
  <c r="J126" i="5"/>
  <c r="K126" i="6" s="1"/>
  <c r="J127" i="5"/>
  <c r="K127" i="6" s="1"/>
  <c r="J128" i="5"/>
  <c r="J129" i="5"/>
  <c r="K129" i="6" s="1"/>
  <c r="J130" i="5"/>
  <c r="K130" i="6" s="1"/>
  <c r="J131" i="5"/>
  <c r="K131" i="6" s="1"/>
  <c r="J132" i="5"/>
  <c r="K132" i="6" s="1"/>
  <c r="J133" i="5"/>
  <c r="K133" i="6" s="1"/>
  <c r="J134" i="5"/>
  <c r="K134" i="6" s="1"/>
  <c r="J135" i="5"/>
  <c r="K135" i="6" s="1"/>
  <c r="J136" i="5"/>
  <c r="J137" i="5"/>
  <c r="K137" i="6" s="1"/>
  <c r="J138" i="5"/>
  <c r="K138" i="6" s="1"/>
  <c r="J139" i="5"/>
  <c r="K139" i="6" s="1"/>
  <c r="J140" i="5"/>
  <c r="K140" i="6" s="1"/>
  <c r="J141" i="5"/>
  <c r="K141" i="6" s="1"/>
  <c r="J142" i="5"/>
  <c r="K142" i="6" s="1"/>
  <c r="J143" i="5"/>
  <c r="K143" i="6" s="1"/>
  <c r="J144" i="5"/>
  <c r="J145" i="5"/>
  <c r="K145" i="6" s="1"/>
  <c r="J146" i="5"/>
  <c r="K146" i="6" s="1"/>
  <c r="J147" i="5"/>
  <c r="K147" i="6" s="1"/>
  <c r="J148" i="5"/>
  <c r="K148" i="6" s="1"/>
  <c r="J149" i="5"/>
  <c r="K149" i="6" s="1"/>
  <c r="J150" i="5"/>
  <c r="K150" i="6" s="1"/>
  <c r="J151" i="5"/>
  <c r="K151" i="6" s="1"/>
  <c r="J152" i="5"/>
  <c r="J153" i="5"/>
  <c r="K153" i="6" s="1"/>
  <c r="J154" i="5"/>
  <c r="K154" i="6" s="1"/>
  <c r="J155" i="5"/>
  <c r="K155" i="6" s="1"/>
  <c r="J156" i="5"/>
  <c r="K156" i="6" s="1"/>
  <c r="J3" i="3"/>
  <c r="K3" i="4" s="1"/>
  <c r="J4" i="6"/>
  <c r="J7" i="6"/>
  <c r="J12" i="6"/>
  <c r="J15" i="6"/>
  <c r="J20" i="6"/>
  <c r="J23" i="6"/>
  <c r="J28" i="6"/>
  <c r="J31" i="6"/>
  <c r="J36" i="6"/>
  <c r="J39" i="6"/>
  <c r="J44" i="6"/>
  <c r="J47" i="6"/>
  <c r="J52" i="6"/>
  <c r="J55" i="6"/>
  <c r="J60" i="6"/>
  <c r="J63" i="6"/>
  <c r="J68" i="6"/>
  <c r="J71" i="6"/>
  <c r="J76" i="6"/>
  <c r="J79" i="6"/>
  <c r="J84" i="6"/>
  <c r="J87" i="6"/>
  <c r="J92" i="6"/>
  <c r="J95" i="6"/>
  <c r="J100" i="6"/>
  <c r="J103" i="6"/>
  <c r="J108" i="6"/>
  <c r="J111" i="6"/>
  <c r="J116" i="6"/>
  <c r="J119" i="6"/>
  <c r="J124" i="6"/>
  <c r="J127" i="6"/>
  <c r="J132" i="6"/>
  <c r="J135" i="6"/>
  <c r="J140" i="6"/>
  <c r="J143" i="6"/>
  <c r="J146" i="6"/>
  <c r="J148" i="6"/>
  <c r="J151" i="6"/>
  <c r="J154" i="6"/>
  <c r="J156" i="6"/>
  <c r="I156" i="5"/>
  <c r="I155" i="5"/>
  <c r="J155" i="6" s="1"/>
  <c r="I154" i="5"/>
  <c r="I153" i="5"/>
  <c r="J153" i="6" s="1"/>
  <c r="I152" i="5"/>
  <c r="J152" i="6" s="1"/>
  <c r="I151" i="5"/>
  <c r="I150" i="5"/>
  <c r="J150" i="6" s="1"/>
  <c r="I149" i="5"/>
  <c r="J149" i="6" s="1"/>
  <c r="I148" i="5"/>
  <c r="I147" i="5"/>
  <c r="J147" i="6" s="1"/>
  <c r="I146" i="5"/>
  <c r="I145" i="5"/>
  <c r="J145" i="6" s="1"/>
  <c r="I144" i="5"/>
  <c r="J144" i="6" s="1"/>
  <c r="I143" i="5"/>
  <c r="I142" i="5"/>
  <c r="J142" i="6" s="1"/>
  <c r="I141" i="5"/>
  <c r="J141" i="6" s="1"/>
  <c r="I140" i="5"/>
  <c r="I139" i="5"/>
  <c r="J139" i="6" s="1"/>
  <c r="I138" i="5"/>
  <c r="J138" i="6" s="1"/>
  <c r="I137" i="5"/>
  <c r="J137" i="6" s="1"/>
  <c r="I136" i="5"/>
  <c r="J136" i="6" s="1"/>
  <c r="I135" i="5"/>
  <c r="I134" i="5"/>
  <c r="J134" i="6" s="1"/>
  <c r="I133" i="5"/>
  <c r="J133" i="6" s="1"/>
  <c r="I132" i="5"/>
  <c r="I131" i="5"/>
  <c r="J131" i="6" s="1"/>
  <c r="I130" i="5"/>
  <c r="J130" i="6" s="1"/>
  <c r="I129" i="5"/>
  <c r="J129" i="6" s="1"/>
  <c r="I128" i="5"/>
  <c r="J128" i="6" s="1"/>
  <c r="I127" i="5"/>
  <c r="I126" i="5"/>
  <c r="J126" i="6" s="1"/>
  <c r="I125" i="5"/>
  <c r="J125" i="6" s="1"/>
  <c r="I124" i="5"/>
  <c r="I123" i="5"/>
  <c r="J123" i="6" s="1"/>
  <c r="I122" i="5"/>
  <c r="J122" i="6" s="1"/>
  <c r="I121" i="5"/>
  <c r="J121" i="6" s="1"/>
  <c r="I120" i="5"/>
  <c r="J120" i="6" s="1"/>
  <c r="I119" i="5"/>
  <c r="I118" i="5"/>
  <c r="J118" i="6" s="1"/>
  <c r="I117" i="5"/>
  <c r="J117" i="6" s="1"/>
  <c r="I116" i="5"/>
  <c r="I115" i="5"/>
  <c r="J115" i="6" s="1"/>
  <c r="I114" i="5"/>
  <c r="J114" i="6" s="1"/>
  <c r="I113" i="5"/>
  <c r="J113" i="6" s="1"/>
  <c r="I112" i="5"/>
  <c r="J112" i="6" s="1"/>
  <c r="I111" i="5"/>
  <c r="I110" i="5"/>
  <c r="J110" i="6" s="1"/>
  <c r="I109" i="5"/>
  <c r="J109" i="6" s="1"/>
  <c r="I108" i="5"/>
  <c r="I107" i="5"/>
  <c r="J107" i="6" s="1"/>
  <c r="I106" i="5"/>
  <c r="J106" i="6" s="1"/>
  <c r="I105" i="5"/>
  <c r="J105" i="6" s="1"/>
  <c r="I104" i="5"/>
  <c r="J104" i="6" s="1"/>
  <c r="I103" i="5"/>
  <c r="I102" i="5"/>
  <c r="J102" i="6" s="1"/>
  <c r="I101" i="5"/>
  <c r="J101" i="6" s="1"/>
  <c r="I100" i="5"/>
  <c r="I99" i="5"/>
  <c r="J99" i="6" s="1"/>
  <c r="I98" i="5"/>
  <c r="J98" i="6" s="1"/>
  <c r="I97" i="5"/>
  <c r="J97" i="6" s="1"/>
  <c r="I96" i="5"/>
  <c r="J96" i="6" s="1"/>
  <c r="I95" i="5"/>
  <c r="I94" i="5"/>
  <c r="J94" i="6" s="1"/>
  <c r="I93" i="5"/>
  <c r="J93" i="6" s="1"/>
  <c r="I92" i="5"/>
  <c r="I91" i="5"/>
  <c r="J91" i="6" s="1"/>
  <c r="I90" i="5"/>
  <c r="J90" i="6" s="1"/>
  <c r="I89" i="5"/>
  <c r="J89" i="6" s="1"/>
  <c r="I88" i="5"/>
  <c r="J88" i="6" s="1"/>
  <c r="I87" i="5"/>
  <c r="I86" i="5"/>
  <c r="J86" i="6" s="1"/>
  <c r="I85" i="5"/>
  <c r="J85" i="6" s="1"/>
  <c r="I84" i="5"/>
  <c r="I83" i="5"/>
  <c r="J83" i="6" s="1"/>
  <c r="I82" i="5"/>
  <c r="J82" i="6" s="1"/>
  <c r="I81" i="5"/>
  <c r="J81" i="6" s="1"/>
  <c r="I80" i="5"/>
  <c r="J80" i="6" s="1"/>
  <c r="I79" i="5"/>
  <c r="I78" i="5"/>
  <c r="J78" i="6" s="1"/>
  <c r="I77" i="5"/>
  <c r="J77" i="6" s="1"/>
  <c r="I76" i="5"/>
  <c r="I75" i="5"/>
  <c r="J75" i="6" s="1"/>
  <c r="I74" i="5"/>
  <c r="J74" i="6" s="1"/>
  <c r="I73" i="5"/>
  <c r="J73" i="6" s="1"/>
  <c r="I72" i="5"/>
  <c r="J72" i="6" s="1"/>
  <c r="I71" i="5"/>
  <c r="I70" i="5"/>
  <c r="J70" i="6" s="1"/>
  <c r="I69" i="5"/>
  <c r="J69" i="6" s="1"/>
  <c r="I68" i="5"/>
  <c r="I67" i="5"/>
  <c r="J67" i="6" s="1"/>
  <c r="I66" i="5"/>
  <c r="J66" i="6" s="1"/>
  <c r="I65" i="5"/>
  <c r="J65" i="6" s="1"/>
  <c r="I64" i="5"/>
  <c r="J64" i="6" s="1"/>
  <c r="I63" i="5"/>
  <c r="I62" i="5"/>
  <c r="J62" i="6" s="1"/>
  <c r="I61" i="5"/>
  <c r="J61" i="6" s="1"/>
  <c r="I60" i="5"/>
  <c r="I59" i="5"/>
  <c r="J59" i="6" s="1"/>
  <c r="I58" i="5"/>
  <c r="J58" i="6" s="1"/>
  <c r="I57" i="5"/>
  <c r="J57" i="6" s="1"/>
  <c r="I56" i="5"/>
  <c r="J56" i="6" s="1"/>
  <c r="I55" i="5"/>
  <c r="I54" i="5"/>
  <c r="J54" i="6" s="1"/>
  <c r="I53" i="5"/>
  <c r="J53" i="6" s="1"/>
  <c r="I52" i="5"/>
  <c r="I51" i="5"/>
  <c r="J51" i="6" s="1"/>
  <c r="I50" i="5"/>
  <c r="J50" i="6" s="1"/>
  <c r="I49" i="5"/>
  <c r="J49" i="6" s="1"/>
  <c r="I48" i="5"/>
  <c r="J48" i="6" s="1"/>
  <c r="I47" i="5"/>
  <c r="I46" i="5"/>
  <c r="J46" i="6" s="1"/>
  <c r="I45" i="5"/>
  <c r="J45" i="6" s="1"/>
  <c r="I44" i="5"/>
  <c r="I43" i="5"/>
  <c r="J43" i="6" s="1"/>
  <c r="I42" i="5"/>
  <c r="J42" i="6" s="1"/>
  <c r="I41" i="5"/>
  <c r="J41" i="6" s="1"/>
  <c r="I40" i="5"/>
  <c r="J40" i="6" s="1"/>
  <c r="I39" i="5"/>
  <c r="I38" i="5"/>
  <c r="J38" i="6" s="1"/>
  <c r="I37" i="5"/>
  <c r="J37" i="6" s="1"/>
  <c r="I36" i="5"/>
  <c r="I35" i="5"/>
  <c r="J35" i="6" s="1"/>
  <c r="I34" i="5"/>
  <c r="J34" i="6" s="1"/>
  <c r="I33" i="5"/>
  <c r="J33" i="6" s="1"/>
  <c r="I32" i="5"/>
  <c r="J32" i="6" s="1"/>
  <c r="I31" i="5"/>
  <c r="I30" i="5"/>
  <c r="J30" i="6" s="1"/>
  <c r="I29" i="5"/>
  <c r="J29" i="6" s="1"/>
  <c r="I28" i="5"/>
  <c r="I27" i="5"/>
  <c r="J27" i="6" s="1"/>
  <c r="I26" i="5"/>
  <c r="J26" i="6" s="1"/>
  <c r="I25" i="5"/>
  <c r="J25" i="6" s="1"/>
  <c r="I24" i="5"/>
  <c r="J24" i="6" s="1"/>
  <c r="I23" i="5"/>
  <c r="I22" i="5"/>
  <c r="J22" i="6" s="1"/>
  <c r="I21" i="5"/>
  <c r="J21" i="6" s="1"/>
  <c r="I20" i="5"/>
  <c r="I19" i="5"/>
  <c r="J19" i="6" s="1"/>
  <c r="I18" i="5"/>
  <c r="J18" i="6" s="1"/>
  <c r="I17" i="5"/>
  <c r="J17" i="6" s="1"/>
  <c r="I16" i="5"/>
  <c r="J16" i="6" s="1"/>
  <c r="I15" i="5"/>
  <c r="I14" i="5"/>
  <c r="J14" i="6" s="1"/>
  <c r="I13" i="5"/>
  <c r="J13" i="6" s="1"/>
  <c r="I12" i="5"/>
  <c r="I11" i="5"/>
  <c r="J11" i="6" s="1"/>
  <c r="I10" i="5"/>
  <c r="J10" i="6" s="1"/>
  <c r="I9" i="5"/>
  <c r="J9" i="6" s="1"/>
  <c r="I8" i="5"/>
  <c r="J8" i="6" s="1"/>
  <c r="I7" i="5"/>
  <c r="I6" i="5"/>
  <c r="J6" i="6" s="1"/>
  <c r="I5" i="5"/>
  <c r="J5" i="6" s="1"/>
  <c r="I4" i="5"/>
  <c r="I3" i="5"/>
  <c r="J3" i="6" s="1"/>
  <c r="F11" i="6" l="1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3" i="6"/>
  <c r="F131" i="6"/>
  <c r="F139" i="6"/>
  <c r="F147" i="6"/>
  <c r="F155" i="6"/>
  <c r="F3" i="6"/>
  <c r="F86" i="5"/>
  <c r="F86" i="6" s="1"/>
  <c r="F83" i="5"/>
  <c r="F4" i="5"/>
  <c r="F4" i="6" s="1"/>
  <c r="F5" i="5"/>
  <c r="F5" i="6" s="1"/>
  <c r="F6" i="5"/>
  <c r="F6" i="6" s="1"/>
  <c r="F7" i="5"/>
  <c r="F7" i="6" s="1"/>
  <c r="F8" i="5"/>
  <c r="F8" i="6" s="1"/>
  <c r="F9" i="5"/>
  <c r="F9" i="6" s="1"/>
  <c r="F10" i="5"/>
  <c r="F10" i="6" s="1"/>
  <c r="F11" i="5"/>
  <c r="F12" i="5"/>
  <c r="F12" i="6" s="1"/>
  <c r="F13" i="5"/>
  <c r="F13" i="6" s="1"/>
  <c r="F14" i="5"/>
  <c r="F14" i="6" s="1"/>
  <c r="F15" i="5"/>
  <c r="F15" i="6" s="1"/>
  <c r="F16" i="5"/>
  <c r="F16" i="6" s="1"/>
  <c r="F17" i="5"/>
  <c r="F17" i="6" s="1"/>
  <c r="F18" i="5"/>
  <c r="F18" i="6" s="1"/>
  <c r="F19" i="5"/>
  <c r="F20" i="5"/>
  <c r="F20" i="6" s="1"/>
  <c r="F21" i="5"/>
  <c r="F21" i="6" s="1"/>
  <c r="F22" i="5"/>
  <c r="F22" i="6" s="1"/>
  <c r="F23" i="5"/>
  <c r="F23" i="6" s="1"/>
  <c r="F24" i="5"/>
  <c r="F24" i="6" s="1"/>
  <c r="F25" i="5"/>
  <c r="F25" i="6" s="1"/>
  <c r="F26" i="5"/>
  <c r="F26" i="6" s="1"/>
  <c r="F27" i="5"/>
  <c r="F28" i="5"/>
  <c r="F28" i="6" s="1"/>
  <c r="F29" i="5"/>
  <c r="F29" i="6" s="1"/>
  <c r="F30" i="5"/>
  <c r="F30" i="6" s="1"/>
  <c r="F31" i="5"/>
  <c r="F31" i="6" s="1"/>
  <c r="F32" i="5"/>
  <c r="F32" i="6" s="1"/>
  <c r="F33" i="5"/>
  <c r="F33" i="6" s="1"/>
  <c r="F34" i="5"/>
  <c r="F34" i="6" s="1"/>
  <c r="F35" i="5"/>
  <c r="F36" i="5"/>
  <c r="F36" i="6" s="1"/>
  <c r="F37" i="5"/>
  <c r="F37" i="6" s="1"/>
  <c r="F38" i="5"/>
  <c r="F38" i="6" s="1"/>
  <c r="F39" i="5"/>
  <c r="F39" i="6" s="1"/>
  <c r="F40" i="5"/>
  <c r="F40" i="6" s="1"/>
  <c r="F41" i="5"/>
  <c r="F41" i="6" s="1"/>
  <c r="F42" i="5"/>
  <c r="F42" i="6" s="1"/>
  <c r="F43" i="5"/>
  <c r="F44" i="5"/>
  <c r="F44" i="6" s="1"/>
  <c r="F45" i="5"/>
  <c r="F45" i="6" s="1"/>
  <c r="F46" i="5"/>
  <c r="F46" i="6" s="1"/>
  <c r="F47" i="5"/>
  <c r="F47" i="6" s="1"/>
  <c r="F48" i="5"/>
  <c r="F48" i="6" s="1"/>
  <c r="F49" i="5"/>
  <c r="F49" i="6" s="1"/>
  <c r="F50" i="5"/>
  <c r="F50" i="6" s="1"/>
  <c r="F51" i="5"/>
  <c r="F52" i="5"/>
  <c r="F52" i="6" s="1"/>
  <c r="F53" i="5"/>
  <c r="F53" i="6" s="1"/>
  <c r="F54" i="5"/>
  <c r="F54" i="6" s="1"/>
  <c r="F55" i="5"/>
  <c r="F55" i="6" s="1"/>
  <c r="F56" i="5"/>
  <c r="F56" i="6" s="1"/>
  <c r="F57" i="5"/>
  <c r="F57" i="6" s="1"/>
  <c r="F58" i="5"/>
  <c r="F58" i="6" s="1"/>
  <c r="F59" i="5"/>
  <c r="F60" i="5"/>
  <c r="F60" i="6" s="1"/>
  <c r="F61" i="5"/>
  <c r="F61" i="6" s="1"/>
  <c r="F62" i="5"/>
  <c r="F62" i="6" s="1"/>
  <c r="F63" i="5"/>
  <c r="F63" i="6" s="1"/>
  <c r="F64" i="5"/>
  <c r="F64" i="6" s="1"/>
  <c r="F65" i="5"/>
  <c r="F65" i="6" s="1"/>
  <c r="F66" i="5"/>
  <c r="F66" i="6" s="1"/>
  <c r="F67" i="5"/>
  <c r="F68" i="5"/>
  <c r="F68" i="6" s="1"/>
  <c r="F69" i="5"/>
  <c r="F69" i="6" s="1"/>
  <c r="F70" i="5"/>
  <c r="F70" i="6" s="1"/>
  <c r="F71" i="5"/>
  <c r="F71" i="6" s="1"/>
  <c r="F72" i="5"/>
  <c r="F72" i="6" s="1"/>
  <c r="F73" i="5"/>
  <c r="F73" i="6" s="1"/>
  <c r="F74" i="5"/>
  <c r="F74" i="6" s="1"/>
  <c r="F75" i="5"/>
  <c r="F76" i="5"/>
  <c r="F76" i="6" s="1"/>
  <c r="F77" i="5"/>
  <c r="F77" i="6" s="1"/>
  <c r="F78" i="5"/>
  <c r="F78" i="6" s="1"/>
  <c r="F79" i="5"/>
  <c r="F79" i="6" s="1"/>
  <c r="F80" i="5"/>
  <c r="F80" i="6" s="1"/>
  <c r="F81" i="5"/>
  <c r="F81" i="6" s="1"/>
  <c r="F82" i="5"/>
  <c r="F82" i="6" s="1"/>
  <c r="F84" i="5"/>
  <c r="F84" i="6" s="1"/>
  <c r="F85" i="5"/>
  <c r="F85" i="6" s="1"/>
  <c r="F87" i="5"/>
  <c r="F87" i="6" s="1"/>
  <c r="F88" i="5"/>
  <c r="F88" i="6" s="1"/>
  <c r="F89" i="5"/>
  <c r="F89" i="6" s="1"/>
  <c r="F90" i="5"/>
  <c r="F90" i="6" s="1"/>
  <c r="F91" i="5"/>
  <c r="F92" i="5"/>
  <c r="F92" i="6" s="1"/>
  <c r="F93" i="5"/>
  <c r="F93" i="6" s="1"/>
  <c r="F94" i="5"/>
  <c r="F94" i="6" s="1"/>
  <c r="F95" i="5"/>
  <c r="F95" i="6" s="1"/>
  <c r="F96" i="5"/>
  <c r="F96" i="6" s="1"/>
  <c r="F97" i="5"/>
  <c r="F97" i="6" s="1"/>
  <c r="F98" i="5"/>
  <c r="F98" i="6" s="1"/>
  <c r="F99" i="5"/>
  <c r="F100" i="5"/>
  <c r="F100" i="6" s="1"/>
  <c r="F101" i="5"/>
  <c r="F101" i="6" s="1"/>
  <c r="F102" i="5"/>
  <c r="F102" i="6" s="1"/>
  <c r="F103" i="5"/>
  <c r="F103" i="6" s="1"/>
  <c r="F104" i="5"/>
  <c r="F104" i="6" s="1"/>
  <c r="F105" i="5"/>
  <c r="F105" i="6" s="1"/>
  <c r="F106" i="5"/>
  <c r="F106" i="6" s="1"/>
  <c r="F107" i="5"/>
  <c r="F108" i="5"/>
  <c r="F108" i="6" s="1"/>
  <c r="F109" i="5"/>
  <c r="F109" i="6" s="1"/>
  <c r="F110" i="5"/>
  <c r="F110" i="6" s="1"/>
  <c r="F111" i="5"/>
  <c r="F111" i="6" s="1"/>
  <c r="F112" i="5"/>
  <c r="F112" i="6" s="1"/>
  <c r="F113" i="5"/>
  <c r="F113" i="6" s="1"/>
  <c r="F114" i="5"/>
  <c r="F114" i="6" s="1"/>
  <c r="F115" i="5"/>
  <c r="F116" i="5"/>
  <c r="F116" i="6" s="1"/>
  <c r="F117" i="5"/>
  <c r="F117" i="6" s="1"/>
  <c r="F118" i="5"/>
  <c r="F118" i="6" s="1"/>
  <c r="F119" i="5"/>
  <c r="F119" i="6" s="1"/>
  <c r="F120" i="5"/>
  <c r="F120" i="6" s="1"/>
  <c r="F121" i="5"/>
  <c r="F121" i="6" s="1"/>
  <c r="F122" i="5"/>
  <c r="F122" i="6" s="1"/>
  <c r="F123" i="5"/>
  <c r="F124" i="5"/>
  <c r="F124" i="6" s="1"/>
  <c r="F125" i="5"/>
  <c r="F125" i="6" s="1"/>
  <c r="F126" i="5"/>
  <c r="F126" i="6" s="1"/>
  <c r="F127" i="5"/>
  <c r="F127" i="6" s="1"/>
  <c r="F128" i="5"/>
  <c r="F128" i="6" s="1"/>
  <c r="F129" i="5"/>
  <c r="F129" i="6" s="1"/>
  <c r="F130" i="5"/>
  <c r="F130" i="6" s="1"/>
  <c r="F131" i="5"/>
  <c r="F132" i="5"/>
  <c r="F132" i="6" s="1"/>
  <c r="F133" i="5"/>
  <c r="F133" i="6" s="1"/>
  <c r="F134" i="5"/>
  <c r="F134" i="6" s="1"/>
  <c r="F135" i="5"/>
  <c r="F135" i="6" s="1"/>
  <c r="F136" i="5"/>
  <c r="F136" i="6" s="1"/>
  <c r="F137" i="5"/>
  <c r="F137" i="6" s="1"/>
  <c r="F138" i="5"/>
  <c r="F138" i="6" s="1"/>
  <c r="F139" i="5"/>
  <c r="F140" i="5"/>
  <c r="F140" i="6" s="1"/>
  <c r="F141" i="5"/>
  <c r="F141" i="6" s="1"/>
  <c r="F142" i="5"/>
  <c r="F142" i="6" s="1"/>
  <c r="F143" i="5"/>
  <c r="F143" i="6" s="1"/>
  <c r="F144" i="5"/>
  <c r="F144" i="6" s="1"/>
  <c r="F145" i="5"/>
  <c r="F145" i="6" s="1"/>
  <c r="F146" i="5"/>
  <c r="F146" i="6" s="1"/>
  <c r="F147" i="5"/>
  <c r="F148" i="5"/>
  <c r="F148" i="6" s="1"/>
  <c r="F149" i="5"/>
  <c r="F149" i="6" s="1"/>
  <c r="F150" i="5"/>
  <c r="F150" i="6" s="1"/>
  <c r="F151" i="5"/>
  <c r="F151" i="6" s="1"/>
  <c r="F152" i="5"/>
  <c r="F152" i="6" s="1"/>
  <c r="F153" i="5"/>
  <c r="F153" i="6" s="1"/>
  <c r="F154" i="5"/>
  <c r="F154" i="6" s="1"/>
  <c r="F155" i="5"/>
  <c r="F156" i="5"/>
  <c r="F156" i="6" s="1"/>
  <c r="F3" i="3"/>
  <c r="F3" i="4" s="1"/>
  <c r="D76" i="5"/>
  <c r="D76" i="6" s="1"/>
  <c r="D78" i="5"/>
  <c r="D78" i="6" s="1"/>
  <c r="D108" i="5"/>
  <c r="D108" i="6" s="1"/>
  <c r="D76" i="3"/>
  <c r="D78" i="3"/>
  <c r="D108" i="3"/>
  <c r="D76" i="1"/>
  <c r="D78" i="1"/>
  <c r="D108" i="1"/>
  <c r="C108" i="6"/>
  <c r="C108" i="5"/>
  <c r="E38" i="33" l="1"/>
  <c r="Z35" i="4" l="1"/>
  <c r="Z43" i="4"/>
  <c r="Z51" i="4"/>
  <c r="Z59" i="4"/>
  <c r="Z67" i="4"/>
  <c r="Z131" i="4"/>
  <c r="X4" i="3"/>
  <c r="Z4" i="4" s="1"/>
  <c r="X5" i="3"/>
  <c r="Z5" i="4" s="1"/>
  <c r="X6" i="3"/>
  <c r="Z6" i="4" s="1"/>
  <c r="X7" i="3"/>
  <c r="Z7" i="4" s="1"/>
  <c r="X8" i="3"/>
  <c r="Z8" i="4" s="1"/>
  <c r="X9" i="3"/>
  <c r="Z9" i="4" s="1"/>
  <c r="X10" i="3"/>
  <c r="Z10" i="4" s="1"/>
  <c r="X11" i="3"/>
  <c r="Z11" i="4" s="1"/>
  <c r="X12" i="3"/>
  <c r="Z12" i="4" s="1"/>
  <c r="X13" i="3"/>
  <c r="Z13" i="4" s="1"/>
  <c r="X14" i="3"/>
  <c r="Z14" i="4" s="1"/>
  <c r="X15" i="3"/>
  <c r="Z15" i="4" s="1"/>
  <c r="X16" i="3"/>
  <c r="Z16" i="4" s="1"/>
  <c r="X17" i="3"/>
  <c r="Z17" i="4" s="1"/>
  <c r="X18" i="3"/>
  <c r="Z18" i="4" s="1"/>
  <c r="X19" i="3"/>
  <c r="Z19" i="4" s="1"/>
  <c r="X20" i="3"/>
  <c r="Z20" i="4" s="1"/>
  <c r="X21" i="3"/>
  <c r="Z21" i="4" s="1"/>
  <c r="X22" i="3"/>
  <c r="Z22" i="4" s="1"/>
  <c r="X23" i="3"/>
  <c r="Z23" i="4" s="1"/>
  <c r="X24" i="3"/>
  <c r="Z24" i="4" s="1"/>
  <c r="X25" i="3"/>
  <c r="Z25" i="4" s="1"/>
  <c r="X26" i="3"/>
  <c r="Z26" i="4" s="1"/>
  <c r="X27" i="3"/>
  <c r="Z27" i="4" s="1"/>
  <c r="X28" i="3"/>
  <c r="Z28" i="4" s="1"/>
  <c r="X29" i="3"/>
  <c r="Z29" i="4" s="1"/>
  <c r="X30" i="3"/>
  <c r="Z30" i="4" s="1"/>
  <c r="X31" i="3"/>
  <c r="Z31" i="4" s="1"/>
  <c r="X32" i="3"/>
  <c r="Z32" i="4" s="1"/>
  <c r="X33" i="3"/>
  <c r="Z33" i="4" s="1"/>
  <c r="X34" i="3"/>
  <c r="Z34" i="4" s="1"/>
  <c r="X35" i="3"/>
  <c r="X36" i="3"/>
  <c r="Z36" i="4" s="1"/>
  <c r="X37" i="3"/>
  <c r="Z37" i="4" s="1"/>
  <c r="X38" i="3"/>
  <c r="Z38" i="4" s="1"/>
  <c r="X39" i="3"/>
  <c r="Z39" i="4" s="1"/>
  <c r="X40" i="3"/>
  <c r="Z40" i="4" s="1"/>
  <c r="X41" i="3"/>
  <c r="Z41" i="4" s="1"/>
  <c r="X42" i="3"/>
  <c r="Z42" i="4" s="1"/>
  <c r="X43" i="3"/>
  <c r="X44" i="3"/>
  <c r="Z44" i="4" s="1"/>
  <c r="X45" i="3"/>
  <c r="Z45" i="4" s="1"/>
  <c r="X46" i="3"/>
  <c r="Z46" i="4" s="1"/>
  <c r="X47" i="3"/>
  <c r="Z47" i="4" s="1"/>
  <c r="X48" i="3"/>
  <c r="Z48" i="4" s="1"/>
  <c r="X49" i="3"/>
  <c r="Z49" i="4" s="1"/>
  <c r="X50" i="3"/>
  <c r="Z50" i="4" s="1"/>
  <c r="X51" i="3"/>
  <c r="X52" i="3"/>
  <c r="Z52" i="4" s="1"/>
  <c r="X53" i="3"/>
  <c r="Z53" i="4" s="1"/>
  <c r="X54" i="3"/>
  <c r="Z54" i="4" s="1"/>
  <c r="X55" i="3"/>
  <c r="Z55" i="4" s="1"/>
  <c r="X56" i="3"/>
  <c r="Z56" i="4" s="1"/>
  <c r="X57" i="3"/>
  <c r="Z57" i="4" s="1"/>
  <c r="X58" i="3"/>
  <c r="Z58" i="4" s="1"/>
  <c r="X59" i="3"/>
  <c r="X60" i="3"/>
  <c r="Z60" i="4" s="1"/>
  <c r="X61" i="3"/>
  <c r="Z61" i="4" s="1"/>
  <c r="X62" i="3"/>
  <c r="Z62" i="4" s="1"/>
  <c r="X63" i="3"/>
  <c r="Z63" i="4" s="1"/>
  <c r="X64" i="3"/>
  <c r="Z64" i="4" s="1"/>
  <c r="X65" i="3"/>
  <c r="Z65" i="4" s="1"/>
  <c r="X66" i="3"/>
  <c r="Z66" i="4" s="1"/>
  <c r="X67" i="3"/>
  <c r="X68" i="3"/>
  <c r="Z68" i="4" s="1"/>
  <c r="X69" i="3"/>
  <c r="Z69" i="4" s="1"/>
  <c r="X70" i="3"/>
  <c r="Z70" i="4" s="1"/>
  <c r="X71" i="3"/>
  <c r="Z71" i="4" s="1"/>
  <c r="X72" i="3"/>
  <c r="Z72" i="4" s="1"/>
  <c r="X73" i="3"/>
  <c r="Z73" i="4" s="1"/>
  <c r="X74" i="3"/>
  <c r="Z74" i="4" s="1"/>
  <c r="X75" i="3"/>
  <c r="Z75" i="4" s="1"/>
  <c r="X76" i="3"/>
  <c r="Z76" i="4" s="1"/>
  <c r="X77" i="3"/>
  <c r="Z77" i="4" s="1"/>
  <c r="X78" i="3"/>
  <c r="Z78" i="4" s="1"/>
  <c r="X79" i="3"/>
  <c r="Z79" i="4" s="1"/>
  <c r="X80" i="3"/>
  <c r="Z80" i="4" s="1"/>
  <c r="X81" i="3"/>
  <c r="Z81" i="4" s="1"/>
  <c r="X82" i="3"/>
  <c r="Z82" i="4" s="1"/>
  <c r="X83" i="3"/>
  <c r="Z83" i="4" s="1"/>
  <c r="X84" i="3"/>
  <c r="Z84" i="4" s="1"/>
  <c r="X85" i="3"/>
  <c r="Z85" i="4" s="1"/>
  <c r="X86" i="3"/>
  <c r="Z86" i="4" s="1"/>
  <c r="X87" i="3"/>
  <c r="Z87" i="4" s="1"/>
  <c r="X88" i="3"/>
  <c r="Z88" i="4" s="1"/>
  <c r="X89" i="3"/>
  <c r="Z89" i="4" s="1"/>
  <c r="X90" i="3"/>
  <c r="Z90" i="4" s="1"/>
  <c r="X91" i="3"/>
  <c r="Z91" i="4" s="1"/>
  <c r="X92" i="3"/>
  <c r="Z92" i="4" s="1"/>
  <c r="X93" i="3"/>
  <c r="Z93" i="4" s="1"/>
  <c r="X94" i="3"/>
  <c r="Z94" i="4" s="1"/>
  <c r="X95" i="3"/>
  <c r="Z95" i="4" s="1"/>
  <c r="X96" i="3"/>
  <c r="Z96" i="4" s="1"/>
  <c r="X97" i="3"/>
  <c r="Z97" i="4" s="1"/>
  <c r="X98" i="3"/>
  <c r="Z98" i="4" s="1"/>
  <c r="X99" i="3"/>
  <c r="Z99" i="4" s="1"/>
  <c r="X100" i="3"/>
  <c r="Z100" i="4" s="1"/>
  <c r="X101" i="3"/>
  <c r="Z101" i="4" s="1"/>
  <c r="X102" i="3"/>
  <c r="Z102" i="4" s="1"/>
  <c r="X103" i="3"/>
  <c r="Z103" i="4" s="1"/>
  <c r="X104" i="3"/>
  <c r="Z104" i="4" s="1"/>
  <c r="X105" i="3"/>
  <c r="Z105" i="4" s="1"/>
  <c r="X106" i="3"/>
  <c r="Z106" i="4" s="1"/>
  <c r="X107" i="3"/>
  <c r="Z107" i="4" s="1"/>
  <c r="X108" i="3"/>
  <c r="Z108" i="4" s="1"/>
  <c r="X109" i="3"/>
  <c r="Z109" i="4" s="1"/>
  <c r="X110" i="3"/>
  <c r="Z110" i="4" s="1"/>
  <c r="X111" i="3"/>
  <c r="Z111" i="4" s="1"/>
  <c r="X112" i="3"/>
  <c r="Z112" i="4" s="1"/>
  <c r="X113" i="3"/>
  <c r="Z113" i="4" s="1"/>
  <c r="X114" i="3"/>
  <c r="Z114" i="4" s="1"/>
  <c r="X115" i="3"/>
  <c r="Z115" i="4" s="1"/>
  <c r="X116" i="3"/>
  <c r="Z116" i="4" s="1"/>
  <c r="X117" i="3"/>
  <c r="Z117" i="4" s="1"/>
  <c r="X118" i="3"/>
  <c r="Z118" i="4" s="1"/>
  <c r="X119" i="3"/>
  <c r="Z119" i="4" s="1"/>
  <c r="X120" i="3"/>
  <c r="Z120" i="4" s="1"/>
  <c r="X121" i="3"/>
  <c r="Z121" i="4" s="1"/>
  <c r="X122" i="3"/>
  <c r="Z122" i="4" s="1"/>
  <c r="X123" i="3"/>
  <c r="Z123" i="4" s="1"/>
  <c r="X124" i="3"/>
  <c r="Z124" i="4" s="1"/>
  <c r="X125" i="3"/>
  <c r="Z125" i="4" s="1"/>
  <c r="X126" i="3"/>
  <c r="Z126" i="4" s="1"/>
  <c r="X127" i="3"/>
  <c r="Z127" i="4" s="1"/>
  <c r="X128" i="3"/>
  <c r="Z128" i="4" s="1"/>
  <c r="X129" i="3"/>
  <c r="Z129" i="4" s="1"/>
  <c r="X130" i="3"/>
  <c r="Z130" i="4" s="1"/>
  <c r="X131" i="3"/>
  <c r="X133" i="3"/>
  <c r="Z133" i="4" s="1"/>
  <c r="X134" i="3"/>
  <c r="Z134" i="4" s="1"/>
  <c r="X135" i="3"/>
  <c r="Z135" i="4" s="1"/>
  <c r="X136" i="3"/>
  <c r="Z136" i="4" s="1"/>
  <c r="X137" i="3"/>
  <c r="Z137" i="4" s="1"/>
  <c r="X138" i="3"/>
  <c r="Z138" i="4" s="1"/>
  <c r="X139" i="3"/>
  <c r="Z139" i="4" s="1"/>
  <c r="X140" i="3"/>
  <c r="Z140" i="4" s="1"/>
  <c r="X141" i="3"/>
  <c r="Z141" i="4" s="1"/>
  <c r="X142" i="3"/>
  <c r="Z142" i="4" s="1"/>
  <c r="X143" i="3"/>
  <c r="Z143" i="4" s="1"/>
  <c r="X144" i="3"/>
  <c r="Z144" i="4" s="1"/>
  <c r="X145" i="3"/>
  <c r="Z145" i="4" s="1"/>
  <c r="X146" i="3"/>
  <c r="Z146" i="4" s="1"/>
  <c r="X147" i="3"/>
  <c r="Z147" i="4" s="1"/>
  <c r="X148" i="3"/>
  <c r="Z148" i="4" s="1"/>
  <c r="X149" i="3"/>
  <c r="Z149" i="4" s="1"/>
  <c r="X150" i="3"/>
  <c r="Z150" i="4" s="1"/>
  <c r="X151" i="3"/>
  <c r="Z151" i="4" s="1"/>
  <c r="X152" i="3"/>
  <c r="Z152" i="4" s="1"/>
  <c r="X153" i="3"/>
  <c r="Z153" i="4" s="1"/>
  <c r="X154" i="3"/>
  <c r="Z154" i="4" s="1"/>
  <c r="X155" i="3"/>
  <c r="Z155" i="4" s="1"/>
  <c r="X156" i="3"/>
  <c r="Z156" i="4" s="1"/>
  <c r="X3" i="1"/>
  <c r="X4" i="1"/>
  <c r="X132" i="2"/>
  <c r="W132" i="2"/>
  <c r="V132" i="2"/>
  <c r="U132" i="2"/>
  <c r="T9" i="4"/>
  <c r="T17" i="4"/>
  <c r="T25" i="4"/>
  <c r="T33" i="4"/>
  <c r="T41" i="4"/>
  <c r="T49" i="4"/>
  <c r="T57" i="4"/>
  <c r="T65" i="4"/>
  <c r="T73" i="4"/>
  <c r="T81" i="4"/>
  <c r="T89" i="4"/>
  <c r="T97" i="4"/>
  <c r="T105" i="4"/>
  <c r="T113" i="4"/>
  <c r="T121" i="4"/>
  <c r="S4" i="3"/>
  <c r="T4" i="4" s="1"/>
  <c r="S5" i="3"/>
  <c r="T5" i="4" s="1"/>
  <c r="S6" i="3"/>
  <c r="T6" i="4" s="1"/>
  <c r="S7" i="3"/>
  <c r="T7" i="4" s="1"/>
  <c r="S8" i="3"/>
  <c r="T8" i="4" s="1"/>
  <c r="S9" i="3"/>
  <c r="S10" i="3"/>
  <c r="T10" i="4" s="1"/>
  <c r="S11" i="3"/>
  <c r="T11" i="4" s="1"/>
  <c r="S12" i="3"/>
  <c r="T12" i="4" s="1"/>
  <c r="S13" i="3"/>
  <c r="T13" i="4" s="1"/>
  <c r="S14" i="3"/>
  <c r="T14" i="4" s="1"/>
  <c r="S15" i="3"/>
  <c r="T15" i="4" s="1"/>
  <c r="S16" i="3"/>
  <c r="T16" i="4" s="1"/>
  <c r="S17" i="3"/>
  <c r="S18" i="3"/>
  <c r="T18" i="4" s="1"/>
  <c r="S19" i="3"/>
  <c r="T19" i="4" s="1"/>
  <c r="S20" i="3"/>
  <c r="T20" i="4" s="1"/>
  <c r="S21" i="3"/>
  <c r="T21" i="4" s="1"/>
  <c r="S22" i="3"/>
  <c r="T22" i="4" s="1"/>
  <c r="S23" i="3"/>
  <c r="T23" i="4" s="1"/>
  <c r="S24" i="3"/>
  <c r="T24" i="4" s="1"/>
  <c r="S25" i="3"/>
  <c r="S26" i="3"/>
  <c r="T26" i="4" s="1"/>
  <c r="S27" i="3"/>
  <c r="T27" i="4" s="1"/>
  <c r="S28" i="3"/>
  <c r="T28" i="4" s="1"/>
  <c r="S29" i="3"/>
  <c r="T29" i="4" s="1"/>
  <c r="S30" i="3"/>
  <c r="T30" i="4" s="1"/>
  <c r="S31" i="3"/>
  <c r="T31" i="4" s="1"/>
  <c r="S32" i="3"/>
  <c r="T32" i="4" s="1"/>
  <c r="S33" i="3"/>
  <c r="S34" i="3"/>
  <c r="T34" i="4" s="1"/>
  <c r="S35" i="3"/>
  <c r="T35" i="4" s="1"/>
  <c r="S36" i="3"/>
  <c r="T36" i="4" s="1"/>
  <c r="S37" i="3"/>
  <c r="T37" i="4" s="1"/>
  <c r="S38" i="3"/>
  <c r="T38" i="4" s="1"/>
  <c r="S39" i="3"/>
  <c r="T39" i="4" s="1"/>
  <c r="S40" i="3"/>
  <c r="T40" i="4" s="1"/>
  <c r="S41" i="3"/>
  <c r="S42" i="3"/>
  <c r="T42" i="4" s="1"/>
  <c r="S43" i="3"/>
  <c r="T43" i="4" s="1"/>
  <c r="S44" i="3"/>
  <c r="T44" i="4" s="1"/>
  <c r="S45" i="3"/>
  <c r="T45" i="4" s="1"/>
  <c r="S46" i="3"/>
  <c r="T46" i="4" s="1"/>
  <c r="S47" i="3"/>
  <c r="T47" i="4" s="1"/>
  <c r="S48" i="3"/>
  <c r="T48" i="4" s="1"/>
  <c r="S49" i="3"/>
  <c r="S50" i="3"/>
  <c r="T50" i="4" s="1"/>
  <c r="S51" i="3"/>
  <c r="T51" i="4" s="1"/>
  <c r="S52" i="3"/>
  <c r="T52" i="4" s="1"/>
  <c r="S53" i="3"/>
  <c r="T53" i="4" s="1"/>
  <c r="S54" i="3"/>
  <c r="T54" i="4" s="1"/>
  <c r="S55" i="3"/>
  <c r="T55" i="4" s="1"/>
  <c r="S56" i="3"/>
  <c r="T56" i="4" s="1"/>
  <c r="S57" i="3"/>
  <c r="S58" i="3"/>
  <c r="T58" i="4" s="1"/>
  <c r="S59" i="3"/>
  <c r="T59" i="4" s="1"/>
  <c r="S60" i="3"/>
  <c r="T60" i="4" s="1"/>
  <c r="S61" i="3"/>
  <c r="T61" i="4" s="1"/>
  <c r="S62" i="3"/>
  <c r="T62" i="4" s="1"/>
  <c r="S63" i="3"/>
  <c r="T63" i="4" s="1"/>
  <c r="S64" i="3"/>
  <c r="T64" i="4" s="1"/>
  <c r="S65" i="3"/>
  <c r="S66" i="3"/>
  <c r="T66" i="4" s="1"/>
  <c r="S67" i="3"/>
  <c r="T67" i="4" s="1"/>
  <c r="S68" i="3"/>
  <c r="T68" i="4" s="1"/>
  <c r="S69" i="3"/>
  <c r="T69" i="4" s="1"/>
  <c r="S70" i="3"/>
  <c r="T70" i="4" s="1"/>
  <c r="S71" i="3"/>
  <c r="T71" i="4" s="1"/>
  <c r="S72" i="3"/>
  <c r="T72" i="4" s="1"/>
  <c r="S73" i="3"/>
  <c r="S74" i="3"/>
  <c r="T74" i="4" s="1"/>
  <c r="S75" i="3"/>
  <c r="T75" i="4" s="1"/>
  <c r="S76" i="3"/>
  <c r="T76" i="4" s="1"/>
  <c r="S77" i="3"/>
  <c r="T77" i="4" s="1"/>
  <c r="S78" i="3"/>
  <c r="T78" i="4" s="1"/>
  <c r="S79" i="3"/>
  <c r="T79" i="4" s="1"/>
  <c r="S80" i="3"/>
  <c r="T80" i="4" s="1"/>
  <c r="S81" i="3"/>
  <c r="S82" i="3"/>
  <c r="T82" i="4" s="1"/>
  <c r="S83" i="3"/>
  <c r="T83" i="4" s="1"/>
  <c r="S84" i="3"/>
  <c r="T84" i="4" s="1"/>
  <c r="S85" i="3"/>
  <c r="T85" i="4" s="1"/>
  <c r="S86" i="3"/>
  <c r="T86" i="4" s="1"/>
  <c r="S87" i="3"/>
  <c r="T87" i="4" s="1"/>
  <c r="S88" i="3"/>
  <c r="T88" i="4" s="1"/>
  <c r="S89" i="3"/>
  <c r="S90" i="3"/>
  <c r="T90" i="4" s="1"/>
  <c r="S91" i="3"/>
  <c r="T91" i="4" s="1"/>
  <c r="S92" i="3"/>
  <c r="T92" i="4" s="1"/>
  <c r="S93" i="3"/>
  <c r="T93" i="4" s="1"/>
  <c r="S94" i="3"/>
  <c r="T94" i="4" s="1"/>
  <c r="S95" i="3"/>
  <c r="T95" i="4" s="1"/>
  <c r="S96" i="3"/>
  <c r="T96" i="4" s="1"/>
  <c r="S97" i="3"/>
  <c r="S98" i="3"/>
  <c r="T98" i="4" s="1"/>
  <c r="S99" i="3"/>
  <c r="T99" i="4" s="1"/>
  <c r="S100" i="3"/>
  <c r="T100" i="4" s="1"/>
  <c r="S101" i="3"/>
  <c r="T101" i="4" s="1"/>
  <c r="S102" i="3"/>
  <c r="T102" i="4" s="1"/>
  <c r="S103" i="3"/>
  <c r="T103" i="4" s="1"/>
  <c r="S104" i="3"/>
  <c r="T104" i="4" s="1"/>
  <c r="S105" i="3"/>
  <c r="S106" i="3"/>
  <c r="T106" i="4" s="1"/>
  <c r="S107" i="3"/>
  <c r="T107" i="4" s="1"/>
  <c r="S108" i="3"/>
  <c r="T108" i="4" s="1"/>
  <c r="S109" i="3"/>
  <c r="T109" i="4" s="1"/>
  <c r="S110" i="3"/>
  <c r="T110" i="4" s="1"/>
  <c r="S111" i="3"/>
  <c r="T111" i="4" s="1"/>
  <c r="S112" i="3"/>
  <c r="T112" i="4" s="1"/>
  <c r="S113" i="3"/>
  <c r="S114" i="3"/>
  <c r="T114" i="4" s="1"/>
  <c r="S115" i="3"/>
  <c r="T115" i="4" s="1"/>
  <c r="S116" i="3"/>
  <c r="T116" i="4" s="1"/>
  <c r="S117" i="3"/>
  <c r="T117" i="4" s="1"/>
  <c r="S118" i="3"/>
  <c r="T118" i="4" s="1"/>
  <c r="S119" i="3"/>
  <c r="T119" i="4" s="1"/>
  <c r="S120" i="3"/>
  <c r="T120" i="4" s="1"/>
  <c r="S121" i="3"/>
  <c r="S122" i="3"/>
  <c r="T122" i="4" s="1"/>
  <c r="S123" i="3"/>
  <c r="T123" i="4" s="1"/>
  <c r="S124" i="3"/>
  <c r="T124" i="4" s="1"/>
  <c r="S125" i="3"/>
  <c r="T125" i="4" s="1"/>
  <c r="S126" i="3"/>
  <c r="S127" i="3"/>
  <c r="T127" i="4" s="1"/>
  <c r="S128" i="3"/>
  <c r="T128" i="4" s="1"/>
  <c r="S129" i="3"/>
  <c r="T129" i="4" s="1"/>
  <c r="S130" i="3"/>
  <c r="T130" i="4" s="1"/>
  <c r="S131" i="3"/>
  <c r="T131" i="4" s="1"/>
  <c r="S133" i="3"/>
  <c r="T133" i="4" s="1"/>
  <c r="S134" i="3"/>
  <c r="T134" i="4" s="1"/>
  <c r="S135" i="3"/>
  <c r="T135" i="4" s="1"/>
  <c r="S136" i="3"/>
  <c r="T136" i="4" s="1"/>
  <c r="S137" i="3"/>
  <c r="T137" i="4" s="1"/>
  <c r="S138" i="3"/>
  <c r="T138" i="4" s="1"/>
  <c r="S139" i="3"/>
  <c r="T139" i="4" s="1"/>
  <c r="S140" i="3"/>
  <c r="T140" i="4" s="1"/>
  <c r="S141" i="3"/>
  <c r="T141" i="4" s="1"/>
  <c r="S142" i="3"/>
  <c r="T142" i="4" s="1"/>
  <c r="S143" i="3"/>
  <c r="T143" i="4" s="1"/>
  <c r="S144" i="3"/>
  <c r="T144" i="4" s="1"/>
  <c r="S145" i="3"/>
  <c r="T145" i="4" s="1"/>
  <c r="S146" i="3"/>
  <c r="T146" i="4" s="1"/>
  <c r="S147" i="3"/>
  <c r="T147" i="4" s="1"/>
  <c r="S148" i="3"/>
  <c r="T148" i="4" s="1"/>
  <c r="S149" i="3"/>
  <c r="T149" i="4" s="1"/>
  <c r="S150" i="3"/>
  <c r="T150" i="4" s="1"/>
  <c r="S151" i="3"/>
  <c r="T151" i="4" s="1"/>
  <c r="S152" i="3"/>
  <c r="T152" i="4" s="1"/>
  <c r="S153" i="3"/>
  <c r="T153" i="4" s="1"/>
  <c r="S154" i="3"/>
  <c r="T154" i="4" s="1"/>
  <c r="S155" i="3"/>
  <c r="T155" i="4" s="1"/>
  <c r="S156" i="3"/>
  <c r="T156" i="4" s="1"/>
  <c r="S3" i="1"/>
  <c r="T3" i="2" s="1"/>
  <c r="R4" i="3"/>
  <c r="S4" i="4" s="1"/>
  <c r="R5" i="3"/>
  <c r="S5" i="4" s="1"/>
  <c r="R6" i="3"/>
  <c r="S6" i="4" s="1"/>
  <c r="R7" i="3"/>
  <c r="S7" i="4" s="1"/>
  <c r="R8" i="3"/>
  <c r="S8" i="4" s="1"/>
  <c r="R9" i="3"/>
  <c r="S9" i="4" s="1"/>
  <c r="R10" i="3"/>
  <c r="S10" i="4" s="1"/>
  <c r="R11" i="3"/>
  <c r="S11" i="4" s="1"/>
  <c r="R12" i="3"/>
  <c r="S12" i="4" s="1"/>
  <c r="R13" i="3"/>
  <c r="S13" i="4" s="1"/>
  <c r="R14" i="3"/>
  <c r="S14" i="4" s="1"/>
  <c r="R15" i="3"/>
  <c r="S15" i="4" s="1"/>
  <c r="R16" i="3"/>
  <c r="S16" i="4" s="1"/>
  <c r="R17" i="3"/>
  <c r="S17" i="4" s="1"/>
  <c r="R18" i="3"/>
  <c r="S18" i="4" s="1"/>
  <c r="R19" i="3"/>
  <c r="S19" i="4" s="1"/>
  <c r="R20" i="3"/>
  <c r="S20" i="4" s="1"/>
  <c r="R21" i="3"/>
  <c r="S21" i="4" s="1"/>
  <c r="R22" i="3"/>
  <c r="S22" i="4" s="1"/>
  <c r="R23" i="3"/>
  <c r="S23" i="4" s="1"/>
  <c r="R24" i="3"/>
  <c r="S24" i="4" s="1"/>
  <c r="R25" i="3"/>
  <c r="S25" i="4" s="1"/>
  <c r="R26" i="3"/>
  <c r="S26" i="4" s="1"/>
  <c r="R27" i="3"/>
  <c r="S27" i="4" s="1"/>
  <c r="R28" i="3"/>
  <c r="S28" i="4" s="1"/>
  <c r="R29" i="3"/>
  <c r="S29" i="4" s="1"/>
  <c r="R30" i="3"/>
  <c r="S30" i="4" s="1"/>
  <c r="R31" i="3"/>
  <c r="S31" i="4" s="1"/>
  <c r="R32" i="3"/>
  <c r="S32" i="4" s="1"/>
  <c r="R33" i="3"/>
  <c r="S33" i="4" s="1"/>
  <c r="R34" i="3"/>
  <c r="S34" i="4" s="1"/>
  <c r="R35" i="3"/>
  <c r="S35" i="4" s="1"/>
  <c r="R36" i="3"/>
  <c r="S36" i="4" s="1"/>
  <c r="R37" i="3"/>
  <c r="S37" i="4" s="1"/>
  <c r="R38" i="3"/>
  <c r="S38" i="4" s="1"/>
  <c r="R39" i="3"/>
  <c r="S39" i="4" s="1"/>
  <c r="R40" i="3"/>
  <c r="S40" i="4" s="1"/>
  <c r="R41" i="3"/>
  <c r="S41" i="4" s="1"/>
  <c r="R42" i="3"/>
  <c r="S42" i="4" s="1"/>
  <c r="R43" i="3"/>
  <c r="S43" i="4" s="1"/>
  <c r="R44" i="3"/>
  <c r="S44" i="4" s="1"/>
  <c r="R45" i="3"/>
  <c r="S45" i="4" s="1"/>
  <c r="R46" i="3"/>
  <c r="S46" i="4" s="1"/>
  <c r="R47" i="3"/>
  <c r="S47" i="4" s="1"/>
  <c r="R48" i="3"/>
  <c r="S48" i="4" s="1"/>
  <c r="R49" i="3"/>
  <c r="S49" i="4" s="1"/>
  <c r="R50" i="3"/>
  <c r="S50" i="4" s="1"/>
  <c r="R51" i="3"/>
  <c r="S51" i="4" s="1"/>
  <c r="R52" i="3"/>
  <c r="S52" i="4" s="1"/>
  <c r="R53" i="3"/>
  <c r="S53" i="4" s="1"/>
  <c r="R54" i="3"/>
  <c r="S54" i="4" s="1"/>
  <c r="R55" i="3"/>
  <c r="S55" i="4" s="1"/>
  <c r="R56" i="3"/>
  <c r="S56" i="4" s="1"/>
  <c r="R57" i="3"/>
  <c r="S57" i="4" s="1"/>
  <c r="R58" i="3"/>
  <c r="S58" i="4" s="1"/>
  <c r="R59" i="3"/>
  <c r="S59" i="4" s="1"/>
  <c r="R60" i="3"/>
  <c r="S60" i="4" s="1"/>
  <c r="R61" i="3"/>
  <c r="S61" i="4" s="1"/>
  <c r="R62" i="3"/>
  <c r="S62" i="4" s="1"/>
  <c r="R63" i="3"/>
  <c r="S63" i="4" s="1"/>
  <c r="R64" i="3"/>
  <c r="S64" i="4" s="1"/>
  <c r="R65" i="3"/>
  <c r="S65" i="4" s="1"/>
  <c r="R66" i="3"/>
  <c r="S66" i="4" s="1"/>
  <c r="R67" i="3"/>
  <c r="S67" i="4" s="1"/>
  <c r="R68" i="3"/>
  <c r="S68" i="4" s="1"/>
  <c r="R69" i="3"/>
  <c r="S69" i="4" s="1"/>
  <c r="R70" i="3"/>
  <c r="S70" i="4" s="1"/>
  <c r="R71" i="3"/>
  <c r="S71" i="4" s="1"/>
  <c r="R72" i="3"/>
  <c r="S72" i="4" s="1"/>
  <c r="R73" i="3"/>
  <c r="S73" i="4" s="1"/>
  <c r="R74" i="3"/>
  <c r="S74" i="4" s="1"/>
  <c r="R75" i="3"/>
  <c r="S75" i="4" s="1"/>
  <c r="R76" i="3"/>
  <c r="S76" i="4" s="1"/>
  <c r="R77" i="3"/>
  <c r="S77" i="4" s="1"/>
  <c r="R78" i="3"/>
  <c r="S78" i="4" s="1"/>
  <c r="R79" i="3"/>
  <c r="S79" i="4" s="1"/>
  <c r="R80" i="3"/>
  <c r="S80" i="4" s="1"/>
  <c r="R81" i="3"/>
  <c r="S81" i="4" s="1"/>
  <c r="R82" i="3"/>
  <c r="S82" i="4" s="1"/>
  <c r="R83" i="3"/>
  <c r="S83" i="4" s="1"/>
  <c r="R84" i="3"/>
  <c r="S84" i="4" s="1"/>
  <c r="R85" i="3"/>
  <c r="S85" i="4" s="1"/>
  <c r="R86" i="3"/>
  <c r="S86" i="4" s="1"/>
  <c r="R87" i="3"/>
  <c r="S87" i="4" s="1"/>
  <c r="R88" i="3"/>
  <c r="S88" i="4" s="1"/>
  <c r="R89" i="3"/>
  <c r="S89" i="4" s="1"/>
  <c r="R90" i="3"/>
  <c r="S90" i="4" s="1"/>
  <c r="R91" i="3"/>
  <c r="S91" i="4" s="1"/>
  <c r="R92" i="3"/>
  <c r="S92" i="4" s="1"/>
  <c r="R93" i="3"/>
  <c r="S93" i="4" s="1"/>
  <c r="R94" i="3"/>
  <c r="S94" i="4" s="1"/>
  <c r="R95" i="3"/>
  <c r="S95" i="4" s="1"/>
  <c r="R96" i="3"/>
  <c r="S96" i="4" s="1"/>
  <c r="R97" i="3"/>
  <c r="S97" i="4" s="1"/>
  <c r="R98" i="3"/>
  <c r="S98" i="4" s="1"/>
  <c r="R99" i="3"/>
  <c r="S99" i="4" s="1"/>
  <c r="R100" i="3"/>
  <c r="S100" i="4" s="1"/>
  <c r="R101" i="3"/>
  <c r="S101" i="4" s="1"/>
  <c r="R102" i="3"/>
  <c r="S102" i="4" s="1"/>
  <c r="R103" i="3"/>
  <c r="S103" i="4" s="1"/>
  <c r="R104" i="3"/>
  <c r="S104" i="4" s="1"/>
  <c r="R105" i="3"/>
  <c r="S105" i="4" s="1"/>
  <c r="R106" i="3"/>
  <c r="S106" i="4" s="1"/>
  <c r="R107" i="3"/>
  <c r="S107" i="4" s="1"/>
  <c r="R108" i="3"/>
  <c r="S108" i="4" s="1"/>
  <c r="R109" i="3"/>
  <c r="S109" i="4" s="1"/>
  <c r="R110" i="3"/>
  <c r="S110" i="4" s="1"/>
  <c r="R111" i="3"/>
  <c r="S111" i="4" s="1"/>
  <c r="R112" i="3"/>
  <c r="S112" i="4" s="1"/>
  <c r="R113" i="3"/>
  <c r="S113" i="4" s="1"/>
  <c r="R114" i="3"/>
  <c r="S114" i="4" s="1"/>
  <c r="R115" i="3"/>
  <c r="S115" i="4" s="1"/>
  <c r="R116" i="3"/>
  <c r="S116" i="4" s="1"/>
  <c r="R117" i="3"/>
  <c r="S117" i="4" s="1"/>
  <c r="R118" i="3"/>
  <c r="S118" i="4" s="1"/>
  <c r="R119" i="3"/>
  <c r="S119" i="4" s="1"/>
  <c r="R120" i="3"/>
  <c r="S120" i="4" s="1"/>
  <c r="R121" i="3"/>
  <c r="S121" i="4" s="1"/>
  <c r="R122" i="3"/>
  <c r="S122" i="4" s="1"/>
  <c r="R123" i="3"/>
  <c r="S123" i="4" s="1"/>
  <c r="R124" i="3"/>
  <c r="S124" i="4" s="1"/>
  <c r="R125" i="3"/>
  <c r="S125" i="4" s="1"/>
  <c r="R126" i="3"/>
  <c r="S126" i="4" s="1"/>
  <c r="R127" i="3"/>
  <c r="S127" i="4" s="1"/>
  <c r="R128" i="3"/>
  <c r="S128" i="4" s="1"/>
  <c r="R129" i="3"/>
  <c r="S129" i="4" s="1"/>
  <c r="R130" i="3"/>
  <c r="S130" i="4" s="1"/>
  <c r="R131" i="3"/>
  <c r="S131" i="4" s="1"/>
  <c r="R133" i="3"/>
  <c r="S133" i="4" s="1"/>
  <c r="R134" i="3"/>
  <c r="S134" i="4" s="1"/>
  <c r="R135" i="3"/>
  <c r="S135" i="4" s="1"/>
  <c r="R136" i="3"/>
  <c r="S136" i="4" s="1"/>
  <c r="R137" i="3"/>
  <c r="S137" i="4" s="1"/>
  <c r="R138" i="3"/>
  <c r="S138" i="4" s="1"/>
  <c r="R139" i="3"/>
  <c r="S139" i="4" s="1"/>
  <c r="R140" i="3"/>
  <c r="S140" i="4" s="1"/>
  <c r="R141" i="3"/>
  <c r="S141" i="4" s="1"/>
  <c r="R142" i="3"/>
  <c r="S142" i="4" s="1"/>
  <c r="R143" i="3"/>
  <c r="S143" i="4" s="1"/>
  <c r="R144" i="3"/>
  <c r="S144" i="4" s="1"/>
  <c r="R145" i="3"/>
  <c r="S145" i="4" s="1"/>
  <c r="R146" i="3"/>
  <c r="S146" i="4" s="1"/>
  <c r="R147" i="3"/>
  <c r="S147" i="4" s="1"/>
  <c r="R148" i="3"/>
  <c r="S148" i="4" s="1"/>
  <c r="R149" i="3"/>
  <c r="S149" i="4" s="1"/>
  <c r="R150" i="3"/>
  <c r="S150" i="4" s="1"/>
  <c r="R151" i="3"/>
  <c r="S151" i="4" s="1"/>
  <c r="R152" i="3"/>
  <c r="S152" i="4" s="1"/>
  <c r="R153" i="3"/>
  <c r="S153" i="4" s="1"/>
  <c r="R154" i="3"/>
  <c r="S154" i="4" s="1"/>
  <c r="R155" i="3"/>
  <c r="S155" i="4" s="1"/>
  <c r="R156" i="3"/>
  <c r="S156" i="4" s="1"/>
  <c r="R4" i="4" l="1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Q51" i="4"/>
  <c r="P10" i="3"/>
  <c r="Q10" i="4" s="1"/>
  <c r="P41" i="3"/>
  <c r="Q41" i="4" s="1"/>
  <c r="P51" i="3"/>
  <c r="P55" i="3"/>
  <c r="Q55" i="4" s="1"/>
  <c r="P57" i="3"/>
  <c r="Q57" i="4" s="1"/>
  <c r="P63" i="3"/>
  <c r="Q63" i="4" s="1"/>
  <c r="P69" i="3"/>
  <c r="Q69" i="4" s="1"/>
  <c r="P85" i="3"/>
  <c r="Q85" i="4" s="1"/>
  <c r="P103" i="3"/>
  <c r="Q103" i="4" s="1"/>
  <c r="P136" i="3"/>
  <c r="Q136" i="4" s="1"/>
  <c r="P137" i="3"/>
  <c r="Q137" i="4" s="1"/>
  <c r="P149" i="3"/>
  <c r="Q149" i="4" s="1"/>
  <c r="P19" i="4"/>
  <c r="P25" i="4"/>
  <c r="P33" i="4"/>
  <c r="P41" i="4"/>
  <c r="P49" i="4"/>
  <c r="P57" i="4"/>
  <c r="P65" i="4"/>
  <c r="P73" i="4"/>
  <c r="P81" i="4"/>
  <c r="P89" i="4"/>
  <c r="P97" i="4"/>
  <c r="P105" i="4"/>
  <c r="P113" i="4"/>
  <c r="P121" i="4"/>
  <c r="P129" i="4"/>
  <c r="P138" i="4"/>
  <c r="P146" i="4"/>
  <c r="P154" i="4"/>
  <c r="O4" i="3"/>
  <c r="P4" i="4" s="1"/>
  <c r="O5" i="3"/>
  <c r="P5" i="4" s="1"/>
  <c r="O6" i="3"/>
  <c r="P6" i="4" s="1"/>
  <c r="O7" i="3"/>
  <c r="O7" i="1" s="1"/>
  <c r="O8" i="3"/>
  <c r="P8" i="4" s="1"/>
  <c r="O9" i="3"/>
  <c r="P9" i="4" s="1"/>
  <c r="O10" i="3"/>
  <c r="P10" i="4" s="1"/>
  <c r="O11" i="3"/>
  <c r="P11" i="4" s="1"/>
  <c r="O12" i="3"/>
  <c r="P12" i="4" s="1"/>
  <c r="O13" i="3"/>
  <c r="P13" i="4" s="1"/>
  <c r="O14" i="3"/>
  <c r="P14" i="4" s="1"/>
  <c r="O15" i="3"/>
  <c r="P15" i="4" s="1"/>
  <c r="O16" i="3"/>
  <c r="P16" i="4" s="1"/>
  <c r="O17" i="3"/>
  <c r="P17" i="4" s="1"/>
  <c r="O18" i="3"/>
  <c r="P18" i="4" s="1"/>
  <c r="O20" i="3"/>
  <c r="P20" i="4" s="1"/>
  <c r="O21" i="3"/>
  <c r="P21" i="4" s="1"/>
  <c r="O22" i="3"/>
  <c r="P22" i="4" s="1"/>
  <c r="O23" i="3"/>
  <c r="P23" i="4" s="1"/>
  <c r="O24" i="3"/>
  <c r="P24" i="4" s="1"/>
  <c r="O25" i="3"/>
  <c r="O26" i="3"/>
  <c r="P26" i="4" s="1"/>
  <c r="O27" i="3"/>
  <c r="P27" i="4" s="1"/>
  <c r="O28" i="3"/>
  <c r="P28" i="4" s="1"/>
  <c r="O29" i="3"/>
  <c r="P29" i="4" s="1"/>
  <c r="O30" i="3"/>
  <c r="P30" i="4" s="1"/>
  <c r="O31" i="3"/>
  <c r="P31" i="4" s="1"/>
  <c r="O32" i="3"/>
  <c r="P32" i="4" s="1"/>
  <c r="O33" i="3"/>
  <c r="O34" i="3"/>
  <c r="P34" i="4" s="1"/>
  <c r="O35" i="3"/>
  <c r="P35" i="4" s="1"/>
  <c r="O36" i="3"/>
  <c r="P36" i="4" s="1"/>
  <c r="O37" i="3"/>
  <c r="P37" i="4" s="1"/>
  <c r="O38" i="3"/>
  <c r="P38" i="4" s="1"/>
  <c r="O39" i="3"/>
  <c r="P39" i="4" s="1"/>
  <c r="O40" i="3"/>
  <c r="P40" i="4" s="1"/>
  <c r="O41" i="3"/>
  <c r="O42" i="3"/>
  <c r="P42" i="4" s="1"/>
  <c r="O43" i="3"/>
  <c r="P43" i="4" s="1"/>
  <c r="O44" i="3"/>
  <c r="P44" i="4" s="1"/>
  <c r="O45" i="3"/>
  <c r="P45" i="4" s="1"/>
  <c r="O46" i="3"/>
  <c r="P46" i="4" s="1"/>
  <c r="O47" i="3"/>
  <c r="P47" i="4" s="1"/>
  <c r="O48" i="3"/>
  <c r="P48" i="4" s="1"/>
  <c r="O49" i="3"/>
  <c r="O50" i="3"/>
  <c r="P50" i="4" s="1"/>
  <c r="O51" i="3"/>
  <c r="P51" i="4" s="1"/>
  <c r="O52" i="3"/>
  <c r="P52" i="4" s="1"/>
  <c r="O53" i="3"/>
  <c r="P53" i="4" s="1"/>
  <c r="O54" i="3"/>
  <c r="P54" i="4" s="1"/>
  <c r="O55" i="3"/>
  <c r="P55" i="4" s="1"/>
  <c r="O56" i="3"/>
  <c r="P56" i="4" s="1"/>
  <c r="O57" i="3"/>
  <c r="O58" i="3"/>
  <c r="P58" i="4" s="1"/>
  <c r="O59" i="3"/>
  <c r="P59" i="4" s="1"/>
  <c r="O60" i="3"/>
  <c r="P60" i="4" s="1"/>
  <c r="O61" i="3"/>
  <c r="P61" i="4" s="1"/>
  <c r="O62" i="3"/>
  <c r="P62" i="4" s="1"/>
  <c r="O63" i="3"/>
  <c r="P63" i="4" s="1"/>
  <c r="O64" i="3"/>
  <c r="P64" i="4" s="1"/>
  <c r="O65" i="3"/>
  <c r="O66" i="3"/>
  <c r="P66" i="4" s="1"/>
  <c r="O67" i="3"/>
  <c r="P67" i="4" s="1"/>
  <c r="O68" i="3"/>
  <c r="P68" i="4" s="1"/>
  <c r="O69" i="3"/>
  <c r="P69" i="4" s="1"/>
  <c r="O70" i="3"/>
  <c r="P70" i="4" s="1"/>
  <c r="O71" i="3"/>
  <c r="P71" i="4" s="1"/>
  <c r="O72" i="3"/>
  <c r="P72" i="4" s="1"/>
  <c r="O73" i="3"/>
  <c r="O74" i="3"/>
  <c r="P74" i="4" s="1"/>
  <c r="O75" i="3"/>
  <c r="P75" i="4" s="1"/>
  <c r="O76" i="3"/>
  <c r="P76" i="4" s="1"/>
  <c r="O77" i="3"/>
  <c r="P77" i="4" s="1"/>
  <c r="O78" i="3"/>
  <c r="P78" i="4" s="1"/>
  <c r="O79" i="3"/>
  <c r="P79" i="4" s="1"/>
  <c r="O80" i="3"/>
  <c r="P80" i="4" s="1"/>
  <c r="O81" i="3"/>
  <c r="O82" i="3"/>
  <c r="P82" i="4" s="1"/>
  <c r="O83" i="3"/>
  <c r="P83" i="4" s="1"/>
  <c r="O84" i="3"/>
  <c r="P84" i="4" s="1"/>
  <c r="O85" i="3"/>
  <c r="P85" i="4" s="1"/>
  <c r="O86" i="3"/>
  <c r="P86" i="4" s="1"/>
  <c r="O87" i="3"/>
  <c r="P87" i="4" s="1"/>
  <c r="O88" i="3"/>
  <c r="P88" i="4" s="1"/>
  <c r="O89" i="3"/>
  <c r="O90" i="3"/>
  <c r="P90" i="4" s="1"/>
  <c r="O91" i="3"/>
  <c r="P91" i="4" s="1"/>
  <c r="O92" i="3"/>
  <c r="P92" i="4" s="1"/>
  <c r="O93" i="3"/>
  <c r="P93" i="4" s="1"/>
  <c r="O94" i="3"/>
  <c r="P94" i="4" s="1"/>
  <c r="O95" i="3"/>
  <c r="P95" i="4" s="1"/>
  <c r="O96" i="3"/>
  <c r="P96" i="4" s="1"/>
  <c r="O97" i="3"/>
  <c r="O97" i="1" s="1"/>
  <c r="O98" i="3"/>
  <c r="P98" i="4" s="1"/>
  <c r="O99" i="3"/>
  <c r="P99" i="4" s="1"/>
  <c r="O100" i="3"/>
  <c r="P100" i="4" s="1"/>
  <c r="O101" i="3"/>
  <c r="P101" i="4" s="1"/>
  <c r="O102" i="3"/>
  <c r="P102" i="4" s="1"/>
  <c r="O103" i="3"/>
  <c r="P103" i="4" s="1"/>
  <c r="O104" i="3"/>
  <c r="P104" i="4" s="1"/>
  <c r="O105" i="3"/>
  <c r="O106" i="3"/>
  <c r="P106" i="4" s="1"/>
  <c r="O107" i="3"/>
  <c r="P107" i="4" s="1"/>
  <c r="O108" i="3"/>
  <c r="P108" i="4" s="1"/>
  <c r="O109" i="3"/>
  <c r="P109" i="4" s="1"/>
  <c r="O110" i="3"/>
  <c r="P110" i="4" s="1"/>
  <c r="O111" i="3"/>
  <c r="P111" i="4" s="1"/>
  <c r="O112" i="3"/>
  <c r="P112" i="4" s="1"/>
  <c r="O113" i="3"/>
  <c r="O114" i="3"/>
  <c r="P114" i="4" s="1"/>
  <c r="O115" i="3"/>
  <c r="P115" i="4" s="1"/>
  <c r="O116" i="3"/>
  <c r="P116" i="4" s="1"/>
  <c r="O117" i="3"/>
  <c r="P117" i="4" s="1"/>
  <c r="O118" i="3"/>
  <c r="P118" i="4" s="1"/>
  <c r="O119" i="3"/>
  <c r="P119" i="4" s="1"/>
  <c r="O120" i="3"/>
  <c r="P120" i="4" s="1"/>
  <c r="O121" i="3"/>
  <c r="O122" i="3"/>
  <c r="P122" i="4" s="1"/>
  <c r="O123" i="3"/>
  <c r="P123" i="4" s="1"/>
  <c r="O124" i="3"/>
  <c r="P124" i="4" s="1"/>
  <c r="O125" i="3"/>
  <c r="P125" i="4" s="1"/>
  <c r="O126" i="3"/>
  <c r="P126" i="4" s="1"/>
  <c r="O127" i="3"/>
  <c r="P127" i="4" s="1"/>
  <c r="O128" i="3"/>
  <c r="P128" i="4" s="1"/>
  <c r="O129" i="3"/>
  <c r="O130" i="3"/>
  <c r="P130" i="4" s="1"/>
  <c r="O131" i="3"/>
  <c r="P131" i="4" s="1"/>
  <c r="O133" i="3"/>
  <c r="P133" i="4" s="1"/>
  <c r="O134" i="3"/>
  <c r="P134" i="4" s="1"/>
  <c r="O135" i="3"/>
  <c r="P135" i="4" s="1"/>
  <c r="O136" i="3"/>
  <c r="P136" i="4" s="1"/>
  <c r="O137" i="3"/>
  <c r="P137" i="4" s="1"/>
  <c r="O138" i="3"/>
  <c r="O139" i="3"/>
  <c r="P139" i="4" s="1"/>
  <c r="O140" i="3"/>
  <c r="P140" i="4" s="1"/>
  <c r="O141" i="3"/>
  <c r="P141" i="4" s="1"/>
  <c r="O142" i="3"/>
  <c r="P142" i="4" s="1"/>
  <c r="O143" i="3"/>
  <c r="P143" i="4" s="1"/>
  <c r="O144" i="3"/>
  <c r="P144" i="4" s="1"/>
  <c r="O145" i="3"/>
  <c r="P145" i="4" s="1"/>
  <c r="O146" i="3"/>
  <c r="O147" i="3"/>
  <c r="P147" i="4" s="1"/>
  <c r="O148" i="3"/>
  <c r="P148" i="4" s="1"/>
  <c r="O149" i="3"/>
  <c r="P149" i="4" s="1"/>
  <c r="O150" i="3"/>
  <c r="P150" i="4" s="1"/>
  <c r="O151" i="3"/>
  <c r="P151" i="4" s="1"/>
  <c r="O152" i="3"/>
  <c r="P152" i="4" s="1"/>
  <c r="O153" i="3"/>
  <c r="P153" i="4" s="1"/>
  <c r="O154" i="3"/>
  <c r="O155" i="3"/>
  <c r="P155" i="4" s="1"/>
  <c r="O156" i="3"/>
  <c r="P156" i="4" s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35" i="4"/>
  <c r="N10" i="4"/>
  <c r="N18" i="4"/>
  <c r="N26" i="4"/>
  <c r="N34" i="4"/>
  <c r="N42" i="4"/>
  <c r="N50" i="4"/>
  <c r="N58" i="4"/>
  <c r="N66" i="4"/>
  <c r="N74" i="4"/>
  <c r="N82" i="4"/>
  <c r="N90" i="4"/>
  <c r="M97" i="3"/>
  <c r="N97" i="4" s="1"/>
  <c r="M4" i="3"/>
  <c r="N4" i="4" s="1"/>
  <c r="M5" i="3"/>
  <c r="N5" i="4" s="1"/>
  <c r="M6" i="3"/>
  <c r="N6" i="4" s="1"/>
  <c r="M7" i="3"/>
  <c r="N7" i="4" s="1"/>
  <c r="M8" i="3"/>
  <c r="N8" i="4" s="1"/>
  <c r="M9" i="3"/>
  <c r="N9" i="4" s="1"/>
  <c r="M10" i="3"/>
  <c r="M11" i="3"/>
  <c r="N11" i="4" s="1"/>
  <c r="M12" i="3"/>
  <c r="N12" i="4" s="1"/>
  <c r="M13" i="3"/>
  <c r="N13" i="4" s="1"/>
  <c r="M14" i="3"/>
  <c r="N14" i="4" s="1"/>
  <c r="M15" i="3"/>
  <c r="N15" i="4" s="1"/>
  <c r="M16" i="3"/>
  <c r="N16" i="4" s="1"/>
  <c r="M17" i="3"/>
  <c r="N17" i="4" s="1"/>
  <c r="M18" i="3"/>
  <c r="M19" i="3"/>
  <c r="N19" i="4" s="1"/>
  <c r="M20" i="3"/>
  <c r="N20" i="4" s="1"/>
  <c r="M21" i="3"/>
  <c r="N21" i="4" s="1"/>
  <c r="M22" i="3"/>
  <c r="N22" i="4" s="1"/>
  <c r="M23" i="3"/>
  <c r="N23" i="4" s="1"/>
  <c r="M24" i="3"/>
  <c r="N24" i="4" s="1"/>
  <c r="M25" i="3"/>
  <c r="N25" i="4" s="1"/>
  <c r="M26" i="3"/>
  <c r="M27" i="3"/>
  <c r="N27" i="4" s="1"/>
  <c r="M28" i="3"/>
  <c r="N28" i="4" s="1"/>
  <c r="M29" i="3"/>
  <c r="N29" i="4" s="1"/>
  <c r="M30" i="3"/>
  <c r="N30" i="4" s="1"/>
  <c r="M31" i="3"/>
  <c r="N31" i="4" s="1"/>
  <c r="M32" i="3"/>
  <c r="N32" i="4" s="1"/>
  <c r="M33" i="3"/>
  <c r="N33" i="4" s="1"/>
  <c r="M34" i="3"/>
  <c r="M35" i="3"/>
  <c r="N35" i="4" s="1"/>
  <c r="M36" i="3"/>
  <c r="N36" i="4" s="1"/>
  <c r="M37" i="3"/>
  <c r="N37" i="4" s="1"/>
  <c r="M38" i="3"/>
  <c r="N38" i="4" s="1"/>
  <c r="M39" i="3"/>
  <c r="N39" i="4" s="1"/>
  <c r="M40" i="3"/>
  <c r="N40" i="4" s="1"/>
  <c r="M41" i="3"/>
  <c r="N41" i="4" s="1"/>
  <c r="M42" i="3"/>
  <c r="M43" i="3"/>
  <c r="N43" i="4" s="1"/>
  <c r="M44" i="3"/>
  <c r="N44" i="4" s="1"/>
  <c r="M45" i="3"/>
  <c r="N45" i="4" s="1"/>
  <c r="M46" i="3"/>
  <c r="N46" i="4" s="1"/>
  <c r="M47" i="3"/>
  <c r="N47" i="4" s="1"/>
  <c r="M48" i="3"/>
  <c r="N48" i="4" s="1"/>
  <c r="M49" i="3"/>
  <c r="N49" i="4" s="1"/>
  <c r="M50" i="3"/>
  <c r="M51" i="3"/>
  <c r="N51" i="4" s="1"/>
  <c r="M52" i="3"/>
  <c r="N52" i="4" s="1"/>
  <c r="M53" i="3"/>
  <c r="N53" i="4" s="1"/>
  <c r="M54" i="3"/>
  <c r="N54" i="4" s="1"/>
  <c r="M55" i="3"/>
  <c r="N55" i="4" s="1"/>
  <c r="M56" i="3"/>
  <c r="N56" i="4" s="1"/>
  <c r="M57" i="3"/>
  <c r="N57" i="4" s="1"/>
  <c r="M58" i="3"/>
  <c r="M59" i="3"/>
  <c r="N59" i="4" s="1"/>
  <c r="M60" i="3"/>
  <c r="N60" i="4" s="1"/>
  <c r="M61" i="3"/>
  <c r="N61" i="4" s="1"/>
  <c r="M62" i="3"/>
  <c r="N62" i="4" s="1"/>
  <c r="M63" i="3"/>
  <c r="N63" i="4" s="1"/>
  <c r="M64" i="3"/>
  <c r="N64" i="4" s="1"/>
  <c r="M65" i="3"/>
  <c r="N65" i="4" s="1"/>
  <c r="M66" i="3"/>
  <c r="M67" i="3"/>
  <c r="N67" i="4" s="1"/>
  <c r="M68" i="3"/>
  <c r="N68" i="4" s="1"/>
  <c r="M69" i="3"/>
  <c r="N69" i="4" s="1"/>
  <c r="M70" i="3"/>
  <c r="N70" i="4" s="1"/>
  <c r="M71" i="3"/>
  <c r="N71" i="4" s="1"/>
  <c r="M72" i="3"/>
  <c r="N72" i="4" s="1"/>
  <c r="M73" i="3"/>
  <c r="N73" i="4" s="1"/>
  <c r="M74" i="3"/>
  <c r="M75" i="3"/>
  <c r="N75" i="4" s="1"/>
  <c r="M76" i="3"/>
  <c r="N76" i="4" s="1"/>
  <c r="M77" i="3"/>
  <c r="N77" i="4" s="1"/>
  <c r="M78" i="3"/>
  <c r="N78" i="4" s="1"/>
  <c r="M79" i="3"/>
  <c r="N79" i="4" s="1"/>
  <c r="M80" i="3"/>
  <c r="N80" i="4" s="1"/>
  <c r="M81" i="3"/>
  <c r="N81" i="4" s="1"/>
  <c r="M82" i="3"/>
  <c r="M83" i="3"/>
  <c r="N83" i="4" s="1"/>
  <c r="M84" i="3"/>
  <c r="N84" i="4" s="1"/>
  <c r="M85" i="3"/>
  <c r="N85" i="4" s="1"/>
  <c r="M86" i="3"/>
  <c r="N86" i="4" s="1"/>
  <c r="M87" i="3"/>
  <c r="N87" i="4" s="1"/>
  <c r="M88" i="3"/>
  <c r="N88" i="4" s="1"/>
  <c r="M89" i="3"/>
  <c r="N89" i="4" s="1"/>
  <c r="M90" i="3"/>
  <c r="M91" i="3"/>
  <c r="N91" i="4" s="1"/>
  <c r="M92" i="3"/>
  <c r="N92" i="4" s="1"/>
  <c r="M93" i="3"/>
  <c r="N93" i="4" s="1"/>
  <c r="M94" i="3"/>
  <c r="N94" i="4" s="1"/>
  <c r="M95" i="3"/>
  <c r="N95" i="4" s="1"/>
  <c r="M96" i="3"/>
  <c r="N96" i="4" s="1"/>
  <c r="M98" i="3"/>
  <c r="N98" i="4" s="1"/>
  <c r="M99" i="3"/>
  <c r="N99" i="4" s="1"/>
  <c r="M100" i="3"/>
  <c r="N100" i="4" s="1"/>
  <c r="M101" i="3"/>
  <c r="N101" i="4" s="1"/>
  <c r="M102" i="3"/>
  <c r="N102" i="4" s="1"/>
  <c r="M103" i="3"/>
  <c r="N103" i="4" s="1"/>
  <c r="M104" i="3"/>
  <c r="N104" i="4" s="1"/>
  <c r="M105" i="3"/>
  <c r="N105" i="4" s="1"/>
  <c r="M106" i="3"/>
  <c r="N106" i="4" s="1"/>
  <c r="M107" i="3"/>
  <c r="N107" i="4" s="1"/>
  <c r="M108" i="3"/>
  <c r="N108" i="4" s="1"/>
  <c r="M109" i="3"/>
  <c r="N109" i="4" s="1"/>
  <c r="M110" i="3"/>
  <c r="N110" i="4" s="1"/>
  <c r="M111" i="3"/>
  <c r="N111" i="4" s="1"/>
  <c r="M112" i="3"/>
  <c r="N112" i="4" s="1"/>
  <c r="M113" i="3"/>
  <c r="N113" i="4" s="1"/>
  <c r="M114" i="3"/>
  <c r="N114" i="4" s="1"/>
  <c r="M115" i="3"/>
  <c r="N115" i="4" s="1"/>
  <c r="M116" i="3"/>
  <c r="N116" i="4" s="1"/>
  <c r="M117" i="3"/>
  <c r="N117" i="4" s="1"/>
  <c r="M118" i="3"/>
  <c r="N118" i="4" s="1"/>
  <c r="M119" i="3"/>
  <c r="N119" i="4" s="1"/>
  <c r="M120" i="3"/>
  <c r="N120" i="4" s="1"/>
  <c r="M121" i="3"/>
  <c r="N121" i="4" s="1"/>
  <c r="M122" i="3"/>
  <c r="N122" i="4" s="1"/>
  <c r="M123" i="3"/>
  <c r="N123" i="4" s="1"/>
  <c r="M124" i="3"/>
  <c r="N124" i="4" s="1"/>
  <c r="M125" i="3"/>
  <c r="N125" i="4" s="1"/>
  <c r="M126" i="3"/>
  <c r="N126" i="4" s="1"/>
  <c r="M127" i="3"/>
  <c r="N127" i="4" s="1"/>
  <c r="M128" i="3"/>
  <c r="N128" i="4" s="1"/>
  <c r="M129" i="3"/>
  <c r="N129" i="4" s="1"/>
  <c r="M130" i="3"/>
  <c r="N130" i="4" s="1"/>
  <c r="M131" i="3"/>
  <c r="N131" i="4" s="1"/>
  <c r="M133" i="3"/>
  <c r="N133" i="4" s="1"/>
  <c r="M134" i="3"/>
  <c r="N134" i="4" s="1"/>
  <c r="M135" i="3"/>
  <c r="N135" i="4" s="1"/>
  <c r="M136" i="3"/>
  <c r="N136" i="4" s="1"/>
  <c r="M137" i="3"/>
  <c r="N137" i="4" s="1"/>
  <c r="M138" i="3"/>
  <c r="N138" i="4" s="1"/>
  <c r="M139" i="3"/>
  <c r="N139" i="4" s="1"/>
  <c r="M140" i="3"/>
  <c r="N140" i="4" s="1"/>
  <c r="M141" i="3"/>
  <c r="N141" i="4" s="1"/>
  <c r="M142" i="3"/>
  <c r="N142" i="4" s="1"/>
  <c r="M143" i="3"/>
  <c r="N143" i="4" s="1"/>
  <c r="M144" i="3"/>
  <c r="N144" i="4" s="1"/>
  <c r="M145" i="3"/>
  <c r="N145" i="4" s="1"/>
  <c r="M146" i="3"/>
  <c r="N146" i="4" s="1"/>
  <c r="M147" i="3"/>
  <c r="N147" i="4" s="1"/>
  <c r="M148" i="3"/>
  <c r="N148" i="4" s="1"/>
  <c r="M149" i="3"/>
  <c r="N149" i="4" s="1"/>
  <c r="M150" i="3"/>
  <c r="N150" i="4" s="1"/>
  <c r="M151" i="3"/>
  <c r="N151" i="4" s="1"/>
  <c r="M152" i="3"/>
  <c r="N152" i="4" s="1"/>
  <c r="M153" i="3"/>
  <c r="N153" i="4" s="1"/>
  <c r="M154" i="3"/>
  <c r="N154" i="4" s="1"/>
  <c r="M155" i="3"/>
  <c r="N155" i="4" s="1"/>
  <c r="M156" i="3"/>
  <c r="N156" i="4" s="1"/>
  <c r="L4" i="3"/>
  <c r="M4" i="4" s="1"/>
  <c r="L5" i="3"/>
  <c r="M5" i="4" s="1"/>
  <c r="L6" i="3"/>
  <c r="M6" i="4" s="1"/>
  <c r="L7" i="3"/>
  <c r="M7" i="4" s="1"/>
  <c r="L8" i="3"/>
  <c r="M8" i="4" s="1"/>
  <c r="L9" i="3"/>
  <c r="M9" i="4" s="1"/>
  <c r="L10" i="3"/>
  <c r="M10" i="4" s="1"/>
  <c r="L11" i="3"/>
  <c r="M11" i="4" s="1"/>
  <c r="L12" i="3"/>
  <c r="M12" i="4" s="1"/>
  <c r="L13" i="3"/>
  <c r="M13" i="4" s="1"/>
  <c r="L14" i="3"/>
  <c r="M14" i="4" s="1"/>
  <c r="L15" i="3"/>
  <c r="M15" i="4" s="1"/>
  <c r="L16" i="3"/>
  <c r="M16" i="4" s="1"/>
  <c r="L17" i="3"/>
  <c r="M17" i="4" s="1"/>
  <c r="L18" i="3"/>
  <c r="M18" i="4" s="1"/>
  <c r="L19" i="3"/>
  <c r="M19" i="4" s="1"/>
  <c r="L20" i="3"/>
  <c r="M20" i="4" s="1"/>
  <c r="L21" i="3"/>
  <c r="M21" i="4" s="1"/>
  <c r="L22" i="3"/>
  <c r="M22" i="4" s="1"/>
  <c r="L23" i="3"/>
  <c r="M23" i="4" s="1"/>
  <c r="L24" i="3"/>
  <c r="M24" i="4" s="1"/>
  <c r="L25" i="3"/>
  <c r="M25" i="4" s="1"/>
  <c r="L26" i="3"/>
  <c r="M26" i="4" s="1"/>
  <c r="L27" i="3"/>
  <c r="M27" i="4" s="1"/>
  <c r="L28" i="3"/>
  <c r="M28" i="4" s="1"/>
  <c r="L29" i="3"/>
  <c r="M29" i="4" s="1"/>
  <c r="L30" i="3"/>
  <c r="M30" i="4" s="1"/>
  <c r="L31" i="3"/>
  <c r="M31" i="4" s="1"/>
  <c r="L32" i="3"/>
  <c r="M32" i="4" s="1"/>
  <c r="L33" i="3"/>
  <c r="M33" i="4" s="1"/>
  <c r="L34" i="3"/>
  <c r="M34" i="4" s="1"/>
  <c r="L35" i="3"/>
  <c r="M35" i="4" s="1"/>
  <c r="L36" i="3"/>
  <c r="M36" i="4" s="1"/>
  <c r="L37" i="3"/>
  <c r="M37" i="4" s="1"/>
  <c r="L38" i="3"/>
  <c r="M38" i="4" s="1"/>
  <c r="L39" i="3"/>
  <c r="M39" i="4" s="1"/>
  <c r="L40" i="3"/>
  <c r="M40" i="4" s="1"/>
  <c r="L41" i="3"/>
  <c r="M41" i="4" s="1"/>
  <c r="L42" i="3"/>
  <c r="M42" i="4" s="1"/>
  <c r="L43" i="3"/>
  <c r="M43" i="4" s="1"/>
  <c r="L44" i="3"/>
  <c r="M44" i="4" s="1"/>
  <c r="L45" i="3"/>
  <c r="M45" i="4" s="1"/>
  <c r="L46" i="3"/>
  <c r="M46" i="4" s="1"/>
  <c r="L47" i="3"/>
  <c r="M47" i="4" s="1"/>
  <c r="L48" i="3"/>
  <c r="M48" i="4" s="1"/>
  <c r="L49" i="3"/>
  <c r="M49" i="4" s="1"/>
  <c r="L50" i="3"/>
  <c r="M50" i="4" s="1"/>
  <c r="L51" i="3"/>
  <c r="M51" i="4" s="1"/>
  <c r="L52" i="3"/>
  <c r="M52" i="4" s="1"/>
  <c r="L53" i="3"/>
  <c r="M53" i="4" s="1"/>
  <c r="L54" i="3"/>
  <c r="M54" i="4" s="1"/>
  <c r="L55" i="3"/>
  <c r="M55" i="4" s="1"/>
  <c r="L56" i="3"/>
  <c r="M56" i="4" s="1"/>
  <c r="L57" i="3"/>
  <c r="M57" i="4" s="1"/>
  <c r="L58" i="3"/>
  <c r="M58" i="4" s="1"/>
  <c r="L59" i="3"/>
  <c r="M59" i="4" s="1"/>
  <c r="L60" i="3"/>
  <c r="M60" i="4" s="1"/>
  <c r="L61" i="3"/>
  <c r="M61" i="4" s="1"/>
  <c r="L62" i="3"/>
  <c r="M62" i="4" s="1"/>
  <c r="L63" i="3"/>
  <c r="M63" i="4" s="1"/>
  <c r="L64" i="3"/>
  <c r="M64" i="4" s="1"/>
  <c r="L65" i="3"/>
  <c r="M65" i="4" s="1"/>
  <c r="L66" i="3"/>
  <c r="M66" i="4" s="1"/>
  <c r="L67" i="3"/>
  <c r="M67" i="4" s="1"/>
  <c r="L68" i="3"/>
  <c r="M68" i="4" s="1"/>
  <c r="L69" i="3"/>
  <c r="M69" i="4" s="1"/>
  <c r="L70" i="3"/>
  <c r="M70" i="4" s="1"/>
  <c r="L71" i="3"/>
  <c r="M71" i="4" s="1"/>
  <c r="L72" i="3"/>
  <c r="M72" i="4" s="1"/>
  <c r="L73" i="3"/>
  <c r="M73" i="4" s="1"/>
  <c r="L74" i="3"/>
  <c r="M74" i="4" s="1"/>
  <c r="L75" i="3"/>
  <c r="M75" i="4" s="1"/>
  <c r="L76" i="3"/>
  <c r="M76" i="4" s="1"/>
  <c r="L77" i="3"/>
  <c r="M77" i="4" s="1"/>
  <c r="L78" i="3"/>
  <c r="M78" i="4" s="1"/>
  <c r="L79" i="3"/>
  <c r="M79" i="4" s="1"/>
  <c r="L80" i="3"/>
  <c r="M80" i="4" s="1"/>
  <c r="L81" i="3"/>
  <c r="M81" i="4" s="1"/>
  <c r="L82" i="3"/>
  <c r="M82" i="4" s="1"/>
  <c r="L83" i="3"/>
  <c r="M83" i="4" s="1"/>
  <c r="L84" i="3"/>
  <c r="M84" i="4" s="1"/>
  <c r="L85" i="3"/>
  <c r="M85" i="4" s="1"/>
  <c r="L86" i="3"/>
  <c r="M86" i="4" s="1"/>
  <c r="L87" i="3"/>
  <c r="M87" i="4" s="1"/>
  <c r="L88" i="3"/>
  <c r="M88" i="4" s="1"/>
  <c r="L89" i="3"/>
  <c r="M89" i="4" s="1"/>
  <c r="L90" i="3"/>
  <c r="M90" i="4" s="1"/>
  <c r="L91" i="3"/>
  <c r="M91" i="4" s="1"/>
  <c r="L92" i="3"/>
  <c r="M92" i="4" s="1"/>
  <c r="L93" i="3"/>
  <c r="M93" i="4" s="1"/>
  <c r="L94" i="3"/>
  <c r="M94" i="4" s="1"/>
  <c r="L95" i="3"/>
  <c r="M95" i="4" s="1"/>
  <c r="L96" i="3"/>
  <c r="M96" i="4" s="1"/>
  <c r="L97" i="3"/>
  <c r="M97" i="4" s="1"/>
  <c r="L98" i="3"/>
  <c r="M98" i="4" s="1"/>
  <c r="L99" i="3"/>
  <c r="M99" i="4" s="1"/>
  <c r="L100" i="3"/>
  <c r="M100" i="4" s="1"/>
  <c r="L101" i="3"/>
  <c r="M101" i="4" s="1"/>
  <c r="L102" i="3"/>
  <c r="M102" i="4" s="1"/>
  <c r="L103" i="3"/>
  <c r="M103" i="4" s="1"/>
  <c r="L104" i="3"/>
  <c r="M104" i="4" s="1"/>
  <c r="L105" i="3"/>
  <c r="M105" i="4" s="1"/>
  <c r="L106" i="3"/>
  <c r="M106" i="4" s="1"/>
  <c r="L107" i="3"/>
  <c r="M107" i="4" s="1"/>
  <c r="L108" i="3"/>
  <c r="M108" i="4" s="1"/>
  <c r="L109" i="3"/>
  <c r="M109" i="4" s="1"/>
  <c r="L110" i="3"/>
  <c r="M110" i="4" s="1"/>
  <c r="L111" i="3"/>
  <c r="M111" i="4" s="1"/>
  <c r="L112" i="3"/>
  <c r="M112" i="4" s="1"/>
  <c r="L113" i="3"/>
  <c r="M113" i="4" s="1"/>
  <c r="L114" i="3"/>
  <c r="M114" i="4" s="1"/>
  <c r="L115" i="3"/>
  <c r="M115" i="4" s="1"/>
  <c r="L116" i="3"/>
  <c r="M116" i="4" s="1"/>
  <c r="L117" i="3"/>
  <c r="M117" i="4" s="1"/>
  <c r="L118" i="3"/>
  <c r="M118" i="4" s="1"/>
  <c r="L119" i="3"/>
  <c r="M119" i="4" s="1"/>
  <c r="L120" i="3"/>
  <c r="M120" i="4" s="1"/>
  <c r="L121" i="3"/>
  <c r="M121" i="4" s="1"/>
  <c r="L122" i="3"/>
  <c r="M122" i="4" s="1"/>
  <c r="L123" i="3"/>
  <c r="M123" i="4" s="1"/>
  <c r="L124" i="3"/>
  <c r="M124" i="4" s="1"/>
  <c r="L125" i="3"/>
  <c r="M125" i="4" s="1"/>
  <c r="L126" i="3"/>
  <c r="M126" i="4" s="1"/>
  <c r="L127" i="3"/>
  <c r="M127" i="4" s="1"/>
  <c r="L128" i="3"/>
  <c r="M128" i="4" s="1"/>
  <c r="L129" i="3"/>
  <c r="M129" i="4" s="1"/>
  <c r="L130" i="3"/>
  <c r="M130" i="4" s="1"/>
  <c r="L131" i="3"/>
  <c r="M131" i="4" s="1"/>
  <c r="L133" i="3"/>
  <c r="M133" i="4" s="1"/>
  <c r="L134" i="3"/>
  <c r="M134" i="4" s="1"/>
  <c r="L135" i="3"/>
  <c r="M135" i="4" s="1"/>
  <c r="L136" i="3"/>
  <c r="M136" i="4" s="1"/>
  <c r="L137" i="3"/>
  <c r="M137" i="4" s="1"/>
  <c r="L138" i="3"/>
  <c r="M138" i="4" s="1"/>
  <c r="L139" i="3"/>
  <c r="M139" i="4" s="1"/>
  <c r="L140" i="3"/>
  <c r="M140" i="4" s="1"/>
  <c r="L141" i="3"/>
  <c r="M141" i="4" s="1"/>
  <c r="L142" i="3"/>
  <c r="M142" i="4" s="1"/>
  <c r="L143" i="3"/>
  <c r="M143" i="4" s="1"/>
  <c r="L144" i="3"/>
  <c r="M144" i="4" s="1"/>
  <c r="L145" i="3"/>
  <c r="M145" i="4" s="1"/>
  <c r="L146" i="3"/>
  <c r="M146" i="4" s="1"/>
  <c r="L147" i="3"/>
  <c r="M147" i="4" s="1"/>
  <c r="L148" i="3"/>
  <c r="M148" i="4" s="1"/>
  <c r="L149" i="3"/>
  <c r="M149" i="4" s="1"/>
  <c r="L150" i="3"/>
  <c r="M150" i="4" s="1"/>
  <c r="L151" i="3"/>
  <c r="M151" i="4" s="1"/>
  <c r="L152" i="3"/>
  <c r="M152" i="4" s="1"/>
  <c r="L153" i="3"/>
  <c r="M153" i="4" s="1"/>
  <c r="L154" i="3"/>
  <c r="M154" i="4" s="1"/>
  <c r="L155" i="3"/>
  <c r="M155" i="4" s="1"/>
  <c r="L156" i="3"/>
  <c r="M156" i="4" s="1"/>
  <c r="L3" i="1"/>
  <c r="L15" i="1"/>
  <c r="L132" i="2"/>
  <c r="K155" i="4"/>
  <c r="K147" i="4"/>
  <c r="K139" i="4"/>
  <c r="K130" i="4"/>
  <c r="K122" i="4"/>
  <c r="K114" i="4"/>
  <c r="K106" i="4"/>
  <c r="K98" i="4"/>
  <c r="K90" i="4"/>
  <c r="K82" i="4"/>
  <c r="K66" i="4"/>
  <c r="K58" i="4"/>
  <c r="K50" i="4"/>
  <c r="K42" i="4"/>
  <c r="K34" i="4"/>
  <c r="K26" i="4"/>
  <c r="K17" i="4"/>
  <c r="K9" i="4"/>
  <c r="J122" i="3"/>
  <c r="J112" i="3"/>
  <c r="K112" i="4" s="1"/>
  <c r="J101" i="3"/>
  <c r="K101" i="4" s="1"/>
  <c r="J99" i="3"/>
  <c r="K99" i="4" s="1"/>
  <c r="J92" i="3"/>
  <c r="K92" i="4" s="1"/>
  <c r="J72" i="3"/>
  <c r="K72" i="4" s="1"/>
  <c r="J58" i="3"/>
  <c r="J45" i="3"/>
  <c r="K45" i="4" s="1"/>
  <c r="J140" i="1"/>
  <c r="J116" i="1"/>
  <c r="J71" i="1"/>
  <c r="J46" i="1"/>
  <c r="J42" i="1"/>
  <c r="J33" i="1"/>
  <c r="J20" i="1"/>
  <c r="J155" i="3"/>
  <c r="J144" i="3"/>
  <c r="K144" i="4" s="1"/>
  <c r="J123" i="3"/>
  <c r="K123" i="4" s="1"/>
  <c r="J83" i="3"/>
  <c r="K83" i="4" s="1"/>
  <c r="J82" i="3"/>
  <c r="J77" i="3"/>
  <c r="K77" i="4" s="1"/>
  <c r="J54" i="3"/>
  <c r="K54" i="4" s="1"/>
  <c r="J14" i="3"/>
  <c r="K14" i="4" s="1"/>
  <c r="J6" i="3"/>
  <c r="K6" i="4" s="1"/>
  <c r="J5" i="3"/>
  <c r="K5" i="4" s="1"/>
  <c r="J4" i="3"/>
  <c r="K4" i="4" s="1"/>
  <c r="J7" i="3"/>
  <c r="K7" i="4" s="1"/>
  <c r="J8" i="3"/>
  <c r="K8" i="4" s="1"/>
  <c r="J9" i="3"/>
  <c r="J10" i="3"/>
  <c r="K10" i="4" s="1"/>
  <c r="J11" i="3"/>
  <c r="K11" i="4" s="1"/>
  <c r="J12" i="3"/>
  <c r="K12" i="4" s="1"/>
  <c r="J13" i="3"/>
  <c r="K13" i="4" s="1"/>
  <c r="J15" i="3"/>
  <c r="K15" i="4" s="1"/>
  <c r="J16" i="3"/>
  <c r="K16" i="4" s="1"/>
  <c r="J17" i="3"/>
  <c r="J18" i="3"/>
  <c r="K18" i="4" s="1"/>
  <c r="J19" i="3"/>
  <c r="K19" i="4" s="1"/>
  <c r="J20" i="3"/>
  <c r="K20" i="4" s="1"/>
  <c r="J21" i="3"/>
  <c r="K21" i="4" s="1"/>
  <c r="J22" i="3"/>
  <c r="K22" i="4" s="1"/>
  <c r="J23" i="3"/>
  <c r="K23" i="4" s="1"/>
  <c r="J24" i="3"/>
  <c r="K24" i="4" s="1"/>
  <c r="J25" i="3"/>
  <c r="K25" i="4" s="1"/>
  <c r="J26" i="3"/>
  <c r="J27" i="3"/>
  <c r="K27" i="4" s="1"/>
  <c r="J28" i="3"/>
  <c r="K28" i="4" s="1"/>
  <c r="J29" i="3"/>
  <c r="K29" i="4" s="1"/>
  <c r="J30" i="3"/>
  <c r="K30" i="4" s="1"/>
  <c r="J31" i="3"/>
  <c r="K31" i="4" s="1"/>
  <c r="J32" i="3"/>
  <c r="K32" i="4" s="1"/>
  <c r="J33" i="3"/>
  <c r="K33" i="4" s="1"/>
  <c r="J34" i="3"/>
  <c r="J35" i="3"/>
  <c r="K35" i="4" s="1"/>
  <c r="J36" i="3"/>
  <c r="K36" i="4" s="1"/>
  <c r="J37" i="3"/>
  <c r="K37" i="4" s="1"/>
  <c r="J38" i="3"/>
  <c r="K38" i="4" s="1"/>
  <c r="J39" i="3"/>
  <c r="K39" i="4" s="1"/>
  <c r="J40" i="3"/>
  <c r="K40" i="4" s="1"/>
  <c r="J41" i="3"/>
  <c r="K41" i="4" s="1"/>
  <c r="J42" i="3"/>
  <c r="J43" i="3"/>
  <c r="K43" i="4" s="1"/>
  <c r="J44" i="3"/>
  <c r="K44" i="4" s="1"/>
  <c r="J46" i="3"/>
  <c r="K46" i="4" s="1"/>
  <c r="J47" i="3"/>
  <c r="K47" i="4" s="1"/>
  <c r="J48" i="3"/>
  <c r="K48" i="4" s="1"/>
  <c r="J49" i="3"/>
  <c r="K49" i="4" s="1"/>
  <c r="J50" i="3"/>
  <c r="J51" i="3"/>
  <c r="K51" i="4" s="1"/>
  <c r="J52" i="3"/>
  <c r="K52" i="4" s="1"/>
  <c r="J53" i="3"/>
  <c r="K53" i="4" s="1"/>
  <c r="J55" i="3"/>
  <c r="K55" i="4" s="1"/>
  <c r="J56" i="3"/>
  <c r="K56" i="4" s="1"/>
  <c r="J57" i="3"/>
  <c r="K57" i="4" s="1"/>
  <c r="J59" i="3"/>
  <c r="K59" i="4" s="1"/>
  <c r="J60" i="3"/>
  <c r="K60" i="4" s="1"/>
  <c r="J61" i="3"/>
  <c r="K61" i="4" s="1"/>
  <c r="J62" i="3"/>
  <c r="K62" i="4" s="1"/>
  <c r="J63" i="3"/>
  <c r="K63" i="4" s="1"/>
  <c r="J64" i="3"/>
  <c r="K64" i="4" s="1"/>
  <c r="J65" i="3"/>
  <c r="K65" i="4" s="1"/>
  <c r="J66" i="3"/>
  <c r="J67" i="3"/>
  <c r="K67" i="4" s="1"/>
  <c r="J68" i="3"/>
  <c r="K68" i="4" s="1"/>
  <c r="J69" i="3"/>
  <c r="K69" i="4" s="1"/>
  <c r="J70" i="3"/>
  <c r="K70" i="4" s="1"/>
  <c r="J71" i="3"/>
  <c r="K71" i="4" s="1"/>
  <c r="J73" i="3"/>
  <c r="K73" i="4" s="1"/>
  <c r="J74" i="3"/>
  <c r="K74" i="4" s="1"/>
  <c r="J75" i="3"/>
  <c r="K75" i="4" s="1"/>
  <c r="J76" i="3"/>
  <c r="K76" i="4" s="1"/>
  <c r="J78" i="3"/>
  <c r="K78" i="4" s="1"/>
  <c r="J79" i="3"/>
  <c r="K79" i="4" s="1"/>
  <c r="J80" i="3"/>
  <c r="K80" i="4" s="1"/>
  <c r="J81" i="3"/>
  <c r="K81" i="4" s="1"/>
  <c r="J84" i="3"/>
  <c r="K84" i="4" s="1"/>
  <c r="J85" i="3"/>
  <c r="K85" i="4" s="1"/>
  <c r="J86" i="3"/>
  <c r="K86" i="4" s="1"/>
  <c r="J87" i="3"/>
  <c r="K87" i="4" s="1"/>
  <c r="J88" i="3"/>
  <c r="K88" i="4" s="1"/>
  <c r="J89" i="3"/>
  <c r="K89" i="4" s="1"/>
  <c r="J90" i="3"/>
  <c r="J91" i="3"/>
  <c r="K91" i="4" s="1"/>
  <c r="J93" i="3"/>
  <c r="K93" i="4" s="1"/>
  <c r="J94" i="3"/>
  <c r="K94" i="4" s="1"/>
  <c r="J95" i="3"/>
  <c r="K95" i="4" s="1"/>
  <c r="J96" i="3"/>
  <c r="K96" i="4" s="1"/>
  <c r="J97" i="3"/>
  <c r="K97" i="4" s="1"/>
  <c r="J98" i="3"/>
  <c r="J100" i="3"/>
  <c r="K100" i="4" s="1"/>
  <c r="J102" i="3"/>
  <c r="K102" i="4" s="1"/>
  <c r="J103" i="3"/>
  <c r="K103" i="4" s="1"/>
  <c r="J104" i="3"/>
  <c r="K104" i="4" s="1"/>
  <c r="J105" i="3"/>
  <c r="K105" i="4" s="1"/>
  <c r="J106" i="3"/>
  <c r="J107" i="3"/>
  <c r="K107" i="4" s="1"/>
  <c r="J108" i="3"/>
  <c r="K108" i="4" s="1"/>
  <c r="J109" i="3"/>
  <c r="K109" i="4" s="1"/>
  <c r="J110" i="3"/>
  <c r="K110" i="4" s="1"/>
  <c r="J111" i="3"/>
  <c r="K111" i="4" s="1"/>
  <c r="J113" i="3"/>
  <c r="K113" i="4" s="1"/>
  <c r="J114" i="3"/>
  <c r="J115" i="3"/>
  <c r="K115" i="4" s="1"/>
  <c r="J116" i="3"/>
  <c r="K116" i="4" s="1"/>
  <c r="J117" i="3"/>
  <c r="K117" i="4" s="1"/>
  <c r="J118" i="3"/>
  <c r="K118" i="4" s="1"/>
  <c r="J119" i="3"/>
  <c r="K119" i="4" s="1"/>
  <c r="J120" i="3"/>
  <c r="K120" i="4" s="1"/>
  <c r="J121" i="3"/>
  <c r="K121" i="4" s="1"/>
  <c r="J124" i="3"/>
  <c r="K124" i="4" s="1"/>
  <c r="J125" i="3"/>
  <c r="K125" i="4" s="1"/>
  <c r="J126" i="3"/>
  <c r="K126" i="4" s="1"/>
  <c r="J127" i="3"/>
  <c r="K127" i="4" s="1"/>
  <c r="J128" i="3"/>
  <c r="K128" i="4" s="1"/>
  <c r="J129" i="3"/>
  <c r="K129" i="4" s="1"/>
  <c r="J130" i="3"/>
  <c r="J131" i="3"/>
  <c r="K131" i="4" s="1"/>
  <c r="J133" i="3"/>
  <c r="K133" i="4" s="1"/>
  <c r="J134" i="3"/>
  <c r="K134" i="4" s="1"/>
  <c r="J135" i="3"/>
  <c r="K135" i="4" s="1"/>
  <c r="J136" i="3"/>
  <c r="K136" i="4" s="1"/>
  <c r="J137" i="3"/>
  <c r="K137" i="4" s="1"/>
  <c r="J138" i="3"/>
  <c r="K138" i="4" s="1"/>
  <c r="J139" i="3"/>
  <c r="J140" i="3"/>
  <c r="K140" i="4" s="1"/>
  <c r="J141" i="3"/>
  <c r="K141" i="4" s="1"/>
  <c r="J142" i="3"/>
  <c r="K142" i="4" s="1"/>
  <c r="J143" i="3"/>
  <c r="K143" i="4" s="1"/>
  <c r="J145" i="3"/>
  <c r="K145" i="4" s="1"/>
  <c r="J146" i="3"/>
  <c r="K146" i="4" s="1"/>
  <c r="J147" i="3"/>
  <c r="J148" i="3"/>
  <c r="K148" i="4" s="1"/>
  <c r="J149" i="3"/>
  <c r="K149" i="4" s="1"/>
  <c r="J150" i="3"/>
  <c r="K150" i="4" s="1"/>
  <c r="J151" i="3"/>
  <c r="K151" i="4" s="1"/>
  <c r="J152" i="3"/>
  <c r="K152" i="4" s="1"/>
  <c r="J153" i="3"/>
  <c r="K153" i="4" s="1"/>
  <c r="J154" i="3"/>
  <c r="K154" i="4" s="1"/>
  <c r="J156" i="3"/>
  <c r="K156" i="4" s="1"/>
  <c r="J3" i="1"/>
  <c r="K3" i="2" s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P7" i="4" l="1"/>
  <c r="F155" i="3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D76" i="4"/>
  <c r="D78" i="4"/>
  <c r="D108" i="4"/>
  <c r="D76" i="2"/>
  <c r="D78" i="2"/>
  <c r="D108" i="2"/>
  <c r="C108" i="3"/>
  <c r="C108" i="4" s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T127" i="2" s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P4" i="1"/>
  <c r="Q4" i="2" s="1"/>
  <c r="P10" i="1"/>
  <c r="Q10" i="2" s="1"/>
  <c r="P12" i="1"/>
  <c r="Q12" i="2" s="1"/>
  <c r="P18" i="1"/>
  <c r="Q18" i="2" s="1"/>
  <c r="P20" i="1"/>
  <c r="Q20" i="2" s="1"/>
  <c r="P26" i="1"/>
  <c r="Q26" i="2" s="1"/>
  <c r="P28" i="1"/>
  <c r="Q28" i="2" s="1"/>
  <c r="P34" i="1"/>
  <c r="Q34" i="2" s="1"/>
  <c r="P36" i="1"/>
  <c r="Q36" i="2" s="1"/>
  <c r="P41" i="1"/>
  <c r="Q41" i="2" s="1"/>
  <c r="P42" i="1"/>
  <c r="Q42" i="2" s="1"/>
  <c r="P50" i="1"/>
  <c r="Q50" i="2" s="1"/>
  <c r="P51" i="1"/>
  <c r="Q51" i="2" s="1"/>
  <c r="P55" i="1"/>
  <c r="Q55" i="2" s="1"/>
  <c r="P57" i="1"/>
  <c r="Q57" i="2" s="1"/>
  <c r="P58" i="1"/>
  <c r="Q58" i="2" s="1"/>
  <c r="P59" i="1"/>
  <c r="Q59" i="2" s="1"/>
  <c r="P60" i="1"/>
  <c r="Q60" i="2" s="1"/>
  <c r="P63" i="1"/>
  <c r="Q63" i="2" s="1"/>
  <c r="P66" i="1"/>
  <c r="Q66" i="2" s="1"/>
  <c r="P67" i="1"/>
  <c r="Q67" i="2" s="1"/>
  <c r="P68" i="1"/>
  <c r="Q68" i="2" s="1"/>
  <c r="P69" i="1"/>
  <c r="Q69" i="2" s="1"/>
  <c r="P74" i="1"/>
  <c r="Q74" i="2" s="1"/>
  <c r="P75" i="1"/>
  <c r="Q75" i="2" s="1"/>
  <c r="P76" i="1"/>
  <c r="Q76" i="2" s="1"/>
  <c r="P82" i="1"/>
  <c r="Q82" i="2" s="1"/>
  <c r="P83" i="1"/>
  <c r="Q83" i="2" s="1"/>
  <c r="P84" i="1"/>
  <c r="Q84" i="2" s="1"/>
  <c r="P85" i="1"/>
  <c r="Q85" i="2" s="1"/>
  <c r="P91" i="1"/>
  <c r="Q91" i="2" s="1"/>
  <c r="P92" i="1"/>
  <c r="Q92" i="2" s="1"/>
  <c r="P99" i="1"/>
  <c r="Q99" i="2" s="1"/>
  <c r="P100" i="1"/>
  <c r="Q100" i="2" s="1"/>
  <c r="P103" i="1"/>
  <c r="Q103" i="2" s="1"/>
  <c r="P106" i="1"/>
  <c r="Q106" i="2" s="1"/>
  <c r="P108" i="1"/>
  <c r="Q108" i="2" s="1"/>
  <c r="P114" i="1"/>
  <c r="Q114" i="2" s="1"/>
  <c r="P116" i="1"/>
  <c r="Q116" i="2" s="1"/>
  <c r="P122" i="1"/>
  <c r="Q122" i="2" s="1"/>
  <c r="P124" i="1"/>
  <c r="Q124" i="2" s="1"/>
  <c r="P130" i="1"/>
  <c r="Q130" i="2" s="1"/>
  <c r="P133" i="1"/>
  <c r="Q133" i="2" s="1"/>
  <c r="P136" i="1"/>
  <c r="Q136" i="2" s="1"/>
  <c r="P137" i="1"/>
  <c r="Q137" i="2" s="1"/>
  <c r="P139" i="1"/>
  <c r="Q139" i="2" s="1"/>
  <c r="P147" i="1"/>
  <c r="Q147" i="2" s="1"/>
  <c r="P149" i="1"/>
  <c r="Q149" i="2" s="1"/>
  <c r="P155" i="1"/>
  <c r="Q155" i="2" s="1"/>
  <c r="P156" i="1"/>
  <c r="Q156" i="2" s="1"/>
  <c r="H388" i="35"/>
  <c r="H387" i="35"/>
  <c r="H386" i="35"/>
  <c r="P154" i="1" s="1"/>
  <c r="Q154" i="2" s="1"/>
  <c r="H385" i="35"/>
  <c r="P153" i="1" s="1"/>
  <c r="Q153" i="2" s="1"/>
  <c r="H384" i="35"/>
  <c r="H383" i="35"/>
  <c r="H382" i="35"/>
  <c r="H380" i="35"/>
  <c r="H379" i="35"/>
  <c r="H378" i="35"/>
  <c r="P146" i="1" s="1"/>
  <c r="Q146" i="2" s="1"/>
  <c r="H377" i="35"/>
  <c r="P145" i="1" s="1"/>
  <c r="Q145" i="2" s="1"/>
  <c r="H376" i="35"/>
  <c r="H375" i="35"/>
  <c r="H374" i="35"/>
  <c r="H373" i="35"/>
  <c r="H372" i="35"/>
  <c r="H371" i="35"/>
  <c r="H370" i="35"/>
  <c r="P138" i="1" s="1"/>
  <c r="Q138" i="2" s="1"/>
  <c r="H367" i="35"/>
  <c r="H366" i="35"/>
  <c r="H365" i="35"/>
  <c r="H364" i="35"/>
  <c r="H363" i="35"/>
  <c r="H362" i="35"/>
  <c r="H361" i="35"/>
  <c r="P129" i="1" s="1"/>
  <c r="Q129" i="2" s="1"/>
  <c r="H360" i="35"/>
  <c r="P128" i="1" s="1"/>
  <c r="Q128" i="2" s="1"/>
  <c r="H359" i="35"/>
  <c r="P127" i="1" s="1"/>
  <c r="Q127" i="2" s="1"/>
  <c r="H358" i="35"/>
  <c r="H357" i="35"/>
  <c r="H356" i="35"/>
  <c r="H355" i="35"/>
  <c r="H354" i="35"/>
  <c r="H353" i="35"/>
  <c r="P121" i="1" s="1"/>
  <c r="Q121" i="2" s="1"/>
  <c r="H352" i="35"/>
  <c r="P120" i="1" s="1"/>
  <c r="Q120" i="2" s="1"/>
  <c r="H351" i="35"/>
  <c r="P119" i="1" s="1"/>
  <c r="Q119" i="2" s="1"/>
  <c r="H350" i="35"/>
  <c r="H349" i="35"/>
  <c r="H348" i="35"/>
  <c r="H347" i="35"/>
  <c r="H346" i="35"/>
  <c r="H345" i="35"/>
  <c r="P113" i="1" s="1"/>
  <c r="Q113" i="2" s="1"/>
  <c r="H344" i="35"/>
  <c r="P112" i="1" s="1"/>
  <c r="Q112" i="2" s="1"/>
  <c r="H343" i="35"/>
  <c r="P111" i="1" s="1"/>
  <c r="Q111" i="2" s="1"/>
  <c r="H342" i="35"/>
  <c r="H341" i="35"/>
  <c r="H340" i="35"/>
  <c r="H339" i="35"/>
  <c r="H338" i="35"/>
  <c r="H337" i="35"/>
  <c r="P105" i="1" s="1"/>
  <c r="Q105" i="2" s="1"/>
  <c r="H336" i="35"/>
  <c r="P104" i="1" s="1"/>
  <c r="Q104" i="2" s="1"/>
  <c r="H334" i="35"/>
  <c r="H333" i="35"/>
  <c r="H332" i="35"/>
  <c r="H331" i="35"/>
  <c r="H330" i="35"/>
  <c r="H329" i="35"/>
  <c r="P97" i="1" s="1"/>
  <c r="Q97" i="2" s="1"/>
  <c r="H328" i="35"/>
  <c r="P96" i="1" s="1"/>
  <c r="Q96" i="2" s="1"/>
  <c r="H327" i="35"/>
  <c r="P95" i="1" s="1"/>
  <c r="Q95" i="2" s="1"/>
  <c r="H326" i="35"/>
  <c r="H325" i="35"/>
  <c r="H324" i="35"/>
  <c r="H323" i="35"/>
  <c r="H322" i="35"/>
  <c r="P90" i="1" s="1"/>
  <c r="Q90" i="2" s="1"/>
  <c r="H321" i="35"/>
  <c r="P89" i="1" s="1"/>
  <c r="Q89" i="2" s="1"/>
  <c r="H320" i="35"/>
  <c r="P88" i="1" s="1"/>
  <c r="Q88" i="2" s="1"/>
  <c r="H319" i="35"/>
  <c r="P87" i="1" s="1"/>
  <c r="Q87" i="2" s="1"/>
  <c r="H318" i="35"/>
  <c r="H316" i="35"/>
  <c r="H315" i="35"/>
  <c r="H314" i="35"/>
  <c r="H313" i="35"/>
  <c r="P81" i="1" s="1"/>
  <c r="Q81" i="2" s="1"/>
  <c r="H312" i="35"/>
  <c r="P80" i="1" s="1"/>
  <c r="Q80" i="2" s="1"/>
  <c r="H311" i="35"/>
  <c r="P79" i="1" s="1"/>
  <c r="Q79" i="2" s="1"/>
  <c r="H310" i="35"/>
  <c r="P78" i="1" s="1"/>
  <c r="Q78" i="2" s="1"/>
  <c r="H309" i="35"/>
  <c r="H308" i="35"/>
  <c r="H307" i="35"/>
  <c r="H306" i="35"/>
  <c r="H305" i="35"/>
  <c r="P73" i="1" s="1"/>
  <c r="Q73" i="2" s="1"/>
  <c r="H304" i="35"/>
  <c r="P72" i="1" s="1"/>
  <c r="Q72" i="2" s="1"/>
  <c r="H303" i="35"/>
  <c r="P71" i="1" s="1"/>
  <c r="Q71" i="2" s="1"/>
  <c r="H302" i="35"/>
  <c r="P70" i="1" s="1"/>
  <c r="Q70" i="2" s="1"/>
  <c r="H300" i="35"/>
  <c r="H299" i="35"/>
  <c r="H298" i="35"/>
  <c r="H297" i="35"/>
  <c r="H296" i="35"/>
  <c r="H294" i="35"/>
  <c r="P62" i="1" s="1"/>
  <c r="Q62" i="2" s="1"/>
  <c r="H293" i="35"/>
  <c r="P61" i="1" s="1"/>
  <c r="Q61" i="2" s="1"/>
  <c r="H292" i="35"/>
  <c r="H291" i="35"/>
  <c r="H290" i="35"/>
  <c r="H288" i="35"/>
  <c r="H286" i="35"/>
  <c r="H285" i="35"/>
  <c r="H284" i="35"/>
  <c r="P52" i="1" s="1"/>
  <c r="Q52" i="2" s="1"/>
  <c r="H282" i="35"/>
  <c r="H281" i="35"/>
  <c r="P49" i="1" s="1"/>
  <c r="Q49" i="2" s="1"/>
  <c r="H280" i="35"/>
  <c r="P48" i="1" s="1"/>
  <c r="Q48" i="2" s="1"/>
  <c r="H279" i="35"/>
  <c r="H278" i="35"/>
  <c r="H277" i="35"/>
  <c r="H276" i="35"/>
  <c r="H275" i="35"/>
  <c r="H274" i="35"/>
  <c r="H272" i="35"/>
  <c r="P40" i="1" s="1"/>
  <c r="Q40" i="2" s="1"/>
  <c r="H271" i="35"/>
  <c r="P39" i="1" s="1"/>
  <c r="Q39" i="2" s="1"/>
  <c r="H270" i="35"/>
  <c r="H269" i="35"/>
  <c r="H268" i="35"/>
  <c r="H267" i="35"/>
  <c r="H266" i="35"/>
  <c r="H265" i="35"/>
  <c r="P33" i="1" s="1"/>
  <c r="Q33" i="2" s="1"/>
  <c r="H264" i="35"/>
  <c r="P32" i="1" s="1"/>
  <c r="Q32" i="2" s="1"/>
  <c r="H263" i="35"/>
  <c r="P31" i="1" s="1"/>
  <c r="Q31" i="2" s="1"/>
  <c r="H262" i="35"/>
  <c r="H261" i="35"/>
  <c r="H260" i="35"/>
  <c r="H259" i="35"/>
  <c r="H258" i="35"/>
  <c r="H257" i="35"/>
  <c r="P25" i="1" s="1"/>
  <c r="Q25" i="2" s="1"/>
  <c r="H256" i="35"/>
  <c r="P24" i="1" s="1"/>
  <c r="Q24" i="2" s="1"/>
  <c r="H255" i="35"/>
  <c r="P23" i="1" s="1"/>
  <c r="Q23" i="2" s="1"/>
  <c r="H254" i="35"/>
  <c r="H253" i="35"/>
  <c r="H252" i="35"/>
  <c r="H251" i="35"/>
  <c r="H250" i="35"/>
  <c r="H249" i="35"/>
  <c r="P17" i="1" s="1"/>
  <c r="Q17" i="2" s="1"/>
  <c r="H248" i="35"/>
  <c r="P16" i="1" s="1"/>
  <c r="Q16" i="2" s="1"/>
  <c r="H247" i="35"/>
  <c r="P15" i="1" s="1"/>
  <c r="Q15" i="2" s="1"/>
  <c r="H246" i="35"/>
  <c r="H245" i="35"/>
  <c r="H244" i="35"/>
  <c r="H243" i="35"/>
  <c r="H241" i="35"/>
  <c r="P9" i="1" s="1"/>
  <c r="Q9" i="2" s="1"/>
  <c r="H240" i="35"/>
  <c r="P8" i="1" s="1"/>
  <c r="Q8" i="2" s="1"/>
  <c r="H239" i="35"/>
  <c r="P7" i="1" s="1"/>
  <c r="Q7" i="2" s="1"/>
  <c r="H238" i="35"/>
  <c r="H237" i="35"/>
  <c r="H236" i="35"/>
  <c r="H235" i="35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L70" i="1"/>
  <c r="P64" i="37" l="1"/>
  <c r="Q64" i="21" s="1"/>
  <c r="P64" i="7"/>
  <c r="Q64" i="8" s="1"/>
  <c r="P64" i="5"/>
  <c r="Q64" i="6" s="1"/>
  <c r="P64" i="3"/>
  <c r="Q64" i="4" s="1"/>
  <c r="P123" i="37"/>
  <c r="Q123" i="21" s="1"/>
  <c r="P123" i="7"/>
  <c r="Q123" i="8" s="1"/>
  <c r="P123" i="5"/>
  <c r="Q123" i="6" s="1"/>
  <c r="P123" i="3"/>
  <c r="Q123" i="4" s="1"/>
  <c r="P3" i="7"/>
  <c r="Q3" i="8" s="1"/>
  <c r="P3" i="37"/>
  <c r="Q3" i="21" s="1"/>
  <c r="P3" i="5"/>
  <c r="Q3" i="6" s="1"/>
  <c r="P3" i="3"/>
  <c r="Q3" i="4" s="1"/>
  <c r="P3" i="1"/>
  <c r="Q3" i="2" s="1"/>
  <c r="P12" i="37"/>
  <c r="Q12" i="21" s="1"/>
  <c r="P12" i="7"/>
  <c r="Q12" i="8" s="1"/>
  <c r="P12" i="5"/>
  <c r="Q12" i="6" s="1"/>
  <c r="P12" i="3"/>
  <c r="Q12" i="4" s="1"/>
  <c r="P20" i="37"/>
  <c r="Q20" i="21" s="1"/>
  <c r="P20" i="7"/>
  <c r="Q20" i="8" s="1"/>
  <c r="P20" i="5"/>
  <c r="Q20" i="6" s="1"/>
  <c r="P20" i="3"/>
  <c r="Q20" i="4" s="1"/>
  <c r="P28" i="37"/>
  <c r="Q28" i="21" s="1"/>
  <c r="P28" i="7"/>
  <c r="Q28" i="8" s="1"/>
  <c r="P28" i="5"/>
  <c r="Q28" i="6" s="1"/>
  <c r="P28" i="3"/>
  <c r="Q28" i="4" s="1"/>
  <c r="P36" i="37"/>
  <c r="Q36" i="21" s="1"/>
  <c r="P36" i="7"/>
  <c r="Q36" i="8" s="1"/>
  <c r="P36" i="5"/>
  <c r="Q36" i="6" s="1"/>
  <c r="P36" i="3"/>
  <c r="Q36" i="4" s="1"/>
  <c r="P45" i="37"/>
  <c r="Q45" i="21" s="1"/>
  <c r="P45" i="7"/>
  <c r="Q45" i="8" s="1"/>
  <c r="P45" i="5"/>
  <c r="Q45" i="6" s="1"/>
  <c r="P45" i="3"/>
  <c r="Q45" i="4" s="1"/>
  <c r="P54" i="37"/>
  <c r="Q54" i="21" s="1"/>
  <c r="P54" i="7"/>
  <c r="Q54" i="8" s="1"/>
  <c r="P54" i="5"/>
  <c r="Q54" i="6" s="1"/>
  <c r="P54" i="3"/>
  <c r="Q54" i="4" s="1"/>
  <c r="P65" i="37"/>
  <c r="Q65" i="21" s="1"/>
  <c r="P65" i="7"/>
  <c r="Q65" i="8" s="1"/>
  <c r="P65" i="5"/>
  <c r="Q65" i="6" s="1"/>
  <c r="P65" i="3"/>
  <c r="Q65" i="4" s="1"/>
  <c r="P74" i="37"/>
  <c r="Q74" i="21" s="1"/>
  <c r="P74" i="7"/>
  <c r="Q74" i="8" s="1"/>
  <c r="P74" i="5"/>
  <c r="Q74" i="6" s="1"/>
  <c r="P74" i="3"/>
  <c r="Q74" i="4" s="1"/>
  <c r="P82" i="37"/>
  <c r="Q82" i="21" s="1"/>
  <c r="P82" i="7"/>
  <c r="Q82" i="8" s="1"/>
  <c r="P82" i="5"/>
  <c r="Q82" i="6" s="1"/>
  <c r="P82" i="3"/>
  <c r="Q82" i="4" s="1"/>
  <c r="P91" i="37"/>
  <c r="Q91" i="21" s="1"/>
  <c r="P91" i="7"/>
  <c r="Q91" i="8" s="1"/>
  <c r="P91" i="5"/>
  <c r="Q91" i="6" s="1"/>
  <c r="P91" i="3"/>
  <c r="Q91" i="4" s="1"/>
  <c r="P99" i="37"/>
  <c r="Q99" i="21" s="1"/>
  <c r="P99" i="7"/>
  <c r="Q99" i="8" s="1"/>
  <c r="P99" i="5"/>
  <c r="Q99" i="6" s="1"/>
  <c r="P99" i="3"/>
  <c r="Q99" i="4" s="1"/>
  <c r="P108" i="37"/>
  <c r="Q108" i="21" s="1"/>
  <c r="P108" i="7"/>
  <c r="Q108" i="8" s="1"/>
  <c r="P108" i="5"/>
  <c r="Q108" i="6" s="1"/>
  <c r="P108" i="3"/>
  <c r="Q108" i="4" s="1"/>
  <c r="P116" i="37"/>
  <c r="Q116" i="21" s="1"/>
  <c r="P116" i="7"/>
  <c r="Q116" i="8" s="1"/>
  <c r="P116" i="5"/>
  <c r="Q116" i="6" s="1"/>
  <c r="P116" i="3"/>
  <c r="Q116" i="4" s="1"/>
  <c r="P124" i="37"/>
  <c r="Q124" i="21" s="1"/>
  <c r="P124" i="7"/>
  <c r="Q124" i="8" s="1"/>
  <c r="P124" i="5"/>
  <c r="Q124" i="6" s="1"/>
  <c r="P124" i="3"/>
  <c r="Q124" i="4" s="1"/>
  <c r="P132" i="37"/>
  <c r="Q132" i="21" s="1"/>
  <c r="P132" i="7"/>
  <c r="Q132" i="8" s="1"/>
  <c r="P132" i="5"/>
  <c r="Q132" i="6" s="1"/>
  <c r="P142" i="37"/>
  <c r="Q142" i="21" s="1"/>
  <c r="P142" i="7"/>
  <c r="Q142" i="8" s="1"/>
  <c r="P142" i="5"/>
  <c r="Q142" i="6" s="1"/>
  <c r="P142" i="3"/>
  <c r="Q142" i="4" s="1"/>
  <c r="P151" i="37"/>
  <c r="Q151" i="21" s="1"/>
  <c r="P151" i="7"/>
  <c r="Q151" i="8" s="1"/>
  <c r="P151" i="5"/>
  <c r="Q151" i="6" s="1"/>
  <c r="P151" i="3"/>
  <c r="Q151" i="4" s="1"/>
  <c r="P65" i="1"/>
  <c r="Q65" i="2" s="1"/>
  <c r="P27" i="37"/>
  <c r="Q27" i="21" s="1"/>
  <c r="P27" i="7"/>
  <c r="Q27" i="8" s="1"/>
  <c r="P27" i="5"/>
  <c r="Q27" i="6" s="1"/>
  <c r="P27" i="3"/>
  <c r="Q27" i="4" s="1"/>
  <c r="P73" i="37"/>
  <c r="Q73" i="21" s="1"/>
  <c r="P73" i="7"/>
  <c r="Q73" i="8" s="1"/>
  <c r="P73" i="5"/>
  <c r="Q73" i="6" s="1"/>
  <c r="P73" i="3"/>
  <c r="Q73" i="4" s="1"/>
  <c r="P131" i="37"/>
  <c r="Q131" i="21" s="1"/>
  <c r="P131" i="7"/>
  <c r="Q131" i="8" s="1"/>
  <c r="P131" i="5"/>
  <c r="Q131" i="6" s="1"/>
  <c r="P131" i="3"/>
  <c r="Q131" i="4" s="1"/>
  <c r="P4" i="37"/>
  <c r="Q4" i="21" s="1"/>
  <c r="P4" i="7"/>
  <c r="Q4" i="8" s="1"/>
  <c r="P4" i="5"/>
  <c r="Q4" i="6" s="1"/>
  <c r="P4" i="3"/>
  <c r="Q4" i="4" s="1"/>
  <c r="P13" i="37"/>
  <c r="Q13" i="21" s="1"/>
  <c r="P13" i="7"/>
  <c r="Q13" i="8" s="1"/>
  <c r="P13" i="5"/>
  <c r="Q13" i="6" s="1"/>
  <c r="P13" i="3"/>
  <c r="Q13" i="4" s="1"/>
  <c r="P21" i="37"/>
  <c r="Q21" i="21" s="1"/>
  <c r="P21" i="7"/>
  <c r="Q21" i="8" s="1"/>
  <c r="P21" i="5"/>
  <c r="Q21" i="6" s="1"/>
  <c r="P21" i="3"/>
  <c r="Q21" i="4" s="1"/>
  <c r="P29" i="37"/>
  <c r="Q29" i="21" s="1"/>
  <c r="P29" i="7"/>
  <c r="Q29" i="8" s="1"/>
  <c r="P29" i="5"/>
  <c r="Q29" i="6" s="1"/>
  <c r="P29" i="3"/>
  <c r="Q29" i="4" s="1"/>
  <c r="P37" i="37"/>
  <c r="Q37" i="21" s="1"/>
  <c r="P37" i="7"/>
  <c r="Q37" i="8" s="1"/>
  <c r="P37" i="5"/>
  <c r="Q37" i="6" s="1"/>
  <c r="P37" i="3"/>
  <c r="Q37" i="4" s="1"/>
  <c r="P46" i="37"/>
  <c r="Q46" i="21" s="1"/>
  <c r="P46" i="7"/>
  <c r="Q46" i="8" s="1"/>
  <c r="P46" i="5"/>
  <c r="Q46" i="6" s="1"/>
  <c r="P46" i="3"/>
  <c r="Q46" i="4" s="1"/>
  <c r="P56" i="37"/>
  <c r="Q56" i="21" s="1"/>
  <c r="P56" i="7"/>
  <c r="Q56" i="8" s="1"/>
  <c r="P56" i="5"/>
  <c r="Q56" i="6" s="1"/>
  <c r="P56" i="3"/>
  <c r="Q56" i="4" s="1"/>
  <c r="P66" i="37"/>
  <c r="Q66" i="21" s="1"/>
  <c r="P66" i="7"/>
  <c r="Q66" i="8" s="1"/>
  <c r="P66" i="5"/>
  <c r="Q66" i="6" s="1"/>
  <c r="P66" i="3"/>
  <c r="Q66" i="4" s="1"/>
  <c r="P75" i="37"/>
  <c r="Q75" i="21" s="1"/>
  <c r="P75" i="7"/>
  <c r="Q75" i="8" s="1"/>
  <c r="P75" i="5"/>
  <c r="Q75" i="6" s="1"/>
  <c r="P75" i="3"/>
  <c r="Q75" i="4" s="1"/>
  <c r="P83" i="37"/>
  <c r="Q83" i="21" s="1"/>
  <c r="P83" i="7"/>
  <c r="Q83" i="8" s="1"/>
  <c r="P83" i="5"/>
  <c r="Q83" i="6" s="1"/>
  <c r="P83" i="3"/>
  <c r="Q83" i="4" s="1"/>
  <c r="P92" i="37"/>
  <c r="Q92" i="21" s="1"/>
  <c r="P92" i="7"/>
  <c r="Q92" i="8" s="1"/>
  <c r="P92" i="5"/>
  <c r="Q92" i="6" s="1"/>
  <c r="P92" i="3"/>
  <c r="Q92" i="4" s="1"/>
  <c r="P100" i="37"/>
  <c r="Q100" i="21" s="1"/>
  <c r="P100" i="7"/>
  <c r="Q100" i="8" s="1"/>
  <c r="P100" i="5"/>
  <c r="Q100" i="6" s="1"/>
  <c r="P100" i="3"/>
  <c r="Q100" i="4" s="1"/>
  <c r="P109" i="37"/>
  <c r="Q109" i="21" s="1"/>
  <c r="P109" i="7"/>
  <c r="Q109" i="8" s="1"/>
  <c r="P109" i="5"/>
  <c r="Q109" i="6" s="1"/>
  <c r="P109" i="3"/>
  <c r="Q109" i="4" s="1"/>
  <c r="P117" i="37"/>
  <c r="Q117" i="21" s="1"/>
  <c r="P117" i="7"/>
  <c r="Q117" i="8" s="1"/>
  <c r="P117" i="5"/>
  <c r="Q117" i="6" s="1"/>
  <c r="P117" i="3"/>
  <c r="Q117" i="4" s="1"/>
  <c r="P125" i="37"/>
  <c r="Q125" i="21" s="1"/>
  <c r="P125" i="7"/>
  <c r="Q125" i="8" s="1"/>
  <c r="P125" i="5"/>
  <c r="Q125" i="6" s="1"/>
  <c r="P125" i="3"/>
  <c r="Q125" i="4" s="1"/>
  <c r="P133" i="37"/>
  <c r="Q133" i="21" s="1"/>
  <c r="P133" i="7"/>
  <c r="Q133" i="8" s="1"/>
  <c r="P133" i="5"/>
  <c r="Q133" i="6" s="1"/>
  <c r="P133" i="3"/>
  <c r="Q133" i="4" s="1"/>
  <c r="P143" i="37"/>
  <c r="Q143" i="21" s="1"/>
  <c r="P143" i="7"/>
  <c r="Q143" i="8" s="1"/>
  <c r="P143" i="5"/>
  <c r="Q143" i="6" s="1"/>
  <c r="P143" i="3"/>
  <c r="Q143" i="4" s="1"/>
  <c r="P152" i="37"/>
  <c r="Q152" i="21" s="1"/>
  <c r="P152" i="7"/>
  <c r="Q152" i="8" s="1"/>
  <c r="P152" i="5"/>
  <c r="Q152" i="6" s="1"/>
  <c r="P152" i="3"/>
  <c r="Q152" i="4" s="1"/>
  <c r="P64" i="1"/>
  <c r="Q64" i="2" s="1"/>
  <c r="P56" i="1"/>
  <c r="Q56" i="2" s="1"/>
  <c r="P81" i="37"/>
  <c r="Q81" i="21" s="1"/>
  <c r="P81" i="7"/>
  <c r="Q81" i="8" s="1"/>
  <c r="P81" i="5"/>
  <c r="Q81" i="6" s="1"/>
  <c r="P81" i="3"/>
  <c r="Q81" i="4" s="1"/>
  <c r="P141" i="37"/>
  <c r="Q141" i="21" s="1"/>
  <c r="P141" i="7"/>
  <c r="Q141" i="8" s="1"/>
  <c r="P141" i="5"/>
  <c r="Q141" i="6" s="1"/>
  <c r="P141" i="3"/>
  <c r="Q141" i="4" s="1"/>
  <c r="P5" i="37"/>
  <c r="Q5" i="21" s="1"/>
  <c r="P5" i="7"/>
  <c r="Q5" i="8" s="1"/>
  <c r="P5" i="5"/>
  <c r="Q5" i="6" s="1"/>
  <c r="P5" i="3"/>
  <c r="Q5" i="4" s="1"/>
  <c r="P14" i="37"/>
  <c r="Q14" i="21" s="1"/>
  <c r="P14" i="7"/>
  <c r="Q14" i="8" s="1"/>
  <c r="P14" i="5"/>
  <c r="Q14" i="6" s="1"/>
  <c r="P14" i="3"/>
  <c r="Q14" i="4" s="1"/>
  <c r="P22" i="37"/>
  <c r="Q22" i="21" s="1"/>
  <c r="P22" i="7"/>
  <c r="Q22" i="8" s="1"/>
  <c r="P22" i="5"/>
  <c r="Q22" i="6" s="1"/>
  <c r="P22" i="3"/>
  <c r="Q22" i="4" s="1"/>
  <c r="P30" i="37"/>
  <c r="Q30" i="21" s="1"/>
  <c r="P30" i="7"/>
  <c r="Q30" i="8" s="1"/>
  <c r="P30" i="5"/>
  <c r="Q30" i="6" s="1"/>
  <c r="P30" i="3"/>
  <c r="Q30" i="4" s="1"/>
  <c r="P38" i="37"/>
  <c r="Q38" i="21" s="1"/>
  <c r="P38" i="7"/>
  <c r="Q38" i="8" s="1"/>
  <c r="P38" i="5"/>
  <c r="Q38" i="6" s="1"/>
  <c r="P38" i="3"/>
  <c r="Q38" i="4" s="1"/>
  <c r="P47" i="37"/>
  <c r="Q47" i="21" s="1"/>
  <c r="P47" i="7"/>
  <c r="Q47" i="8" s="1"/>
  <c r="P47" i="5"/>
  <c r="Q47" i="6" s="1"/>
  <c r="P47" i="3"/>
  <c r="Q47" i="4" s="1"/>
  <c r="P58" i="37"/>
  <c r="Q58" i="21" s="1"/>
  <c r="P58" i="7"/>
  <c r="Q58" i="8" s="1"/>
  <c r="P58" i="5"/>
  <c r="Q58" i="6" s="1"/>
  <c r="P58" i="3"/>
  <c r="Q58" i="4" s="1"/>
  <c r="P67" i="37"/>
  <c r="Q67" i="21" s="1"/>
  <c r="P67" i="7"/>
  <c r="Q67" i="8" s="1"/>
  <c r="P67" i="5"/>
  <c r="Q67" i="6" s="1"/>
  <c r="P67" i="3"/>
  <c r="Q67" i="4" s="1"/>
  <c r="P76" i="37"/>
  <c r="Q76" i="21" s="1"/>
  <c r="P76" i="7"/>
  <c r="Q76" i="8" s="1"/>
  <c r="P76" i="5"/>
  <c r="Q76" i="6" s="1"/>
  <c r="P76" i="3"/>
  <c r="Q76" i="4" s="1"/>
  <c r="P84" i="37"/>
  <c r="Q84" i="21" s="1"/>
  <c r="P84" i="7"/>
  <c r="Q84" i="8" s="1"/>
  <c r="P84" i="5"/>
  <c r="Q84" i="6" s="1"/>
  <c r="P84" i="3"/>
  <c r="Q84" i="4" s="1"/>
  <c r="P93" i="37"/>
  <c r="Q93" i="21" s="1"/>
  <c r="P93" i="7"/>
  <c r="Q93" i="8" s="1"/>
  <c r="P93" i="5"/>
  <c r="Q93" i="6" s="1"/>
  <c r="P93" i="3"/>
  <c r="Q93" i="4" s="1"/>
  <c r="P101" i="37"/>
  <c r="Q101" i="21" s="1"/>
  <c r="P101" i="7"/>
  <c r="Q101" i="8" s="1"/>
  <c r="P101" i="5"/>
  <c r="Q101" i="6" s="1"/>
  <c r="P101" i="3"/>
  <c r="Q101" i="4" s="1"/>
  <c r="P110" i="37"/>
  <c r="Q110" i="21" s="1"/>
  <c r="P110" i="7"/>
  <c r="Q110" i="8" s="1"/>
  <c r="P110" i="5"/>
  <c r="Q110" i="6" s="1"/>
  <c r="P110" i="3"/>
  <c r="Q110" i="4" s="1"/>
  <c r="P118" i="37"/>
  <c r="Q118" i="21" s="1"/>
  <c r="P118" i="7"/>
  <c r="Q118" i="8" s="1"/>
  <c r="P118" i="5"/>
  <c r="Q118" i="6" s="1"/>
  <c r="P118" i="3"/>
  <c r="Q118" i="4" s="1"/>
  <c r="P126" i="37"/>
  <c r="Q126" i="21" s="1"/>
  <c r="P126" i="7"/>
  <c r="Q126" i="8" s="1"/>
  <c r="P126" i="5"/>
  <c r="Q126" i="6" s="1"/>
  <c r="P126" i="3"/>
  <c r="Q126" i="4" s="1"/>
  <c r="P134" i="37"/>
  <c r="Q134" i="21" s="1"/>
  <c r="P134" i="7"/>
  <c r="Q134" i="8" s="1"/>
  <c r="P134" i="5"/>
  <c r="Q134" i="6" s="1"/>
  <c r="P134" i="3"/>
  <c r="Q134" i="4" s="1"/>
  <c r="P144" i="37"/>
  <c r="Q144" i="21" s="1"/>
  <c r="P144" i="7"/>
  <c r="Q144" i="8" s="1"/>
  <c r="P144" i="5"/>
  <c r="Q144" i="6" s="1"/>
  <c r="P144" i="3"/>
  <c r="Q144" i="4" s="1"/>
  <c r="P153" i="37"/>
  <c r="Q153" i="21" s="1"/>
  <c r="P153" i="7"/>
  <c r="Q153" i="8" s="1"/>
  <c r="P153" i="5"/>
  <c r="Q153" i="6" s="1"/>
  <c r="P153" i="3"/>
  <c r="Q153" i="4" s="1"/>
  <c r="P152" i="1"/>
  <c r="Q152" i="2" s="1"/>
  <c r="P144" i="1"/>
  <c r="Q144" i="2" s="1"/>
  <c r="P47" i="1"/>
  <c r="Q47" i="2" s="1"/>
  <c r="P44" i="37"/>
  <c r="Q44" i="21" s="1"/>
  <c r="P44" i="7"/>
  <c r="Q44" i="8" s="1"/>
  <c r="P44" i="5"/>
  <c r="Q44" i="6" s="1"/>
  <c r="P44" i="3"/>
  <c r="Q44" i="4" s="1"/>
  <c r="P6" i="37"/>
  <c r="Q6" i="21" s="1"/>
  <c r="P6" i="7"/>
  <c r="Q6" i="8" s="1"/>
  <c r="P6" i="5"/>
  <c r="Q6" i="6" s="1"/>
  <c r="P6" i="3"/>
  <c r="Q6" i="4" s="1"/>
  <c r="P15" i="37"/>
  <c r="Q15" i="21" s="1"/>
  <c r="P15" i="7"/>
  <c r="Q15" i="8" s="1"/>
  <c r="P15" i="5"/>
  <c r="Q15" i="6" s="1"/>
  <c r="P15" i="3"/>
  <c r="Q15" i="4" s="1"/>
  <c r="P23" i="37"/>
  <c r="Q23" i="21" s="1"/>
  <c r="P23" i="7"/>
  <c r="Q23" i="8" s="1"/>
  <c r="P23" i="5"/>
  <c r="Q23" i="6" s="1"/>
  <c r="P23" i="3"/>
  <c r="Q23" i="4" s="1"/>
  <c r="P31" i="37"/>
  <c r="Q31" i="21" s="1"/>
  <c r="P31" i="7"/>
  <c r="Q31" i="8" s="1"/>
  <c r="P31" i="5"/>
  <c r="Q31" i="6" s="1"/>
  <c r="P31" i="3"/>
  <c r="Q31" i="4" s="1"/>
  <c r="P39" i="37"/>
  <c r="Q39" i="21" s="1"/>
  <c r="P39" i="7"/>
  <c r="Q39" i="8" s="1"/>
  <c r="P39" i="5"/>
  <c r="Q39" i="6" s="1"/>
  <c r="P39" i="3"/>
  <c r="Q39" i="4" s="1"/>
  <c r="P48" i="37"/>
  <c r="Q48" i="21" s="1"/>
  <c r="P48" i="7"/>
  <c r="Q48" i="8" s="1"/>
  <c r="P48" i="5"/>
  <c r="Q48" i="6" s="1"/>
  <c r="P48" i="3"/>
  <c r="Q48" i="4" s="1"/>
  <c r="P59" i="37"/>
  <c r="Q59" i="21" s="1"/>
  <c r="P59" i="7"/>
  <c r="Q59" i="8" s="1"/>
  <c r="P59" i="5"/>
  <c r="Q59" i="6" s="1"/>
  <c r="P59" i="3"/>
  <c r="Q59" i="4" s="1"/>
  <c r="P68" i="37"/>
  <c r="Q68" i="21" s="1"/>
  <c r="P68" i="7"/>
  <c r="Q68" i="8" s="1"/>
  <c r="P68" i="5"/>
  <c r="Q68" i="6" s="1"/>
  <c r="P68" i="3"/>
  <c r="Q68" i="4" s="1"/>
  <c r="P77" i="37"/>
  <c r="Q77" i="21" s="1"/>
  <c r="P77" i="7"/>
  <c r="Q77" i="8" s="1"/>
  <c r="P77" i="5"/>
  <c r="Q77" i="6" s="1"/>
  <c r="P77" i="3"/>
  <c r="Q77" i="4" s="1"/>
  <c r="P86" i="37"/>
  <c r="Q86" i="21" s="1"/>
  <c r="P86" i="7"/>
  <c r="Q86" i="8" s="1"/>
  <c r="P86" i="5"/>
  <c r="Q86" i="6" s="1"/>
  <c r="P86" i="3"/>
  <c r="Q86" i="4" s="1"/>
  <c r="P94" i="37"/>
  <c r="Q94" i="21" s="1"/>
  <c r="P94" i="7"/>
  <c r="Q94" i="8" s="1"/>
  <c r="P94" i="5"/>
  <c r="Q94" i="6" s="1"/>
  <c r="P94" i="3"/>
  <c r="Q94" i="4" s="1"/>
  <c r="P102" i="37"/>
  <c r="Q102" i="21" s="1"/>
  <c r="P102" i="7"/>
  <c r="Q102" i="8" s="1"/>
  <c r="P102" i="5"/>
  <c r="Q102" i="6" s="1"/>
  <c r="P102" i="3"/>
  <c r="Q102" i="4" s="1"/>
  <c r="P111" i="37"/>
  <c r="Q111" i="21" s="1"/>
  <c r="P111" i="7"/>
  <c r="Q111" i="8" s="1"/>
  <c r="P111" i="5"/>
  <c r="Q111" i="6" s="1"/>
  <c r="P111" i="3"/>
  <c r="Q111" i="4" s="1"/>
  <c r="P119" i="37"/>
  <c r="Q119" i="21" s="1"/>
  <c r="P119" i="7"/>
  <c r="Q119" i="8" s="1"/>
  <c r="P119" i="5"/>
  <c r="Q119" i="6" s="1"/>
  <c r="P119" i="3"/>
  <c r="Q119" i="4" s="1"/>
  <c r="P127" i="37"/>
  <c r="Q127" i="21" s="1"/>
  <c r="P127" i="7"/>
  <c r="Q127" i="8" s="1"/>
  <c r="P127" i="5"/>
  <c r="Q127" i="6" s="1"/>
  <c r="P127" i="3"/>
  <c r="Q127" i="4" s="1"/>
  <c r="P135" i="37"/>
  <c r="Q135" i="21" s="1"/>
  <c r="P135" i="7"/>
  <c r="Q135" i="8" s="1"/>
  <c r="P135" i="5"/>
  <c r="Q135" i="6" s="1"/>
  <c r="P135" i="3"/>
  <c r="Q135" i="4" s="1"/>
  <c r="P145" i="37"/>
  <c r="Q145" i="21" s="1"/>
  <c r="P145" i="7"/>
  <c r="Q145" i="8" s="1"/>
  <c r="P145" i="5"/>
  <c r="Q145" i="6" s="1"/>
  <c r="P145" i="3"/>
  <c r="Q145" i="4" s="1"/>
  <c r="P154" i="37"/>
  <c r="Q154" i="21" s="1"/>
  <c r="P154" i="7"/>
  <c r="Q154" i="8" s="1"/>
  <c r="P154" i="5"/>
  <c r="Q154" i="6" s="1"/>
  <c r="P154" i="3"/>
  <c r="Q154" i="4" s="1"/>
  <c r="P151" i="1"/>
  <c r="Q151" i="2" s="1"/>
  <c r="P143" i="1"/>
  <c r="Q143" i="2" s="1"/>
  <c r="P135" i="1"/>
  <c r="Q135" i="2" s="1"/>
  <c r="P126" i="1"/>
  <c r="Q126" i="2" s="1"/>
  <c r="P118" i="1"/>
  <c r="Q118" i="2" s="1"/>
  <c r="P110" i="1"/>
  <c r="Q110" i="2" s="1"/>
  <c r="P102" i="1"/>
  <c r="Q102" i="2" s="1"/>
  <c r="P94" i="1"/>
  <c r="Q94" i="2" s="1"/>
  <c r="P86" i="1"/>
  <c r="Q86" i="2" s="1"/>
  <c r="P54" i="1"/>
  <c r="Q54" i="2" s="1"/>
  <c r="P46" i="1"/>
  <c r="Q46" i="2" s="1"/>
  <c r="P38" i="1"/>
  <c r="Q38" i="2" s="1"/>
  <c r="P30" i="1"/>
  <c r="Q30" i="2" s="1"/>
  <c r="P22" i="1"/>
  <c r="Q22" i="2" s="1"/>
  <c r="P14" i="1"/>
  <c r="Q14" i="2" s="1"/>
  <c r="P6" i="1"/>
  <c r="Q6" i="2" s="1"/>
  <c r="P53" i="37"/>
  <c r="Q53" i="21" s="1"/>
  <c r="P53" i="7"/>
  <c r="Q53" i="8" s="1"/>
  <c r="P53" i="5"/>
  <c r="Q53" i="6" s="1"/>
  <c r="P53" i="3"/>
  <c r="Q53" i="4" s="1"/>
  <c r="P98" i="37"/>
  <c r="Q98" i="21" s="1"/>
  <c r="P98" i="7"/>
  <c r="Q98" i="8" s="1"/>
  <c r="P98" i="5"/>
  <c r="Q98" i="6" s="1"/>
  <c r="P98" i="3"/>
  <c r="Q98" i="4" s="1"/>
  <c r="P150" i="37"/>
  <c r="Q150" i="21" s="1"/>
  <c r="P150" i="7"/>
  <c r="Q150" i="8" s="1"/>
  <c r="P150" i="5"/>
  <c r="Q150" i="6" s="1"/>
  <c r="P150" i="3"/>
  <c r="Q150" i="4" s="1"/>
  <c r="P98" i="1"/>
  <c r="Q98" i="2" s="1"/>
  <c r="P7" i="37"/>
  <c r="Q7" i="21" s="1"/>
  <c r="P7" i="7"/>
  <c r="Q7" i="8" s="1"/>
  <c r="P7" i="5"/>
  <c r="Q7" i="6" s="1"/>
  <c r="P7" i="3"/>
  <c r="Q7" i="4" s="1"/>
  <c r="P16" i="37"/>
  <c r="Q16" i="21" s="1"/>
  <c r="P16" i="7"/>
  <c r="Q16" i="8" s="1"/>
  <c r="P16" i="5"/>
  <c r="Q16" i="6" s="1"/>
  <c r="P16" i="3"/>
  <c r="Q16" i="4" s="1"/>
  <c r="P24" i="37"/>
  <c r="Q24" i="21" s="1"/>
  <c r="P24" i="7"/>
  <c r="Q24" i="8" s="1"/>
  <c r="P24" i="5"/>
  <c r="Q24" i="6" s="1"/>
  <c r="P24" i="3"/>
  <c r="Q24" i="4" s="1"/>
  <c r="P32" i="37"/>
  <c r="Q32" i="21" s="1"/>
  <c r="P32" i="7"/>
  <c r="Q32" i="8" s="1"/>
  <c r="P32" i="5"/>
  <c r="Q32" i="6" s="1"/>
  <c r="P32" i="3"/>
  <c r="Q32" i="4" s="1"/>
  <c r="P40" i="37"/>
  <c r="Q40" i="21" s="1"/>
  <c r="P40" i="7"/>
  <c r="Q40" i="8" s="1"/>
  <c r="P40" i="5"/>
  <c r="Q40" i="6" s="1"/>
  <c r="P40" i="3"/>
  <c r="Q40" i="4" s="1"/>
  <c r="P49" i="37"/>
  <c r="Q49" i="21" s="1"/>
  <c r="P49" i="7"/>
  <c r="Q49" i="8" s="1"/>
  <c r="P49" i="5"/>
  <c r="Q49" i="6" s="1"/>
  <c r="P49" i="3"/>
  <c r="Q49" i="4" s="1"/>
  <c r="P60" i="37"/>
  <c r="Q60" i="21" s="1"/>
  <c r="P60" i="7"/>
  <c r="Q60" i="8" s="1"/>
  <c r="P60" i="5"/>
  <c r="Q60" i="6" s="1"/>
  <c r="P60" i="3"/>
  <c r="Q60" i="4" s="1"/>
  <c r="P70" i="37"/>
  <c r="Q70" i="21" s="1"/>
  <c r="P70" i="7"/>
  <c r="Q70" i="8" s="1"/>
  <c r="P70" i="5"/>
  <c r="Q70" i="6" s="1"/>
  <c r="P70" i="3"/>
  <c r="Q70" i="4" s="1"/>
  <c r="P78" i="37"/>
  <c r="Q78" i="21" s="1"/>
  <c r="P78" i="7"/>
  <c r="Q78" i="8" s="1"/>
  <c r="P78" i="5"/>
  <c r="Q78" i="6" s="1"/>
  <c r="P78" i="3"/>
  <c r="Q78" i="4" s="1"/>
  <c r="P87" i="37"/>
  <c r="Q87" i="21" s="1"/>
  <c r="P87" i="7"/>
  <c r="Q87" i="8" s="1"/>
  <c r="P87" i="5"/>
  <c r="Q87" i="6" s="1"/>
  <c r="P87" i="3"/>
  <c r="Q87" i="4" s="1"/>
  <c r="P95" i="37"/>
  <c r="Q95" i="21" s="1"/>
  <c r="P95" i="7"/>
  <c r="Q95" i="8" s="1"/>
  <c r="P95" i="5"/>
  <c r="Q95" i="6" s="1"/>
  <c r="P95" i="3"/>
  <c r="Q95" i="4" s="1"/>
  <c r="P104" i="37"/>
  <c r="Q104" i="21" s="1"/>
  <c r="P104" i="7"/>
  <c r="Q104" i="8" s="1"/>
  <c r="P104" i="5"/>
  <c r="Q104" i="6" s="1"/>
  <c r="P104" i="3"/>
  <c r="Q104" i="4" s="1"/>
  <c r="P112" i="37"/>
  <c r="Q112" i="21" s="1"/>
  <c r="P112" i="7"/>
  <c r="Q112" i="8" s="1"/>
  <c r="P112" i="5"/>
  <c r="Q112" i="6" s="1"/>
  <c r="P112" i="3"/>
  <c r="Q112" i="4" s="1"/>
  <c r="P120" i="37"/>
  <c r="Q120" i="21" s="1"/>
  <c r="P120" i="7"/>
  <c r="Q120" i="8" s="1"/>
  <c r="P120" i="5"/>
  <c r="Q120" i="6" s="1"/>
  <c r="P120" i="3"/>
  <c r="Q120" i="4" s="1"/>
  <c r="P128" i="37"/>
  <c r="Q128" i="21" s="1"/>
  <c r="P128" i="7"/>
  <c r="Q128" i="8" s="1"/>
  <c r="P128" i="5"/>
  <c r="Q128" i="6" s="1"/>
  <c r="P128" i="3"/>
  <c r="Q128" i="4" s="1"/>
  <c r="P138" i="37"/>
  <c r="Q138" i="21" s="1"/>
  <c r="P138" i="7"/>
  <c r="Q138" i="8" s="1"/>
  <c r="P138" i="5"/>
  <c r="Q138" i="6" s="1"/>
  <c r="P138" i="3"/>
  <c r="Q138" i="4" s="1"/>
  <c r="P146" i="37"/>
  <c r="Q146" i="21" s="1"/>
  <c r="P146" i="7"/>
  <c r="Q146" i="8" s="1"/>
  <c r="P146" i="5"/>
  <c r="Q146" i="6" s="1"/>
  <c r="P146" i="3"/>
  <c r="Q146" i="4" s="1"/>
  <c r="P155" i="37"/>
  <c r="Q155" i="21" s="1"/>
  <c r="P155" i="7"/>
  <c r="Q155" i="8" s="1"/>
  <c r="P155" i="5"/>
  <c r="Q155" i="6" s="1"/>
  <c r="P155" i="3"/>
  <c r="Q155" i="4" s="1"/>
  <c r="P150" i="1"/>
  <c r="Q150" i="2" s="1"/>
  <c r="P142" i="1"/>
  <c r="Q142" i="2" s="1"/>
  <c r="P134" i="1"/>
  <c r="Q134" i="2" s="1"/>
  <c r="P125" i="1"/>
  <c r="Q125" i="2" s="1"/>
  <c r="P117" i="1"/>
  <c r="Q117" i="2" s="1"/>
  <c r="P109" i="1"/>
  <c r="Q109" i="2" s="1"/>
  <c r="P101" i="1"/>
  <c r="Q101" i="2" s="1"/>
  <c r="P93" i="1"/>
  <c r="Q93" i="2" s="1"/>
  <c r="P77" i="1"/>
  <c r="Q77" i="2" s="1"/>
  <c r="P53" i="1"/>
  <c r="Q53" i="2" s="1"/>
  <c r="P45" i="1"/>
  <c r="Q45" i="2" s="1"/>
  <c r="P37" i="1"/>
  <c r="Q37" i="2" s="1"/>
  <c r="P29" i="1"/>
  <c r="Q29" i="2" s="1"/>
  <c r="P21" i="1"/>
  <c r="Q21" i="2" s="1"/>
  <c r="P13" i="1"/>
  <c r="Q13" i="2" s="1"/>
  <c r="P5" i="1"/>
  <c r="Q5" i="2" s="1"/>
  <c r="P19" i="37"/>
  <c r="Q19" i="21" s="1"/>
  <c r="P19" i="7"/>
  <c r="Q19" i="8" s="1"/>
  <c r="P19" i="5"/>
  <c r="Q19" i="6" s="1"/>
  <c r="P19" i="3"/>
  <c r="Q19" i="4" s="1"/>
  <c r="P35" i="37"/>
  <c r="Q35" i="21" s="1"/>
  <c r="P35" i="7"/>
  <c r="Q35" i="8" s="1"/>
  <c r="P35" i="5"/>
  <c r="Q35" i="6" s="1"/>
  <c r="P35" i="3"/>
  <c r="Q35" i="4" s="1"/>
  <c r="P90" i="37"/>
  <c r="Q90" i="21" s="1"/>
  <c r="P90" i="7"/>
  <c r="Q90" i="8" s="1"/>
  <c r="P90" i="5"/>
  <c r="Q90" i="6" s="1"/>
  <c r="P90" i="3"/>
  <c r="Q90" i="4" s="1"/>
  <c r="P115" i="37"/>
  <c r="Q115" i="21" s="1"/>
  <c r="P115" i="7"/>
  <c r="Q115" i="8" s="1"/>
  <c r="P115" i="5"/>
  <c r="Q115" i="6" s="1"/>
  <c r="P115" i="3"/>
  <c r="Q115" i="4" s="1"/>
  <c r="P8" i="37"/>
  <c r="Q8" i="21" s="1"/>
  <c r="P8" i="7"/>
  <c r="Q8" i="8" s="1"/>
  <c r="P8" i="5"/>
  <c r="Q8" i="6" s="1"/>
  <c r="P8" i="3"/>
  <c r="Q8" i="4" s="1"/>
  <c r="P17" i="37"/>
  <c r="Q17" i="21" s="1"/>
  <c r="P17" i="7"/>
  <c r="Q17" i="8" s="1"/>
  <c r="P17" i="5"/>
  <c r="Q17" i="6" s="1"/>
  <c r="P17" i="3"/>
  <c r="Q17" i="4" s="1"/>
  <c r="P25" i="37"/>
  <c r="Q25" i="21" s="1"/>
  <c r="P25" i="7"/>
  <c r="Q25" i="8" s="1"/>
  <c r="P25" i="5"/>
  <c r="Q25" i="6" s="1"/>
  <c r="P25" i="3"/>
  <c r="Q25" i="4" s="1"/>
  <c r="P33" i="37"/>
  <c r="Q33" i="21" s="1"/>
  <c r="P33" i="7"/>
  <c r="Q33" i="8" s="1"/>
  <c r="P33" i="5"/>
  <c r="Q33" i="6" s="1"/>
  <c r="P33" i="3"/>
  <c r="Q33" i="4" s="1"/>
  <c r="P42" i="37"/>
  <c r="Q42" i="21" s="1"/>
  <c r="P42" i="7"/>
  <c r="Q42" i="8" s="1"/>
  <c r="P42" i="5"/>
  <c r="Q42" i="6" s="1"/>
  <c r="P42" i="3"/>
  <c r="Q42" i="4" s="1"/>
  <c r="P50" i="37"/>
  <c r="Q50" i="21" s="1"/>
  <c r="P50" i="7"/>
  <c r="Q50" i="8" s="1"/>
  <c r="P50" i="5"/>
  <c r="Q50" i="6" s="1"/>
  <c r="P50" i="3"/>
  <c r="Q50" i="4" s="1"/>
  <c r="P61" i="37"/>
  <c r="Q61" i="21" s="1"/>
  <c r="P61" i="7"/>
  <c r="Q61" i="8" s="1"/>
  <c r="P61" i="5"/>
  <c r="Q61" i="6" s="1"/>
  <c r="P61" i="3"/>
  <c r="Q61" i="4" s="1"/>
  <c r="P71" i="37"/>
  <c r="Q71" i="21" s="1"/>
  <c r="P71" i="7"/>
  <c r="Q71" i="8" s="1"/>
  <c r="P71" i="5"/>
  <c r="Q71" i="6" s="1"/>
  <c r="P71" i="3"/>
  <c r="Q71" i="4" s="1"/>
  <c r="P79" i="37"/>
  <c r="Q79" i="21" s="1"/>
  <c r="P79" i="7"/>
  <c r="Q79" i="8" s="1"/>
  <c r="P79" i="5"/>
  <c r="Q79" i="6" s="1"/>
  <c r="P79" i="3"/>
  <c r="Q79" i="4" s="1"/>
  <c r="P88" i="37"/>
  <c r="Q88" i="21" s="1"/>
  <c r="P88" i="7"/>
  <c r="Q88" i="8" s="1"/>
  <c r="P88" i="5"/>
  <c r="Q88" i="6" s="1"/>
  <c r="P88" i="3"/>
  <c r="Q88" i="4" s="1"/>
  <c r="P96" i="37"/>
  <c r="Q96" i="21" s="1"/>
  <c r="P96" i="7"/>
  <c r="Q96" i="8" s="1"/>
  <c r="P96" i="5"/>
  <c r="Q96" i="6" s="1"/>
  <c r="P96" i="3"/>
  <c r="Q96" i="4" s="1"/>
  <c r="P105" i="37"/>
  <c r="Q105" i="21" s="1"/>
  <c r="P105" i="7"/>
  <c r="Q105" i="8" s="1"/>
  <c r="P105" i="5"/>
  <c r="Q105" i="6" s="1"/>
  <c r="P105" i="3"/>
  <c r="Q105" i="4" s="1"/>
  <c r="P113" i="37"/>
  <c r="Q113" i="21" s="1"/>
  <c r="P113" i="7"/>
  <c r="Q113" i="8" s="1"/>
  <c r="P113" i="5"/>
  <c r="Q113" i="6" s="1"/>
  <c r="P113" i="3"/>
  <c r="Q113" i="4" s="1"/>
  <c r="P121" i="37"/>
  <c r="Q121" i="21" s="1"/>
  <c r="P121" i="7"/>
  <c r="Q121" i="8" s="1"/>
  <c r="P121" i="5"/>
  <c r="Q121" i="6" s="1"/>
  <c r="P121" i="3"/>
  <c r="Q121" i="4" s="1"/>
  <c r="P129" i="37"/>
  <c r="Q129" i="21" s="1"/>
  <c r="P129" i="7"/>
  <c r="Q129" i="8" s="1"/>
  <c r="P129" i="5"/>
  <c r="Q129" i="6" s="1"/>
  <c r="P129" i="3"/>
  <c r="Q129" i="4" s="1"/>
  <c r="P139" i="37"/>
  <c r="Q139" i="21" s="1"/>
  <c r="P139" i="7"/>
  <c r="Q139" i="8" s="1"/>
  <c r="P139" i="5"/>
  <c r="Q139" i="6" s="1"/>
  <c r="P139" i="3"/>
  <c r="Q139" i="4" s="1"/>
  <c r="P147" i="37"/>
  <c r="Q147" i="21" s="1"/>
  <c r="P147" i="7"/>
  <c r="Q147" i="8" s="1"/>
  <c r="P147" i="5"/>
  <c r="Q147" i="6" s="1"/>
  <c r="P147" i="3"/>
  <c r="Q147" i="4" s="1"/>
  <c r="P156" i="37"/>
  <c r="Q156" i="21" s="1"/>
  <c r="P156" i="7"/>
  <c r="Q156" i="8" s="1"/>
  <c r="P156" i="5"/>
  <c r="Q156" i="6" s="1"/>
  <c r="P156" i="3"/>
  <c r="Q156" i="4" s="1"/>
  <c r="P141" i="1"/>
  <c r="Q141" i="2" s="1"/>
  <c r="P44" i="1"/>
  <c r="Q44" i="2" s="1"/>
  <c r="P11" i="37"/>
  <c r="Q11" i="21" s="1"/>
  <c r="P11" i="7"/>
  <c r="Q11" i="8" s="1"/>
  <c r="P11" i="5"/>
  <c r="Q11" i="6" s="1"/>
  <c r="P11" i="3"/>
  <c r="Q11" i="4" s="1"/>
  <c r="P107" i="37"/>
  <c r="Q107" i="21" s="1"/>
  <c r="P107" i="7"/>
  <c r="Q107" i="8" s="1"/>
  <c r="P107" i="5"/>
  <c r="Q107" i="6" s="1"/>
  <c r="P107" i="3"/>
  <c r="Q107" i="4" s="1"/>
  <c r="P9" i="37"/>
  <c r="Q9" i="21" s="1"/>
  <c r="P9" i="7"/>
  <c r="Q9" i="8" s="1"/>
  <c r="P9" i="5"/>
  <c r="Q9" i="6" s="1"/>
  <c r="P9" i="3"/>
  <c r="Q9" i="4" s="1"/>
  <c r="P18" i="37"/>
  <c r="Q18" i="21" s="1"/>
  <c r="P18" i="7"/>
  <c r="Q18" i="8" s="1"/>
  <c r="P18" i="5"/>
  <c r="Q18" i="6" s="1"/>
  <c r="P18" i="3"/>
  <c r="Q18" i="4" s="1"/>
  <c r="P26" i="37"/>
  <c r="Q26" i="21" s="1"/>
  <c r="P26" i="7"/>
  <c r="Q26" i="8" s="1"/>
  <c r="P26" i="5"/>
  <c r="Q26" i="6" s="1"/>
  <c r="P26" i="3"/>
  <c r="Q26" i="4" s="1"/>
  <c r="P34" i="37"/>
  <c r="Q34" i="21" s="1"/>
  <c r="P34" i="7"/>
  <c r="Q34" i="8" s="1"/>
  <c r="P34" i="5"/>
  <c r="Q34" i="6" s="1"/>
  <c r="P34" i="3"/>
  <c r="Q34" i="4" s="1"/>
  <c r="P43" i="37"/>
  <c r="Q43" i="21" s="1"/>
  <c r="P43" i="7"/>
  <c r="Q43" i="8" s="1"/>
  <c r="P43" i="5"/>
  <c r="Q43" i="6" s="1"/>
  <c r="P43" i="3"/>
  <c r="Q43" i="4" s="1"/>
  <c r="P52" i="37"/>
  <c r="Q52" i="21" s="1"/>
  <c r="P52" i="7"/>
  <c r="Q52" i="8" s="1"/>
  <c r="P52" i="5"/>
  <c r="Q52" i="6" s="1"/>
  <c r="P52" i="3"/>
  <c r="Q52" i="4" s="1"/>
  <c r="P62" i="37"/>
  <c r="Q62" i="21" s="1"/>
  <c r="P62" i="7"/>
  <c r="Q62" i="8" s="1"/>
  <c r="P62" i="5"/>
  <c r="Q62" i="6" s="1"/>
  <c r="P62" i="3"/>
  <c r="Q62" i="4" s="1"/>
  <c r="P72" i="37"/>
  <c r="Q72" i="21" s="1"/>
  <c r="P72" i="7"/>
  <c r="Q72" i="8" s="1"/>
  <c r="P72" i="5"/>
  <c r="Q72" i="6" s="1"/>
  <c r="P72" i="3"/>
  <c r="Q72" i="4" s="1"/>
  <c r="P80" i="37"/>
  <c r="Q80" i="21" s="1"/>
  <c r="P80" i="7"/>
  <c r="Q80" i="8" s="1"/>
  <c r="P80" i="5"/>
  <c r="Q80" i="6" s="1"/>
  <c r="P80" i="3"/>
  <c r="Q80" i="4" s="1"/>
  <c r="P89" i="37"/>
  <c r="Q89" i="21" s="1"/>
  <c r="P89" i="7"/>
  <c r="Q89" i="8" s="1"/>
  <c r="P89" i="5"/>
  <c r="Q89" i="6" s="1"/>
  <c r="P89" i="3"/>
  <c r="Q89" i="4" s="1"/>
  <c r="P97" i="37"/>
  <c r="Q97" i="21" s="1"/>
  <c r="P97" i="7"/>
  <c r="Q97" i="8" s="1"/>
  <c r="P97" i="5"/>
  <c r="Q97" i="6" s="1"/>
  <c r="P97" i="3"/>
  <c r="Q97" i="4" s="1"/>
  <c r="P106" i="37"/>
  <c r="Q106" i="21" s="1"/>
  <c r="P106" i="7"/>
  <c r="Q106" i="8" s="1"/>
  <c r="P106" i="5"/>
  <c r="Q106" i="6" s="1"/>
  <c r="P106" i="3"/>
  <c r="Q106" i="4" s="1"/>
  <c r="P114" i="37"/>
  <c r="Q114" i="21" s="1"/>
  <c r="P114" i="7"/>
  <c r="Q114" i="8" s="1"/>
  <c r="P114" i="5"/>
  <c r="Q114" i="6" s="1"/>
  <c r="P114" i="3"/>
  <c r="Q114" i="4" s="1"/>
  <c r="P122" i="37"/>
  <c r="Q122" i="21" s="1"/>
  <c r="P122" i="7"/>
  <c r="Q122" i="8" s="1"/>
  <c r="P122" i="5"/>
  <c r="Q122" i="6" s="1"/>
  <c r="P122" i="3"/>
  <c r="Q122" i="4" s="1"/>
  <c r="P130" i="37"/>
  <c r="Q130" i="21" s="1"/>
  <c r="P130" i="7"/>
  <c r="Q130" i="8" s="1"/>
  <c r="P130" i="5"/>
  <c r="Q130" i="6" s="1"/>
  <c r="P130" i="3"/>
  <c r="Q130" i="4" s="1"/>
  <c r="P140" i="37"/>
  <c r="Q140" i="21" s="1"/>
  <c r="P140" i="7"/>
  <c r="Q140" i="8" s="1"/>
  <c r="P140" i="5"/>
  <c r="Q140" i="6" s="1"/>
  <c r="P140" i="3"/>
  <c r="Q140" i="4" s="1"/>
  <c r="P148" i="37"/>
  <c r="Q148" i="21" s="1"/>
  <c r="P148" i="7"/>
  <c r="Q148" i="8" s="1"/>
  <c r="P148" i="5"/>
  <c r="Q148" i="6" s="1"/>
  <c r="P148" i="3"/>
  <c r="Q148" i="4" s="1"/>
  <c r="P148" i="1"/>
  <c r="Q148" i="2" s="1"/>
  <c r="P140" i="1"/>
  <c r="Q140" i="2" s="1"/>
  <c r="P131" i="1"/>
  <c r="Q131" i="2" s="1"/>
  <c r="P123" i="1"/>
  <c r="Q123" i="2" s="1"/>
  <c r="P115" i="1"/>
  <c r="Q115" i="2" s="1"/>
  <c r="P107" i="1"/>
  <c r="Q107" i="2" s="1"/>
  <c r="P43" i="1"/>
  <c r="Q43" i="2" s="1"/>
  <c r="P35" i="1"/>
  <c r="Q35" i="2" s="1"/>
  <c r="P27" i="1"/>
  <c r="Q27" i="2" s="1"/>
  <c r="P19" i="1"/>
  <c r="Q19" i="2" s="1"/>
  <c r="P11" i="1"/>
  <c r="Q11" i="2" s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C132" i="2" l="1"/>
  <c r="F3" i="2"/>
  <c r="G132" i="2"/>
  <c r="C108" i="1"/>
  <c r="C108" i="2" s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4" i="2" s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J3" i="4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E132" i="21" l="1"/>
  <c r="AG141" i="43" s="1"/>
  <c r="AH132" i="21"/>
  <c r="AI132" i="21"/>
  <c r="AQ141" i="43" s="1"/>
  <c r="AJ132" i="21"/>
  <c r="AK132" i="21"/>
  <c r="AL132" i="21"/>
  <c r="AM132" i="21"/>
  <c r="BA141" i="43" s="1"/>
  <c r="AN132" i="21"/>
  <c r="AO132" i="21"/>
  <c r="BF141" i="43" s="1"/>
  <c r="AP132" i="21"/>
  <c r="AQ132" i="21"/>
  <c r="AR132" i="21"/>
  <c r="AS132" i="21"/>
  <c r="AH108" i="21"/>
  <c r="AV141" i="43" l="1"/>
  <c r="O3" i="2" l="1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M3" i="4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K5" i="2"/>
  <c r="K6" i="2"/>
  <c r="K7" i="2"/>
  <c r="K8" i="2"/>
  <c r="K9" i="2"/>
  <c r="K10" i="2"/>
  <c r="K13" i="2"/>
  <c r="K14" i="2"/>
  <c r="K17" i="2"/>
  <c r="K20" i="2"/>
  <c r="K21" i="2"/>
  <c r="K22" i="2"/>
  <c r="K23" i="2"/>
  <c r="K24" i="2"/>
  <c r="K25" i="2"/>
  <c r="K26" i="2"/>
  <c r="K27" i="2"/>
  <c r="K29" i="2"/>
  <c r="K30" i="2"/>
  <c r="K31" i="2"/>
  <c r="K33" i="2"/>
  <c r="K34" i="2"/>
  <c r="K35" i="2"/>
  <c r="K36" i="2"/>
  <c r="K37" i="2"/>
  <c r="K39" i="2"/>
  <c r="K40" i="2"/>
  <c r="K41" i="2"/>
  <c r="K42" i="2"/>
  <c r="K43" i="2"/>
  <c r="K45" i="2"/>
  <c r="K46" i="2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8" i="2"/>
  <c r="K99" i="2"/>
  <c r="K100" i="2"/>
  <c r="K101" i="2"/>
  <c r="K102" i="2"/>
  <c r="K105" i="2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K137" i="2"/>
  <c r="K139" i="2"/>
  <c r="K140" i="2"/>
  <c r="K141" i="2"/>
  <c r="K142" i="2"/>
  <c r="K143" i="2"/>
  <c r="K144" i="2"/>
  <c r="K146" i="2"/>
  <c r="K147" i="2"/>
  <c r="K149" i="2"/>
  <c r="K151" i="2"/>
  <c r="K153" i="2"/>
  <c r="K154" i="2"/>
  <c r="K155" i="2"/>
  <c r="K156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B4" i="25" l="1"/>
  <c r="U4" i="1" s="1"/>
  <c r="V4" i="2" s="1"/>
  <c r="AR4" i="2" s="1"/>
  <c r="C4" i="25"/>
  <c r="D4" i="25"/>
  <c r="E4" i="25"/>
  <c r="U4" i="3" s="1"/>
  <c r="V4" i="4" s="1"/>
  <c r="F4" i="25"/>
  <c r="G4" i="25"/>
  <c r="H4" i="25"/>
  <c r="U4" i="5" s="1"/>
  <c r="V4" i="6" s="1"/>
  <c r="I4" i="25"/>
  <c r="J4" i="25"/>
  <c r="K4" i="25"/>
  <c r="U4" i="7" s="1"/>
  <c r="V4" i="8" s="1"/>
  <c r="L4" i="25"/>
  <c r="B5" i="25"/>
  <c r="U5" i="1" s="1"/>
  <c r="V5" i="2" s="1"/>
  <c r="C5" i="25"/>
  <c r="D5" i="25"/>
  <c r="E5" i="25"/>
  <c r="U5" i="3" s="1"/>
  <c r="V5" i="4" s="1"/>
  <c r="F5" i="25"/>
  <c r="G5" i="25"/>
  <c r="H5" i="25"/>
  <c r="U5" i="5" s="1"/>
  <c r="V5" i="6" s="1"/>
  <c r="I5" i="25"/>
  <c r="J5" i="25"/>
  <c r="K5" i="25"/>
  <c r="U5" i="7" s="1"/>
  <c r="V5" i="8" s="1"/>
  <c r="L5" i="25"/>
  <c r="B6" i="25"/>
  <c r="C6" i="25"/>
  <c r="D6" i="25"/>
  <c r="E6" i="25"/>
  <c r="U6" i="3" s="1"/>
  <c r="V6" i="4" s="1"/>
  <c r="F6" i="25"/>
  <c r="G6" i="25"/>
  <c r="H6" i="25"/>
  <c r="U6" i="5" s="1"/>
  <c r="V6" i="6" s="1"/>
  <c r="I6" i="25"/>
  <c r="J6" i="25"/>
  <c r="K6" i="25"/>
  <c r="L6" i="25"/>
  <c r="B7" i="25"/>
  <c r="U7" i="1" s="1"/>
  <c r="V7" i="2" s="1"/>
  <c r="C7" i="25"/>
  <c r="D7" i="25"/>
  <c r="E7" i="25"/>
  <c r="U7" i="3" s="1"/>
  <c r="V7" i="4" s="1"/>
  <c r="F7" i="25"/>
  <c r="G7" i="25"/>
  <c r="H7" i="25"/>
  <c r="U7" i="5" s="1"/>
  <c r="V7" i="6" s="1"/>
  <c r="I7" i="25"/>
  <c r="J7" i="25"/>
  <c r="K7" i="25"/>
  <c r="U7" i="7" s="1"/>
  <c r="V7" i="8" s="1"/>
  <c r="L7" i="25"/>
  <c r="B8" i="25"/>
  <c r="U8" i="1" s="1"/>
  <c r="V8" i="2" s="1"/>
  <c r="C8" i="25"/>
  <c r="D8" i="25"/>
  <c r="E8" i="25"/>
  <c r="U8" i="3" s="1"/>
  <c r="V8" i="4" s="1"/>
  <c r="F8" i="25"/>
  <c r="G8" i="25"/>
  <c r="H8" i="25"/>
  <c r="U8" i="5" s="1"/>
  <c r="V8" i="6" s="1"/>
  <c r="I8" i="25"/>
  <c r="J8" i="25"/>
  <c r="K8" i="25"/>
  <c r="U8" i="7" s="1"/>
  <c r="V8" i="8" s="1"/>
  <c r="L8" i="25"/>
  <c r="B9" i="25"/>
  <c r="U9" i="1" s="1"/>
  <c r="V9" i="2" s="1"/>
  <c r="C9" i="25"/>
  <c r="D9" i="25"/>
  <c r="E9" i="25"/>
  <c r="U9" i="3" s="1"/>
  <c r="V9" i="4" s="1"/>
  <c r="F9" i="25"/>
  <c r="G9" i="25"/>
  <c r="H9" i="25"/>
  <c r="U9" i="5" s="1"/>
  <c r="V9" i="6" s="1"/>
  <c r="I9" i="25"/>
  <c r="J9" i="25"/>
  <c r="K9" i="25"/>
  <c r="U9" i="7" s="1"/>
  <c r="V9" i="8" s="1"/>
  <c r="AR9" i="8" s="1"/>
  <c r="L9" i="25"/>
  <c r="B10" i="25"/>
  <c r="U10" i="1" s="1"/>
  <c r="V10" i="2" s="1"/>
  <c r="C10" i="25"/>
  <c r="D10" i="25"/>
  <c r="E10" i="25"/>
  <c r="U10" i="3" s="1"/>
  <c r="V10" i="4" s="1"/>
  <c r="F10" i="25"/>
  <c r="G10" i="25"/>
  <c r="H10" i="25"/>
  <c r="U10" i="5" s="1"/>
  <c r="V10" i="6" s="1"/>
  <c r="AR10" i="6" s="1"/>
  <c r="I10" i="25"/>
  <c r="J10" i="25"/>
  <c r="K10" i="25"/>
  <c r="U10" i="7" s="1"/>
  <c r="V10" i="8" s="1"/>
  <c r="L10" i="25"/>
  <c r="B11" i="25"/>
  <c r="U11" i="1" s="1"/>
  <c r="V11" i="2" s="1"/>
  <c r="C11" i="25"/>
  <c r="D11" i="25"/>
  <c r="E11" i="25"/>
  <c r="U11" i="3" s="1"/>
  <c r="V11" i="4" s="1"/>
  <c r="AR11" i="4" s="1"/>
  <c r="F11" i="25"/>
  <c r="G11" i="25"/>
  <c r="H11" i="25"/>
  <c r="U11" i="5" s="1"/>
  <c r="V11" i="6" s="1"/>
  <c r="I11" i="25"/>
  <c r="J11" i="25"/>
  <c r="K11" i="25"/>
  <c r="U11" i="7" s="1"/>
  <c r="V11" i="8" s="1"/>
  <c r="L11" i="25"/>
  <c r="B12" i="25"/>
  <c r="U12" i="1" s="1"/>
  <c r="V12" i="2" s="1"/>
  <c r="AR12" i="2" s="1"/>
  <c r="C12" i="25"/>
  <c r="D12" i="25"/>
  <c r="E12" i="25"/>
  <c r="U12" i="3" s="1"/>
  <c r="V12" i="4" s="1"/>
  <c r="F12" i="25"/>
  <c r="G12" i="25"/>
  <c r="H12" i="25"/>
  <c r="U12" i="5" s="1"/>
  <c r="V12" i="6" s="1"/>
  <c r="I12" i="25"/>
  <c r="J12" i="25"/>
  <c r="K12" i="25"/>
  <c r="U12" i="7" s="1"/>
  <c r="V12" i="8" s="1"/>
  <c r="L12" i="25"/>
  <c r="B13" i="25"/>
  <c r="U13" i="1" s="1"/>
  <c r="V13" i="2" s="1"/>
  <c r="C13" i="25"/>
  <c r="D13" i="25"/>
  <c r="E13" i="25"/>
  <c r="U13" i="3" s="1"/>
  <c r="V13" i="4" s="1"/>
  <c r="F13" i="25"/>
  <c r="G13" i="25"/>
  <c r="H13" i="25"/>
  <c r="U13" i="5" s="1"/>
  <c r="V13" i="6" s="1"/>
  <c r="I13" i="25"/>
  <c r="J13" i="25"/>
  <c r="K13" i="25"/>
  <c r="U13" i="7" s="1"/>
  <c r="V13" i="8" s="1"/>
  <c r="L13" i="25"/>
  <c r="B14" i="25"/>
  <c r="U14" i="1" s="1"/>
  <c r="V14" i="2" s="1"/>
  <c r="C14" i="25"/>
  <c r="D14" i="25"/>
  <c r="E14" i="25"/>
  <c r="U14" i="3" s="1"/>
  <c r="V14" i="4" s="1"/>
  <c r="F14" i="25"/>
  <c r="G14" i="25"/>
  <c r="H14" i="25"/>
  <c r="U14" i="5" s="1"/>
  <c r="V14" i="6" s="1"/>
  <c r="I14" i="25"/>
  <c r="J14" i="25"/>
  <c r="K14" i="25"/>
  <c r="U14" i="7" s="1"/>
  <c r="V14" i="8" s="1"/>
  <c r="L14" i="25"/>
  <c r="B15" i="25"/>
  <c r="C15" i="25"/>
  <c r="D15" i="25"/>
  <c r="E15" i="25"/>
  <c r="F15" i="25"/>
  <c r="G15" i="25"/>
  <c r="H15" i="25"/>
  <c r="I15" i="25"/>
  <c r="J15" i="25"/>
  <c r="K15" i="25"/>
  <c r="L15" i="25"/>
  <c r="B16" i="25"/>
  <c r="U16" i="1" s="1"/>
  <c r="V16" i="2" s="1"/>
  <c r="C16" i="25"/>
  <c r="D16" i="25"/>
  <c r="E16" i="25"/>
  <c r="U16" i="3" s="1"/>
  <c r="V16" i="4" s="1"/>
  <c r="F16" i="25"/>
  <c r="G16" i="25"/>
  <c r="H16" i="25"/>
  <c r="U16" i="5" s="1"/>
  <c r="V16" i="6" s="1"/>
  <c r="I16" i="25"/>
  <c r="J16" i="25"/>
  <c r="K16" i="25"/>
  <c r="U16" i="7" s="1"/>
  <c r="V16" i="8" s="1"/>
  <c r="L16" i="25"/>
  <c r="B17" i="25"/>
  <c r="U17" i="1" s="1"/>
  <c r="V17" i="2" s="1"/>
  <c r="C17" i="25"/>
  <c r="D17" i="25"/>
  <c r="E17" i="25"/>
  <c r="U17" i="3" s="1"/>
  <c r="V17" i="4" s="1"/>
  <c r="F17" i="25"/>
  <c r="G17" i="25"/>
  <c r="H17" i="25"/>
  <c r="U17" i="5" s="1"/>
  <c r="V17" i="6" s="1"/>
  <c r="I17" i="25"/>
  <c r="J17" i="25"/>
  <c r="K17" i="25"/>
  <c r="U17" i="7" s="1"/>
  <c r="V17" i="8" s="1"/>
  <c r="AR17" i="8" s="1"/>
  <c r="L17" i="25"/>
  <c r="B18" i="25"/>
  <c r="U18" i="1" s="1"/>
  <c r="V18" i="2" s="1"/>
  <c r="C18" i="25"/>
  <c r="D18" i="25"/>
  <c r="E18" i="25"/>
  <c r="U18" i="3" s="1"/>
  <c r="V18" i="4" s="1"/>
  <c r="F18" i="25"/>
  <c r="G18" i="25"/>
  <c r="H18" i="25"/>
  <c r="U18" i="5" s="1"/>
  <c r="V18" i="6" s="1"/>
  <c r="AR18" i="6" s="1"/>
  <c r="I18" i="25"/>
  <c r="J18" i="25"/>
  <c r="K18" i="25"/>
  <c r="U18" i="7" s="1"/>
  <c r="V18" i="8" s="1"/>
  <c r="L18" i="25"/>
  <c r="B19" i="25"/>
  <c r="U19" i="1" s="1"/>
  <c r="V19" i="2" s="1"/>
  <c r="C19" i="25"/>
  <c r="D19" i="25"/>
  <c r="E19" i="25"/>
  <c r="U19" i="3" s="1"/>
  <c r="V19" i="4" s="1"/>
  <c r="AR19" i="4" s="1"/>
  <c r="F19" i="25"/>
  <c r="G19" i="25"/>
  <c r="H19" i="25"/>
  <c r="U19" i="5" s="1"/>
  <c r="V19" i="6" s="1"/>
  <c r="I19" i="25"/>
  <c r="J19" i="25"/>
  <c r="K19" i="25"/>
  <c r="U19" i="7" s="1"/>
  <c r="V19" i="8" s="1"/>
  <c r="L19" i="25"/>
  <c r="B20" i="25"/>
  <c r="U20" i="1" s="1"/>
  <c r="V20" i="2" s="1"/>
  <c r="AR20" i="2" s="1"/>
  <c r="C20" i="25"/>
  <c r="D20" i="25"/>
  <c r="E20" i="25"/>
  <c r="U20" i="3" s="1"/>
  <c r="V20" i="4" s="1"/>
  <c r="F20" i="25"/>
  <c r="G20" i="25"/>
  <c r="H20" i="25"/>
  <c r="U20" i="5" s="1"/>
  <c r="V20" i="6" s="1"/>
  <c r="I20" i="25"/>
  <c r="J20" i="25"/>
  <c r="K20" i="25"/>
  <c r="U20" i="7" s="1"/>
  <c r="V20" i="8" s="1"/>
  <c r="L20" i="25"/>
  <c r="B21" i="25"/>
  <c r="U21" i="1" s="1"/>
  <c r="V21" i="2" s="1"/>
  <c r="C21" i="25"/>
  <c r="D21" i="25"/>
  <c r="E21" i="25"/>
  <c r="U21" i="3" s="1"/>
  <c r="V21" i="4" s="1"/>
  <c r="F21" i="25"/>
  <c r="G21" i="25"/>
  <c r="H21" i="25"/>
  <c r="U21" i="5" s="1"/>
  <c r="V21" i="6" s="1"/>
  <c r="I21" i="25"/>
  <c r="J21" i="25"/>
  <c r="K21" i="25"/>
  <c r="U21" i="7" s="1"/>
  <c r="V21" i="8" s="1"/>
  <c r="L21" i="25"/>
  <c r="B22" i="25"/>
  <c r="U22" i="1" s="1"/>
  <c r="V22" i="2" s="1"/>
  <c r="C22" i="25"/>
  <c r="D22" i="25"/>
  <c r="E22" i="25"/>
  <c r="U22" i="3" s="1"/>
  <c r="V22" i="4" s="1"/>
  <c r="F22" i="25"/>
  <c r="G22" i="25"/>
  <c r="H22" i="25"/>
  <c r="U22" i="5" s="1"/>
  <c r="V22" i="6" s="1"/>
  <c r="I22" i="25"/>
  <c r="J22" i="25"/>
  <c r="K22" i="25"/>
  <c r="U22" i="7" s="1"/>
  <c r="V22" i="8" s="1"/>
  <c r="L22" i="25"/>
  <c r="B23" i="25"/>
  <c r="U23" i="1" s="1"/>
  <c r="V23" i="2" s="1"/>
  <c r="C23" i="25"/>
  <c r="D23" i="25"/>
  <c r="E23" i="25"/>
  <c r="U23" i="3" s="1"/>
  <c r="V23" i="4" s="1"/>
  <c r="F23" i="25"/>
  <c r="G23" i="25"/>
  <c r="H23" i="25"/>
  <c r="U23" i="5" s="1"/>
  <c r="V23" i="6" s="1"/>
  <c r="I23" i="25"/>
  <c r="J23" i="25"/>
  <c r="K23" i="25"/>
  <c r="U23" i="7" s="1"/>
  <c r="V23" i="8" s="1"/>
  <c r="L23" i="25"/>
  <c r="B24" i="25"/>
  <c r="U24" i="1" s="1"/>
  <c r="V24" i="2" s="1"/>
  <c r="C24" i="25"/>
  <c r="D24" i="25"/>
  <c r="E24" i="25"/>
  <c r="U24" i="3" s="1"/>
  <c r="V24" i="4" s="1"/>
  <c r="F24" i="25"/>
  <c r="G24" i="25"/>
  <c r="H24" i="25"/>
  <c r="U24" i="5" s="1"/>
  <c r="V24" i="6" s="1"/>
  <c r="I24" i="25"/>
  <c r="J24" i="25"/>
  <c r="K24" i="25"/>
  <c r="L24" i="25"/>
  <c r="B25" i="25"/>
  <c r="U25" i="1" s="1"/>
  <c r="V25" i="2" s="1"/>
  <c r="C25" i="25"/>
  <c r="D25" i="25"/>
  <c r="E25" i="25"/>
  <c r="U25" i="3" s="1"/>
  <c r="V25" i="4" s="1"/>
  <c r="F25" i="25"/>
  <c r="G25" i="25"/>
  <c r="H25" i="25"/>
  <c r="U25" i="5" s="1"/>
  <c r="V25" i="6" s="1"/>
  <c r="I25" i="25"/>
  <c r="J25" i="25"/>
  <c r="K25" i="25"/>
  <c r="U25" i="7" s="1"/>
  <c r="V25" i="8" s="1"/>
  <c r="AR25" i="8" s="1"/>
  <c r="L25" i="25"/>
  <c r="B26" i="25"/>
  <c r="U26" i="1" s="1"/>
  <c r="V26" i="2" s="1"/>
  <c r="C26" i="25"/>
  <c r="D26" i="25"/>
  <c r="E26" i="25"/>
  <c r="U26" i="3" s="1"/>
  <c r="V26" i="4" s="1"/>
  <c r="F26" i="25"/>
  <c r="G26" i="25"/>
  <c r="H26" i="25"/>
  <c r="U26" i="5" s="1"/>
  <c r="V26" i="6" s="1"/>
  <c r="AR26" i="6" s="1"/>
  <c r="I26" i="25"/>
  <c r="J26" i="25"/>
  <c r="K26" i="25"/>
  <c r="U26" i="7" s="1"/>
  <c r="V26" i="8" s="1"/>
  <c r="L26" i="25"/>
  <c r="B27" i="25"/>
  <c r="U27" i="1" s="1"/>
  <c r="V27" i="2" s="1"/>
  <c r="C27" i="25"/>
  <c r="D27" i="25"/>
  <c r="E27" i="25"/>
  <c r="U27" i="3" s="1"/>
  <c r="V27" i="4" s="1"/>
  <c r="AR27" i="4" s="1"/>
  <c r="F27" i="25"/>
  <c r="G27" i="25"/>
  <c r="H27" i="25"/>
  <c r="U27" i="5" s="1"/>
  <c r="V27" i="6" s="1"/>
  <c r="I27" i="25"/>
  <c r="J27" i="25"/>
  <c r="K27" i="25"/>
  <c r="U27" i="7" s="1"/>
  <c r="V27" i="8" s="1"/>
  <c r="L27" i="25"/>
  <c r="B28" i="25"/>
  <c r="U28" i="1" s="1"/>
  <c r="V28" i="2" s="1"/>
  <c r="AR28" i="2" s="1"/>
  <c r="C28" i="25"/>
  <c r="D28" i="25"/>
  <c r="E28" i="25"/>
  <c r="U28" i="3" s="1"/>
  <c r="V28" i="4" s="1"/>
  <c r="F28" i="25"/>
  <c r="G28" i="25"/>
  <c r="H28" i="25"/>
  <c r="U28" i="5" s="1"/>
  <c r="V28" i="6" s="1"/>
  <c r="I28" i="25"/>
  <c r="J28" i="25"/>
  <c r="K28" i="25"/>
  <c r="U28" i="7" s="1"/>
  <c r="V28" i="8" s="1"/>
  <c r="L28" i="25"/>
  <c r="B29" i="25"/>
  <c r="C29" i="25"/>
  <c r="D29" i="25"/>
  <c r="E29" i="25"/>
  <c r="F29" i="25"/>
  <c r="G29" i="25"/>
  <c r="H29" i="25"/>
  <c r="I29" i="25"/>
  <c r="J29" i="25"/>
  <c r="K29" i="25"/>
  <c r="U29" i="7" s="1"/>
  <c r="V29" i="8" s="1"/>
  <c r="L29" i="25"/>
  <c r="B30" i="25"/>
  <c r="U30" i="1" s="1"/>
  <c r="V30" i="2" s="1"/>
  <c r="C30" i="25"/>
  <c r="D30" i="25"/>
  <c r="E30" i="25"/>
  <c r="U30" i="3" s="1"/>
  <c r="V30" i="4" s="1"/>
  <c r="F30" i="25"/>
  <c r="G30" i="25"/>
  <c r="H30" i="25"/>
  <c r="U30" i="5" s="1"/>
  <c r="V30" i="6" s="1"/>
  <c r="I30" i="25"/>
  <c r="J30" i="25"/>
  <c r="K30" i="25"/>
  <c r="U30" i="7" s="1"/>
  <c r="V30" i="8" s="1"/>
  <c r="L30" i="25"/>
  <c r="B31" i="25"/>
  <c r="U31" i="1" s="1"/>
  <c r="V31" i="2" s="1"/>
  <c r="C31" i="25"/>
  <c r="D31" i="25"/>
  <c r="E31" i="25"/>
  <c r="U31" i="3" s="1"/>
  <c r="V31" i="4" s="1"/>
  <c r="F31" i="25"/>
  <c r="G31" i="25"/>
  <c r="H31" i="25"/>
  <c r="U31" i="5" s="1"/>
  <c r="V31" i="6" s="1"/>
  <c r="I31" i="25"/>
  <c r="J31" i="25"/>
  <c r="K31" i="25"/>
  <c r="U31" i="7" s="1"/>
  <c r="V31" i="8" s="1"/>
  <c r="L31" i="25"/>
  <c r="B32" i="25"/>
  <c r="U32" i="1" s="1"/>
  <c r="V32" i="2" s="1"/>
  <c r="C32" i="25"/>
  <c r="D32" i="25"/>
  <c r="E32" i="25"/>
  <c r="U32" i="3" s="1"/>
  <c r="V32" i="4" s="1"/>
  <c r="F32" i="25"/>
  <c r="G32" i="25"/>
  <c r="H32" i="25"/>
  <c r="U32" i="5" s="1"/>
  <c r="V32" i="6" s="1"/>
  <c r="I32" i="25"/>
  <c r="J32" i="25"/>
  <c r="K32" i="25"/>
  <c r="U32" i="7" s="1"/>
  <c r="V32" i="8" s="1"/>
  <c r="L32" i="25"/>
  <c r="B33" i="25"/>
  <c r="U33" i="1" s="1"/>
  <c r="V33" i="2" s="1"/>
  <c r="C33" i="25"/>
  <c r="D33" i="25"/>
  <c r="E33" i="25"/>
  <c r="U33" i="3" s="1"/>
  <c r="V33" i="4" s="1"/>
  <c r="F33" i="25"/>
  <c r="G33" i="25"/>
  <c r="H33" i="25"/>
  <c r="U33" i="5" s="1"/>
  <c r="V33" i="6" s="1"/>
  <c r="I33" i="25"/>
  <c r="J33" i="25"/>
  <c r="K33" i="25"/>
  <c r="U33" i="7" s="1"/>
  <c r="V33" i="8" s="1"/>
  <c r="AR33" i="8" s="1"/>
  <c r="L33" i="25"/>
  <c r="B34" i="25"/>
  <c r="C34" i="25"/>
  <c r="D34" i="25"/>
  <c r="E34" i="25"/>
  <c r="F34" i="25"/>
  <c r="G34" i="25"/>
  <c r="H34" i="25"/>
  <c r="U34" i="5" s="1"/>
  <c r="V34" i="6" s="1"/>
  <c r="AR34" i="6" s="1"/>
  <c r="I34" i="25"/>
  <c r="J34" i="25"/>
  <c r="K34" i="25"/>
  <c r="U34" i="7" s="1"/>
  <c r="V34" i="8" s="1"/>
  <c r="L34" i="25"/>
  <c r="B35" i="25"/>
  <c r="C35" i="25"/>
  <c r="D35" i="25"/>
  <c r="E35" i="25"/>
  <c r="U35" i="3" s="1"/>
  <c r="V35" i="4" s="1"/>
  <c r="F35" i="25"/>
  <c r="G35" i="25"/>
  <c r="H35" i="25"/>
  <c r="I35" i="25"/>
  <c r="J35" i="25"/>
  <c r="K35" i="25"/>
  <c r="U35" i="7" s="1"/>
  <c r="V35" i="8" s="1"/>
  <c r="L35" i="25"/>
  <c r="B36" i="25"/>
  <c r="U36" i="1" s="1"/>
  <c r="V36" i="2" s="1"/>
  <c r="AR36" i="2" s="1"/>
  <c r="C36" i="25"/>
  <c r="D36" i="25"/>
  <c r="E36" i="25"/>
  <c r="U36" i="3" s="1"/>
  <c r="V36" i="4" s="1"/>
  <c r="F36" i="25"/>
  <c r="G36" i="25"/>
  <c r="H36" i="25"/>
  <c r="U36" i="5" s="1"/>
  <c r="V36" i="6" s="1"/>
  <c r="I36" i="25"/>
  <c r="J36" i="25"/>
  <c r="K36" i="25"/>
  <c r="U36" i="7" s="1"/>
  <c r="V36" i="8" s="1"/>
  <c r="L36" i="25"/>
  <c r="B37" i="25"/>
  <c r="C37" i="25"/>
  <c r="D37" i="25"/>
  <c r="E37" i="25"/>
  <c r="U37" i="3" s="1"/>
  <c r="V37" i="4" s="1"/>
  <c r="F37" i="25"/>
  <c r="G37" i="25"/>
  <c r="H37" i="25"/>
  <c r="U37" i="5" s="1"/>
  <c r="V37" i="6" s="1"/>
  <c r="I37" i="25"/>
  <c r="J37" i="25"/>
  <c r="K37" i="25"/>
  <c r="U37" i="7" s="1"/>
  <c r="V37" i="8" s="1"/>
  <c r="L37" i="25"/>
  <c r="B38" i="25"/>
  <c r="U38" i="1" s="1"/>
  <c r="V38" i="2" s="1"/>
  <c r="C38" i="25"/>
  <c r="D38" i="25"/>
  <c r="E38" i="25"/>
  <c r="U38" i="3" s="1"/>
  <c r="V38" i="4" s="1"/>
  <c r="F38" i="25"/>
  <c r="G38" i="25"/>
  <c r="H38" i="25"/>
  <c r="U38" i="5" s="1"/>
  <c r="V38" i="6" s="1"/>
  <c r="I38" i="25"/>
  <c r="J38" i="25"/>
  <c r="K38" i="25"/>
  <c r="U38" i="7" s="1"/>
  <c r="V38" i="8" s="1"/>
  <c r="L38" i="25"/>
  <c r="B39" i="25"/>
  <c r="U39" i="1" s="1"/>
  <c r="V39" i="2" s="1"/>
  <c r="C39" i="25"/>
  <c r="D39" i="25"/>
  <c r="E39" i="25"/>
  <c r="U39" i="3" s="1"/>
  <c r="V39" i="4" s="1"/>
  <c r="F39" i="25"/>
  <c r="G39" i="25"/>
  <c r="H39" i="25"/>
  <c r="U39" i="5" s="1"/>
  <c r="V39" i="6" s="1"/>
  <c r="I39" i="25"/>
  <c r="J39" i="25"/>
  <c r="K39" i="25"/>
  <c r="U39" i="7" s="1"/>
  <c r="V39" i="8" s="1"/>
  <c r="L39" i="25"/>
  <c r="B40" i="25"/>
  <c r="U40" i="1" s="1"/>
  <c r="V40" i="2" s="1"/>
  <c r="C40" i="25"/>
  <c r="D40" i="25"/>
  <c r="E40" i="25"/>
  <c r="U40" i="3" s="1"/>
  <c r="V40" i="4" s="1"/>
  <c r="F40" i="25"/>
  <c r="G40" i="25"/>
  <c r="H40" i="25"/>
  <c r="U40" i="5" s="1"/>
  <c r="V40" i="6" s="1"/>
  <c r="I40" i="25"/>
  <c r="J40" i="25"/>
  <c r="K40" i="25"/>
  <c r="U40" i="7" s="1"/>
  <c r="V40" i="8" s="1"/>
  <c r="L40" i="25"/>
  <c r="B41" i="25"/>
  <c r="U41" i="1" s="1"/>
  <c r="V41" i="2" s="1"/>
  <c r="C41" i="25"/>
  <c r="D41" i="25"/>
  <c r="E41" i="25"/>
  <c r="U41" i="3" s="1"/>
  <c r="V41" i="4" s="1"/>
  <c r="F41" i="25"/>
  <c r="G41" i="25"/>
  <c r="H41" i="25"/>
  <c r="U41" i="5" s="1"/>
  <c r="V41" i="6" s="1"/>
  <c r="I41" i="25"/>
  <c r="J41" i="25"/>
  <c r="K41" i="25"/>
  <c r="U41" i="7" s="1"/>
  <c r="V41" i="8" s="1"/>
  <c r="AR41" i="8" s="1"/>
  <c r="L41" i="25"/>
  <c r="B42" i="25"/>
  <c r="U42" i="1" s="1"/>
  <c r="V42" i="2" s="1"/>
  <c r="C42" i="25"/>
  <c r="D42" i="25"/>
  <c r="E42" i="25"/>
  <c r="U42" i="3" s="1"/>
  <c r="V42" i="4" s="1"/>
  <c r="F42" i="25"/>
  <c r="G42" i="25"/>
  <c r="H42" i="25"/>
  <c r="U42" i="5" s="1"/>
  <c r="V42" i="6" s="1"/>
  <c r="AR42" i="6" s="1"/>
  <c r="I42" i="25"/>
  <c r="J42" i="25"/>
  <c r="K42" i="25"/>
  <c r="U42" i="7" s="1"/>
  <c r="V42" i="8" s="1"/>
  <c r="L42" i="25"/>
  <c r="B43" i="25"/>
  <c r="U43" i="1" s="1"/>
  <c r="V43" i="2" s="1"/>
  <c r="C43" i="25"/>
  <c r="D43" i="25"/>
  <c r="E43" i="25"/>
  <c r="U43" i="3" s="1"/>
  <c r="V43" i="4" s="1"/>
  <c r="AR43" i="4" s="1"/>
  <c r="F43" i="25"/>
  <c r="G43" i="25"/>
  <c r="H43" i="25"/>
  <c r="U43" i="5" s="1"/>
  <c r="V43" i="6" s="1"/>
  <c r="I43" i="25"/>
  <c r="J43" i="25"/>
  <c r="K43" i="25"/>
  <c r="U43" i="7" s="1"/>
  <c r="V43" i="8" s="1"/>
  <c r="L43" i="25"/>
  <c r="B44" i="25"/>
  <c r="U44" i="1" s="1"/>
  <c r="V44" i="2" s="1"/>
  <c r="AR44" i="2" s="1"/>
  <c r="C44" i="25"/>
  <c r="D44" i="25"/>
  <c r="E44" i="25"/>
  <c r="U44" i="3" s="1"/>
  <c r="V44" i="4" s="1"/>
  <c r="F44" i="25"/>
  <c r="G44" i="25"/>
  <c r="H44" i="25"/>
  <c r="U44" i="5" s="1"/>
  <c r="V44" i="6" s="1"/>
  <c r="I44" i="25"/>
  <c r="J44" i="25"/>
  <c r="K44" i="25"/>
  <c r="U44" i="7" s="1"/>
  <c r="V44" i="8" s="1"/>
  <c r="L44" i="25"/>
  <c r="B45" i="25"/>
  <c r="U45" i="1" s="1"/>
  <c r="V45" i="2" s="1"/>
  <c r="C45" i="25"/>
  <c r="D45" i="25"/>
  <c r="E45" i="25"/>
  <c r="U45" i="3" s="1"/>
  <c r="V45" i="4" s="1"/>
  <c r="F45" i="25"/>
  <c r="G45" i="25"/>
  <c r="H45" i="25"/>
  <c r="U45" i="5" s="1"/>
  <c r="V45" i="6" s="1"/>
  <c r="I45" i="25"/>
  <c r="J45" i="25"/>
  <c r="K45" i="25"/>
  <c r="U45" i="7" s="1"/>
  <c r="V45" i="8" s="1"/>
  <c r="L45" i="25"/>
  <c r="B46" i="25"/>
  <c r="U46" i="1" s="1"/>
  <c r="V46" i="2" s="1"/>
  <c r="C46" i="25"/>
  <c r="D46" i="25"/>
  <c r="E46" i="25"/>
  <c r="U46" i="3" s="1"/>
  <c r="V46" i="4" s="1"/>
  <c r="F46" i="25"/>
  <c r="G46" i="25"/>
  <c r="H46" i="25"/>
  <c r="U46" i="5" s="1"/>
  <c r="V46" i="6" s="1"/>
  <c r="I46" i="25"/>
  <c r="J46" i="25"/>
  <c r="K46" i="25"/>
  <c r="U46" i="7" s="1"/>
  <c r="V46" i="8" s="1"/>
  <c r="L46" i="25"/>
  <c r="B47" i="25"/>
  <c r="C47" i="25"/>
  <c r="D47" i="25"/>
  <c r="E47" i="25"/>
  <c r="U47" i="3" s="1"/>
  <c r="V47" i="4" s="1"/>
  <c r="F47" i="25"/>
  <c r="G47" i="25"/>
  <c r="H47" i="25"/>
  <c r="U47" i="5" s="1"/>
  <c r="V47" i="6" s="1"/>
  <c r="I47" i="25"/>
  <c r="J47" i="25"/>
  <c r="K47" i="25"/>
  <c r="U47" i="7" s="1"/>
  <c r="V47" i="8" s="1"/>
  <c r="L47" i="25"/>
  <c r="B48" i="25"/>
  <c r="U48" i="1" s="1"/>
  <c r="V48" i="2" s="1"/>
  <c r="C48" i="25"/>
  <c r="D48" i="25"/>
  <c r="E48" i="25"/>
  <c r="U48" i="3" s="1"/>
  <c r="V48" i="4" s="1"/>
  <c r="F48" i="25"/>
  <c r="G48" i="25"/>
  <c r="H48" i="25"/>
  <c r="U48" i="5" s="1"/>
  <c r="V48" i="6" s="1"/>
  <c r="I48" i="25"/>
  <c r="J48" i="25"/>
  <c r="K48" i="25"/>
  <c r="U48" i="7" s="1"/>
  <c r="V48" i="8" s="1"/>
  <c r="L48" i="25"/>
  <c r="B49" i="25"/>
  <c r="C49" i="25"/>
  <c r="D49" i="25"/>
  <c r="E49" i="25"/>
  <c r="F49" i="25"/>
  <c r="G49" i="25"/>
  <c r="H49" i="25"/>
  <c r="I49" i="25"/>
  <c r="J49" i="25"/>
  <c r="K49" i="25"/>
  <c r="U49" i="7" s="1"/>
  <c r="V49" i="8" s="1"/>
  <c r="AR49" i="8" s="1"/>
  <c r="L49" i="25"/>
  <c r="B50" i="25"/>
  <c r="U50" i="1" s="1"/>
  <c r="V50" i="2" s="1"/>
  <c r="C50" i="25"/>
  <c r="D50" i="25"/>
  <c r="E50" i="25"/>
  <c r="U50" i="3" s="1"/>
  <c r="V50" i="4" s="1"/>
  <c r="F50" i="25"/>
  <c r="G50" i="25"/>
  <c r="H50" i="25"/>
  <c r="U50" i="5" s="1"/>
  <c r="V50" i="6" s="1"/>
  <c r="AR50" i="6" s="1"/>
  <c r="I50" i="25"/>
  <c r="J50" i="25"/>
  <c r="K50" i="25"/>
  <c r="U50" i="7" s="1"/>
  <c r="V50" i="8" s="1"/>
  <c r="L50" i="25"/>
  <c r="B51" i="25"/>
  <c r="U51" i="1" s="1"/>
  <c r="V51" i="2" s="1"/>
  <c r="C51" i="25"/>
  <c r="D51" i="25"/>
  <c r="E51" i="25"/>
  <c r="U51" i="3" s="1"/>
  <c r="V51" i="4" s="1"/>
  <c r="AR51" i="4" s="1"/>
  <c r="F51" i="25"/>
  <c r="G51" i="25"/>
  <c r="H51" i="25"/>
  <c r="U51" i="5" s="1"/>
  <c r="V51" i="6" s="1"/>
  <c r="I51" i="25"/>
  <c r="J51" i="25"/>
  <c r="K51" i="25"/>
  <c r="U51" i="7" s="1"/>
  <c r="V51" i="8" s="1"/>
  <c r="L51" i="25"/>
  <c r="B52" i="25"/>
  <c r="U52" i="1" s="1"/>
  <c r="V52" i="2" s="1"/>
  <c r="C52" i="25"/>
  <c r="D52" i="25"/>
  <c r="E52" i="25"/>
  <c r="F52" i="25"/>
  <c r="G52" i="25"/>
  <c r="H52" i="25"/>
  <c r="U52" i="5" s="1"/>
  <c r="V52" i="6" s="1"/>
  <c r="I52" i="25"/>
  <c r="J52" i="25"/>
  <c r="K52" i="25"/>
  <c r="U52" i="7" s="1"/>
  <c r="V52" i="8" s="1"/>
  <c r="L52" i="25"/>
  <c r="B53" i="25"/>
  <c r="U53" i="1" s="1"/>
  <c r="V53" i="2" s="1"/>
  <c r="C53" i="25"/>
  <c r="D53" i="25"/>
  <c r="E53" i="25"/>
  <c r="U53" i="3" s="1"/>
  <c r="V53" i="4" s="1"/>
  <c r="F53" i="25"/>
  <c r="G53" i="25"/>
  <c r="H53" i="25"/>
  <c r="U53" i="5" s="1"/>
  <c r="V53" i="6" s="1"/>
  <c r="I53" i="25"/>
  <c r="J53" i="25"/>
  <c r="K53" i="25"/>
  <c r="U53" i="7" s="1"/>
  <c r="V53" i="8" s="1"/>
  <c r="L53" i="25"/>
  <c r="B54" i="25"/>
  <c r="U54" i="1" s="1"/>
  <c r="V54" i="2" s="1"/>
  <c r="C54" i="25"/>
  <c r="D54" i="25"/>
  <c r="E54" i="25"/>
  <c r="U54" i="3" s="1"/>
  <c r="V54" i="4" s="1"/>
  <c r="F54" i="25"/>
  <c r="G54" i="25"/>
  <c r="H54" i="25"/>
  <c r="U54" i="5" s="1"/>
  <c r="V54" i="6" s="1"/>
  <c r="I54" i="25"/>
  <c r="J54" i="25"/>
  <c r="K54" i="25"/>
  <c r="U54" i="7" s="1"/>
  <c r="V54" i="8" s="1"/>
  <c r="L54" i="25"/>
  <c r="B55" i="25"/>
  <c r="U55" i="1" s="1"/>
  <c r="V55" i="2" s="1"/>
  <c r="C55" i="25"/>
  <c r="D55" i="25"/>
  <c r="E55" i="25"/>
  <c r="U55" i="3" s="1"/>
  <c r="V55" i="4" s="1"/>
  <c r="F55" i="25"/>
  <c r="G55" i="25"/>
  <c r="H55" i="25"/>
  <c r="U55" i="5" s="1"/>
  <c r="V55" i="6" s="1"/>
  <c r="I55" i="25"/>
  <c r="J55" i="25"/>
  <c r="K55" i="25"/>
  <c r="U55" i="7" s="1"/>
  <c r="V55" i="8" s="1"/>
  <c r="L55" i="25"/>
  <c r="B56" i="25"/>
  <c r="U56" i="1" s="1"/>
  <c r="V56" i="2" s="1"/>
  <c r="C56" i="25"/>
  <c r="D56" i="25"/>
  <c r="E56" i="25"/>
  <c r="U56" i="3" s="1"/>
  <c r="V56" i="4" s="1"/>
  <c r="F56" i="25"/>
  <c r="G56" i="25"/>
  <c r="H56" i="25"/>
  <c r="U56" i="5" s="1"/>
  <c r="V56" i="6" s="1"/>
  <c r="I56" i="25"/>
  <c r="J56" i="25"/>
  <c r="K56" i="25"/>
  <c r="U56" i="7" s="1"/>
  <c r="V56" i="8" s="1"/>
  <c r="L56" i="25"/>
  <c r="B57" i="25"/>
  <c r="U57" i="1" s="1"/>
  <c r="V57" i="2" s="1"/>
  <c r="C57" i="25"/>
  <c r="D57" i="25"/>
  <c r="E57" i="25"/>
  <c r="U57" i="3" s="1"/>
  <c r="V57" i="4" s="1"/>
  <c r="F57" i="25"/>
  <c r="G57" i="25"/>
  <c r="H57" i="25"/>
  <c r="U57" i="5" s="1"/>
  <c r="V57" i="6" s="1"/>
  <c r="I57" i="25"/>
  <c r="J57" i="25"/>
  <c r="K57" i="25"/>
  <c r="U57" i="7" s="1"/>
  <c r="V57" i="8" s="1"/>
  <c r="AR57" i="8" s="1"/>
  <c r="L57" i="25"/>
  <c r="B58" i="25"/>
  <c r="U58" i="1" s="1"/>
  <c r="V58" i="2" s="1"/>
  <c r="C58" i="25"/>
  <c r="D58" i="25"/>
  <c r="E58" i="25"/>
  <c r="U58" i="3" s="1"/>
  <c r="V58" i="4" s="1"/>
  <c r="F58" i="25"/>
  <c r="G58" i="25"/>
  <c r="H58" i="25"/>
  <c r="U58" i="5" s="1"/>
  <c r="V58" i="6" s="1"/>
  <c r="AR58" i="6" s="1"/>
  <c r="I58" i="25"/>
  <c r="J58" i="25"/>
  <c r="K58" i="25"/>
  <c r="U58" i="7" s="1"/>
  <c r="V58" i="8" s="1"/>
  <c r="L58" i="25"/>
  <c r="B59" i="25"/>
  <c r="C59" i="25"/>
  <c r="D59" i="25"/>
  <c r="E59" i="25"/>
  <c r="U59" i="3" s="1"/>
  <c r="V59" i="4" s="1"/>
  <c r="AR59" i="4" s="1"/>
  <c r="F59" i="25"/>
  <c r="G59" i="25"/>
  <c r="H59" i="25"/>
  <c r="U59" i="5" s="1"/>
  <c r="V59" i="6" s="1"/>
  <c r="I59" i="25"/>
  <c r="J59" i="25"/>
  <c r="K59" i="25"/>
  <c r="U59" i="7" s="1"/>
  <c r="V59" i="8" s="1"/>
  <c r="L59" i="25"/>
  <c r="B60" i="25"/>
  <c r="U60" i="1" s="1"/>
  <c r="V60" i="2" s="1"/>
  <c r="C60" i="25"/>
  <c r="D60" i="25"/>
  <c r="E60" i="25"/>
  <c r="F60" i="25"/>
  <c r="G60" i="25"/>
  <c r="H60" i="25"/>
  <c r="U60" i="5" s="1"/>
  <c r="V60" i="6" s="1"/>
  <c r="I60" i="25"/>
  <c r="J60" i="25"/>
  <c r="K60" i="25"/>
  <c r="L60" i="25"/>
  <c r="B61" i="25"/>
  <c r="U61" i="1" s="1"/>
  <c r="V61" i="2" s="1"/>
  <c r="C61" i="25"/>
  <c r="D61" i="25"/>
  <c r="E61" i="25"/>
  <c r="U61" i="3" s="1"/>
  <c r="V61" i="4" s="1"/>
  <c r="F61" i="25"/>
  <c r="G61" i="25"/>
  <c r="H61" i="25"/>
  <c r="U61" i="5" s="1"/>
  <c r="V61" i="6" s="1"/>
  <c r="I61" i="25"/>
  <c r="J61" i="25"/>
  <c r="K61" i="25"/>
  <c r="U61" i="7" s="1"/>
  <c r="V61" i="8" s="1"/>
  <c r="L61" i="25"/>
  <c r="B62" i="25"/>
  <c r="U62" i="1" s="1"/>
  <c r="V62" i="2" s="1"/>
  <c r="C62" i="25"/>
  <c r="D62" i="25"/>
  <c r="E62" i="25"/>
  <c r="U62" i="3" s="1"/>
  <c r="V62" i="4" s="1"/>
  <c r="F62" i="25"/>
  <c r="G62" i="25"/>
  <c r="H62" i="25"/>
  <c r="U62" i="5" s="1"/>
  <c r="V62" i="6" s="1"/>
  <c r="I62" i="25"/>
  <c r="J62" i="25"/>
  <c r="K62" i="25"/>
  <c r="U62" i="7" s="1"/>
  <c r="V62" i="8" s="1"/>
  <c r="L62" i="25"/>
  <c r="B63" i="25"/>
  <c r="U63" i="1" s="1"/>
  <c r="V63" i="2" s="1"/>
  <c r="C63" i="25"/>
  <c r="D63" i="25"/>
  <c r="E63" i="25"/>
  <c r="U63" i="3" s="1"/>
  <c r="V63" i="4" s="1"/>
  <c r="F63" i="25"/>
  <c r="G63" i="25"/>
  <c r="H63" i="25"/>
  <c r="U63" i="5" s="1"/>
  <c r="V63" i="6" s="1"/>
  <c r="I63" i="25"/>
  <c r="J63" i="25"/>
  <c r="K63" i="25"/>
  <c r="U63" i="7" s="1"/>
  <c r="V63" i="8" s="1"/>
  <c r="L63" i="25"/>
  <c r="B64" i="25"/>
  <c r="U64" i="1" s="1"/>
  <c r="V64" i="2" s="1"/>
  <c r="C64" i="25"/>
  <c r="D64" i="25"/>
  <c r="E64" i="25"/>
  <c r="U64" i="3" s="1"/>
  <c r="V64" i="4" s="1"/>
  <c r="F64" i="25"/>
  <c r="G64" i="25"/>
  <c r="H64" i="25"/>
  <c r="U64" i="5" s="1"/>
  <c r="V64" i="6" s="1"/>
  <c r="I64" i="25"/>
  <c r="J64" i="25"/>
  <c r="K64" i="25"/>
  <c r="U64" i="7" s="1"/>
  <c r="V64" i="8" s="1"/>
  <c r="L64" i="25"/>
  <c r="B65" i="25"/>
  <c r="U65" i="1" s="1"/>
  <c r="V65" i="2" s="1"/>
  <c r="C65" i="25"/>
  <c r="D65" i="25"/>
  <c r="E65" i="25"/>
  <c r="U65" i="3" s="1"/>
  <c r="V65" i="4" s="1"/>
  <c r="F65" i="25"/>
  <c r="G65" i="25"/>
  <c r="H65" i="25"/>
  <c r="U65" i="5" s="1"/>
  <c r="V65" i="6" s="1"/>
  <c r="I65" i="25"/>
  <c r="J65" i="25"/>
  <c r="K65" i="25"/>
  <c r="U65" i="7" s="1"/>
  <c r="V65" i="8" s="1"/>
  <c r="AR65" i="8" s="1"/>
  <c r="L65" i="25"/>
  <c r="B66" i="25"/>
  <c r="U66" i="1" s="1"/>
  <c r="V66" i="2" s="1"/>
  <c r="C66" i="25"/>
  <c r="D66" i="25"/>
  <c r="E66" i="25"/>
  <c r="U66" i="3" s="1"/>
  <c r="V66" i="4" s="1"/>
  <c r="F66" i="25"/>
  <c r="G66" i="25"/>
  <c r="H66" i="25"/>
  <c r="U66" i="5" s="1"/>
  <c r="V66" i="6" s="1"/>
  <c r="AR66" i="6" s="1"/>
  <c r="I66" i="25"/>
  <c r="J66" i="25"/>
  <c r="K66" i="25"/>
  <c r="U66" i="7" s="1"/>
  <c r="V66" i="8" s="1"/>
  <c r="L66" i="25"/>
  <c r="B67" i="25"/>
  <c r="C67" i="25"/>
  <c r="D67" i="25"/>
  <c r="E67" i="25"/>
  <c r="U67" i="3" s="1"/>
  <c r="V67" i="4" s="1"/>
  <c r="F67" i="25"/>
  <c r="G67" i="25"/>
  <c r="H67" i="25"/>
  <c r="I67" i="25"/>
  <c r="J67" i="25"/>
  <c r="K67" i="25"/>
  <c r="L67" i="25"/>
  <c r="B68" i="25"/>
  <c r="U68" i="1" s="1"/>
  <c r="V68" i="2" s="1"/>
  <c r="AR68" i="2" s="1"/>
  <c r="C68" i="25"/>
  <c r="D68" i="25"/>
  <c r="E68" i="25"/>
  <c r="U68" i="3" s="1"/>
  <c r="V68" i="4" s="1"/>
  <c r="F68" i="25"/>
  <c r="G68" i="25"/>
  <c r="H68" i="25"/>
  <c r="U68" i="5" s="1"/>
  <c r="V68" i="6" s="1"/>
  <c r="I68" i="25"/>
  <c r="J68" i="25"/>
  <c r="K68" i="25"/>
  <c r="U68" i="7" s="1"/>
  <c r="V68" i="8" s="1"/>
  <c r="L68" i="25"/>
  <c r="B69" i="25"/>
  <c r="U69" i="1" s="1"/>
  <c r="V69" i="2" s="1"/>
  <c r="C69" i="25"/>
  <c r="D69" i="25"/>
  <c r="E69" i="25"/>
  <c r="U69" i="3" s="1"/>
  <c r="V69" i="4" s="1"/>
  <c r="F69" i="25"/>
  <c r="G69" i="25"/>
  <c r="H69" i="25"/>
  <c r="U69" i="5" s="1"/>
  <c r="V69" i="6" s="1"/>
  <c r="I69" i="25"/>
  <c r="J69" i="25"/>
  <c r="K69" i="25"/>
  <c r="U69" i="7" s="1"/>
  <c r="V69" i="8" s="1"/>
  <c r="L69" i="25"/>
  <c r="B70" i="25"/>
  <c r="U70" i="1" s="1"/>
  <c r="V70" i="2" s="1"/>
  <c r="C70" i="25"/>
  <c r="D70" i="25"/>
  <c r="E70" i="25"/>
  <c r="U70" i="3" s="1"/>
  <c r="V70" i="4" s="1"/>
  <c r="F70" i="25"/>
  <c r="G70" i="25"/>
  <c r="H70" i="25"/>
  <c r="U70" i="5" s="1"/>
  <c r="V70" i="6" s="1"/>
  <c r="I70" i="25"/>
  <c r="J70" i="25"/>
  <c r="K70" i="25"/>
  <c r="U70" i="7" s="1"/>
  <c r="V70" i="8" s="1"/>
  <c r="L70" i="25"/>
  <c r="B71" i="25"/>
  <c r="U71" i="1" s="1"/>
  <c r="V71" i="2" s="1"/>
  <c r="C71" i="25"/>
  <c r="D71" i="25"/>
  <c r="E71" i="25"/>
  <c r="U71" i="3" s="1"/>
  <c r="V71" i="4" s="1"/>
  <c r="F71" i="25"/>
  <c r="G71" i="25"/>
  <c r="H71" i="25"/>
  <c r="U71" i="5" s="1"/>
  <c r="V71" i="6" s="1"/>
  <c r="I71" i="25"/>
  <c r="J71" i="25"/>
  <c r="K71" i="25"/>
  <c r="U71" i="7" s="1"/>
  <c r="V71" i="8" s="1"/>
  <c r="L71" i="25"/>
  <c r="B72" i="25"/>
  <c r="U72" i="1" s="1"/>
  <c r="V72" i="2" s="1"/>
  <c r="C72" i="25"/>
  <c r="D72" i="25"/>
  <c r="E72" i="25"/>
  <c r="U72" i="3" s="1"/>
  <c r="V72" i="4" s="1"/>
  <c r="F72" i="25"/>
  <c r="G72" i="25"/>
  <c r="H72" i="25"/>
  <c r="U72" i="5" s="1"/>
  <c r="V72" i="6" s="1"/>
  <c r="I72" i="25"/>
  <c r="J72" i="25"/>
  <c r="K72" i="25"/>
  <c r="U72" i="7" s="1"/>
  <c r="V72" i="8" s="1"/>
  <c r="L72" i="25"/>
  <c r="B73" i="25"/>
  <c r="U73" i="1" s="1"/>
  <c r="V73" i="2" s="1"/>
  <c r="C73" i="25"/>
  <c r="D73" i="25"/>
  <c r="E73" i="25"/>
  <c r="U73" i="3" s="1"/>
  <c r="V73" i="4" s="1"/>
  <c r="F73" i="25"/>
  <c r="G73" i="25"/>
  <c r="H73" i="25"/>
  <c r="U73" i="5" s="1"/>
  <c r="V73" i="6" s="1"/>
  <c r="I73" i="25"/>
  <c r="J73" i="25"/>
  <c r="K73" i="25"/>
  <c r="U73" i="7" s="1"/>
  <c r="V73" i="8" s="1"/>
  <c r="AR73" i="8" s="1"/>
  <c r="L73" i="25"/>
  <c r="B74" i="25"/>
  <c r="U74" i="1" s="1"/>
  <c r="V74" i="2" s="1"/>
  <c r="C74" i="25"/>
  <c r="D74" i="25"/>
  <c r="E74" i="25"/>
  <c r="U74" i="3" s="1"/>
  <c r="V74" i="4" s="1"/>
  <c r="F74" i="25"/>
  <c r="G74" i="25"/>
  <c r="H74" i="25"/>
  <c r="U74" i="5" s="1"/>
  <c r="V74" i="6" s="1"/>
  <c r="AR74" i="6" s="1"/>
  <c r="I74" i="25"/>
  <c r="J74" i="25"/>
  <c r="K74" i="25"/>
  <c r="U74" i="7" s="1"/>
  <c r="V74" i="8" s="1"/>
  <c r="L74" i="25"/>
  <c r="B75" i="25"/>
  <c r="U75" i="1" s="1"/>
  <c r="V75" i="2" s="1"/>
  <c r="C75" i="25"/>
  <c r="D75" i="25"/>
  <c r="E75" i="25"/>
  <c r="U75" i="3" s="1"/>
  <c r="V75" i="4" s="1"/>
  <c r="AR75" i="4" s="1"/>
  <c r="F75" i="25"/>
  <c r="G75" i="25"/>
  <c r="H75" i="25"/>
  <c r="U75" i="5" s="1"/>
  <c r="V75" i="6" s="1"/>
  <c r="I75" i="25"/>
  <c r="J75" i="25"/>
  <c r="K75" i="25"/>
  <c r="U75" i="7" s="1"/>
  <c r="V75" i="8" s="1"/>
  <c r="L75" i="25"/>
  <c r="B76" i="25"/>
  <c r="U76" i="1" s="1"/>
  <c r="V76" i="2" s="1"/>
  <c r="AR76" i="2" s="1"/>
  <c r="C76" i="25"/>
  <c r="D76" i="25"/>
  <c r="E76" i="25"/>
  <c r="U76" i="3" s="1"/>
  <c r="V76" i="4" s="1"/>
  <c r="F76" i="25"/>
  <c r="G76" i="25"/>
  <c r="H76" i="25"/>
  <c r="U76" i="5" s="1"/>
  <c r="V76" i="6" s="1"/>
  <c r="I76" i="25"/>
  <c r="J76" i="25"/>
  <c r="K76" i="25"/>
  <c r="U76" i="7" s="1"/>
  <c r="V76" i="8" s="1"/>
  <c r="L76" i="25"/>
  <c r="B77" i="25"/>
  <c r="U77" i="1" s="1"/>
  <c r="V77" i="2" s="1"/>
  <c r="C77" i="25"/>
  <c r="D77" i="25"/>
  <c r="E77" i="25"/>
  <c r="U77" i="3" s="1"/>
  <c r="V77" i="4" s="1"/>
  <c r="F77" i="25"/>
  <c r="G77" i="25"/>
  <c r="H77" i="25"/>
  <c r="U77" i="5" s="1"/>
  <c r="V77" i="6" s="1"/>
  <c r="I77" i="25"/>
  <c r="J77" i="25"/>
  <c r="K77" i="25"/>
  <c r="U77" i="7" s="1"/>
  <c r="V77" i="8" s="1"/>
  <c r="L77" i="25"/>
  <c r="B78" i="25"/>
  <c r="U78" i="1" s="1"/>
  <c r="V78" i="2" s="1"/>
  <c r="C78" i="25"/>
  <c r="D78" i="25"/>
  <c r="E78" i="25"/>
  <c r="U78" i="3" s="1"/>
  <c r="V78" i="4" s="1"/>
  <c r="F78" i="25"/>
  <c r="G78" i="25"/>
  <c r="H78" i="25"/>
  <c r="U78" i="5" s="1"/>
  <c r="V78" i="6" s="1"/>
  <c r="I78" i="25"/>
  <c r="J78" i="25"/>
  <c r="K78" i="25"/>
  <c r="U78" i="7" s="1"/>
  <c r="V78" i="8" s="1"/>
  <c r="L78" i="25"/>
  <c r="B79" i="25"/>
  <c r="C79" i="25"/>
  <c r="D79" i="25"/>
  <c r="E79" i="25"/>
  <c r="U79" i="3" s="1"/>
  <c r="V79" i="4" s="1"/>
  <c r="F79" i="25"/>
  <c r="G79" i="25"/>
  <c r="H79" i="25"/>
  <c r="U79" i="5" s="1"/>
  <c r="V79" i="6" s="1"/>
  <c r="I79" i="25"/>
  <c r="J79" i="25"/>
  <c r="K79" i="25"/>
  <c r="U79" i="7" s="1"/>
  <c r="V79" i="8" s="1"/>
  <c r="L79" i="25"/>
  <c r="B80" i="25"/>
  <c r="U80" i="1" s="1"/>
  <c r="V80" i="2" s="1"/>
  <c r="C80" i="25"/>
  <c r="D80" i="25"/>
  <c r="E80" i="25"/>
  <c r="U80" i="3" s="1"/>
  <c r="V80" i="4" s="1"/>
  <c r="F80" i="25"/>
  <c r="G80" i="25"/>
  <c r="H80" i="25"/>
  <c r="U80" i="5" s="1"/>
  <c r="V80" i="6" s="1"/>
  <c r="I80" i="25"/>
  <c r="J80" i="25"/>
  <c r="K80" i="25"/>
  <c r="U80" i="7" s="1"/>
  <c r="V80" i="8" s="1"/>
  <c r="L80" i="25"/>
  <c r="B81" i="25"/>
  <c r="C81" i="25"/>
  <c r="D81" i="25"/>
  <c r="E81" i="25"/>
  <c r="U81" i="3" s="1"/>
  <c r="V81" i="4" s="1"/>
  <c r="F81" i="25"/>
  <c r="G81" i="25"/>
  <c r="H81" i="25"/>
  <c r="U81" i="5" s="1"/>
  <c r="V81" i="6" s="1"/>
  <c r="I81" i="25"/>
  <c r="J81" i="25"/>
  <c r="K81" i="25"/>
  <c r="U81" i="7" s="1"/>
  <c r="V81" i="8" s="1"/>
  <c r="AR81" i="8" s="1"/>
  <c r="L81" i="25"/>
  <c r="B82" i="25"/>
  <c r="U82" i="1" s="1"/>
  <c r="V82" i="2" s="1"/>
  <c r="C82" i="25"/>
  <c r="D82" i="25"/>
  <c r="E82" i="25"/>
  <c r="U82" i="3" s="1"/>
  <c r="V82" i="4" s="1"/>
  <c r="F82" i="25"/>
  <c r="G82" i="25"/>
  <c r="H82" i="25"/>
  <c r="U82" i="5" s="1"/>
  <c r="V82" i="6" s="1"/>
  <c r="AR82" i="6" s="1"/>
  <c r="I82" i="25"/>
  <c r="J82" i="25"/>
  <c r="K82" i="25"/>
  <c r="U82" i="7" s="1"/>
  <c r="V82" i="8" s="1"/>
  <c r="L82" i="25"/>
  <c r="B83" i="25"/>
  <c r="C83" i="25"/>
  <c r="D83" i="25"/>
  <c r="E83" i="25"/>
  <c r="U83" i="3" s="1"/>
  <c r="V83" i="4" s="1"/>
  <c r="F83" i="25"/>
  <c r="G83" i="25"/>
  <c r="H83" i="25"/>
  <c r="U83" i="5" s="1"/>
  <c r="V83" i="6" s="1"/>
  <c r="I83" i="25"/>
  <c r="J83" i="25"/>
  <c r="K83" i="25"/>
  <c r="U83" i="7" s="1"/>
  <c r="V83" i="8" s="1"/>
  <c r="L83" i="25"/>
  <c r="B84" i="25"/>
  <c r="U84" i="1" s="1"/>
  <c r="V84" i="2" s="1"/>
  <c r="AR84" i="2" s="1"/>
  <c r="C84" i="25"/>
  <c r="D84" i="25"/>
  <c r="E84" i="25"/>
  <c r="U84" i="3" s="1"/>
  <c r="V84" i="4" s="1"/>
  <c r="F84" i="25"/>
  <c r="G84" i="25"/>
  <c r="H84" i="25"/>
  <c r="U84" i="5" s="1"/>
  <c r="V84" i="6" s="1"/>
  <c r="I84" i="25"/>
  <c r="J84" i="25"/>
  <c r="K84" i="25"/>
  <c r="U84" i="7" s="1"/>
  <c r="V84" i="8" s="1"/>
  <c r="L84" i="25"/>
  <c r="B85" i="25"/>
  <c r="U85" i="1" s="1"/>
  <c r="V85" i="2" s="1"/>
  <c r="C85" i="25"/>
  <c r="D85" i="25"/>
  <c r="E85" i="25"/>
  <c r="U85" i="3" s="1"/>
  <c r="V85" i="4" s="1"/>
  <c r="F85" i="25"/>
  <c r="G85" i="25"/>
  <c r="H85" i="25"/>
  <c r="U85" i="5" s="1"/>
  <c r="V85" i="6" s="1"/>
  <c r="I85" i="25"/>
  <c r="J85" i="25"/>
  <c r="K85" i="25"/>
  <c r="U85" i="7" s="1"/>
  <c r="V85" i="8" s="1"/>
  <c r="L85" i="25"/>
  <c r="B86" i="25"/>
  <c r="U86" i="1" s="1"/>
  <c r="V86" i="2" s="1"/>
  <c r="C86" i="25"/>
  <c r="D86" i="25"/>
  <c r="E86" i="25"/>
  <c r="U86" i="3" s="1"/>
  <c r="V86" i="4" s="1"/>
  <c r="F86" i="25"/>
  <c r="G86" i="25"/>
  <c r="H86" i="25"/>
  <c r="U86" i="5" s="1"/>
  <c r="V86" i="6" s="1"/>
  <c r="I86" i="25"/>
  <c r="J86" i="25"/>
  <c r="K86" i="25"/>
  <c r="U86" i="7" s="1"/>
  <c r="V86" i="8" s="1"/>
  <c r="L86" i="25"/>
  <c r="B87" i="25"/>
  <c r="C87" i="25"/>
  <c r="D87" i="25"/>
  <c r="E87" i="25"/>
  <c r="U87" i="3" s="1"/>
  <c r="V87" i="4" s="1"/>
  <c r="F87" i="25"/>
  <c r="G87" i="25"/>
  <c r="H87" i="25"/>
  <c r="U87" i="5" s="1"/>
  <c r="V87" i="6" s="1"/>
  <c r="I87" i="25"/>
  <c r="J87" i="25"/>
  <c r="K87" i="25"/>
  <c r="U87" i="7" s="1"/>
  <c r="V87" i="8" s="1"/>
  <c r="L87" i="25"/>
  <c r="B88" i="25"/>
  <c r="U88" i="1" s="1"/>
  <c r="V88" i="2" s="1"/>
  <c r="C88" i="25"/>
  <c r="D88" i="25"/>
  <c r="E88" i="25"/>
  <c r="U88" i="3" s="1"/>
  <c r="V88" i="4" s="1"/>
  <c r="F88" i="25"/>
  <c r="G88" i="25"/>
  <c r="H88" i="25"/>
  <c r="U88" i="5" s="1"/>
  <c r="V88" i="6" s="1"/>
  <c r="I88" i="25"/>
  <c r="J88" i="25"/>
  <c r="K88" i="25"/>
  <c r="U88" i="7" s="1"/>
  <c r="V88" i="8" s="1"/>
  <c r="L88" i="25"/>
  <c r="B89" i="25"/>
  <c r="C89" i="25"/>
  <c r="D89" i="25"/>
  <c r="E89" i="25"/>
  <c r="F89" i="25"/>
  <c r="G89" i="25"/>
  <c r="H89" i="25"/>
  <c r="I89" i="25"/>
  <c r="J89" i="25"/>
  <c r="K89" i="25"/>
  <c r="U89" i="7" s="1"/>
  <c r="V89" i="8" s="1"/>
  <c r="L89" i="25"/>
  <c r="B90" i="25"/>
  <c r="U90" i="1" s="1"/>
  <c r="V90" i="2" s="1"/>
  <c r="C90" i="25"/>
  <c r="D90" i="25"/>
  <c r="E90" i="25"/>
  <c r="U90" i="3" s="1"/>
  <c r="V90" i="4" s="1"/>
  <c r="F90" i="25"/>
  <c r="G90" i="25"/>
  <c r="H90" i="25"/>
  <c r="U90" i="5" s="1"/>
  <c r="V90" i="6" s="1"/>
  <c r="AR90" i="6" s="1"/>
  <c r="I90" i="25"/>
  <c r="J90" i="25"/>
  <c r="K90" i="25"/>
  <c r="U90" i="7" s="1"/>
  <c r="V90" i="8" s="1"/>
  <c r="L90" i="25"/>
  <c r="B91" i="25"/>
  <c r="U91" i="1" s="1"/>
  <c r="V91" i="2" s="1"/>
  <c r="C91" i="25"/>
  <c r="D91" i="25"/>
  <c r="E91" i="25"/>
  <c r="U91" i="3" s="1"/>
  <c r="V91" i="4" s="1"/>
  <c r="AR91" i="4" s="1"/>
  <c r="F91" i="25"/>
  <c r="G91" i="25"/>
  <c r="H91" i="25"/>
  <c r="U91" i="5" s="1"/>
  <c r="V91" i="6" s="1"/>
  <c r="I91" i="25"/>
  <c r="J91" i="25"/>
  <c r="K91" i="25"/>
  <c r="U91" i="7" s="1"/>
  <c r="V91" i="8" s="1"/>
  <c r="L91" i="25"/>
  <c r="B92" i="25"/>
  <c r="U92" i="1" s="1"/>
  <c r="V92" i="2" s="1"/>
  <c r="AR92" i="2" s="1"/>
  <c r="C92" i="25"/>
  <c r="D92" i="25"/>
  <c r="E92" i="25"/>
  <c r="U92" i="3" s="1"/>
  <c r="V92" i="4" s="1"/>
  <c r="F92" i="25"/>
  <c r="G92" i="25"/>
  <c r="H92" i="25"/>
  <c r="U92" i="5" s="1"/>
  <c r="V92" i="6" s="1"/>
  <c r="I92" i="25"/>
  <c r="J92" i="25"/>
  <c r="K92" i="25"/>
  <c r="U92" i="7" s="1"/>
  <c r="V92" i="8" s="1"/>
  <c r="L92" i="25"/>
  <c r="B93" i="25"/>
  <c r="U93" i="1" s="1"/>
  <c r="V93" i="2" s="1"/>
  <c r="C93" i="25"/>
  <c r="D93" i="25"/>
  <c r="E93" i="25"/>
  <c r="U93" i="3" s="1"/>
  <c r="V93" i="4" s="1"/>
  <c r="F93" i="25"/>
  <c r="G93" i="25"/>
  <c r="H93" i="25"/>
  <c r="U93" i="5" s="1"/>
  <c r="V93" i="6" s="1"/>
  <c r="I93" i="25"/>
  <c r="J93" i="25"/>
  <c r="K93" i="25"/>
  <c r="U93" i="7" s="1"/>
  <c r="V93" i="8" s="1"/>
  <c r="L93" i="25"/>
  <c r="B94" i="25"/>
  <c r="U94" i="1" s="1"/>
  <c r="V94" i="2" s="1"/>
  <c r="C94" i="25"/>
  <c r="D94" i="25"/>
  <c r="E94" i="25"/>
  <c r="U94" i="3" s="1"/>
  <c r="V94" i="4" s="1"/>
  <c r="F94" i="25"/>
  <c r="G94" i="25"/>
  <c r="H94" i="25"/>
  <c r="U94" i="5" s="1"/>
  <c r="V94" i="6" s="1"/>
  <c r="I94" i="25"/>
  <c r="J94" i="25"/>
  <c r="K94" i="25"/>
  <c r="U94" i="7" s="1"/>
  <c r="V94" i="8" s="1"/>
  <c r="L94" i="25"/>
  <c r="B95" i="25"/>
  <c r="C95" i="25"/>
  <c r="D95" i="25"/>
  <c r="E95" i="25"/>
  <c r="U95" i="3" s="1"/>
  <c r="V95" i="4" s="1"/>
  <c r="F95" i="25"/>
  <c r="G95" i="25"/>
  <c r="H95" i="25"/>
  <c r="U95" i="5" s="1"/>
  <c r="V95" i="6" s="1"/>
  <c r="I95" i="25"/>
  <c r="J95" i="25"/>
  <c r="K95" i="25"/>
  <c r="U95" i="7" s="1"/>
  <c r="V95" i="8" s="1"/>
  <c r="L95" i="25"/>
  <c r="B96" i="25"/>
  <c r="U96" i="1" s="1"/>
  <c r="V96" i="2" s="1"/>
  <c r="C96" i="25"/>
  <c r="D96" i="25"/>
  <c r="E96" i="25"/>
  <c r="U96" i="3" s="1"/>
  <c r="V96" i="4" s="1"/>
  <c r="F96" i="25"/>
  <c r="G96" i="25"/>
  <c r="H96" i="25"/>
  <c r="U96" i="5" s="1"/>
  <c r="V96" i="6" s="1"/>
  <c r="I96" i="25"/>
  <c r="J96" i="25"/>
  <c r="K96" i="25"/>
  <c r="U96" i="7" s="1"/>
  <c r="V96" i="8" s="1"/>
  <c r="L96" i="25"/>
  <c r="B97" i="25"/>
  <c r="U97" i="1" s="1"/>
  <c r="V97" i="2" s="1"/>
  <c r="C97" i="25"/>
  <c r="D97" i="25"/>
  <c r="E97" i="25"/>
  <c r="U97" i="3" s="1"/>
  <c r="V97" i="4" s="1"/>
  <c r="F97" i="25"/>
  <c r="G97" i="25"/>
  <c r="H97" i="25"/>
  <c r="U97" i="5" s="1"/>
  <c r="V97" i="6" s="1"/>
  <c r="I97" i="25"/>
  <c r="J97" i="25"/>
  <c r="K97" i="25"/>
  <c r="U97" i="7" s="1"/>
  <c r="V97" i="8" s="1"/>
  <c r="AR97" i="8" s="1"/>
  <c r="L97" i="25"/>
  <c r="B98" i="25"/>
  <c r="U98" i="1" s="1"/>
  <c r="V98" i="2" s="1"/>
  <c r="C98" i="25"/>
  <c r="D98" i="25"/>
  <c r="E98" i="25"/>
  <c r="U98" i="3" s="1"/>
  <c r="V98" i="4" s="1"/>
  <c r="F98" i="25"/>
  <c r="G98" i="25"/>
  <c r="H98" i="25"/>
  <c r="U98" i="5" s="1"/>
  <c r="V98" i="6" s="1"/>
  <c r="AR98" i="6" s="1"/>
  <c r="I98" i="25"/>
  <c r="J98" i="25"/>
  <c r="K98" i="25"/>
  <c r="U98" i="7" s="1"/>
  <c r="V98" i="8" s="1"/>
  <c r="L98" i="25"/>
  <c r="B99" i="25"/>
  <c r="U99" i="1" s="1"/>
  <c r="V99" i="2" s="1"/>
  <c r="C99" i="25"/>
  <c r="D99" i="25"/>
  <c r="E99" i="25"/>
  <c r="U99" i="3" s="1"/>
  <c r="V99" i="4" s="1"/>
  <c r="AR99" i="4" s="1"/>
  <c r="F99" i="25"/>
  <c r="G99" i="25"/>
  <c r="H99" i="25"/>
  <c r="U99" i="5" s="1"/>
  <c r="V99" i="6" s="1"/>
  <c r="I99" i="25"/>
  <c r="J99" i="25"/>
  <c r="K99" i="25"/>
  <c r="U99" i="7" s="1"/>
  <c r="V99" i="8" s="1"/>
  <c r="L99" i="25"/>
  <c r="B100" i="25"/>
  <c r="U100" i="1" s="1"/>
  <c r="V100" i="2" s="1"/>
  <c r="C100" i="25"/>
  <c r="D100" i="25"/>
  <c r="E100" i="25"/>
  <c r="F100" i="25"/>
  <c r="G100" i="25"/>
  <c r="H100" i="25"/>
  <c r="U100" i="5" s="1"/>
  <c r="V100" i="6" s="1"/>
  <c r="I100" i="25"/>
  <c r="J100" i="25"/>
  <c r="K100" i="25"/>
  <c r="L100" i="25"/>
  <c r="B101" i="25"/>
  <c r="U101" i="1" s="1"/>
  <c r="V101" i="2" s="1"/>
  <c r="C101" i="25"/>
  <c r="D101" i="25"/>
  <c r="E101" i="25"/>
  <c r="U101" i="3" s="1"/>
  <c r="V101" i="4" s="1"/>
  <c r="F101" i="25"/>
  <c r="G101" i="25"/>
  <c r="H101" i="25"/>
  <c r="U101" i="5" s="1"/>
  <c r="V101" i="6" s="1"/>
  <c r="I101" i="25"/>
  <c r="J101" i="25"/>
  <c r="K101" i="25"/>
  <c r="U101" i="7" s="1"/>
  <c r="V101" i="8" s="1"/>
  <c r="L101" i="25"/>
  <c r="B102" i="25"/>
  <c r="U102" i="1" s="1"/>
  <c r="V102" i="2" s="1"/>
  <c r="C102" i="25"/>
  <c r="D102" i="25"/>
  <c r="E102" i="25"/>
  <c r="U102" i="3" s="1"/>
  <c r="V102" i="4" s="1"/>
  <c r="F102" i="25"/>
  <c r="G102" i="25"/>
  <c r="H102" i="25"/>
  <c r="U102" i="5" s="1"/>
  <c r="V102" i="6" s="1"/>
  <c r="I102" i="25"/>
  <c r="J102" i="25"/>
  <c r="K102" i="25"/>
  <c r="U102" i="7" s="1"/>
  <c r="V102" i="8" s="1"/>
  <c r="L102" i="25"/>
  <c r="B103" i="25"/>
  <c r="U103" i="1" s="1"/>
  <c r="V103" i="2" s="1"/>
  <c r="C103" i="25"/>
  <c r="D103" i="25"/>
  <c r="E103" i="25"/>
  <c r="U103" i="3" s="1"/>
  <c r="V103" i="4" s="1"/>
  <c r="F103" i="25"/>
  <c r="G103" i="25"/>
  <c r="H103" i="25"/>
  <c r="U103" i="5" s="1"/>
  <c r="V103" i="6" s="1"/>
  <c r="I103" i="25"/>
  <c r="J103" i="25"/>
  <c r="K103" i="25"/>
  <c r="U103" i="7" s="1"/>
  <c r="V103" i="8" s="1"/>
  <c r="L103" i="25"/>
  <c r="B104" i="25"/>
  <c r="U104" i="1" s="1"/>
  <c r="V104" i="2" s="1"/>
  <c r="C104" i="25"/>
  <c r="D104" i="25"/>
  <c r="E104" i="25"/>
  <c r="U104" i="3" s="1"/>
  <c r="V104" i="4" s="1"/>
  <c r="F104" i="25"/>
  <c r="G104" i="25"/>
  <c r="H104" i="25"/>
  <c r="U104" i="5" s="1"/>
  <c r="V104" i="6" s="1"/>
  <c r="I104" i="25"/>
  <c r="J104" i="25"/>
  <c r="K104" i="25"/>
  <c r="U104" i="7" s="1"/>
  <c r="V104" i="8" s="1"/>
  <c r="L104" i="25"/>
  <c r="B105" i="25"/>
  <c r="U105" i="1" s="1"/>
  <c r="V105" i="2" s="1"/>
  <c r="C105" i="25"/>
  <c r="D105" i="25"/>
  <c r="E105" i="25"/>
  <c r="U105" i="3" s="1"/>
  <c r="V105" i="4" s="1"/>
  <c r="F105" i="25"/>
  <c r="G105" i="25"/>
  <c r="H105" i="25"/>
  <c r="U105" i="5" s="1"/>
  <c r="V105" i="6" s="1"/>
  <c r="I105" i="25"/>
  <c r="J105" i="25"/>
  <c r="K105" i="25"/>
  <c r="U105" i="7" s="1"/>
  <c r="V105" i="8" s="1"/>
  <c r="AR105" i="8" s="1"/>
  <c r="L105" i="25"/>
  <c r="B106" i="25"/>
  <c r="C106" i="25"/>
  <c r="D106" i="25"/>
  <c r="E106" i="25"/>
  <c r="F106" i="25"/>
  <c r="G106" i="25"/>
  <c r="H106" i="25"/>
  <c r="U106" i="5" s="1"/>
  <c r="V106" i="6" s="1"/>
  <c r="I106" i="25"/>
  <c r="J106" i="25"/>
  <c r="K106" i="25"/>
  <c r="L106" i="25"/>
  <c r="B107" i="25"/>
  <c r="U107" i="1" s="1"/>
  <c r="V107" i="2" s="1"/>
  <c r="C107" i="25"/>
  <c r="D107" i="25"/>
  <c r="E107" i="25"/>
  <c r="U107" i="3" s="1"/>
  <c r="V107" i="4" s="1"/>
  <c r="AR107" i="4" s="1"/>
  <c r="F107" i="25"/>
  <c r="G107" i="25"/>
  <c r="H107" i="25"/>
  <c r="U107" i="5" s="1"/>
  <c r="V107" i="6" s="1"/>
  <c r="I107" i="25"/>
  <c r="J107" i="25"/>
  <c r="K107" i="25"/>
  <c r="U107" i="7" s="1"/>
  <c r="V107" i="8" s="1"/>
  <c r="L107" i="25"/>
  <c r="B108" i="25"/>
  <c r="U108" i="1" s="1"/>
  <c r="V108" i="2" s="1"/>
  <c r="AR108" i="2" s="1"/>
  <c r="C108" i="25"/>
  <c r="D108" i="25"/>
  <c r="E108" i="25"/>
  <c r="U108" i="3" s="1"/>
  <c r="V108" i="4" s="1"/>
  <c r="F108" i="25"/>
  <c r="G108" i="25"/>
  <c r="H108" i="25"/>
  <c r="U108" i="5" s="1"/>
  <c r="V108" i="6" s="1"/>
  <c r="I108" i="25"/>
  <c r="J108" i="25"/>
  <c r="K108" i="25"/>
  <c r="U108" i="7" s="1"/>
  <c r="V108" i="8" s="1"/>
  <c r="L108" i="25"/>
  <c r="B109" i="25"/>
  <c r="U109" i="1" s="1"/>
  <c r="V109" i="2" s="1"/>
  <c r="C109" i="25"/>
  <c r="D109" i="25"/>
  <c r="E109" i="25"/>
  <c r="U109" i="3" s="1"/>
  <c r="V109" i="4" s="1"/>
  <c r="F109" i="25"/>
  <c r="G109" i="25"/>
  <c r="H109" i="25"/>
  <c r="U109" i="5" s="1"/>
  <c r="V109" i="6" s="1"/>
  <c r="I109" i="25"/>
  <c r="J109" i="25"/>
  <c r="K109" i="25"/>
  <c r="U109" i="7" s="1"/>
  <c r="V109" i="8" s="1"/>
  <c r="L109" i="25"/>
  <c r="B110" i="25"/>
  <c r="U110" i="1" s="1"/>
  <c r="V110" i="2" s="1"/>
  <c r="C110" i="25"/>
  <c r="D110" i="25"/>
  <c r="E110" i="25"/>
  <c r="U110" i="3" s="1"/>
  <c r="V110" i="4" s="1"/>
  <c r="F110" i="25"/>
  <c r="G110" i="25"/>
  <c r="H110" i="25"/>
  <c r="U110" i="5" s="1"/>
  <c r="V110" i="6" s="1"/>
  <c r="I110" i="25"/>
  <c r="J110" i="25"/>
  <c r="K110" i="25"/>
  <c r="U110" i="7" s="1"/>
  <c r="V110" i="8" s="1"/>
  <c r="L110" i="25"/>
  <c r="B111" i="25"/>
  <c r="U111" i="1" s="1"/>
  <c r="V111" i="2" s="1"/>
  <c r="C111" i="25"/>
  <c r="D111" i="25"/>
  <c r="E111" i="25"/>
  <c r="U111" i="3" s="1"/>
  <c r="V111" i="4" s="1"/>
  <c r="F111" i="25"/>
  <c r="G111" i="25"/>
  <c r="H111" i="25"/>
  <c r="U111" i="5" s="1"/>
  <c r="V111" i="6" s="1"/>
  <c r="I111" i="25"/>
  <c r="J111" i="25"/>
  <c r="K111" i="25"/>
  <c r="U111" i="7" s="1"/>
  <c r="V111" i="8" s="1"/>
  <c r="L111" i="25"/>
  <c r="B112" i="25"/>
  <c r="U112" i="1" s="1"/>
  <c r="V112" i="2" s="1"/>
  <c r="C112" i="25"/>
  <c r="D112" i="25"/>
  <c r="E112" i="25"/>
  <c r="U112" i="3" s="1"/>
  <c r="V112" i="4" s="1"/>
  <c r="F112" i="25"/>
  <c r="G112" i="25"/>
  <c r="H112" i="25"/>
  <c r="U112" i="5" s="1"/>
  <c r="V112" i="6" s="1"/>
  <c r="I112" i="25"/>
  <c r="J112" i="25"/>
  <c r="K112" i="25"/>
  <c r="U112" i="7" s="1"/>
  <c r="V112" i="8" s="1"/>
  <c r="L112" i="25"/>
  <c r="B113" i="25"/>
  <c r="C113" i="25"/>
  <c r="D113" i="25"/>
  <c r="E113" i="25"/>
  <c r="F113" i="25"/>
  <c r="G113" i="25"/>
  <c r="H113" i="25"/>
  <c r="I113" i="25"/>
  <c r="J113" i="25"/>
  <c r="K113" i="25"/>
  <c r="U113" i="7" s="1"/>
  <c r="V113" i="8" s="1"/>
  <c r="L113" i="25"/>
  <c r="B114" i="25"/>
  <c r="U114" i="1" s="1"/>
  <c r="V114" i="2" s="1"/>
  <c r="C114" i="25"/>
  <c r="D114" i="25"/>
  <c r="E114" i="25"/>
  <c r="U114" i="3" s="1"/>
  <c r="V114" i="4" s="1"/>
  <c r="F114" i="25"/>
  <c r="G114" i="25"/>
  <c r="H114" i="25"/>
  <c r="U114" i="5" s="1"/>
  <c r="V114" i="6" s="1"/>
  <c r="AR114" i="6" s="1"/>
  <c r="I114" i="25"/>
  <c r="J114" i="25"/>
  <c r="K114" i="25"/>
  <c r="U114" i="7" s="1"/>
  <c r="V114" i="8" s="1"/>
  <c r="L114" i="25"/>
  <c r="B115" i="25"/>
  <c r="U115" i="1" s="1"/>
  <c r="V115" i="2" s="1"/>
  <c r="C115" i="25"/>
  <c r="D115" i="25"/>
  <c r="E115" i="25"/>
  <c r="U115" i="3" s="1"/>
  <c r="V115" i="4" s="1"/>
  <c r="AR115" i="4" s="1"/>
  <c r="F115" i="25"/>
  <c r="G115" i="25"/>
  <c r="H115" i="25"/>
  <c r="U115" i="5" s="1"/>
  <c r="V115" i="6" s="1"/>
  <c r="I115" i="25"/>
  <c r="J115" i="25"/>
  <c r="K115" i="25"/>
  <c r="U115" i="7" s="1"/>
  <c r="V115" i="8" s="1"/>
  <c r="L115" i="25"/>
  <c r="B116" i="25"/>
  <c r="U116" i="1" s="1"/>
  <c r="V116" i="2" s="1"/>
  <c r="AR116" i="2" s="1"/>
  <c r="C116" i="25"/>
  <c r="D116" i="25"/>
  <c r="E116" i="25"/>
  <c r="U116" i="3" s="1"/>
  <c r="V116" i="4" s="1"/>
  <c r="F116" i="25"/>
  <c r="G116" i="25"/>
  <c r="H116" i="25"/>
  <c r="U116" i="5" s="1"/>
  <c r="V116" i="6" s="1"/>
  <c r="I116" i="25"/>
  <c r="J116" i="25"/>
  <c r="K116" i="25"/>
  <c r="U116" i="7" s="1"/>
  <c r="V116" i="8" s="1"/>
  <c r="L116" i="25"/>
  <c r="B117" i="25"/>
  <c r="U117" i="1" s="1"/>
  <c r="V117" i="2" s="1"/>
  <c r="C117" i="25"/>
  <c r="D117" i="25"/>
  <c r="E117" i="25"/>
  <c r="U117" i="3" s="1"/>
  <c r="V117" i="4" s="1"/>
  <c r="F117" i="25"/>
  <c r="G117" i="25"/>
  <c r="H117" i="25"/>
  <c r="U117" i="5" s="1"/>
  <c r="V117" i="6" s="1"/>
  <c r="I117" i="25"/>
  <c r="J117" i="25"/>
  <c r="K117" i="25"/>
  <c r="U117" i="7" s="1"/>
  <c r="V117" i="8" s="1"/>
  <c r="L117" i="25"/>
  <c r="B118" i="25"/>
  <c r="U118" i="1" s="1"/>
  <c r="V118" i="2" s="1"/>
  <c r="C118" i="25"/>
  <c r="D118" i="25"/>
  <c r="E118" i="25"/>
  <c r="U118" i="3" s="1"/>
  <c r="V118" i="4" s="1"/>
  <c r="F118" i="25"/>
  <c r="G118" i="25"/>
  <c r="H118" i="25"/>
  <c r="U118" i="5" s="1"/>
  <c r="V118" i="6" s="1"/>
  <c r="I118" i="25"/>
  <c r="J118" i="25"/>
  <c r="K118" i="25"/>
  <c r="U118" i="7" s="1"/>
  <c r="V118" i="8" s="1"/>
  <c r="L118" i="25"/>
  <c r="B119" i="25"/>
  <c r="U119" i="1" s="1"/>
  <c r="V119" i="2" s="1"/>
  <c r="C119" i="25"/>
  <c r="D119" i="25"/>
  <c r="E119" i="25"/>
  <c r="U119" i="3" s="1"/>
  <c r="V119" i="4" s="1"/>
  <c r="F119" i="25"/>
  <c r="G119" i="25"/>
  <c r="H119" i="25"/>
  <c r="U119" i="5" s="1"/>
  <c r="V119" i="6" s="1"/>
  <c r="I119" i="25"/>
  <c r="J119" i="25"/>
  <c r="K119" i="25"/>
  <c r="U119" i="7" s="1"/>
  <c r="V119" i="8" s="1"/>
  <c r="L119" i="25"/>
  <c r="B120" i="25"/>
  <c r="U120" i="1" s="1"/>
  <c r="V120" i="2" s="1"/>
  <c r="C120" i="25"/>
  <c r="D120" i="25"/>
  <c r="E120" i="25"/>
  <c r="U120" i="3" s="1"/>
  <c r="V120" i="4" s="1"/>
  <c r="F120" i="25"/>
  <c r="G120" i="25"/>
  <c r="H120" i="25"/>
  <c r="U120" i="5" s="1"/>
  <c r="V120" i="6" s="1"/>
  <c r="I120" i="25"/>
  <c r="J120" i="25"/>
  <c r="K120" i="25"/>
  <c r="U120" i="7" s="1"/>
  <c r="V120" i="8" s="1"/>
  <c r="L120" i="25"/>
  <c r="B121" i="25"/>
  <c r="U121" i="1" s="1"/>
  <c r="V121" i="2" s="1"/>
  <c r="C121" i="25"/>
  <c r="D121" i="25"/>
  <c r="E121" i="25"/>
  <c r="U121" i="3" s="1"/>
  <c r="V121" i="4" s="1"/>
  <c r="F121" i="25"/>
  <c r="G121" i="25"/>
  <c r="H121" i="25"/>
  <c r="U121" i="5" s="1"/>
  <c r="V121" i="6" s="1"/>
  <c r="I121" i="25"/>
  <c r="J121" i="25"/>
  <c r="K121" i="25"/>
  <c r="U121" i="7" s="1"/>
  <c r="V121" i="8" s="1"/>
  <c r="AR121" i="8" s="1"/>
  <c r="L121" i="25"/>
  <c r="B122" i="25"/>
  <c r="U122" i="1" s="1"/>
  <c r="V122" i="2" s="1"/>
  <c r="C122" i="25"/>
  <c r="D122" i="25"/>
  <c r="E122" i="25"/>
  <c r="U122" i="3" s="1"/>
  <c r="V122" i="4" s="1"/>
  <c r="F122" i="25"/>
  <c r="G122" i="25"/>
  <c r="H122" i="25"/>
  <c r="U122" i="5" s="1"/>
  <c r="V122" i="6" s="1"/>
  <c r="AR122" i="6" s="1"/>
  <c r="I122" i="25"/>
  <c r="J122" i="25"/>
  <c r="K122" i="25"/>
  <c r="U122" i="7" s="1"/>
  <c r="V122" i="8" s="1"/>
  <c r="L122" i="25"/>
  <c r="B123" i="25"/>
  <c r="U123" i="1" s="1"/>
  <c r="V123" i="2" s="1"/>
  <c r="C123" i="25"/>
  <c r="D123" i="25"/>
  <c r="E123" i="25"/>
  <c r="U123" i="3" s="1"/>
  <c r="V123" i="4" s="1"/>
  <c r="AR123" i="4" s="1"/>
  <c r="F123" i="25"/>
  <c r="G123" i="25"/>
  <c r="H123" i="25"/>
  <c r="U123" i="5" s="1"/>
  <c r="V123" i="6" s="1"/>
  <c r="I123" i="25"/>
  <c r="J123" i="25"/>
  <c r="K123" i="25"/>
  <c r="U123" i="7" s="1"/>
  <c r="V123" i="8" s="1"/>
  <c r="L123" i="25"/>
  <c r="B124" i="25"/>
  <c r="U124" i="1" s="1"/>
  <c r="V124" i="2" s="1"/>
  <c r="AR124" i="2" s="1"/>
  <c r="C124" i="25"/>
  <c r="D124" i="25"/>
  <c r="E124" i="25"/>
  <c r="U124" i="3" s="1"/>
  <c r="V124" i="4" s="1"/>
  <c r="F124" i="25"/>
  <c r="G124" i="25"/>
  <c r="H124" i="25"/>
  <c r="U124" i="5" s="1"/>
  <c r="V124" i="6" s="1"/>
  <c r="I124" i="25"/>
  <c r="J124" i="25"/>
  <c r="K124" i="25"/>
  <c r="U124" i="7" s="1"/>
  <c r="V124" i="8" s="1"/>
  <c r="L124" i="25"/>
  <c r="B125" i="25"/>
  <c r="U125" i="1" s="1"/>
  <c r="V125" i="2" s="1"/>
  <c r="C125" i="25"/>
  <c r="D125" i="25"/>
  <c r="E125" i="25"/>
  <c r="U125" i="3" s="1"/>
  <c r="V125" i="4" s="1"/>
  <c r="F125" i="25"/>
  <c r="G125" i="25"/>
  <c r="H125" i="25"/>
  <c r="U125" i="5" s="1"/>
  <c r="V125" i="6" s="1"/>
  <c r="I125" i="25"/>
  <c r="J125" i="25"/>
  <c r="K125" i="25"/>
  <c r="U125" i="7" s="1"/>
  <c r="V125" i="8" s="1"/>
  <c r="L125" i="25"/>
  <c r="B126" i="25"/>
  <c r="C126" i="25"/>
  <c r="D126" i="25"/>
  <c r="E126" i="25"/>
  <c r="F126" i="25"/>
  <c r="G126" i="25"/>
  <c r="H126" i="25"/>
  <c r="U126" i="5" s="1"/>
  <c r="V126" i="6" s="1"/>
  <c r="I126" i="25"/>
  <c r="J126" i="25"/>
  <c r="K126" i="25"/>
  <c r="L126" i="25"/>
  <c r="B127" i="25"/>
  <c r="C127" i="25"/>
  <c r="D127" i="25"/>
  <c r="E127" i="25"/>
  <c r="U127" i="3" s="1"/>
  <c r="V127" i="4" s="1"/>
  <c r="F127" i="25"/>
  <c r="G127" i="25"/>
  <c r="H127" i="25"/>
  <c r="U127" i="5" s="1"/>
  <c r="V127" i="6" s="1"/>
  <c r="I127" i="25"/>
  <c r="J127" i="25"/>
  <c r="K127" i="25"/>
  <c r="U127" i="7" s="1"/>
  <c r="V127" i="8" s="1"/>
  <c r="L127" i="25"/>
  <c r="B128" i="25"/>
  <c r="U128" i="1" s="1"/>
  <c r="V128" i="2" s="1"/>
  <c r="C128" i="25"/>
  <c r="D128" i="25"/>
  <c r="E128" i="25"/>
  <c r="U128" i="3" s="1"/>
  <c r="V128" i="4" s="1"/>
  <c r="F128" i="25"/>
  <c r="G128" i="25"/>
  <c r="H128" i="25"/>
  <c r="U128" i="5" s="1"/>
  <c r="V128" i="6" s="1"/>
  <c r="I128" i="25"/>
  <c r="J128" i="25"/>
  <c r="K128" i="25"/>
  <c r="U128" i="7" s="1"/>
  <c r="V128" i="8" s="1"/>
  <c r="L128" i="25"/>
  <c r="B129" i="25"/>
  <c r="U129" i="1" s="1"/>
  <c r="V129" i="2" s="1"/>
  <c r="C129" i="25"/>
  <c r="D129" i="25"/>
  <c r="E129" i="25"/>
  <c r="U129" i="3" s="1"/>
  <c r="V129" i="4" s="1"/>
  <c r="F129" i="25"/>
  <c r="G129" i="25"/>
  <c r="H129" i="25"/>
  <c r="U129" i="5" s="1"/>
  <c r="V129" i="6" s="1"/>
  <c r="I129" i="25"/>
  <c r="J129" i="25"/>
  <c r="K129" i="25"/>
  <c r="U129" i="7" s="1"/>
  <c r="V129" i="8" s="1"/>
  <c r="AR129" i="8" s="1"/>
  <c r="L129" i="25"/>
  <c r="B130" i="25"/>
  <c r="U130" i="1" s="1"/>
  <c r="V130" i="2" s="1"/>
  <c r="C130" i="25"/>
  <c r="D130" i="25"/>
  <c r="E130" i="25"/>
  <c r="U130" i="3" s="1"/>
  <c r="V130" i="4" s="1"/>
  <c r="F130" i="25"/>
  <c r="G130" i="25"/>
  <c r="H130" i="25"/>
  <c r="U130" i="5" s="1"/>
  <c r="V130" i="6" s="1"/>
  <c r="AR130" i="6" s="1"/>
  <c r="I130" i="25"/>
  <c r="J130" i="25"/>
  <c r="K130" i="25"/>
  <c r="U130" i="7" s="1"/>
  <c r="V130" i="8" s="1"/>
  <c r="L130" i="25"/>
  <c r="B131" i="25"/>
  <c r="U131" i="1" s="1"/>
  <c r="V131" i="2" s="1"/>
  <c r="C131" i="25"/>
  <c r="D131" i="25"/>
  <c r="E131" i="25"/>
  <c r="U131" i="3" s="1"/>
  <c r="V131" i="4" s="1"/>
  <c r="AR131" i="4" s="1"/>
  <c r="F131" i="25"/>
  <c r="G131" i="25"/>
  <c r="H131" i="25"/>
  <c r="U131" i="5" s="1"/>
  <c r="V131" i="6" s="1"/>
  <c r="I131" i="25"/>
  <c r="J131" i="25"/>
  <c r="K131" i="25"/>
  <c r="U131" i="7" s="1"/>
  <c r="V131" i="8" s="1"/>
  <c r="L131" i="25"/>
  <c r="B132" i="25"/>
  <c r="C132" i="25"/>
  <c r="D132" i="25"/>
  <c r="E132" i="25"/>
  <c r="F132" i="25"/>
  <c r="G132" i="25"/>
  <c r="H132" i="25"/>
  <c r="I132" i="25"/>
  <c r="J132" i="25"/>
  <c r="K132" i="25"/>
  <c r="L132" i="25"/>
  <c r="B133" i="25"/>
  <c r="U133" i="1" s="1"/>
  <c r="V133" i="2" s="1"/>
  <c r="C133" i="25"/>
  <c r="D133" i="25"/>
  <c r="E133" i="25"/>
  <c r="U133" i="3" s="1"/>
  <c r="V133" i="4" s="1"/>
  <c r="F133" i="25"/>
  <c r="G133" i="25"/>
  <c r="H133" i="25"/>
  <c r="U133" i="5" s="1"/>
  <c r="V133" i="6" s="1"/>
  <c r="I133" i="25"/>
  <c r="J133" i="25"/>
  <c r="K133" i="25"/>
  <c r="U133" i="7" s="1"/>
  <c r="V133" i="8" s="1"/>
  <c r="L133" i="25"/>
  <c r="B134" i="25"/>
  <c r="U134" i="1" s="1"/>
  <c r="V134" i="2" s="1"/>
  <c r="C134" i="25"/>
  <c r="D134" i="25"/>
  <c r="E134" i="25"/>
  <c r="U134" i="3" s="1"/>
  <c r="V134" i="4" s="1"/>
  <c r="F134" i="25"/>
  <c r="G134" i="25"/>
  <c r="H134" i="25"/>
  <c r="U134" i="5" s="1"/>
  <c r="V134" i="6" s="1"/>
  <c r="I134" i="25"/>
  <c r="J134" i="25"/>
  <c r="K134" i="25"/>
  <c r="U134" i="7" s="1"/>
  <c r="V134" i="8" s="1"/>
  <c r="L134" i="25"/>
  <c r="B135" i="25"/>
  <c r="C135" i="25"/>
  <c r="D135" i="25"/>
  <c r="E135" i="25"/>
  <c r="F135" i="25"/>
  <c r="G135" i="25"/>
  <c r="H135" i="25"/>
  <c r="I135" i="25"/>
  <c r="J135" i="25"/>
  <c r="K135" i="25"/>
  <c r="U135" i="7" s="1"/>
  <c r="V135" i="8" s="1"/>
  <c r="L135" i="25"/>
  <c r="B136" i="25"/>
  <c r="U136" i="1" s="1"/>
  <c r="V136" i="2" s="1"/>
  <c r="C136" i="25"/>
  <c r="D136" i="25"/>
  <c r="E136" i="25"/>
  <c r="U136" i="3" s="1"/>
  <c r="V136" i="4" s="1"/>
  <c r="F136" i="25"/>
  <c r="G136" i="25"/>
  <c r="H136" i="25"/>
  <c r="U136" i="5" s="1"/>
  <c r="V136" i="6" s="1"/>
  <c r="I136" i="25"/>
  <c r="J136" i="25"/>
  <c r="K136" i="25"/>
  <c r="U136" i="7" s="1"/>
  <c r="V136" i="8" s="1"/>
  <c r="L136" i="25"/>
  <c r="B137" i="25"/>
  <c r="U137" i="1" s="1"/>
  <c r="V137" i="2" s="1"/>
  <c r="C137" i="25"/>
  <c r="D137" i="25"/>
  <c r="E137" i="25"/>
  <c r="U137" i="3" s="1"/>
  <c r="V137" i="4" s="1"/>
  <c r="F137" i="25"/>
  <c r="G137" i="25"/>
  <c r="H137" i="25"/>
  <c r="U137" i="5" s="1"/>
  <c r="V137" i="6" s="1"/>
  <c r="I137" i="25"/>
  <c r="J137" i="25"/>
  <c r="K137" i="25"/>
  <c r="U137" i="7" s="1"/>
  <c r="V137" i="8" s="1"/>
  <c r="AR137" i="8" s="1"/>
  <c r="L137" i="25"/>
  <c r="B138" i="25"/>
  <c r="U138" i="1" s="1"/>
  <c r="V138" i="2" s="1"/>
  <c r="C138" i="25"/>
  <c r="D138" i="25"/>
  <c r="E138" i="25"/>
  <c r="U138" i="3" s="1"/>
  <c r="V138" i="4" s="1"/>
  <c r="F138" i="25"/>
  <c r="G138" i="25"/>
  <c r="U138" i="5" s="1"/>
  <c r="V138" i="6" s="1"/>
  <c r="H138" i="25"/>
  <c r="I138" i="25"/>
  <c r="J138" i="25"/>
  <c r="K138" i="25"/>
  <c r="U138" i="7" s="1"/>
  <c r="V138" i="8" s="1"/>
  <c r="L138" i="25"/>
  <c r="B139" i="25"/>
  <c r="U139" i="1" s="1"/>
  <c r="V139" i="2" s="1"/>
  <c r="C139" i="25"/>
  <c r="D139" i="25"/>
  <c r="E139" i="25"/>
  <c r="U139" i="3" s="1"/>
  <c r="V139" i="4" s="1"/>
  <c r="AR139" i="4" s="1"/>
  <c r="F139" i="25"/>
  <c r="G139" i="25"/>
  <c r="H139" i="25"/>
  <c r="U139" i="5" s="1"/>
  <c r="V139" i="6" s="1"/>
  <c r="I139" i="25"/>
  <c r="J139" i="25"/>
  <c r="K139" i="25"/>
  <c r="U139" i="7" s="1"/>
  <c r="V139" i="8" s="1"/>
  <c r="L139" i="25"/>
  <c r="B140" i="25"/>
  <c r="U140" i="1" s="1"/>
  <c r="V140" i="2" s="1"/>
  <c r="AR140" i="2" s="1"/>
  <c r="C140" i="25"/>
  <c r="D140" i="25"/>
  <c r="E140" i="25"/>
  <c r="U140" i="3" s="1"/>
  <c r="V140" i="4" s="1"/>
  <c r="F140" i="25"/>
  <c r="G140" i="25"/>
  <c r="H140" i="25"/>
  <c r="U140" i="5" s="1"/>
  <c r="V140" i="6" s="1"/>
  <c r="I140" i="25"/>
  <c r="J140" i="25"/>
  <c r="K140" i="25"/>
  <c r="U140" i="7" s="1"/>
  <c r="V140" i="8" s="1"/>
  <c r="L140" i="25"/>
  <c r="B141" i="25"/>
  <c r="U141" i="1" s="1"/>
  <c r="V141" i="2" s="1"/>
  <c r="C141" i="25"/>
  <c r="D141" i="25"/>
  <c r="E141" i="25"/>
  <c r="U141" i="3" s="1"/>
  <c r="V141" i="4" s="1"/>
  <c r="F141" i="25"/>
  <c r="G141" i="25"/>
  <c r="H141" i="25"/>
  <c r="U141" i="5" s="1"/>
  <c r="V141" i="6" s="1"/>
  <c r="I141" i="25"/>
  <c r="J141" i="25"/>
  <c r="K141" i="25"/>
  <c r="U141" i="7" s="1"/>
  <c r="V141" i="8" s="1"/>
  <c r="L141" i="25"/>
  <c r="B142" i="25"/>
  <c r="C142" i="25"/>
  <c r="D142" i="25"/>
  <c r="E142" i="25"/>
  <c r="F142" i="25"/>
  <c r="G142" i="25"/>
  <c r="H142" i="25"/>
  <c r="I142" i="25"/>
  <c r="J142" i="25"/>
  <c r="K142" i="25"/>
  <c r="L142" i="25"/>
  <c r="B143" i="25"/>
  <c r="U143" i="1" s="1"/>
  <c r="V143" i="2" s="1"/>
  <c r="C143" i="25"/>
  <c r="D143" i="25"/>
  <c r="E143" i="25"/>
  <c r="U143" i="3" s="1"/>
  <c r="V143" i="4" s="1"/>
  <c r="F143" i="25"/>
  <c r="G143" i="25"/>
  <c r="H143" i="25"/>
  <c r="U143" i="5" s="1"/>
  <c r="V143" i="6" s="1"/>
  <c r="I143" i="25"/>
  <c r="J143" i="25"/>
  <c r="K143" i="25"/>
  <c r="U143" i="7" s="1"/>
  <c r="V143" i="8" s="1"/>
  <c r="L143" i="25"/>
  <c r="B144" i="25"/>
  <c r="U144" i="1" s="1"/>
  <c r="V144" i="2" s="1"/>
  <c r="C144" i="25"/>
  <c r="D144" i="25"/>
  <c r="E144" i="25"/>
  <c r="U144" i="3" s="1"/>
  <c r="V144" i="4" s="1"/>
  <c r="F144" i="25"/>
  <c r="G144" i="25"/>
  <c r="H144" i="25"/>
  <c r="U144" i="5" s="1"/>
  <c r="V144" i="6" s="1"/>
  <c r="I144" i="25"/>
  <c r="J144" i="25"/>
  <c r="K144" i="25"/>
  <c r="U144" i="7" s="1"/>
  <c r="V144" i="8" s="1"/>
  <c r="L144" i="25"/>
  <c r="B145" i="25"/>
  <c r="U145" i="1" s="1"/>
  <c r="V145" i="2" s="1"/>
  <c r="C145" i="25"/>
  <c r="D145" i="25"/>
  <c r="E145" i="25"/>
  <c r="U145" i="3" s="1"/>
  <c r="V145" i="4" s="1"/>
  <c r="F145" i="25"/>
  <c r="G145" i="25"/>
  <c r="H145" i="25"/>
  <c r="U145" i="5" s="1"/>
  <c r="V145" i="6" s="1"/>
  <c r="I145" i="25"/>
  <c r="J145" i="25"/>
  <c r="K145" i="25"/>
  <c r="U145" i="7" s="1"/>
  <c r="V145" i="8" s="1"/>
  <c r="AR145" i="8" s="1"/>
  <c r="L145" i="25"/>
  <c r="B146" i="25"/>
  <c r="U146" i="1" s="1"/>
  <c r="V146" i="2" s="1"/>
  <c r="C146" i="25"/>
  <c r="D146" i="25"/>
  <c r="E146" i="25"/>
  <c r="U146" i="3" s="1"/>
  <c r="V146" i="4" s="1"/>
  <c r="F146" i="25"/>
  <c r="G146" i="25"/>
  <c r="H146" i="25"/>
  <c r="U146" i="5" s="1"/>
  <c r="V146" i="6" s="1"/>
  <c r="AR146" i="6" s="1"/>
  <c r="I146" i="25"/>
  <c r="J146" i="25"/>
  <c r="K146" i="25"/>
  <c r="U146" i="7" s="1"/>
  <c r="V146" i="8" s="1"/>
  <c r="L146" i="25"/>
  <c r="B147" i="25"/>
  <c r="U147" i="1" s="1"/>
  <c r="V147" i="2" s="1"/>
  <c r="C147" i="25"/>
  <c r="D147" i="25"/>
  <c r="E147" i="25"/>
  <c r="U147" i="3" s="1"/>
  <c r="V147" i="4" s="1"/>
  <c r="AR147" i="4" s="1"/>
  <c r="F147" i="25"/>
  <c r="G147" i="25"/>
  <c r="H147" i="25"/>
  <c r="U147" i="5" s="1"/>
  <c r="V147" i="6" s="1"/>
  <c r="I147" i="25"/>
  <c r="J147" i="25"/>
  <c r="K147" i="25"/>
  <c r="U147" i="7" s="1"/>
  <c r="V147" i="8" s="1"/>
  <c r="L147" i="25"/>
  <c r="B148" i="25"/>
  <c r="U148" i="1" s="1"/>
  <c r="V148" i="2" s="1"/>
  <c r="AR148" i="2" s="1"/>
  <c r="C148" i="25"/>
  <c r="D148" i="25"/>
  <c r="E148" i="25"/>
  <c r="U148" i="3" s="1"/>
  <c r="V148" i="4" s="1"/>
  <c r="F148" i="25"/>
  <c r="G148" i="25"/>
  <c r="H148" i="25"/>
  <c r="U148" i="5" s="1"/>
  <c r="V148" i="6" s="1"/>
  <c r="I148" i="25"/>
  <c r="J148" i="25"/>
  <c r="K148" i="25"/>
  <c r="U148" i="7" s="1"/>
  <c r="V148" i="8" s="1"/>
  <c r="L148" i="25"/>
  <c r="B149" i="25"/>
  <c r="U149" i="1" s="1"/>
  <c r="V149" i="2" s="1"/>
  <c r="C149" i="25"/>
  <c r="D149" i="25"/>
  <c r="E149" i="25"/>
  <c r="U149" i="3" s="1"/>
  <c r="V149" i="4" s="1"/>
  <c r="F149" i="25"/>
  <c r="G149" i="25"/>
  <c r="H149" i="25"/>
  <c r="U149" i="5" s="1"/>
  <c r="V149" i="6" s="1"/>
  <c r="I149" i="25"/>
  <c r="J149" i="25"/>
  <c r="K149" i="25"/>
  <c r="U149" i="7" s="1"/>
  <c r="V149" i="8" s="1"/>
  <c r="L149" i="25"/>
  <c r="B150" i="25"/>
  <c r="U150" i="1" s="1"/>
  <c r="V150" i="2" s="1"/>
  <c r="C150" i="25"/>
  <c r="D150" i="25"/>
  <c r="E150" i="25"/>
  <c r="U150" i="3" s="1"/>
  <c r="V150" i="4" s="1"/>
  <c r="F150" i="25"/>
  <c r="G150" i="25"/>
  <c r="H150" i="25"/>
  <c r="U150" i="5" s="1"/>
  <c r="V150" i="6" s="1"/>
  <c r="I150" i="25"/>
  <c r="J150" i="25"/>
  <c r="K150" i="25"/>
  <c r="U150" i="7" s="1"/>
  <c r="V150" i="8" s="1"/>
  <c r="L150" i="25"/>
  <c r="B151" i="25"/>
  <c r="U151" i="1" s="1"/>
  <c r="V151" i="2" s="1"/>
  <c r="C151" i="25"/>
  <c r="D151" i="25"/>
  <c r="E151" i="25"/>
  <c r="U151" i="3" s="1"/>
  <c r="V151" i="4" s="1"/>
  <c r="F151" i="25"/>
  <c r="G151" i="25"/>
  <c r="H151" i="25"/>
  <c r="U151" i="5" s="1"/>
  <c r="V151" i="6" s="1"/>
  <c r="I151" i="25"/>
  <c r="J151" i="25"/>
  <c r="K151" i="25"/>
  <c r="U151" i="7" s="1"/>
  <c r="V151" i="8" s="1"/>
  <c r="L151" i="25"/>
  <c r="B152" i="25"/>
  <c r="C152" i="25"/>
  <c r="D152" i="25"/>
  <c r="E152" i="25"/>
  <c r="F152" i="25"/>
  <c r="G152" i="25"/>
  <c r="H152" i="25"/>
  <c r="U152" i="5" s="1"/>
  <c r="V152" i="6" s="1"/>
  <c r="I152" i="25"/>
  <c r="J152" i="25"/>
  <c r="K152" i="25"/>
  <c r="L152" i="25"/>
  <c r="B153" i="25"/>
  <c r="U153" i="1" s="1"/>
  <c r="V153" i="2" s="1"/>
  <c r="C153" i="25"/>
  <c r="D153" i="25"/>
  <c r="E153" i="25"/>
  <c r="U153" i="3" s="1"/>
  <c r="V153" i="4" s="1"/>
  <c r="F153" i="25"/>
  <c r="G153" i="25"/>
  <c r="H153" i="25"/>
  <c r="U153" i="5" s="1"/>
  <c r="V153" i="6" s="1"/>
  <c r="I153" i="25"/>
  <c r="J153" i="25"/>
  <c r="K153" i="25"/>
  <c r="U153" i="7" s="1"/>
  <c r="V153" i="8" s="1"/>
  <c r="AR153" i="8" s="1"/>
  <c r="L153" i="25"/>
  <c r="B154" i="25"/>
  <c r="U154" i="1" s="1"/>
  <c r="V154" i="2" s="1"/>
  <c r="C154" i="25"/>
  <c r="D154" i="25"/>
  <c r="E154" i="25"/>
  <c r="U154" i="3" s="1"/>
  <c r="V154" i="4" s="1"/>
  <c r="F154" i="25"/>
  <c r="G154" i="25"/>
  <c r="H154" i="25"/>
  <c r="U154" i="5" s="1"/>
  <c r="V154" i="6" s="1"/>
  <c r="AR154" i="6" s="1"/>
  <c r="I154" i="25"/>
  <c r="J154" i="25"/>
  <c r="K154" i="25"/>
  <c r="U154" i="7" s="1"/>
  <c r="V154" i="8" s="1"/>
  <c r="L154" i="25"/>
  <c r="B155" i="25"/>
  <c r="U155" i="1" s="1"/>
  <c r="V155" i="2" s="1"/>
  <c r="C155" i="25"/>
  <c r="D155" i="25"/>
  <c r="E155" i="25"/>
  <c r="U155" i="3" s="1"/>
  <c r="V155" i="4" s="1"/>
  <c r="AR155" i="4" s="1"/>
  <c r="F155" i="25"/>
  <c r="G155" i="25"/>
  <c r="H155" i="25"/>
  <c r="U155" i="5" s="1"/>
  <c r="V155" i="6" s="1"/>
  <c r="I155" i="25"/>
  <c r="J155" i="25"/>
  <c r="K155" i="25"/>
  <c r="U155" i="7" s="1"/>
  <c r="V155" i="8" s="1"/>
  <c r="L155" i="25"/>
  <c r="B156" i="25"/>
  <c r="U156" i="1" s="1"/>
  <c r="V156" i="2" s="1"/>
  <c r="AR156" i="2" s="1"/>
  <c r="C156" i="25"/>
  <c r="D156" i="25"/>
  <c r="E156" i="25"/>
  <c r="U156" i="3" s="1"/>
  <c r="V156" i="4" s="1"/>
  <c r="F156" i="25"/>
  <c r="G156" i="25"/>
  <c r="H156" i="25"/>
  <c r="U156" i="5" s="1"/>
  <c r="V156" i="6" s="1"/>
  <c r="I156" i="25"/>
  <c r="J156" i="25"/>
  <c r="K156" i="25"/>
  <c r="U156" i="7" s="1"/>
  <c r="V156" i="8" s="1"/>
  <c r="L156" i="25"/>
  <c r="C3" i="25"/>
  <c r="D3" i="25"/>
  <c r="E3" i="25"/>
  <c r="F3" i="25"/>
  <c r="G3" i="25"/>
  <c r="H3" i="25"/>
  <c r="U3" i="5" s="1"/>
  <c r="V3" i="6" s="1"/>
  <c r="I3" i="25"/>
  <c r="J3" i="25"/>
  <c r="K3" i="25"/>
  <c r="L3" i="25"/>
  <c r="B3" i="25"/>
  <c r="B4" i="27"/>
  <c r="W4" i="1" s="1"/>
  <c r="X4" i="2" s="1"/>
  <c r="C4" i="27"/>
  <c r="D4" i="27"/>
  <c r="E4" i="27"/>
  <c r="W4" i="3" s="1"/>
  <c r="X4" i="4" s="1"/>
  <c r="F4" i="27"/>
  <c r="G4" i="27"/>
  <c r="H4" i="27"/>
  <c r="W4" i="5" s="1"/>
  <c r="X4" i="6" s="1"/>
  <c r="I4" i="27"/>
  <c r="J4" i="27"/>
  <c r="K4" i="27"/>
  <c r="W4" i="7" s="1"/>
  <c r="X4" i="8" s="1"/>
  <c r="L4" i="27"/>
  <c r="B5" i="27"/>
  <c r="W5" i="1" s="1"/>
  <c r="X5" i="2" s="1"/>
  <c r="C5" i="27"/>
  <c r="D5" i="27"/>
  <c r="E5" i="27"/>
  <c r="W5" i="3" s="1"/>
  <c r="X5" i="4" s="1"/>
  <c r="F5" i="27"/>
  <c r="G5" i="27"/>
  <c r="H5" i="27"/>
  <c r="W5" i="5" s="1"/>
  <c r="X5" i="6" s="1"/>
  <c r="I5" i="27"/>
  <c r="J5" i="27"/>
  <c r="K5" i="27"/>
  <c r="W5" i="7" s="1"/>
  <c r="X5" i="8" s="1"/>
  <c r="L5" i="27"/>
  <c r="B6" i="27"/>
  <c r="W6" i="1" s="1"/>
  <c r="X6" i="2" s="1"/>
  <c r="C6" i="27"/>
  <c r="D6" i="27"/>
  <c r="E6" i="27"/>
  <c r="W6" i="3" s="1"/>
  <c r="X6" i="4" s="1"/>
  <c r="F6" i="27"/>
  <c r="G6" i="27"/>
  <c r="H6" i="27"/>
  <c r="W6" i="5" s="1"/>
  <c r="X6" i="6" s="1"/>
  <c r="I6" i="27"/>
  <c r="J6" i="27"/>
  <c r="K6" i="27"/>
  <c r="L6" i="27"/>
  <c r="B7" i="27"/>
  <c r="W7" i="1" s="1"/>
  <c r="X7" i="2" s="1"/>
  <c r="C7" i="27"/>
  <c r="D7" i="27"/>
  <c r="E7" i="27"/>
  <c r="W7" i="3" s="1"/>
  <c r="X7" i="4" s="1"/>
  <c r="F7" i="27"/>
  <c r="G7" i="27"/>
  <c r="H7" i="27"/>
  <c r="W7" i="5" s="1"/>
  <c r="X7" i="6" s="1"/>
  <c r="I7" i="27"/>
  <c r="J7" i="27"/>
  <c r="K7" i="27"/>
  <c r="W7" i="7" s="1"/>
  <c r="X7" i="8" s="1"/>
  <c r="L7" i="27"/>
  <c r="B8" i="27"/>
  <c r="W8" i="1" s="1"/>
  <c r="X8" i="2" s="1"/>
  <c r="C8" i="27"/>
  <c r="D8" i="27"/>
  <c r="E8" i="27"/>
  <c r="W8" i="3" s="1"/>
  <c r="X8" i="4" s="1"/>
  <c r="F8" i="27"/>
  <c r="G8" i="27"/>
  <c r="H8" i="27"/>
  <c r="W8" i="5" s="1"/>
  <c r="X8" i="6" s="1"/>
  <c r="I8" i="27"/>
  <c r="J8" i="27"/>
  <c r="K8" i="27"/>
  <c r="W8" i="7" s="1"/>
  <c r="X8" i="8" s="1"/>
  <c r="L8" i="27"/>
  <c r="B9" i="27"/>
  <c r="W9" i="1" s="1"/>
  <c r="X9" i="2" s="1"/>
  <c r="C9" i="27"/>
  <c r="D9" i="27"/>
  <c r="E9" i="27"/>
  <c r="W9" i="3" s="1"/>
  <c r="X9" i="4" s="1"/>
  <c r="F9" i="27"/>
  <c r="G9" i="27"/>
  <c r="H9" i="27"/>
  <c r="W9" i="5" s="1"/>
  <c r="X9" i="6" s="1"/>
  <c r="I9" i="27"/>
  <c r="J9" i="27"/>
  <c r="K9" i="27"/>
  <c r="W9" i="7" s="1"/>
  <c r="X9" i="8" s="1"/>
  <c r="L9" i="27"/>
  <c r="B10" i="27"/>
  <c r="W10" i="1" s="1"/>
  <c r="X10" i="2" s="1"/>
  <c r="C10" i="27"/>
  <c r="D10" i="27"/>
  <c r="E10" i="27"/>
  <c r="W10" i="3" s="1"/>
  <c r="X10" i="4" s="1"/>
  <c r="F10" i="27"/>
  <c r="G10" i="27"/>
  <c r="H10" i="27"/>
  <c r="W10" i="5" s="1"/>
  <c r="X10" i="6" s="1"/>
  <c r="I10" i="27"/>
  <c r="J10" i="27"/>
  <c r="K10" i="27"/>
  <c r="W10" i="7" s="1"/>
  <c r="X10" i="8" s="1"/>
  <c r="L10" i="27"/>
  <c r="B11" i="27"/>
  <c r="W11" i="1" s="1"/>
  <c r="X11" i="2" s="1"/>
  <c r="C11" i="27"/>
  <c r="D11" i="27"/>
  <c r="E11" i="27"/>
  <c r="W11" i="3" s="1"/>
  <c r="X11" i="4" s="1"/>
  <c r="F11" i="27"/>
  <c r="G11" i="27"/>
  <c r="H11" i="27"/>
  <c r="W11" i="5" s="1"/>
  <c r="X11" i="6" s="1"/>
  <c r="I11" i="27"/>
  <c r="J11" i="27"/>
  <c r="K11" i="27"/>
  <c r="W11" i="7" s="1"/>
  <c r="X11" i="8" s="1"/>
  <c r="L11" i="27"/>
  <c r="B12" i="27"/>
  <c r="W12" i="1" s="1"/>
  <c r="X12" i="2" s="1"/>
  <c r="C12" i="27"/>
  <c r="D12" i="27"/>
  <c r="E12" i="27"/>
  <c r="W12" i="3" s="1"/>
  <c r="X12" i="4" s="1"/>
  <c r="F12" i="27"/>
  <c r="G12" i="27"/>
  <c r="H12" i="27"/>
  <c r="W12" i="5" s="1"/>
  <c r="X12" i="6" s="1"/>
  <c r="I12" i="27"/>
  <c r="J12" i="27"/>
  <c r="K12" i="27"/>
  <c r="W12" i="7" s="1"/>
  <c r="X12" i="8" s="1"/>
  <c r="L12" i="27"/>
  <c r="B13" i="27"/>
  <c r="W13" i="1" s="1"/>
  <c r="X13" i="2" s="1"/>
  <c r="C13" i="27"/>
  <c r="D13" i="27"/>
  <c r="E13" i="27"/>
  <c r="W13" i="3" s="1"/>
  <c r="X13" i="4" s="1"/>
  <c r="F13" i="27"/>
  <c r="G13" i="27"/>
  <c r="H13" i="27"/>
  <c r="W13" i="5" s="1"/>
  <c r="X13" i="6" s="1"/>
  <c r="I13" i="27"/>
  <c r="J13" i="27"/>
  <c r="K13" i="27"/>
  <c r="W13" i="7" s="1"/>
  <c r="X13" i="8" s="1"/>
  <c r="L13" i="27"/>
  <c r="B14" i="27"/>
  <c r="W14" i="1" s="1"/>
  <c r="X14" i="2" s="1"/>
  <c r="C14" i="27"/>
  <c r="D14" i="27"/>
  <c r="E14" i="27"/>
  <c r="W14" i="3" s="1"/>
  <c r="X14" i="4" s="1"/>
  <c r="F14" i="27"/>
  <c r="G14" i="27"/>
  <c r="H14" i="27"/>
  <c r="W14" i="5" s="1"/>
  <c r="X14" i="6" s="1"/>
  <c r="I14" i="27"/>
  <c r="J14" i="27"/>
  <c r="K14" i="27"/>
  <c r="W14" i="7" s="1"/>
  <c r="X14" i="8" s="1"/>
  <c r="L14" i="27"/>
  <c r="B15" i="27"/>
  <c r="C15" i="27"/>
  <c r="D15" i="27"/>
  <c r="E15" i="27"/>
  <c r="F15" i="27"/>
  <c r="G15" i="27"/>
  <c r="H15" i="27"/>
  <c r="I15" i="27"/>
  <c r="J15" i="27"/>
  <c r="K15" i="27"/>
  <c r="W15" i="7" s="1"/>
  <c r="X15" i="8" s="1"/>
  <c r="L15" i="27"/>
  <c r="B16" i="27"/>
  <c r="W16" i="1" s="1"/>
  <c r="X16" i="2" s="1"/>
  <c r="C16" i="27"/>
  <c r="D16" i="27"/>
  <c r="E16" i="27"/>
  <c r="W16" i="3" s="1"/>
  <c r="X16" i="4" s="1"/>
  <c r="F16" i="27"/>
  <c r="G16" i="27"/>
  <c r="H16" i="27"/>
  <c r="W16" i="5" s="1"/>
  <c r="X16" i="6" s="1"/>
  <c r="I16" i="27"/>
  <c r="J16" i="27"/>
  <c r="K16" i="27"/>
  <c r="W16" i="7" s="1"/>
  <c r="X16" i="8" s="1"/>
  <c r="L16" i="27"/>
  <c r="B17" i="27"/>
  <c r="W17" i="1" s="1"/>
  <c r="X17" i="2" s="1"/>
  <c r="C17" i="27"/>
  <c r="D17" i="27"/>
  <c r="E17" i="27"/>
  <c r="W17" i="3" s="1"/>
  <c r="X17" i="4" s="1"/>
  <c r="F17" i="27"/>
  <c r="G17" i="27"/>
  <c r="H17" i="27"/>
  <c r="W17" i="5" s="1"/>
  <c r="X17" i="6" s="1"/>
  <c r="I17" i="27"/>
  <c r="J17" i="27"/>
  <c r="K17" i="27"/>
  <c r="W17" i="7" s="1"/>
  <c r="X17" i="8" s="1"/>
  <c r="L17" i="27"/>
  <c r="B18" i="27"/>
  <c r="W18" i="1" s="1"/>
  <c r="X18" i="2" s="1"/>
  <c r="C18" i="27"/>
  <c r="D18" i="27"/>
  <c r="E18" i="27"/>
  <c r="W18" i="3" s="1"/>
  <c r="X18" i="4" s="1"/>
  <c r="F18" i="27"/>
  <c r="G18" i="27"/>
  <c r="H18" i="27"/>
  <c r="W18" i="5" s="1"/>
  <c r="X18" i="6" s="1"/>
  <c r="I18" i="27"/>
  <c r="J18" i="27"/>
  <c r="K18" i="27"/>
  <c r="W18" i="7" s="1"/>
  <c r="X18" i="8" s="1"/>
  <c r="L18" i="27"/>
  <c r="B19" i="27"/>
  <c r="W19" i="1" s="1"/>
  <c r="X19" i="2" s="1"/>
  <c r="C19" i="27"/>
  <c r="D19" i="27"/>
  <c r="E19" i="27"/>
  <c r="W19" i="3" s="1"/>
  <c r="X19" i="4" s="1"/>
  <c r="F19" i="27"/>
  <c r="G19" i="27"/>
  <c r="H19" i="27"/>
  <c r="W19" i="5" s="1"/>
  <c r="X19" i="6" s="1"/>
  <c r="I19" i="27"/>
  <c r="J19" i="27"/>
  <c r="K19" i="27"/>
  <c r="W19" i="7" s="1"/>
  <c r="X19" i="8" s="1"/>
  <c r="L19" i="27"/>
  <c r="B20" i="27"/>
  <c r="W20" i="1" s="1"/>
  <c r="X20" i="2" s="1"/>
  <c r="C20" i="27"/>
  <c r="D20" i="27"/>
  <c r="E20" i="27"/>
  <c r="W20" i="3" s="1"/>
  <c r="X20" i="4" s="1"/>
  <c r="F20" i="27"/>
  <c r="G20" i="27"/>
  <c r="H20" i="27"/>
  <c r="W20" i="5" s="1"/>
  <c r="X20" i="6" s="1"/>
  <c r="I20" i="27"/>
  <c r="J20" i="27"/>
  <c r="K20" i="27"/>
  <c r="W20" i="7" s="1"/>
  <c r="X20" i="8" s="1"/>
  <c r="L20" i="27"/>
  <c r="B21" i="27"/>
  <c r="W21" i="1" s="1"/>
  <c r="X21" i="2" s="1"/>
  <c r="C21" i="27"/>
  <c r="D21" i="27"/>
  <c r="E21" i="27"/>
  <c r="W21" i="3" s="1"/>
  <c r="X21" i="4" s="1"/>
  <c r="F21" i="27"/>
  <c r="G21" i="27"/>
  <c r="H21" i="27"/>
  <c r="W21" i="5" s="1"/>
  <c r="X21" i="6" s="1"/>
  <c r="I21" i="27"/>
  <c r="J21" i="27"/>
  <c r="K21" i="27"/>
  <c r="W21" i="7" s="1"/>
  <c r="X21" i="8" s="1"/>
  <c r="L21" i="27"/>
  <c r="B22" i="27"/>
  <c r="W22" i="1" s="1"/>
  <c r="X22" i="2" s="1"/>
  <c r="C22" i="27"/>
  <c r="D22" i="27"/>
  <c r="E22" i="27"/>
  <c r="W22" i="3" s="1"/>
  <c r="X22" i="4" s="1"/>
  <c r="F22" i="27"/>
  <c r="G22" i="27"/>
  <c r="H22" i="27"/>
  <c r="W22" i="5" s="1"/>
  <c r="X22" i="6" s="1"/>
  <c r="I22" i="27"/>
  <c r="J22" i="27"/>
  <c r="K22" i="27"/>
  <c r="W22" i="7" s="1"/>
  <c r="X22" i="8" s="1"/>
  <c r="L22" i="27"/>
  <c r="B23" i="27"/>
  <c r="W23" i="1" s="1"/>
  <c r="X23" i="2" s="1"/>
  <c r="C23" i="27"/>
  <c r="D23" i="27"/>
  <c r="E23" i="27"/>
  <c r="W23" i="3" s="1"/>
  <c r="X23" i="4" s="1"/>
  <c r="F23" i="27"/>
  <c r="G23" i="27"/>
  <c r="H23" i="27"/>
  <c r="W23" i="5" s="1"/>
  <c r="X23" i="6" s="1"/>
  <c r="I23" i="27"/>
  <c r="J23" i="27"/>
  <c r="K23" i="27"/>
  <c r="W23" i="7" s="1"/>
  <c r="X23" i="8" s="1"/>
  <c r="L23" i="27"/>
  <c r="B24" i="27"/>
  <c r="W24" i="1" s="1"/>
  <c r="X24" i="2" s="1"/>
  <c r="C24" i="27"/>
  <c r="D24" i="27"/>
  <c r="E24" i="27"/>
  <c r="W24" i="3" s="1"/>
  <c r="X24" i="4" s="1"/>
  <c r="F24" i="27"/>
  <c r="G24" i="27"/>
  <c r="H24" i="27"/>
  <c r="W24" i="5" s="1"/>
  <c r="X24" i="6" s="1"/>
  <c r="I24" i="27"/>
  <c r="J24" i="27"/>
  <c r="K24" i="27"/>
  <c r="L24" i="27"/>
  <c r="B25" i="27"/>
  <c r="W25" i="1" s="1"/>
  <c r="X25" i="2" s="1"/>
  <c r="C25" i="27"/>
  <c r="D25" i="27"/>
  <c r="E25" i="27"/>
  <c r="W25" i="3" s="1"/>
  <c r="X25" i="4" s="1"/>
  <c r="F25" i="27"/>
  <c r="G25" i="27"/>
  <c r="H25" i="27"/>
  <c r="W25" i="5" s="1"/>
  <c r="X25" i="6" s="1"/>
  <c r="I25" i="27"/>
  <c r="J25" i="27"/>
  <c r="K25" i="27"/>
  <c r="W25" i="7" s="1"/>
  <c r="X25" i="8" s="1"/>
  <c r="L25" i="27"/>
  <c r="B26" i="27"/>
  <c r="W26" i="1" s="1"/>
  <c r="X26" i="2" s="1"/>
  <c r="C26" i="27"/>
  <c r="D26" i="27"/>
  <c r="E26" i="27"/>
  <c r="W26" i="3" s="1"/>
  <c r="X26" i="4" s="1"/>
  <c r="F26" i="27"/>
  <c r="G26" i="27"/>
  <c r="H26" i="27"/>
  <c r="W26" i="5" s="1"/>
  <c r="X26" i="6" s="1"/>
  <c r="I26" i="27"/>
  <c r="J26" i="27"/>
  <c r="K26" i="27"/>
  <c r="W26" i="7" s="1"/>
  <c r="X26" i="8" s="1"/>
  <c r="L26" i="27"/>
  <c r="B27" i="27"/>
  <c r="W27" i="1" s="1"/>
  <c r="X27" i="2" s="1"/>
  <c r="C27" i="27"/>
  <c r="D27" i="27"/>
  <c r="E27" i="27"/>
  <c r="W27" i="3" s="1"/>
  <c r="X27" i="4" s="1"/>
  <c r="F27" i="27"/>
  <c r="G27" i="27"/>
  <c r="H27" i="27"/>
  <c r="W27" i="5" s="1"/>
  <c r="X27" i="6" s="1"/>
  <c r="I27" i="27"/>
  <c r="J27" i="27"/>
  <c r="K27" i="27"/>
  <c r="W27" i="7" s="1"/>
  <c r="X27" i="8" s="1"/>
  <c r="L27" i="27"/>
  <c r="B28" i="27"/>
  <c r="W28" i="1" s="1"/>
  <c r="X28" i="2" s="1"/>
  <c r="C28" i="27"/>
  <c r="D28" i="27"/>
  <c r="E28" i="27"/>
  <c r="W28" i="3" s="1"/>
  <c r="X28" i="4" s="1"/>
  <c r="F28" i="27"/>
  <c r="G28" i="27"/>
  <c r="H28" i="27"/>
  <c r="W28" i="5" s="1"/>
  <c r="X28" i="6" s="1"/>
  <c r="I28" i="27"/>
  <c r="J28" i="27"/>
  <c r="K28" i="27"/>
  <c r="W28" i="7" s="1"/>
  <c r="X28" i="8" s="1"/>
  <c r="L28" i="27"/>
  <c r="B29" i="27"/>
  <c r="C29" i="27"/>
  <c r="D29" i="27"/>
  <c r="E29" i="27"/>
  <c r="F29" i="27"/>
  <c r="G29" i="27"/>
  <c r="H29" i="27"/>
  <c r="I29" i="27"/>
  <c r="J29" i="27"/>
  <c r="K29" i="27"/>
  <c r="W29" i="7" s="1"/>
  <c r="X29" i="8" s="1"/>
  <c r="L29" i="27"/>
  <c r="B30" i="27"/>
  <c r="W30" i="1" s="1"/>
  <c r="X30" i="2" s="1"/>
  <c r="C30" i="27"/>
  <c r="D30" i="27"/>
  <c r="E30" i="27"/>
  <c r="W30" i="3" s="1"/>
  <c r="X30" i="4" s="1"/>
  <c r="F30" i="27"/>
  <c r="G30" i="27"/>
  <c r="H30" i="27"/>
  <c r="W30" i="5" s="1"/>
  <c r="X30" i="6" s="1"/>
  <c r="I30" i="27"/>
  <c r="J30" i="27"/>
  <c r="K30" i="27"/>
  <c r="W30" i="7" s="1"/>
  <c r="X30" i="8" s="1"/>
  <c r="L30" i="27"/>
  <c r="B31" i="27"/>
  <c r="W31" i="1" s="1"/>
  <c r="X31" i="2" s="1"/>
  <c r="C31" i="27"/>
  <c r="D31" i="27"/>
  <c r="E31" i="27"/>
  <c r="W31" i="3" s="1"/>
  <c r="X31" i="4" s="1"/>
  <c r="F31" i="27"/>
  <c r="G31" i="27"/>
  <c r="H31" i="27"/>
  <c r="W31" i="5" s="1"/>
  <c r="X31" i="6" s="1"/>
  <c r="I31" i="27"/>
  <c r="J31" i="27"/>
  <c r="K31" i="27"/>
  <c r="W31" i="7" s="1"/>
  <c r="X31" i="8" s="1"/>
  <c r="L31" i="27"/>
  <c r="B32" i="27"/>
  <c r="W32" i="1" s="1"/>
  <c r="X32" i="2" s="1"/>
  <c r="C32" i="27"/>
  <c r="D32" i="27"/>
  <c r="E32" i="27"/>
  <c r="W32" i="3" s="1"/>
  <c r="X32" i="4" s="1"/>
  <c r="F32" i="27"/>
  <c r="G32" i="27"/>
  <c r="H32" i="27"/>
  <c r="W32" i="5" s="1"/>
  <c r="X32" i="6" s="1"/>
  <c r="I32" i="27"/>
  <c r="J32" i="27"/>
  <c r="K32" i="27"/>
  <c r="W32" i="7" s="1"/>
  <c r="X32" i="8" s="1"/>
  <c r="L32" i="27"/>
  <c r="B33" i="27"/>
  <c r="W33" i="1" s="1"/>
  <c r="X33" i="2" s="1"/>
  <c r="C33" i="27"/>
  <c r="D33" i="27"/>
  <c r="E33" i="27"/>
  <c r="W33" i="3" s="1"/>
  <c r="X33" i="4" s="1"/>
  <c r="F33" i="27"/>
  <c r="G33" i="27"/>
  <c r="H33" i="27"/>
  <c r="W33" i="5" s="1"/>
  <c r="X33" i="6" s="1"/>
  <c r="I33" i="27"/>
  <c r="J33" i="27"/>
  <c r="K33" i="27"/>
  <c r="W33" i="7" s="1"/>
  <c r="X33" i="8" s="1"/>
  <c r="L33" i="27"/>
  <c r="B34" i="27"/>
  <c r="W34" i="1" s="1"/>
  <c r="X34" i="2" s="1"/>
  <c r="C34" i="27"/>
  <c r="D34" i="27"/>
  <c r="E34" i="27"/>
  <c r="F34" i="27"/>
  <c r="G34" i="27"/>
  <c r="H34" i="27"/>
  <c r="I34" i="27"/>
  <c r="J34" i="27"/>
  <c r="K34" i="27"/>
  <c r="W34" i="7" s="1"/>
  <c r="X34" i="8" s="1"/>
  <c r="L34" i="27"/>
  <c r="B35" i="27"/>
  <c r="C35" i="27"/>
  <c r="D35" i="27"/>
  <c r="E35" i="27"/>
  <c r="F35" i="27"/>
  <c r="G35" i="27"/>
  <c r="H35" i="27"/>
  <c r="I35" i="27"/>
  <c r="J35" i="27"/>
  <c r="K35" i="27"/>
  <c r="W35" i="7" s="1"/>
  <c r="X35" i="8" s="1"/>
  <c r="L35" i="27"/>
  <c r="B36" i="27"/>
  <c r="W36" i="1" s="1"/>
  <c r="X36" i="2" s="1"/>
  <c r="C36" i="27"/>
  <c r="D36" i="27"/>
  <c r="E36" i="27"/>
  <c r="W36" i="3" s="1"/>
  <c r="X36" i="4" s="1"/>
  <c r="F36" i="27"/>
  <c r="G36" i="27"/>
  <c r="H36" i="27"/>
  <c r="W36" i="5" s="1"/>
  <c r="X36" i="6" s="1"/>
  <c r="I36" i="27"/>
  <c r="J36" i="27"/>
  <c r="K36" i="27"/>
  <c r="W36" i="7" s="1"/>
  <c r="X36" i="8" s="1"/>
  <c r="L36" i="27"/>
  <c r="B37" i="27"/>
  <c r="C37" i="27"/>
  <c r="D37" i="27"/>
  <c r="E37" i="27"/>
  <c r="W37" i="3" s="1"/>
  <c r="X37" i="4" s="1"/>
  <c r="F37" i="27"/>
  <c r="G37" i="27"/>
  <c r="H37" i="27"/>
  <c r="W37" i="5" s="1"/>
  <c r="X37" i="6" s="1"/>
  <c r="I37" i="27"/>
  <c r="J37" i="27"/>
  <c r="K37" i="27"/>
  <c r="W37" i="7" s="1"/>
  <c r="X37" i="8" s="1"/>
  <c r="L37" i="27"/>
  <c r="B38" i="27"/>
  <c r="W38" i="1" s="1"/>
  <c r="X38" i="2" s="1"/>
  <c r="C38" i="27"/>
  <c r="D38" i="27"/>
  <c r="E38" i="27"/>
  <c r="W38" i="3" s="1"/>
  <c r="X38" i="4" s="1"/>
  <c r="F38" i="27"/>
  <c r="G38" i="27"/>
  <c r="H38" i="27"/>
  <c r="W38" i="5" s="1"/>
  <c r="X38" i="6" s="1"/>
  <c r="I38" i="27"/>
  <c r="J38" i="27"/>
  <c r="K38" i="27"/>
  <c r="W38" i="7" s="1"/>
  <c r="X38" i="8" s="1"/>
  <c r="L38" i="27"/>
  <c r="B39" i="27"/>
  <c r="W39" i="1" s="1"/>
  <c r="X39" i="2" s="1"/>
  <c r="C39" i="27"/>
  <c r="D39" i="27"/>
  <c r="E39" i="27"/>
  <c r="W39" i="3" s="1"/>
  <c r="X39" i="4" s="1"/>
  <c r="F39" i="27"/>
  <c r="G39" i="27"/>
  <c r="H39" i="27"/>
  <c r="W39" i="5" s="1"/>
  <c r="X39" i="6" s="1"/>
  <c r="I39" i="27"/>
  <c r="J39" i="27"/>
  <c r="K39" i="27"/>
  <c r="W39" i="7" s="1"/>
  <c r="X39" i="8" s="1"/>
  <c r="L39" i="27"/>
  <c r="B40" i="27"/>
  <c r="W40" i="1" s="1"/>
  <c r="X40" i="2" s="1"/>
  <c r="C40" i="27"/>
  <c r="D40" i="27"/>
  <c r="E40" i="27"/>
  <c r="W40" i="3" s="1"/>
  <c r="X40" i="4" s="1"/>
  <c r="F40" i="27"/>
  <c r="G40" i="27"/>
  <c r="H40" i="27"/>
  <c r="W40" i="5" s="1"/>
  <c r="X40" i="6" s="1"/>
  <c r="I40" i="27"/>
  <c r="J40" i="27"/>
  <c r="K40" i="27"/>
  <c r="W40" i="7" s="1"/>
  <c r="X40" i="8" s="1"/>
  <c r="L40" i="27"/>
  <c r="B41" i="27"/>
  <c r="W41" i="1" s="1"/>
  <c r="X41" i="2" s="1"/>
  <c r="C41" i="27"/>
  <c r="D41" i="27"/>
  <c r="E41" i="27"/>
  <c r="W41" i="3" s="1"/>
  <c r="X41" i="4" s="1"/>
  <c r="F41" i="27"/>
  <c r="G41" i="27"/>
  <c r="H41" i="27"/>
  <c r="W41" i="5" s="1"/>
  <c r="X41" i="6" s="1"/>
  <c r="I41" i="27"/>
  <c r="J41" i="27"/>
  <c r="K41" i="27"/>
  <c r="W41" i="7" s="1"/>
  <c r="X41" i="8" s="1"/>
  <c r="L41" i="27"/>
  <c r="B42" i="27"/>
  <c r="W42" i="1" s="1"/>
  <c r="X42" i="2" s="1"/>
  <c r="C42" i="27"/>
  <c r="D42" i="27"/>
  <c r="E42" i="27"/>
  <c r="W42" i="3" s="1"/>
  <c r="X42" i="4" s="1"/>
  <c r="F42" i="27"/>
  <c r="G42" i="27"/>
  <c r="H42" i="27"/>
  <c r="W42" i="5" s="1"/>
  <c r="X42" i="6" s="1"/>
  <c r="I42" i="27"/>
  <c r="J42" i="27"/>
  <c r="K42" i="27"/>
  <c r="W42" i="7" s="1"/>
  <c r="X42" i="8" s="1"/>
  <c r="L42" i="27"/>
  <c r="B43" i="27"/>
  <c r="W43" i="1" s="1"/>
  <c r="X43" i="2" s="1"/>
  <c r="C43" i="27"/>
  <c r="D43" i="27"/>
  <c r="E43" i="27"/>
  <c r="W43" i="3" s="1"/>
  <c r="X43" i="4" s="1"/>
  <c r="F43" i="27"/>
  <c r="G43" i="27"/>
  <c r="H43" i="27"/>
  <c r="W43" i="5" s="1"/>
  <c r="X43" i="6" s="1"/>
  <c r="I43" i="27"/>
  <c r="J43" i="27"/>
  <c r="K43" i="27"/>
  <c r="W43" i="7" s="1"/>
  <c r="X43" i="8" s="1"/>
  <c r="L43" i="27"/>
  <c r="B44" i="27"/>
  <c r="W44" i="1" s="1"/>
  <c r="X44" i="2" s="1"/>
  <c r="C44" i="27"/>
  <c r="D44" i="27"/>
  <c r="E44" i="27"/>
  <c r="W44" i="3" s="1"/>
  <c r="X44" i="4" s="1"/>
  <c r="F44" i="27"/>
  <c r="G44" i="27"/>
  <c r="H44" i="27"/>
  <c r="W44" i="5" s="1"/>
  <c r="X44" i="6" s="1"/>
  <c r="I44" i="27"/>
  <c r="J44" i="27"/>
  <c r="K44" i="27"/>
  <c r="W44" i="7" s="1"/>
  <c r="X44" i="8" s="1"/>
  <c r="L44" i="27"/>
  <c r="B45" i="27"/>
  <c r="W45" i="1" s="1"/>
  <c r="X45" i="2" s="1"/>
  <c r="C45" i="27"/>
  <c r="D45" i="27"/>
  <c r="E45" i="27"/>
  <c r="W45" i="3" s="1"/>
  <c r="X45" i="4" s="1"/>
  <c r="F45" i="27"/>
  <c r="G45" i="27"/>
  <c r="H45" i="27"/>
  <c r="W45" i="5" s="1"/>
  <c r="X45" i="6" s="1"/>
  <c r="I45" i="27"/>
  <c r="J45" i="27"/>
  <c r="K45" i="27"/>
  <c r="W45" i="7" s="1"/>
  <c r="X45" i="8" s="1"/>
  <c r="L45" i="27"/>
  <c r="B46" i="27"/>
  <c r="W46" i="1" s="1"/>
  <c r="X46" i="2" s="1"/>
  <c r="C46" i="27"/>
  <c r="D46" i="27"/>
  <c r="E46" i="27"/>
  <c r="W46" i="3" s="1"/>
  <c r="X46" i="4" s="1"/>
  <c r="F46" i="27"/>
  <c r="G46" i="27"/>
  <c r="H46" i="27"/>
  <c r="W46" i="5" s="1"/>
  <c r="X46" i="6" s="1"/>
  <c r="I46" i="27"/>
  <c r="J46" i="27"/>
  <c r="K46" i="27"/>
  <c r="W46" i="7" s="1"/>
  <c r="X46" i="8" s="1"/>
  <c r="L46" i="27"/>
  <c r="B47" i="27"/>
  <c r="C47" i="27"/>
  <c r="D47" i="27"/>
  <c r="E47" i="27"/>
  <c r="W47" i="3" s="1"/>
  <c r="X47" i="4" s="1"/>
  <c r="F47" i="27"/>
  <c r="G47" i="27"/>
  <c r="H47" i="27"/>
  <c r="W47" i="5" s="1"/>
  <c r="X47" i="6" s="1"/>
  <c r="I47" i="27"/>
  <c r="J47" i="27"/>
  <c r="K47" i="27"/>
  <c r="W47" i="7" s="1"/>
  <c r="X47" i="8" s="1"/>
  <c r="L47" i="27"/>
  <c r="B48" i="27"/>
  <c r="W48" i="1" s="1"/>
  <c r="X48" i="2" s="1"/>
  <c r="C48" i="27"/>
  <c r="D48" i="27"/>
  <c r="E48" i="27"/>
  <c r="W48" i="3" s="1"/>
  <c r="X48" i="4" s="1"/>
  <c r="F48" i="27"/>
  <c r="G48" i="27"/>
  <c r="H48" i="27"/>
  <c r="W48" i="5" s="1"/>
  <c r="X48" i="6" s="1"/>
  <c r="I48" i="27"/>
  <c r="J48" i="27"/>
  <c r="K48" i="27"/>
  <c r="W48" i="7" s="1"/>
  <c r="X48" i="8" s="1"/>
  <c r="L48" i="27"/>
  <c r="B49" i="27"/>
  <c r="C49" i="27"/>
  <c r="D49" i="27"/>
  <c r="E49" i="27"/>
  <c r="W49" i="3" s="1"/>
  <c r="X49" i="4" s="1"/>
  <c r="F49" i="27"/>
  <c r="G49" i="27"/>
  <c r="H49" i="27"/>
  <c r="I49" i="27"/>
  <c r="J49" i="27"/>
  <c r="K49" i="27"/>
  <c r="L49" i="27"/>
  <c r="B50" i="27"/>
  <c r="W50" i="1" s="1"/>
  <c r="X50" i="2" s="1"/>
  <c r="C50" i="27"/>
  <c r="D50" i="27"/>
  <c r="E50" i="27"/>
  <c r="W50" i="3" s="1"/>
  <c r="X50" i="4" s="1"/>
  <c r="F50" i="27"/>
  <c r="G50" i="27"/>
  <c r="H50" i="27"/>
  <c r="W50" i="5" s="1"/>
  <c r="X50" i="6" s="1"/>
  <c r="I50" i="27"/>
  <c r="J50" i="27"/>
  <c r="K50" i="27"/>
  <c r="W50" i="7" s="1"/>
  <c r="X50" i="8" s="1"/>
  <c r="L50" i="27"/>
  <c r="B51" i="27"/>
  <c r="W51" i="1" s="1"/>
  <c r="X51" i="2" s="1"/>
  <c r="C51" i="27"/>
  <c r="D51" i="27"/>
  <c r="E51" i="27"/>
  <c r="W51" i="3" s="1"/>
  <c r="X51" i="4" s="1"/>
  <c r="F51" i="27"/>
  <c r="G51" i="27"/>
  <c r="H51" i="27"/>
  <c r="W51" i="5" s="1"/>
  <c r="X51" i="6" s="1"/>
  <c r="I51" i="27"/>
  <c r="J51" i="27"/>
  <c r="K51" i="27"/>
  <c r="W51" i="7" s="1"/>
  <c r="X51" i="8" s="1"/>
  <c r="L51" i="27"/>
  <c r="B52" i="27"/>
  <c r="C52" i="27"/>
  <c r="D52" i="27"/>
  <c r="E52" i="27"/>
  <c r="F52" i="27"/>
  <c r="G52" i="27"/>
  <c r="H52" i="27"/>
  <c r="W52" i="5" s="1"/>
  <c r="X52" i="6" s="1"/>
  <c r="I52" i="27"/>
  <c r="J52" i="27"/>
  <c r="K52" i="27"/>
  <c r="W52" i="7" s="1"/>
  <c r="X52" i="8" s="1"/>
  <c r="L52" i="27"/>
  <c r="B53" i="27"/>
  <c r="W53" i="1" s="1"/>
  <c r="X53" i="2" s="1"/>
  <c r="C53" i="27"/>
  <c r="D53" i="27"/>
  <c r="E53" i="27"/>
  <c r="W53" i="3" s="1"/>
  <c r="X53" i="4" s="1"/>
  <c r="F53" i="27"/>
  <c r="G53" i="27"/>
  <c r="H53" i="27"/>
  <c r="W53" i="5" s="1"/>
  <c r="X53" i="6" s="1"/>
  <c r="I53" i="27"/>
  <c r="J53" i="27"/>
  <c r="K53" i="27"/>
  <c r="W53" i="7" s="1"/>
  <c r="X53" i="8" s="1"/>
  <c r="L53" i="27"/>
  <c r="B54" i="27"/>
  <c r="W54" i="1" s="1"/>
  <c r="X54" i="2" s="1"/>
  <c r="C54" i="27"/>
  <c r="D54" i="27"/>
  <c r="E54" i="27"/>
  <c r="W54" i="3" s="1"/>
  <c r="X54" i="4" s="1"/>
  <c r="F54" i="27"/>
  <c r="G54" i="27"/>
  <c r="H54" i="27"/>
  <c r="W54" i="5" s="1"/>
  <c r="X54" i="6" s="1"/>
  <c r="I54" i="27"/>
  <c r="J54" i="27"/>
  <c r="K54" i="27"/>
  <c r="W54" i="7" s="1"/>
  <c r="X54" i="8" s="1"/>
  <c r="L54" i="27"/>
  <c r="B55" i="27"/>
  <c r="W55" i="1" s="1"/>
  <c r="X55" i="2" s="1"/>
  <c r="C55" i="27"/>
  <c r="D55" i="27"/>
  <c r="E55" i="27"/>
  <c r="W55" i="3" s="1"/>
  <c r="X55" i="4" s="1"/>
  <c r="F55" i="27"/>
  <c r="G55" i="27"/>
  <c r="H55" i="27"/>
  <c r="W55" i="5" s="1"/>
  <c r="X55" i="6" s="1"/>
  <c r="I55" i="27"/>
  <c r="J55" i="27"/>
  <c r="K55" i="27"/>
  <c r="W55" i="7" s="1"/>
  <c r="X55" i="8" s="1"/>
  <c r="L55" i="27"/>
  <c r="B56" i="27"/>
  <c r="W56" i="1" s="1"/>
  <c r="X56" i="2" s="1"/>
  <c r="C56" i="27"/>
  <c r="D56" i="27"/>
  <c r="E56" i="27"/>
  <c r="W56" i="3" s="1"/>
  <c r="X56" i="4" s="1"/>
  <c r="F56" i="27"/>
  <c r="G56" i="27"/>
  <c r="H56" i="27"/>
  <c r="W56" i="5" s="1"/>
  <c r="X56" i="6" s="1"/>
  <c r="I56" i="27"/>
  <c r="J56" i="27"/>
  <c r="K56" i="27"/>
  <c r="W56" i="7" s="1"/>
  <c r="X56" i="8" s="1"/>
  <c r="L56" i="27"/>
  <c r="B57" i="27"/>
  <c r="W57" i="1" s="1"/>
  <c r="X57" i="2" s="1"/>
  <c r="C57" i="27"/>
  <c r="D57" i="27"/>
  <c r="E57" i="27"/>
  <c r="W57" i="3" s="1"/>
  <c r="X57" i="4" s="1"/>
  <c r="F57" i="27"/>
  <c r="G57" i="27"/>
  <c r="H57" i="27"/>
  <c r="W57" i="5" s="1"/>
  <c r="X57" i="6" s="1"/>
  <c r="I57" i="27"/>
  <c r="J57" i="27"/>
  <c r="K57" i="27"/>
  <c r="W57" i="7" s="1"/>
  <c r="X57" i="8" s="1"/>
  <c r="L57" i="27"/>
  <c r="B58" i="27"/>
  <c r="W58" i="1" s="1"/>
  <c r="X58" i="2" s="1"/>
  <c r="C58" i="27"/>
  <c r="D58" i="27"/>
  <c r="E58" i="27"/>
  <c r="W58" i="3" s="1"/>
  <c r="X58" i="4" s="1"/>
  <c r="F58" i="27"/>
  <c r="G58" i="27"/>
  <c r="H58" i="27"/>
  <c r="W58" i="5" s="1"/>
  <c r="X58" i="6" s="1"/>
  <c r="I58" i="27"/>
  <c r="J58" i="27"/>
  <c r="K58" i="27"/>
  <c r="W58" i="7" s="1"/>
  <c r="X58" i="8" s="1"/>
  <c r="L58" i="27"/>
  <c r="B59" i="27"/>
  <c r="C59" i="27"/>
  <c r="D59" i="27"/>
  <c r="E59" i="27"/>
  <c r="F59" i="27"/>
  <c r="G59" i="27"/>
  <c r="H59" i="27"/>
  <c r="W59" i="5" s="1"/>
  <c r="X59" i="6" s="1"/>
  <c r="I59" i="27"/>
  <c r="J59" i="27"/>
  <c r="K59" i="27"/>
  <c r="W59" i="7" s="1"/>
  <c r="X59" i="8" s="1"/>
  <c r="L59" i="27"/>
  <c r="B60" i="27"/>
  <c r="C60" i="27"/>
  <c r="D60" i="27"/>
  <c r="E60" i="27"/>
  <c r="F60" i="27"/>
  <c r="G60" i="27"/>
  <c r="H60" i="27"/>
  <c r="W60" i="5" s="1"/>
  <c r="X60" i="6" s="1"/>
  <c r="I60" i="27"/>
  <c r="J60" i="27"/>
  <c r="K60" i="27"/>
  <c r="L60" i="27"/>
  <c r="B61" i="27"/>
  <c r="W61" i="1" s="1"/>
  <c r="X61" i="2" s="1"/>
  <c r="C61" i="27"/>
  <c r="D61" i="27"/>
  <c r="E61" i="27"/>
  <c r="W61" i="3" s="1"/>
  <c r="X61" i="4" s="1"/>
  <c r="F61" i="27"/>
  <c r="G61" i="27"/>
  <c r="H61" i="27"/>
  <c r="W61" i="5" s="1"/>
  <c r="X61" i="6" s="1"/>
  <c r="I61" i="27"/>
  <c r="J61" i="27"/>
  <c r="K61" i="27"/>
  <c r="W61" i="7" s="1"/>
  <c r="X61" i="8" s="1"/>
  <c r="L61" i="27"/>
  <c r="B62" i="27"/>
  <c r="W62" i="1" s="1"/>
  <c r="X62" i="2" s="1"/>
  <c r="C62" i="27"/>
  <c r="D62" i="27"/>
  <c r="E62" i="27"/>
  <c r="W62" i="3" s="1"/>
  <c r="X62" i="4" s="1"/>
  <c r="F62" i="27"/>
  <c r="G62" i="27"/>
  <c r="H62" i="27"/>
  <c r="W62" i="5" s="1"/>
  <c r="X62" i="6" s="1"/>
  <c r="I62" i="27"/>
  <c r="J62" i="27"/>
  <c r="K62" i="27"/>
  <c r="W62" i="7" s="1"/>
  <c r="X62" i="8" s="1"/>
  <c r="L62" i="27"/>
  <c r="B63" i="27"/>
  <c r="W63" i="1" s="1"/>
  <c r="X63" i="2" s="1"/>
  <c r="C63" i="27"/>
  <c r="D63" i="27"/>
  <c r="E63" i="27"/>
  <c r="W63" i="3" s="1"/>
  <c r="X63" i="4" s="1"/>
  <c r="F63" i="27"/>
  <c r="G63" i="27"/>
  <c r="H63" i="27"/>
  <c r="W63" i="5" s="1"/>
  <c r="X63" i="6" s="1"/>
  <c r="I63" i="27"/>
  <c r="J63" i="27"/>
  <c r="K63" i="27"/>
  <c r="W63" i="7" s="1"/>
  <c r="X63" i="8" s="1"/>
  <c r="L63" i="27"/>
  <c r="B64" i="27"/>
  <c r="W64" i="1" s="1"/>
  <c r="X64" i="2" s="1"/>
  <c r="C64" i="27"/>
  <c r="D64" i="27"/>
  <c r="E64" i="27"/>
  <c r="W64" i="3" s="1"/>
  <c r="X64" i="4" s="1"/>
  <c r="F64" i="27"/>
  <c r="G64" i="27"/>
  <c r="H64" i="27"/>
  <c r="W64" i="5" s="1"/>
  <c r="X64" i="6" s="1"/>
  <c r="I64" i="27"/>
  <c r="J64" i="27"/>
  <c r="K64" i="27"/>
  <c r="W64" i="7" s="1"/>
  <c r="X64" i="8" s="1"/>
  <c r="L64" i="27"/>
  <c r="B65" i="27"/>
  <c r="W65" i="1" s="1"/>
  <c r="X65" i="2" s="1"/>
  <c r="C65" i="27"/>
  <c r="D65" i="27"/>
  <c r="E65" i="27"/>
  <c r="W65" i="3" s="1"/>
  <c r="X65" i="4" s="1"/>
  <c r="F65" i="27"/>
  <c r="G65" i="27"/>
  <c r="H65" i="27"/>
  <c r="W65" i="5" s="1"/>
  <c r="X65" i="6" s="1"/>
  <c r="I65" i="27"/>
  <c r="J65" i="27"/>
  <c r="K65" i="27"/>
  <c r="W65" i="7" s="1"/>
  <c r="X65" i="8" s="1"/>
  <c r="L65" i="27"/>
  <c r="B66" i="27"/>
  <c r="W66" i="1" s="1"/>
  <c r="X66" i="2" s="1"/>
  <c r="C66" i="27"/>
  <c r="D66" i="27"/>
  <c r="E66" i="27"/>
  <c r="W66" i="3" s="1"/>
  <c r="X66" i="4" s="1"/>
  <c r="F66" i="27"/>
  <c r="G66" i="27"/>
  <c r="H66" i="27"/>
  <c r="W66" i="5" s="1"/>
  <c r="X66" i="6" s="1"/>
  <c r="I66" i="27"/>
  <c r="J66" i="27"/>
  <c r="K66" i="27"/>
  <c r="W66" i="7" s="1"/>
  <c r="X66" i="8" s="1"/>
  <c r="L66" i="27"/>
  <c r="B67" i="27"/>
  <c r="C67" i="27"/>
  <c r="D67" i="27"/>
  <c r="E67" i="27"/>
  <c r="F67" i="27"/>
  <c r="G67" i="27"/>
  <c r="H67" i="27"/>
  <c r="I67" i="27"/>
  <c r="J67" i="27"/>
  <c r="K67" i="27"/>
  <c r="W67" i="7" s="1"/>
  <c r="X67" i="8" s="1"/>
  <c r="L67" i="27"/>
  <c r="B68" i="27"/>
  <c r="W68" i="1" s="1"/>
  <c r="X68" i="2" s="1"/>
  <c r="C68" i="27"/>
  <c r="D68" i="27"/>
  <c r="E68" i="27"/>
  <c r="W68" i="3" s="1"/>
  <c r="X68" i="4" s="1"/>
  <c r="F68" i="27"/>
  <c r="G68" i="27"/>
  <c r="H68" i="27"/>
  <c r="W68" i="5" s="1"/>
  <c r="X68" i="6" s="1"/>
  <c r="I68" i="27"/>
  <c r="J68" i="27"/>
  <c r="K68" i="27"/>
  <c r="W68" i="7" s="1"/>
  <c r="X68" i="8" s="1"/>
  <c r="L68" i="27"/>
  <c r="B69" i="27"/>
  <c r="W69" i="1" s="1"/>
  <c r="X69" i="2" s="1"/>
  <c r="C69" i="27"/>
  <c r="D69" i="27"/>
  <c r="E69" i="27"/>
  <c r="W69" i="3" s="1"/>
  <c r="X69" i="4" s="1"/>
  <c r="F69" i="27"/>
  <c r="G69" i="27"/>
  <c r="H69" i="27"/>
  <c r="W69" i="5" s="1"/>
  <c r="X69" i="6" s="1"/>
  <c r="I69" i="27"/>
  <c r="J69" i="27"/>
  <c r="K69" i="27"/>
  <c r="W69" i="7" s="1"/>
  <c r="X69" i="8" s="1"/>
  <c r="L69" i="27"/>
  <c r="B70" i="27"/>
  <c r="W70" i="1" s="1"/>
  <c r="X70" i="2" s="1"/>
  <c r="C70" i="27"/>
  <c r="D70" i="27"/>
  <c r="E70" i="27"/>
  <c r="W70" i="3" s="1"/>
  <c r="X70" i="4" s="1"/>
  <c r="F70" i="27"/>
  <c r="G70" i="27"/>
  <c r="H70" i="27"/>
  <c r="W70" i="5" s="1"/>
  <c r="X70" i="6" s="1"/>
  <c r="I70" i="27"/>
  <c r="J70" i="27"/>
  <c r="K70" i="27"/>
  <c r="W70" i="7" s="1"/>
  <c r="X70" i="8" s="1"/>
  <c r="L70" i="27"/>
  <c r="B71" i="27"/>
  <c r="W71" i="1" s="1"/>
  <c r="X71" i="2" s="1"/>
  <c r="C71" i="27"/>
  <c r="D71" i="27"/>
  <c r="E71" i="27"/>
  <c r="W71" i="3" s="1"/>
  <c r="X71" i="4" s="1"/>
  <c r="F71" i="27"/>
  <c r="G71" i="27"/>
  <c r="H71" i="27"/>
  <c r="W71" i="5" s="1"/>
  <c r="X71" i="6" s="1"/>
  <c r="I71" i="27"/>
  <c r="J71" i="27"/>
  <c r="K71" i="27"/>
  <c r="W71" i="7" s="1"/>
  <c r="X71" i="8" s="1"/>
  <c r="L71" i="27"/>
  <c r="B72" i="27"/>
  <c r="W72" i="1" s="1"/>
  <c r="X72" i="2" s="1"/>
  <c r="C72" i="27"/>
  <c r="D72" i="27"/>
  <c r="E72" i="27"/>
  <c r="W72" i="3" s="1"/>
  <c r="X72" i="4" s="1"/>
  <c r="F72" i="27"/>
  <c r="G72" i="27"/>
  <c r="H72" i="27"/>
  <c r="W72" i="5" s="1"/>
  <c r="X72" i="6" s="1"/>
  <c r="I72" i="27"/>
  <c r="J72" i="27"/>
  <c r="K72" i="27"/>
  <c r="W72" i="7" s="1"/>
  <c r="X72" i="8" s="1"/>
  <c r="L72" i="27"/>
  <c r="B73" i="27"/>
  <c r="W73" i="1" s="1"/>
  <c r="X73" i="2" s="1"/>
  <c r="C73" i="27"/>
  <c r="D73" i="27"/>
  <c r="E73" i="27"/>
  <c r="W73" i="3" s="1"/>
  <c r="X73" i="4" s="1"/>
  <c r="F73" i="27"/>
  <c r="G73" i="27"/>
  <c r="H73" i="27"/>
  <c r="W73" i="5" s="1"/>
  <c r="X73" i="6" s="1"/>
  <c r="I73" i="27"/>
  <c r="J73" i="27"/>
  <c r="K73" i="27"/>
  <c r="W73" i="7" s="1"/>
  <c r="X73" i="8" s="1"/>
  <c r="L73" i="27"/>
  <c r="B74" i="27"/>
  <c r="W74" i="1" s="1"/>
  <c r="X74" i="2" s="1"/>
  <c r="C74" i="27"/>
  <c r="D74" i="27"/>
  <c r="E74" i="27"/>
  <c r="W74" i="3" s="1"/>
  <c r="X74" i="4" s="1"/>
  <c r="F74" i="27"/>
  <c r="G74" i="27"/>
  <c r="H74" i="27"/>
  <c r="W74" i="5" s="1"/>
  <c r="X74" i="6" s="1"/>
  <c r="I74" i="27"/>
  <c r="J74" i="27"/>
  <c r="K74" i="27"/>
  <c r="W74" i="7" s="1"/>
  <c r="X74" i="8" s="1"/>
  <c r="L74" i="27"/>
  <c r="B75" i="27"/>
  <c r="W75" i="1" s="1"/>
  <c r="X75" i="2" s="1"/>
  <c r="C75" i="27"/>
  <c r="D75" i="27"/>
  <c r="E75" i="27"/>
  <c r="W75" i="3" s="1"/>
  <c r="X75" i="4" s="1"/>
  <c r="F75" i="27"/>
  <c r="G75" i="27"/>
  <c r="H75" i="27"/>
  <c r="W75" i="5" s="1"/>
  <c r="X75" i="6" s="1"/>
  <c r="I75" i="27"/>
  <c r="J75" i="27"/>
  <c r="K75" i="27"/>
  <c r="W75" i="7" s="1"/>
  <c r="X75" i="8" s="1"/>
  <c r="L75" i="27"/>
  <c r="B76" i="27"/>
  <c r="W76" i="1" s="1"/>
  <c r="X76" i="2" s="1"/>
  <c r="C76" i="27"/>
  <c r="D76" i="27"/>
  <c r="E76" i="27"/>
  <c r="W76" i="3" s="1"/>
  <c r="X76" i="4" s="1"/>
  <c r="F76" i="27"/>
  <c r="G76" i="27"/>
  <c r="H76" i="27"/>
  <c r="W76" i="5" s="1"/>
  <c r="X76" i="6" s="1"/>
  <c r="I76" i="27"/>
  <c r="J76" i="27"/>
  <c r="K76" i="27"/>
  <c r="W76" i="7" s="1"/>
  <c r="X76" i="8" s="1"/>
  <c r="L76" i="27"/>
  <c r="B77" i="27"/>
  <c r="W77" i="1" s="1"/>
  <c r="X77" i="2" s="1"/>
  <c r="C77" i="27"/>
  <c r="D77" i="27"/>
  <c r="E77" i="27"/>
  <c r="W77" i="3" s="1"/>
  <c r="X77" i="4" s="1"/>
  <c r="F77" i="27"/>
  <c r="G77" i="27"/>
  <c r="H77" i="27"/>
  <c r="W77" i="5" s="1"/>
  <c r="X77" i="6" s="1"/>
  <c r="I77" i="27"/>
  <c r="J77" i="27"/>
  <c r="K77" i="27"/>
  <c r="W77" i="7" s="1"/>
  <c r="X77" i="8" s="1"/>
  <c r="L77" i="27"/>
  <c r="B78" i="27"/>
  <c r="W78" i="1" s="1"/>
  <c r="X78" i="2" s="1"/>
  <c r="C78" i="27"/>
  <c r="D78" i="27"/>
  <c r="E78" i="27"/>
  <c r="W78" i="3" s="1"/>
  <c r="X78" i="4" s="1"/>
  <c r="F78" i="27"/>
  <c r="G78" i="27"/>
  <c r="H78" i="27"/>
  <c r="W78" i="5" s="1"/>
  <c r="X78" i="6" s="1"/>
  <c r="I78" i="27"/>
  <c r="J78" i="27"/>
  <c r="K78" i="27"/>
  <c r="W78" i="7" s="1"/>
  <c r="X78" i="8" s="1"/>
  <c r="L78" i="27"/>
  <c r="B79" i="27"/>
  <c r="C79" i="27"/>
  <c r="D79" i="27"/>
  <c r="E79" i="27"/>
  <c r="W79" i="3" s="1"/>
  <c r="X79" i="4" s="1"/>
  <c r="F79" i="27"/>
  <c r="G79" i="27"/>
  <c r="H79" i="27"/>
  <c r="W79" i="5" s="1"/>
  <c r="X79" i="6" s="1"/>
  <c r="I79" i="27"/>
  <c r="J79" i="27"/>
  <c r="K79" i="27"/>
  <c r="W79" i="7" s="1"/>
  <c r="X79" i="8" s="1"/>
  <c r="L79" i="27"/>
  <c r="B80" i="27"/>
  <c r="W80" i="1" s="1"/>
  <c r="X80" i="2" s="1"/>
  <c r="C80" i="27"/>
  <c r="D80" i="27"/>
  <c r="E80" i="27"/>
  <c r="W80" i="3" s="1"/>
  <c r="X80" i="4" s="1"/>
  <c r="F80" i="27"/>
  <c r="G80" i="27"/>
  <c r="H80" i="27"/>
  <c r="W80" i="5" s="1"/>
  <c r="X80" i="6" s="1"/>
  <c r="I80" i="27"/>
  <c r="J80" i="27"/>
  <c r="K80" i="27"/>
  <c r="W80" i="7" s="1"/>
  <c r="X80" i="8" s="1"/>
  <c r="L80" i="27"/>
  <c r="B81" i="27"/>
  <c r="C81" i="27"/>
  <c r="D81" i="27"/>
  <c r="E81" i="27"/>
  <c r="W81" i="3" s="1"/>
  <c r="X81" i="4" s="1"/>
  <c r="F81" i="27"/>
  <c r="G81" i="27"/>
  <c r="H81" i="27"/>
  <c r="W81" i="5" s="1"/>
  <c r="X81" i="6" s="1"/>
  <c r="I81" i="27"/>
  <c r="J81" i="27"/>
  <c r="K81" i="27"/>
  <c r="W81" i="7" s="1"/>
  <c r="X81" i="8" s="1"/>
  <c r="L81" i="27"/>
  <c r="B82" i="27"/>
  <c r="W82" i="1" s="1"/>
  <c r="X82" i="2" s="1"/>
  <c r="C82" i="27"/>
  <c r="D82" i="27"/>
  <c r="E82" i="27"/>
  <c r="W82" i="3" s="1"/>
  <c r="X82" i="4" s="1"/>
  <c r="F82" i="27"/>
  <c r="G82" i="27"/>
  <c r="H82" i="27"/>
  <c r="W82" i="5" s="1"/>
  <c r="X82" i="6" s="1"/>
  <c r="I82" i="27"/>
  <c r="J82" i="27"/>
  <c r="K82" i="27"/>
  <c r="W82" i="7" s="1"/>
  <c r="X82" i="8" s="1"/>
  <c r="L82" i="27"/>
  <c r="B83" i="27"/>
  <c r="C83" i="27"/>
  <c r="D83" i="27"/>
  <c r="E83" i="27"/>
  <c r="F83" i="27"/>
  <c r="G83" i="27"/>
  <c r="H83" i="27"/>
  <c r="W83" i="5" s="1"/>
  <c r="X83" i="6" s="1"/>
  <c r="I83" i="27"/>
  <c r="J83" i="27"/>
  <c r="K83" i="27"/>
  <c r="W83" i="7" s="1"/>
  <c r="X83" i="8" s="1"/>
  <c r="L83" i="27"/>
  <c r="B84" i="27"/>
  <c r="W84" i="1" s="1"/>
  <c r="X84" i="2" s="1"/>
  <c r="C84" i="27"/>
  <c r="D84" i="27"/>
  <c r="E84" i="27"/>
  <c r="W84" i="3" s="1"/>
  <c r="X84" i="4" s="1"/>
  <c r="F84" i="27"/>
  <c r="G84" i="27"/>
  <c r="H84" i="27"/>
  <c r="W84" i="5" s="1"/>
  <c r="X84" i="6" s="1"/>
  <c r="I84" i="27"/>
  <c r="J84" i="27"/>
  <c r="K84" i="27"/>
  <c r="W84" i="7" s="1"/>
  <c r="X84" i="8" s="1"/>
  <c r="L84" i="27"/>
  <c r="B85" i="27"/>
  <c r="W85" i="1" s="1"/>
  <c r="X85" i="2" s="1"/>
  <c r="C85" i="27"/>
  <c r="D85" i="27"/>
  <c r="E85" i="27"/>
  <c r="W85" i="3" s="1"/>
  <c r="X85" i="4" s="1"/>
  <c r="F85" i="27"/>
  <c r="G85" i="27"/>
  <c r="H85" i="27"/>
  <c r="W85" i="5" s="1"/>
  <c r="X85" i="6" s="1"/>
  <c r="I85" i="27"/>
  <c r="J85" i="27"/>
  <c r="K85" i="27"/>
  <c r="W85" i="7" s="1"/>
  <c r="X85" i="8" s="1"/>
  <c r="L85" i="27"/>
  <c r="B86" i="27"/>
  <c r="W86" i="1" s="1"/>
  <c r="X86" i="2" s="1"/>
  <c r="C86" i="27"/>
  <c r="D86" i="27"/>
  <c r="E86" i="27"/>
  <c r="W86" i="3" s="1"/>
  <c r="X86" i="4" s="1"/>
  <c r="F86" i="27"/>
  <c r="G86" i="27"/>
  <c r="H86" i="27"/>
  <c r="W86" i="5" s="1"/>
  <c r="X86" i="6" s="1"/>
  <c r="I86" i="27"/>
  <c r="J86" i="27"/>
  <c r="K86" i="27"/>
  <c r="W86" i="7" s="1"/>
  <c r="X86" i="8" s="1"/>
  <c r="L86" i="27"/>
  <c r="B87" i="27"/>
  <c r="C87" i="27"/>
  <c r="D87" i="27"/>
  <c r="E87" i="27"/>
  <c r="W87" i="3" s="1"/>
  <c r="X87" i="4" s="1"/>
  <c r="F87" i="27"/>
  <c r="G87" i="27"/>
  <c r="H87" i="27"/>
  <c r="W87" i="5" s="1"/>
  <c r="X87" i="6" s="1"/>
  <c r="I87" i="27"/>
  <c r="J87" i="27"/>
  <c r="K87" i="27"/>
  <c r="W87" i="7" s="1"/>
  <c r="X87" i="8" s="1"/>
  <c r="L87" i="27"/>
  <c r="B88" i="27"/>
  <c r="W88" i="1" s="1"/>
  <c r="X88" i="2" s="1"/>
  <c r="C88" i="27"/>
  <c r="D88" i="27"/>
  <c r="E88" i="27"/>
  <c r="W88" i="3" s="1"/>
  <c r="X88" i="4" s="1"/>
  <c r="F88" i="27"/>
  <c r="G88" i="27"/>
  <c r="H88" i="27"/>
  <c r="W88" i="5" s="1"/>
  <c r="X88" i="6" s="1"/>
  <c r="I88" i="27"/>
  <c r="J88" i="27"/>
  <c r="K88" i="27"/>
  <c r="W88" i="7" s="1"/>
  <c r="X88" i="8" s="1"/>
  <c r="L88" i="27"/>
  <c r="B89" i="27"/>
  <c r="C89" i="27"/>
  <c r="D89" i="27"/>
  <c r="E89" i="27"/>
  <c r="W89" i="3" s="1"/>
  <c r="X89" i="4" s="1"/>
  <c r="F89" i="27"/>
  <c r="G89" i="27"/>
  <c r="H89" i="27"/>
  <c r="I89" i="27"/>
  <c r="J89" i="27"/>
  <c r="K89" i="27"/>
  <c r="L89" i="27"/>
  <c r="B90" i="27"/>
  <c r="W90" i="1" s="1"/>
  <c r="X90" i="2" s="1"/>
  <c r="C90" i="27"/>
  <c r="D90" i="27"/>
  <c r="E90" i="27"/>
  <c r="W90" i="3" s="1"/>
  <c r="X90" i="4" s="1"/>
  <c r="F90" i="27"/>
  <c r="G90" i="27"/>
  <c r="H90" i="27"/>
  <c r="W90" i="5" s="1"/>
  <c r="X90" i="6" s="1"/>
  <c r="I90" i="27"/>
  <c r="J90" i="27"/>
  <c r="K90" i="27"/>
  <c r="W90" i="7" s="1"/>
  <c r="X90" i="8" s="1"/>
  <c r="L90" i="27"/>
  <c r="B91" i="27"/>
  <c r="W91" i="1" s="1"/>
  <c r="X91" i="2" s="1"/>
  <c r="C91" i="27"/>
  <c r="D91" i="27"/>
  <c r="E91" i="27"/>
  <c r="W91" i="3" s="1"/>
  <c r="X91" i="4" s="1"/>
  <c r="F91" i="27"/>
  <c r="G91" i="27"/>
  <c r="H91" i="27"/>
  <c r="W91" i="5" s="1"/>
  <c r="X91" i="6" s="1"/>
  <c r="I91" i="27"/>
  <c r="J91" i="27"/>
  <c r="K91" i="27"/>
  <c r="W91" i="7" s="1"/>
  <c r="X91" i="8" s="1"/>
  <c r="L91" i="27"/>
  <c r="B92" i="27"/>
  <c r="W92" i="1" s="1"/>
  <c r="X92" i="2" s="1"/>
  <c r="C92" i="27"/>
  <c r="D92" i="27"/>
  <c r="E92" i="27"/>
  <c r="W92" i="3" s="1"/>
  <c r="X92" i="4" s="1"/>
  <c r="F92" i="27"/>
  <c r="G92" i="27"/>
  <c r="H92" i="27"/>
  <c r="W92" i="5" s="1"/>
  <c r="X92" i="6" s="1"/>
  <c r="I92" i="27"/>
  <c r="J92" i="27"/>
  <c r="K92" i="27"/>
  <c r="W92" i="7" s="1"/>
  <c r="X92" i="8" s="1"/>
  <c r="L92" i="27"/>
  <c r="B93" i="27"/>
  <c r="W93" i="1" s="1"/>
  <c r="X93" i="2" s="1"/>
  <c r="C93" i="27"/>
  <c r="D93" i="27"/>
  <c r="E93" i="27"/>
  <c r="W93" i="3" s="1"/>
  <c r="X93" i="4" s="1"/>
  <c r="F93" i="27"/>
  <c r="G93" i="27"/>
  <c r="H93" i="27"/>
  <c r="W93" i="5" s="1"/>
  <c r="X93" i="6" s="1"/>
  <c r="I93" i="27"/>
  <c r="J93" i="27"/>
  <c r="K93" i="27"/>
  <c r="W93" i="7" s="1"/>
  <c r="X93" i="8" s="1"/>
  <c r="L93" i="27"/>
  <c r="B94" i="27"/>
  <c r="W94" i="1" s="1"/>
  <c r="X94" i="2" s="1"/>
  <c r="C94" i="27"/>
  <c r="D94" i="27"/>
  <c r="E94" i="27"/>
  <c r="W94" i="3" s="1"/>
  <c r="X94" i="4" s="1"/>
  <c r="F94" i="27"/>
  <c r="G94" i="27"/>
  <c r="H94" i="27"/>
  <c r="W94" i="5" s="1"/>
  <c r="X94" i="6" s="1"/>
  <c r="I94" i="27"/>
  <c r="J94" i="27"/>
  <c r="K94" i="27"/>
  <c r="W94" i="7" s="1"/>
  <c r="X94" i="8" s="1"/>
  <c r="L94" i="27"/>
  <c r="B95" i="27"/>
  <c r="C95" i="27"/>
  <c r="D95" i="27"/>
  <c r="E95" i="27"/>
  <c r="W95" i="3" s="1"/>
  <c r="X95" i="4" s="1"/>
  <c r="F95" i="27"/>
  <c r="G95" i="27"/>
  <c r="H95" i="27"/>
  <c r="W95" i="5" s="1"/>
  <c r="X95" i="6" s="1"/>
  <c r="I95" i="27"/>
  <c r="J95" i="27"/>
  <c r="K95" i="27"/>
  <c r="W95" i="7" s="1"/>
  <c r="X95" i="8" s="1"/>
  <c r="L95" i="27"/>
  <c r="B96" i="27"/>
  <c r="W96" i="1" s="1"/>
  <c r="X96" i="2" s="1"/>
  <c r="C96" i="27"/>
  <c r="D96" i="27"/>
  <c r="E96" i="27"/>
  <c r="W96" i="3" s="1"/>
  <c r="X96" i="4" s="1"/>
  <c r="F96" i="27"/>
  <c r="G96" i="27"/>
  <c r="H96" i="27"/>
  <c r="W96" i="5" s="1"/>
  <c r="X96" i="6" s="1"/>
  <c r="I96" i="27"/>
  <c r="J96" i="27"/>
  <c r="K96" i="27"/>
  <c r="W96" i="7" s="1"/>
  <c r="X96" i="8" s="1"/>
  <c r="L96" i="27"/>
  <c r="B97" i="27"/>
  <c r="W97" i="1" s="1"/>
  <c r="X97" i="2" s="1"/>
  <c r="C97" i="27"/>
  <c r="D97" i="27"/>
  <c r="E97" i="27"/>
  <c r="W97" i="3" s="1"/>
  <c r="X97" i="4" s="1"/>
  <c r="F97" i="27"/>
  <c r="G97" i="27"/>
  <c r="H97" i="27"/>
  <c r="W97" i="5" s="1"/>
  <c r="X97" i="6" s="1"/>
  <c r="I97" i="27"/>
  <c r="J97" i="27"/>
  <c r="K97" i="27"/>
  <c r="W97" i="7" s="1"/>
  <c r="X97" i="8" s="1"/>
  <c r="L97" i="27"/>
  <c r="B98" i="27"/>
  <c r="W98" i="1" s="1"/>
  <c r="X98" i="2" s="1"/>
  <c r="C98" i="27"/>
  <c r="D98" i="27"/>
  <c r="E98" i="27"/>
  <c r="W98" i="3" s="1"/>
  <c r="X98" i="4" s="1"/>
  <c r="F98" i="27"/>
  <c r="G98" i="27"/>
  <c r="H98" i="27"/>
  <c r="W98" i="5" s="1"/>
  <c r="X98" i="6" s="1"/>
  <c r="I98" i="27"/>
  <c r="J98" i="27"/>
  <c r="K98" i="27"/>
  <c r="W98" i="7" s="1"/>
  <c r="X98" i="8" s="1"/>
  <c r="L98" i="27"/>
  <c r="B99" i="27"/>
  <c r="W99" i="1" s="1"/>
  <c r="X99" i="2" s="1"/>
  <c r="C99" i="27"/>
  <c r="D99" i="27"/>
  <c r="E99" i="27"/>
  <c r="W99" i="3" s="1"/>
  <c r="X99" i="4" s="1"/>
  <c r="F99" i="27"/>
  <c r="G99" i="27"/>
  <c r="H99" i="27"/>
  <c r="W99" i="5" s="1"/>
  <c r="X99" i="6" s="1"/>
  <c r="I99" i="27"/>
  <c r="J99" i="27"/>
  <c r="K99" i="27"/>
  <c r="W99" i="7" s="1"/>
  <c r="X99" i="8" s="1"/>
  <c r="L99" i="27"/>
  <c r="B100" i="27"/>
  <c r="C100" i="27"/>
  <c r="D100" i="27"/>
  <c r="E100" i="27"/>
  <c r="F100" i="27"/>
  <c r="G100" i="27"/>
  <c r="H100" i="27"/>
  <c r="W100" i="5" s="1"/>
  <c r="X100" i="6" s="1"/>
  <c r="I100" i="27"/>
  <c r="J100" i="27"/>
  <c r="K100" i="27"/>
  <c r="L100" i="27"/>
  <c r="B101" i="27"/>
  <c r="W101" i="1" s="1"/>
  <c r="X101" i="2" s="1"/>
  <c r="C101" i="27"/>
  <c r="D101" i="27"/>
  <c r="E101" i="27"/>
  <c r="W101" i="3" s="1"/>
  <c r="X101" i="4" s="1"/>
  <c r="F101" i="27"/>
  <c r="G101" i="27"/>
  <c r="H101" i="27"/>
  <c r="W101" i="5" s="1"/>
  <c r="X101" i="6" s="1"/>
  <c r="I101" i="27"/>
  <c r="J101" i="27"/>
  <c r="K101" i="27"/>
  <c r="W101" i="7" s="1"/>
  <c r="X101" i="8" s="1"/>
  <c r="L101" i="27"/>
  <c r="B102" i="27"/>
  <c r="W102" i="1" s="1"/>
  <c r="X102" i="2" s="1"/>
  <c r="C102" i="27"/>
  <c r="D102" i="27"/>
  <c r="E102" i="27"/>
  <c r="W102" i="3" s="1"/>
  <c r="X102" i="4" s="1"/>
  <c r="F102" i="27"/>
  <c r="G102" i="27"/>
  <c r="H102" i="27"/>
  <c r="W102" i="5" s="1"/>
  <c r="X102" i="6" s="1"/>
  <c r="I102" i="27"/>
  <c r="J102" i="27"/>
  <c r="K102" i="27"/>
  <c r="W102" i="7" s="1"/>
  <c r="X102" i="8" s="1"/>
  <c r="L102" i="27"/>
  <c r="B103" i="27"/>
  <c r="W103" i="1" s="1"/>
  <c r="X103" i="2" s="1"/>
  <c r="C103" i="27"/>
  <c r="D103" i="27"/>
  <c r="E103" i="27"/>
  <c r="W103" i="3" s="1"/>
  <c r="X103" i="4" s="1"/>
  <c r="F103" i="27"/>
  <c r="G103" i="27"/>
  <c r="H103" i="27"/>
  <c r="W103" i="5" s="1"/>
  <c r="X103" i="6" s="1"/>
  <c r="I103" i="27"/>
  <c r="J103" i="27"/>
  <c r="K103" i="27"/>
  <c r="W103" i="7" s="1"/>
  <c r="X103" i="8" s="1"/>
  <c r="L103" i="27"/>
  <c r="B104" i="27"/>
  <c r="W104" i="1" s="1"/>
  <c r="X104" i="2" s="1"/>
  <c r="C104" i="27"/>
  <c r="D104" i="27"/>
  <c r="E104" i="27"/>
  <c r="W104" i="3" s="1"/>
  <c r="X104" i="4" s="1"/>
  <c r="F104" i="27"/>
  <c r="G104" i="27"/>
  <c r="H104" i="27"/>
  <c r="W104" i="5" s="1"/>
  <c r="X104" i="6" s="1"/>
  <c r="I104" i="27"/>
  <c r="J104" i="27"/>
  <c r="K104" i="27"/>
  <c r="W104" i="7" s="1"/>
  <c r="X104" i="8" s="1"/>
  <c r="L104" i="27"/>
  <c r="B105" i="27"/>
  <c r="W105" i="1" s="1"/>
  <c r="X105" i="2" s="1"/>
  <c r="C105" i="27"/>
  <c r="D105" i="27"/>
  <c r="E105" i="27"/>
  <c r="W105" i="3" s="1"/>
  <c r="X105" i="4" s="1"/>
  <c r="F105" i="27"/>
  <c r="G105" i="27"/>
  <c r="H105" i="27"/>
  <c r="W105" i="5" s="1"/>
  <c r="X105" i="6" s="1"/>
  <c r="I105" i="27"/>
  <c r="J105" i="27"/>
  <c r="K105" i="27"/>
  <c r="W105" i="7" s="1"/>
  <c r="X105" i="8" s="1"/>
  <c r="L105" i="27"/>
  <c r="B106" i="27"/>
  <c r="W106" i="1" s="1"/>
  <c r="X106" i="2" s="1"/>
  <c r="C106" i="27"/>
  <c r="D106" i="27"/>
  <c r="E106" i="27"/>
  <c r="F106" i="27"/>
  <c r="G106" i="27"/>
  <c r="H106" i="27"/>
  <c r="I106" i="27"/>
  <c r="J106" i="27"/>
  <c r="K106" i="27"/>
  <c r="L106" i="27"/>
  <c r="B107" i="27"/>
  <c r="W107" i="1" s="1"/>
  <c r="X107" i="2" s="1"/>
  <c r="C107" i="27"/>
  <c r="D107" i="27"/>
  <c r="E107" i="27"/>
  <c r="W107" i="3" s="1"/>
  <c r="X107" i="4" s="1"/>
  <c r="F107" i="27"/>
  <c r="G107" i="27"/>
  <c r="H107" i="27"/>
  <c r="W107" i="5" s="1"/>
  <c r="X107" i="6" s="1"/>
  <c r="I107" i="27"/>
  <c r="J107" i="27"/>
  <c r="K107" i="27"/>
  <c r="W107" i="7" s="1"/>
  <c r="X107" i="8" s="1"/>
  <c r="L107" i="27"/>
  <c r="B108" i="27"/>
  <c r="W108" i="1" s="1"/>
  <c r="X108" i="2" s="1"/>
  <c r="C108" i="27"/>
  <c r="D108" i="27"/>
  <c r="E108" i="27"/>
  <c r="W108" i="3" s="1"/>
  <c r="X108" i="4" s="1"/>
  <c r="F108" i="27"/>
  <c r="G108" i="27"/>
  <c r="H108" i="27"/>
  <c r="W108" i="5" s="1"/>
  <c r="X108" i="6" s="1"/>
  <c r="I108" i="27"/>
  <c r="J108" i="27"/>
  <c r="K108" i="27"/>
  <c r="W108" i="7" s="1"/>
  <c r="X108" i="8" s="1"/>
  <c r="L108" i="27"/>
  <c r="B109" i="27"/>
  <c r="W109" i="1" s="1"/>
  <c r="X109" i="2" s="1"/>
  <c r="C109" i="27"/>
  <c r="D109" i="27"/>
  <c r="E109" i="27"/>
  <c r="W109" i="3" s="1"/>
  <c r="X109" i="4" s="1"/>
  <c r="F109" i="27"/>
  <c r="G109" i="27"/>
  <c r="H109" i="27"/>
  <c r="W109" i="5" s="1"/>
  <c r="X109" i="6" s="1"/>
  <c r="I109" i="27"/>
  <c r="J109" i="27"/>
  <c r="K109" i="27"/>
  <c r="W109" i="7" s="1"/>
  <c r="X109" i="8" s="1"/>
  <c r="L109" i="27"/>
  <c r="B110" i="27"/>
  <c r="W110" i="1" s="1"/>
  <c r="X110" i="2" s="1"/>
  <c r="C110" i="27"/>
  <c r="D110" i="27"/>
  <c r="E110" i="27"/>
  <c r="W110" i="3" s="1"/>
  <c r="X110" i="4" s="1"/>
  <c r="F110" i="27"/>
  <c r="G110" i="27"/>
  <c r="H110" i="27"/>
  <c r="W110" i="5" s="1"/>
  <c r="X110" i="6" s="1"/>
  <c r="I110" i="27"/>
  <c r="J110" i="27"/>
  <c r="K110" i="27"/>
  <c r="W110" i="7" s="1"/>
  <c r="X110" i="8" s="1"/>
  <c r="L110" i="27"/>
  <c r="B111" i="27"/>
  <c r="W111" i="1" s="1"/>
  <c r="X111" i="2" s="1"/>
  <c r="C111" i="27"/>
  <c r="D111" i="27"/>
  <c r="E111" i="27"/>
  <c r="W111" i="3" s="1"/>
  <c r="X111" i="4" s="1"/>
  <c r="F111" i="27"/>
  <c r="G111" i="27"/>
  <c r="H111" i="27"/>
  <c r="W111" i="5" s="1"/>
  <c r="X111" i="6" s="1"/>
  <c r="I111" i="27"/>
  <c r="J111" i="27"/>
  <c r="K111" i="27"/>
  <c r="W111" i="7" s="1"/>
  <c r="X111" i="8" s="1"/>
  <c r="L111" i="27"/>
  <c r="B112" i="27"/>
  <c r="W112" i="1" s="1"/>
  <c r="X112" i="2" s="1"/>
  <c r="C112" i="27"/>
  <c r="D112" i="27"/>
  <c r="E112" i="27"/>
  <c r="W112" i="3" s="1"/>
  <c r="X112" i="4" s="1"/>
  <c r="F112" i="27"/>
  <c r="G112" i="27"/>
  <c r="H112" i="27"/>
  <c r="W112" i="5" s="1"/>
  <c r="X112" i="6" s="1"/>
  <c r="I112" i="27"/>
  <c r="J112" i="27"/>
  <c r="K112" i="27"/>
  <c r="W112" i="7" s="1"/>
  <c r="X112" i="8" s="1"/>
  <c r="L112" i="27"/>
  <c r="B113" i="27"/>
  <c r="C113" i="27"/>
  <c r="D113" i="27"/>
  <c r="E113" i="27"/>
  <c r="W113" i="3" s="1"/>
  <c r="X113" i="4" s="1"/>
  <c r="F113" i="27"/>
  <c r="G113" i="27"/>
  <c r="H113" i="27"/>
  <c r="I113" i="27"/>
  <c r="J113" i="27"/>
  <c r="K113" i="27"/>
  <c r="L113" i="27"/>
  <c r="B114" i="27"/>
  <c r="W114" i="1" s="1"/>
  <c r="X114" i="2" s="1"/>
  <c r="C114" i="27"/>
  <c r="D114" i="27"/>
  <c r="E114" i="27"/>
  <c r="W114" i="3" s="1"/>
  <c r="X114" i="4" s="1"/>
  <c r="F114" i="27"/>
  <c r="G114" i="27"/>
  <c r="H114" i="27"/>
  <c r="W114" i="5" s="1"/>
  <c r="X114" i="6" s="1"/>
  <c r="I114" i="27"/>
  <c r="J114" i="27"/>
  <c r="K114" i="27"/>
  <c r="W114" i="7" s="1"/>
  <c r="X114" i="8" s="1"/>
  <c r="L114" i="27"/>
  <c r="B115" i="27"/>
  <c r="W115" i="1" s="1"/>
  <c r="X115" i="2" s="1"/>
  <c r="C115" i="27"/>
  <c r="D115" i="27"/>
  <c r="E115" i="27"/>
  <c r="W115" i="3" s="1"/>
  <c r="X115" i="4" s="1"/>
  <c r="F115" i="27"/>
  <c r="G115" i="27"/>
  <c r="H115" i="27"/>
  <c r="W115" i="5" s="1"/>
  <c r="X115" i="6" s="1"/>
  <c r="I115" i="27"/>
  <c r="J115" i="27"/>
  <c r="K115" i="27"/>
  <c r="W115" i="7" s="1"/>
  <c r="X115" i="8" s="1"/>
  <c r="L115" i="27"/>
  <c r="B116" i="27"/>
  <c r="W116" i="1" s="1"/>
  <c r="X116" i="2" s="1"/>
  <c r="C116" i="27"/>
  <c r="D116" i="27"/>
  <c r="E116" i="27"/>
  <c r="W116" i="3" s="1"/>
  <c r="X116" i="4" s="1"/>
  <c r="F116" i="27"/>
  <c r="G116" i="27"/>
  <c r="H116" i="27"/>
  <c r="W116" i="5" s="1"/>
  <c r="X116" i="6" s="1"/>
  <c r="I116" i="27"/>
  <c r="J116" i="27"/>
  <c r="K116" i="27"/>
  <c r="W116" i="7" s="1"/>
  <c r="X116" i="8" s="1"/>
  <c r="L116" i="27"/>
  <c r="B117" i="27"/>
  <c r="W117" i="1" s="1"/>
  <c r="X117" i="2" s="1"/>
  <c r="C117" i="27"/>
  <c r="D117" i="27"/>
  <c r="E117" i="27"/>
  <c r="W117" i="3" s="1"/>
  <c r="X117" i="4" s="1"/>
  <c r="F117" i="27"/>
  <c r="G117" i="27"/>
  <c r="H117" i="27"/>
  <c r="W117" i="5" s="1"/>
  <c r="X117" i="6" s="1"/>
  <c r="I117" i="27"/>
  <c r="J117" i="27"/>
  <c r="K117" i="27"/>
  <c r="W117" i="7" s="1"/>
  <c r="X117" i="8" s="1"/>
  <c r="L117" i="27"/>
  <c r="B118" i="27"/>
  <c r="W118" i="1" s="1"/>
  <c r="X118" i="2" s="1"/>
  <c r="C118" i="27"/>
  <c r="D118" i="27"/>
  <c r="E118" i="27"/>
  <c r="W118" i="3" s="1"/>
  <c r="X118" i="4" s="1"/>
  <c r="F118" i="27"/>
  <c r="G118" i="27"/>
  <c r="H118" i="27"/>
  <c r="W118" i="5" s="1"/>
  <c r="X118" i="6" s="1"/>
  <c r="I118" i="27"/>
  <c r="J118" i="27"/>
  <c r="K118" i="27"/>
  <c r="W118" i="7" s="1"/>
  <c r="X118" i="8" s="1"/>
  <c r="L118" i="27"/>
  <c r="B119" i="27"/>
  <c r="W119" i="1" s="1"/>
  <c r="X119" i="2" s="1"/>
  <c r="C119" i="27"/>
  <c r="D119" i="27"/>
  <c r="E119" i="27"/>
  <c r="W119" i="3" s="1"/>
  <c r="X119" i="4" s="1"/>
  <c r="F119" i="27"/>
  <c r="G119" i="27"/>
  <c r="H119" i="27"/>
  <c r="W119" i="5" s="1"/>
  <c r="X119" i="6" s="1"/>
  <c r="I119" i="27"/>
  <c r="J119" i="27"/>
  <c r="K119" i="27"/>
  <c r="W119" i="7" s="1"/>
  <c r="X119" i="8" s="1"/>
  <c r="L119" i="27"/>
  <c r="B120" i="27"/>
  <c r="W120" i="1" s="1"/>
  <c r="X120" i="2" s="1"/>
  <c r="C120" i="27"/>
  <c r="D120" i="27"/>
  <c r="E120" i="27"/>
  <c r="W120" i="3" s="1"/>
  <c r="X120" i="4" s="1"/>
  <c r="F120" i="27"/>
  <c r="G120" i="27"/>
  <c r="H120" i="27"/>
  <c r="W120" i="5" s="1"/>
  <c r="X120" i="6" s="1"/>
  <c r="I120" i="27"/>
  <c r="J120" i="27"/>
  <c r="K120" i="27"/>
  <c r="W120" i="7" s="1"/>
  <c r="X120" i="8" s="1"/>
  <c r="L120" i="27"/>
  <c r="B121" i="27"/>
  <c r="W121" i="1" s="1"/>
  <c r="X121" i="2" s="1"/>
  <c r="C121" i="27"/>
  <c r="D121" i="27"/>
  <c r="E121" i="27"/>
  <c r="W121" i="3" s="1"/>
  <c r="X121" i="4" s="1"/>
  <c r="F121" i="27"/>
  <c r="G121" i="27"/>
  <c r="H121" i="27"/>
  <c r="W121" i="5" s="1"/>
  <c r="X121" i="6" s="1"/>
  <c r="I121" i="27"/>
  <c r="J121" i="27"/>
  <c r="K121" i="27"/>
  <c r="W121" i="7" s="1"/>
  <c r="X121" i="8" s="1"/>
  <c r="L121" i="27"/>
  <c r="B122" i="27"/>
  <c r="W122" i="1" s="1"/>
  <c r="X122" i="2" s="1"/>
  <c r="C122" i="27"/>
  <c r="D122" i="27"/>
  <c r="E122" i="27"/>
  <c r="W122" i="3" s="1"/>
  <c r="X122" i="4" s="1"/>
  <c r="F122" i="27"/>
  <c r="G122" i="27"/>
  <c r="H122" i="27"/>
  <c r="W122" i="5" s="1"/>
  <c r="X122" i="6" s="1"/>
  <c r="I122" i="27"/>
  <c r="J122" i="27"/>
  <c r="K122" i="27"/>
  <c r="W122" i="7" s="1"/>
  <c r="X122" i="8" s="1"/>
  <c r="L122" i="27"/>
  <c r="B123" i="27"/>
  <c r="W123" i="1" s="1"/>
  <c r="X123" i="2" s="1"/>
  <c r="C123" i="27"/>
  <c r="D123" i="27"/>
  <c r="E123" i="27"/>
  <c r="W123" i="3" s="1"/>
  <c r="X123" i="4" s="1"/>
  <c r="F123" i="27"/>
  <c r="G123" i="27"/>
  <c r="H123" i="27"/>
  <c r="W123" i="5" s="1"/>
  <c r="X123" i="6" s="1"/>
  <c r="I123" i="27"/>
  <c r="J123" i="27"/>
  <c r="K123" i="27"/>
  <c r="W123" i="7" s="1"/>
  <c r="X123" i="8" s="1"/>
  <c r="L123" i="27"/>
  <c r="B124" i="27"/>
  <c r="W124" i="1" s="1"/>
  <c r="X124" i="2" s="1"/>
  <c r="C124" i="27"/>
  <c r="D124" i="27"/>
  <c r="E124" i="27"/>
  <c r="W124" i="3" s="1"/>
  <c r="X124" i="4" s="1"/>
  <c r="F124" i="27"/>
  <c r="G124" i="27"/>
  <c r="H124" i="27"/>
  <c r="W124" i="5" s="1"/>
  <c r="X124" i="6" s="1"/>
  <c r="I124" i="27"/>
  <c r="J124" i="27"/>
  <c r="K124" i="27"/>
  <c r="W124" i="7" s="1"/>
  <c r="X124" i="8" s="1"/>
  <c r="L124" i="27"/>
  <c r="B125" i="27"/>
  <c r="W125" i="1" s="1"/>
  <c r="X125" i="2" s="1"/>
  <c r="C125" i="27"/>
  <c r="D125" i="27"/>
  <c r="E125" i="27"/>
  <c r="W125" i="3" s="1"/>
  <c r="X125" i="4" s="1"/>
  <c r="F125" i="27"/>
  <c r="G125" i="27"/>
  <c r="H125" i="27"/>
  <c r="W125" i="5" s="1"/>
  <c r="X125" i="6" s="1"/>
  <c r="I125" i="27"/>
  <c r="J125" i="27"/>
  <c r="K125" i="27"/>
  <c r="W125" i="7" s="1"/>
  <c r="X125" i="8" s="1"/>
  <c r="L125" i="27"/>
  <c r="B126" i="27"/>
  <c r="C126" i="27"/>
  <c r="D126" i="27"/>
  <c r="E126" i="27"/>
  <c r="F126" i="27"/>
  <c r="G126" i="27"/>
  <c r="H126" i="27"/>
  <c r="W126" i="5" s="1"/>
  <c r="X126" i="6" s="1"/>
  <c r="I126" i="27"/>
  <c r="J126" i="27"/>
  <c r="K126" i="27"/>
  <c r="W126" i="7" s="1"/>
  <c r="X126" i="8" s="1"/>
  <c r="L126" i="27"/>
  <c r="B127" i="27"/>
  <c r="C127" i="27"/>
  <c r="D127" i="27"/>
  <c r="E127" i="27"/>
  <c r="W127" i="3" s="1"/>
  <c r="X127" i="4" s="1"/>
  <c r="F127" i="27"/>
  <c r="G127" i="27"/>
  <c r="H127" i="27"/>
  <c r="W127" i="5" s="1"/>
  <c r="X127" i="6" s="1"/>
  <c r="I127" i="27"/>
  <c r="J127" i="27"/>
  <c r="K127" i="27"/>
  <c r="W127" i="7" s="1"/>
  <c r="X127" i="8" s="1"/>
  <c r="L127" i="27"/>
  <c r="B128" i="27"/>
  <c r="W128" i="1" s="1"/>
  <c r="X128" i="2" s="1"/>
  <c r="C128" i="27"/>
  <c r="D128" i="27"/>
  <c r="E128" i="27"/>
  <c r="W128" i="3" s="1"/>
  <c r="X128" i="4" s="1"/>
  <c r="F128" i="27"/>
  <c r="G128" i="27"/>
  <c r="H128" i="27"/>
  <c r="W128" i="5" s="1"/>
  <c r="X128" i="6" s="1"/>
  <c r="I128" i="27"/>
  <c r="J128" i="27"/>
  <c r="K128" i="27"/>
  <c r="W128" i="7" s="1"/>
  <c r="X128" i="8" s="1"/>
  <c r="L128" i="27"/>
  <c r="B129" i="27"/>
  <c r="W129" i="1" s="1"/>
  <c r="X129" i="2" s="1"/>
  <c r="C129" i="27"/>
  <c r="D129" i="27"/>
  <c r="E129" i="27"/>
  <c r="W129" i="3" s="1"/>
  <c r="X129" i="4" s="1"/>
  <c r="F129" i="27"/>
  <c r="G129" i="27"/>
  <c r="H129" i="27"/>
  <c r="W129" i="5" s="1"/>
  <c r="X129" i="6" s="1"/>
  <c r="I129" i="27"/>
  <c r="J129" i="27"/>
  <c r="K129" i="27"/>
  <c r="W129" i="7" s="1"/>
  <c r="X129" i="8" s="1"/>
  <c r="L129" i="27"/>
  <c r="B130" i="27"/>
  <c r="W130" i="1" s="1"/>
  <c r="X130" i="2" s="1"/>
  <c r="C130" i="27"/>
  <c r="D130" i="27"/>
  <c r="E130" i="27"/>
  <c r="W130" i="3" s="1"/>
  <c r="X130" i="4" s="1"/>
  <c r="F130" i="27"/>
  <c r="G130" i="27"/>
  <c r="H130" i="27"/>
  <c r="W130" i="5" s="1"/>
  <c r="X130" i="6" s="1"/>
  <c r="I130" i="27"/>
  <c r="J130" i="27"/>
  <c r="K130" i="27"/>
  <c r="W130" i="7" s="1"/>
  <c r="X130" i="8" s="1"/>
  <c r="L130" i="27"/>
  <c r="B131" i="27"/>
  <c r="W131" i="1" s="1"/>
  <c r="X131" i="2" s="1"/>
  <c r="C131" i="27"/>
  <c r="D131" i="27"/>
  <c r="E131" i="27"/>
  <c r="W131" i="3" s="1"/>
  <c r="X131" i="4" s="1"/>
  <c r="F131" i="27"/>
  <c r="G131" i="27"/>
  <c r="H131" i="27"/>
  <c r="W131" i="5" s="1"/>
  <c r="X131" i="6" s="1"/>
  <c r="I131" i="27"/>
  <c r="J131" i="27"/>
  <c r="K131" i="27"/>
  <c r="W131" i="7" s="1"/>
  <c r="X131" i="8" s="1"/>
  <c r="L131" i="27"/>
  <c r="B132" i="27"/>
  <c r="C132" i="27"/>
  <c r="D132" i="27"/>
  <c r="E132" i="27"/>
  <c r="F132" i="27"/>
  <c r="G132" i="27"/>
  <c r="H132" i="27"/>
  <c r="I132" i="27"/>
  <c r="J132" i="27"/>
  <c r="K132" i="27"/>
  <c r="L132" i="27"/>
  <c r="B133" i="27"/>
  <c r="W133" i="1" s="1"/>
  <c r="X133" i="2" s="1"/>
  <c r="C133" i="27"/>
  <c r="D133" i="27"/>
  <c r="E133" i="27"/>
  <c r="W133" i="3" s="1"/>
  <c r="X133" i="4" s="1"/>
  <c r="F133" i="27"/>
  <c r="G133" i="27"/>
  <c r="H133" i="27"/>
  <c r="W133" i="5" s="1"/>
  <c r="X133" i="6" s="1"/>
  <c r="I133" i="27"/>
  <c r="J133" i="27"/>
  <c r="K133" i="27"/>
  <c r="W133" i="7" s="1"/>
  <c r="X133" i="8" s="1"/>
  <c r="L133" i="27"/>
  <c r="B134" i="27"/>
  <c r="W134" i="1" s="1"/>
  <c r="X134" i="2" s="1"/>
  <c r="C134" i="27"/>
  <c r="D134" i="27"/>
  <c r="E134" i="27"/>
  <c r="W134" i="3" s="1"/>
  <c r="X134" i="4" s="1"/>
  <c r="F134" i="27"/>
  <c r="G134" i="27"/>
  <c r="H134" i="27"/>
  <c r="W134" i="5" s="1"/>
  <c r="X134" i="6" s="1"/>
  <c r="I134" i="27"/>
  <c r="J134" i="27"/>
  <c r="K134" i="27"/>
  <c r="W134" i="7" s="1"/>
  <c r="X134" i="8" s="1"/>
  <c r="L134" i="27"/>
  <c r="B135" i="27"/>
  <c r="C135" i="27"/>
  <c r="D135" i="27"/>
  <c r="E135" i="27"/>
  <c r="F135" i="27"/>
  <c r="G135" i="27"/>
  <c r="H135" i="27"/>
  <c r="I135" i="27"/>
  <c r="J135" i="27"/>
  <c r="K135" i="27"/>
  <c r="W135" i="7" s="1"/>
  <c r="X135" i="8" s="1"/>
  <c r="L135" i="27"/>
  <c r="B136" i="27"/>
  <c r="W136" i="1" s="1"/>
  <c r="X136" i="2" s="1"/>
  <c r="C136" i="27"/>
  <c r="D136" i="27"/>
  <c r="E136" i="27"/>
  <c r="W136" i="3" s="1"/>
  <c r="X136" i="4" s="1"/>
  <c r="F136" i="27"/>
  <c r="G136" i="27"/>
  <c r="H136" i="27"/>
  <c r="W136" i="5" s="1"/>
  <c r="X136" i="6" s="1"/>
  <c r="I136" i="27"/>
  <c r="J136" i="27"/>
  <c r="K136" i="27"/>
  <c r="W136" i="7" s="1"/>
  <c r="X136" i="8" s="1"/>
  <c r="L136" i="27"/>
  <c r="B137" i="27"/>
  <c r="W137" i="1" s="1"/>
  <c r="X137" i="2" s="1"/>
  <c r="C137" i="27"/>
  <c r="D137" i="27"/>
  <c r="E137" i="27"/>
  <c r="W137" i="3" s="1"/>
  <c r="X137" i="4" s="1"/>
  <c r="F137" i="27"/>
  <c r="G137" i="27"/>
  <c r="H137" i="27"/>
  <c r="W137" i="5" s="1"/>
  <c r="X137" i="6" s="1"/>
  <c r="I137" i="27"/>
  <c r="J137" i="27"/>
  <c r="K137" i="27"/>
  <c r="W137" i="7" s="1"/>
  <c r="X137" i="8" s="1"/>
  <c r="L137" i="27"/>
  <c r="B138" i="27"/>
  <c r="W138" i="1" s="1"/>
  <c r="X138" i="2" s="1"/>
  <c r="C138" i="27"/>
  <c r="D138" i="27"/>
  <c r="E138" i="27"/>
  <c r="W138" i="3" s="1"/>
  <c r="X138" i="4" s="1"/>
  <c r="F138" i="27"/>
  <c r="G138" i="27"/>
  <c r="W138" i="5" s="1"/>
  <c r="X138" i="6" s="1"/>
  <c r="H138" i="27"/>
  <c r="I138" i="27"/>
  <c r="J138" i="27"/>
  <c r="K138" i="27"/>
  <c r="W138" i="7" s="1"/>
  <c r="X138" i="8" s="1"/>
  <c r="L138" i="27"/>
  <c r="B139" i="27"/>
  <c r="W139" i="1" s="1"/>
  <c r="X139" i="2" s="1"/>
  <c r="C139" i="27"/>
  <c r="D139" i="27"/>
  <c r="E139" i="27"/>
  <c r="W139" i="3" s="1"/>
  <c r="X139" i="4" s="1"/>
  <c r="F139" i="27"/>
  <c r="G139" i="27"/>
  <c r="H139" i="27"/>
  <c r="W139" i="5" s="1"/>
  <c r="X139" i="6" s="1"/>
  <c r="I139" i="27"/>
  <c r="J139" i="27"/>
  <c r="K139" i="27"/>
  <c r="W139" i="7" s="1"/>
  <c r="X139" i="8" s="1"/>
  <c r="L139" i="27"/>
  <c r="B140" i="27"/>
  <c r="W140" i="1" s="1"/>
  <c r="X140" i="2" s="1"/>
  <c r="C140" i="27"/>
  <c r="D140" i="27"/>
  <c r="E140" i="27"/>
  <c r="W140" i="3" s="1"/>
  <c r="X140" i="4" s="1"/>
  <c r="F140" i="27"/>
  <c r="G140" i="27"/>
  <c r="H140" i="27"/>
  <c r="W140" i="5" s="1"/>
  <c r="X140" i="6" s="1"/>
  <c r="I140" i="27"/>
  <c r="J140" i="27"/>
  <c r="K140" i="27"/>
  <c r="W140" i="7" s="1"/>
  <c r="X140" i="8" s="1"/>
  <c r="L140" i="27"/>
  <c r="B141" i="27"/>
  <c r="W141" i="1" s="1"/>
  <c r="X141" i="2" s="1"/>
  <c r="C141" i="27"/>
  <c r="D141" i="27"/>
  <c r="E141" i="27"/>
  <c r="W141" i="3" s="1"/>
  <c r="X141" i="4" s="1"/>
  <c r="F141" i="27"/>
  <c r="G141" i="27"/>
  <c r="H141" i="27"/>
  <c r="W141" i="5" s="1"/>
  <c r="X141" i="6" s="1"/>
  <c r="I141" i="27"/>
  <c r="J141" i="27"/>
  <c r="K141" i="27"/>
  <c r="W141" i="7" s="1"/>
  <c r="X141" i="8" s="1"/>
  <c r="L141" i="27"/>
  <c r="B142" i="27"/>
  <c r="C142" i="27"/>
  <c r="D142" i="27"/>
  <c r="E142" i="27"/>
  <c r="F142" i="27"/>
  <c r="G142" i="27"/>
  <c r="H142" i="27"/>
  <c r="W142" i="5" s="1"/>
  <c r="X142" i="6" s="1"/>
  <c r="I142" i="27"/>
  <c r="J142" i="27"/>
  <c r="K142" i="27"/>
  <c r="L142" i="27"/>
  <c r="B143" i="27"/>
  <c r="W143" i="1" s="1"/>
  <c r="X143" i="2" s="1"/>
  <c r="C143" i="27"/>
  <c r="D143" i="27"/>
  <c r="E143" i="27"/>
  <c r="W143" i="3" s="1"/>
  <c r="X143" i="4" s="1"/>
  <c r="F143" i="27"/>
  <c r="G143" i="27"/>
  <c r="H143" i="27"/>
  <c r="W143" i="5" s="1"/>
  <c r="X143" i="6" s="1"/>
  <c r="I143" i="27"/>
  <c r="J143" i="27"/>
  <c r="K143" i="27"/>
  <c r="W143" i="7" s="1"/>
  <c r="X143" i="8" s="1"/>
  <c r="L143" i="27"/>
  <c r="B144" i="27"/>
  <c r="W144" i="1" s="1"/>
  <c r="X144" i="2" s="1"/>
  <c r="C144" i="27"/>
  <c r="D144" i="27"/>
  <c r="E144" i="27"/>
  <c r="W144" i="3" s="1"/>
  <c r="X144" i="4" s="1"/>
  <c r="F144" i="27"/>
  <c r="G144" i="27"/>
  <c r="H144" i="27"/>
  <c r="W144" i="5" s="1"/>
  <c r="X144" i="6" s="1"/>
  <c r="I144" i="27"/>
  <c r="J144" i="27"/>
  <c r="K144" i="27"/>
  <c r="W144" i="7" s="1"/>
  <c r="X144" i="8" s="1"/>
  <c r="L144" i="27"/>
  <c r="B145" i="27"/>
  <c r="W145" i="1" s="1"/>
  <c r="X145" i="2" s="1"/>
  <c r="C145" i="27"/>
  <c r="D145" i="27"/>
  <c r="E145" i="27"/>
  <c r="W145" i="3" s="1"/>
  <c r="X145" i="4" s="1"/>
  <c r="F145" i="27"/>
  <c r="G145" i="27"/>
  <c r="H145" i="27"/>
  <c r="W145" i="5" s="1"/>
  <c r="X145" i="6" s="1"/>
  <c r="I145" i="27"/>
  <c r="J145" i="27"/>
  <c r="K145" i="27"/>
  <c r="W145" i="7" s="1"/>
  <c r="X145" i="8" s="1"/>
  <c r="L145" i="27"/>
  <c r="B146" i="27"/>
  <c r="W146" i="1" s="1"/>
  <c r="X146" i="2" s="1"/>
  <c r="C146" i="27"/>
  <c r="D146" i="27"/>
  <c r="E146" i="27"/>
  <c r="W146" i="3" s="1"/>
  <c r="X146" i="4" s="1"/>
  <c r="F146" i="27"/>
  <c r="G146" i="27"/>
  <c r="H146" i="27"/>
  <c r="W146" i="5" s="1"/>
  <c r="X146" i="6" s="1"/>
  <c r="I146" i="27"/>
  <c r="J146" i="27"/>
  <c r="K146" i="27"/>
  <c r="W146" i="7" s="1"/>
  <c r="X146" i="8" s="1"/>
  <c r="L146" i="27"/>
  <c r="B147" i="27"/>
  <c r="W147" i="1" s="1"/>
  <c r="X147" i="2" s="1"/>
  <c r="C147" i="27"/>
  <c r="D147" i="27"/>
  <c r="E147" i="27"/>
  <c r="W147" i="3" s="1"/>
  <c r="X147" i="4" s="1"/>
  <c r="F147" i="27"/>
  <c r="G147" i="27"/>
  <c r="H147" i="27"/>
  <c r="W147" i="5" s="1"/>
  <c r="X147" i="6" s="1"/>
  <c r="I147" i="27"/>
  <c r="J147" i="27"/>
  <c r="K147" i="27"/>
  <c r="W147" i="7" s="1"/>
  <c r="X147" i="8" s="1"/>
  <c r="L147" i="27"/>
  <c r="B148" i="27"/>
  <c r="W148" i="1" s="1"/>
  <c r="X148" i="2" s="1"/>
  <c r="C148" i="27"/>
  <c r="D148" i="27"/>
  <c r="E148" i="27"/>
  <c r="W148" i="3" s="1"/>
  <c r="X148" i="4" s="1"/>
  <c r="F148" i="27"/>
  <c r="G148" i="27"/>
  <c r="H148" i="27"/>
  <c r="W148" i="5" s="1"/>
  <c r="X148" i="6" s="1"/>
  <c r="I148" i="27"/>
  <c r="J148" i="27"/>
  <c r="K148" i="27"/>
  <c r="W148" i="7" s="1"/>
  <c r="X148" i="8" s="1"/>
  <c r="L148" i="27"/>
  <c r="B149" i="27"/>
  <c r="W149" i="1" s="1"/>
  <c r="X149" i="2" s="1"/>
  <c r="C149" i="27"/>
  <c r="D149" i="27"/>
  <c r="E149" i="27"/>
  <c r="W149" i="3" s="1"/>
  <c r="X149" i="4" s="1"/>
  <c r="F149" i="27"/>
  <c r="G149" i="27"/>
  <c r="H149" i="27"/>
  <c r="W149" i="5" s="1"/>
  <c r="X149" i="6" s="1"/>
  <c r="I149" i="27"/>
  <c r="J149" i="27"/>
  <c r="K149" i="27"/>
  <c r="W149" i="7" s="1"/>
  <c r="X149" i="8" s="1"/>
  <c r="L149" i="27"/>
  <c r="B150" i="27"/>
  <c r="W150" i="1" s="1"/>
  <c r="X150" i="2" s="1"/>
  <c r="C150" i="27"/>
  <c r="D150" i="27"/>
  <c r="E150" i="27"/>
  <c r="W150" i="3" s="1"/>
  <c r="X150" i="4" s="1"/>
  <c r="F150" i="27"/>
  <c r="G150" i="27"/>
  <c r="H150" i="27"/>
  <c r="W150" i="5" s="1"/>
  <c r="X150" i="6" s="1"/>
  <c r="I150" i="27"/>
  <c r="J150" i="27"/>
  <c r="K150" i="27"/>
  <c r="W150" i="7" s="1"/>
  <c r="X150" i="8" s="1"/>
  <c r="L150" i="27"/>
  <c r="B151" i="27"/>
  <c r="W151" i="1" s="1"/>
  <c r="X151" i="2" s="1"/>
  <c r="C151" i="27"/>
  <c r="D151" i="27"/>
  <c r="E151" i="27"/>
  <c r="W151" i="3" s="1"/>
  <c r="X151" i="4" s="1"/>
  <c r="F151" i="27"/>
  <c r="G151" i="27"/>
  <c r="H151" i="27"/>
  <c r="W151" i="5" s="1"/>
  <c r="X151" i="6" s="1"/>
  <c r="I151" i="27"/>
  <c r="J151" i="27"/>
  <c r="K151" i="27"/>
  <c r="W151" i="7" s="1"/>
  <c r="X151" i="8" s="1"/>
  <c r="L151" i="27"/>
  <c r="B152" i="27"/>
  <c r="C152" i="27"/>
  <c r="D152" i="27"/>
  <c r="E152" i="27"/>
  <c r="F152" i="27"/>
  <c r="G152" i="27"/>
  <c r="H152" i="27"/>
  <c r="W152" i="5" s="1"/>
  <c r="X152" i="6" s="1"/>
  <c r="I152" i="27"/>
  <c r="J152" i="27"/>
  <c r="K152" i="27"/>
  <c r="L152" i="27"/>
  <c r="B153" i="27"/>
  <c r="W153" i="1" s="1"/>
  <c r="X153" i="2" s="1"/>
  <c r="C153" i="27"/>
  <c r="D153" i="27"/>
  <c r="E153" i="27"/>
  <c r="W153" i="3" s="1"/>
  <c r="X153" i="4" s="1"/>
  <c r="F153" i="27"/>
  <c r="G153" i="27"/>
  <c r="H153" i="27"/>
  <c r="W153" i="5" s="1"/>
  <c r="X153" i="6" s="1"/>
  <c r="I153" i="27"/>
  <c r="J153" i="27"/>
  <c r="K153" i="27"/>
  <c r="W153" i="7" s="1"/>
  <c r="X153" i="8" s="1"/>
  <c r="L153" i="27"/>
  <c r="B154" i="27"/>
  <c r="W154" i="1" s="1"/>
  <c r="X154" i="2" s="1"/>
  <c r="C154" i="27"/>
  <c r="D154" i="27"/>
  <c r="E154" i="27"/>
  <c r="F154" i="27"/>
  <c r="G154" i="27"/>
  <c r="H154" i="27"/>
  <c r="W154" i="5" s="1"/>
  <c r="X154" i="6" s="1"/>
  <c r="I154" i="27"/>
  <c r="J154" i="27"/>
  <c r="K154" i="27"/>
  <c r="W154" i="7" s="1"/>
  <c r="X154" i="8" s="1"/>
  <c r="L154" i="27"/>
  <c r="B155" i="27"/>
  <c r="W155" i="1" s="1"/>
  <c r="X155" i="2" s="1"/>
  <c r="C155" i="27"/>
  <c r="D155" i="27"/>
  <c r="E155" i="27"/>
  <c r="W155" i="3" s="1"/>
  <c r="X155" i="4" s="1"/>
  <c r="F155" i="27"/>
  <c r="G155" i="27"/>
  <c r="H155" i="27"/>
  <c r="W155" i="5" s="1"/>
  <c r="X155" i="6" s="1"/>
  <c r="I155" i="27"/>
  <c r="J155" i="27"/>
  <c r="K155" i="27"/>
  <c r="W155" i="7" s="1"/>
  <c r="X155" i="8" s="1"/>
  <c r="L155" i="27"/>
  <c r="B156" i="27"/>
  <c r="W156" i="1" s="1"/>
  <c r="X156" i="2" s="1"/>
  <c r="C156" i="27"/>
  <c r="D156" i="27"/>
  <c r="E156" i="27"/>
  <c r="W156" i="3" s="1"/>
  <c r="X156" i="4" s="1"/>
  <c r="F156" i="27"/>
  <c r="G156" i="27"/>
  <c r="H156" i="27"/>
  <c r="W156" i="5" s="1"/>
  <c r="X156" i="6" s="1"/>
  <c r="I156" i="27"/>
  <c r="J156" i="27"/>
  <c r="K156" i="27"/>
  <c r="W156" i="7" s="1"/>
  <c r="X156" i="8" s="1"/>
  <c r="L156" i="27"/>
  <c r="C3" i="27"/>
  <c r="D3" i="27"/>
  <c r="E3" i="27"/>
  <c r="F3" i="27"/>
  <c r="G3" i="27"/>
  <c r="H3" i="27"/>
  <c r="I3" i="27"/>
  <c r="J3" i="27"/>
  <c r="K3" i="27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V4" i="1" s="1"/>
  <c r="W4" i="2" s="1"/>
  <c r="AS4" i="2" s="1"/>
  <c r="C4" i="26"/>
  <c r="D4" i="26"/>
  <c r="E4" i="26"/>
  <c r="V4" i="3" s="1"/>
  <c r="W4" i="4" s="1"/>
  <c r="AS4" i="4" s="1"/>
  <c r="F4" i="26"/>
  <c r="G4" i="26"/>
  <c r="H4" i="26"/>
  <c r="V4" i="5" s="1"/>
  <c r="W4" i="6" s="1"/>
  <c r="AS4" i="6" s="1"/>
  <c r="I4" i="26"/>
  <c r="J4" i="26"/>
  <c r="K4" i="26"/>
  <c r="V4" i="7" s="1"/>
  <c r="W4" i="8" s="1"/>
  <c r="AS4" i="8" s="1"/>
  <c r="L4" i="26"/>
  <c r="B5" i="26"/>
  <c r="V5" i="1" s="1"/>
  <c r="W5" i="2" s="1"/>
  <c r="AS5" i="2" s="1"/>
  <c r="C5" i="26"/>
  <c r="D5" i="26"/>
  <c r="E5" i="26"/>
  <c r="V5" i="3" s="1"/>
  <c r="W5" i="4" s="1"/>
  <c r="AS5" i="4" s="1"/>
  <c r="F5" i="26"/>
  <c r="G5" i="26"/>
  <c r="H5" i="26"/>
  <c r="V5" i="5" s="1"/>
  <c r="W5" i="6" s="1"/>
  <c r="AS5" i="6" s="1"/>
  <c r="I5" i="26"/>
  <c r="J5" i="26"/>
  <c r="K5" i="26"/>
  <c r="V5" i="7" s="1"/>
  <c r="W5" i="8" s="1"/>
  <c r="AS5" i="8" s="1"/>
  <c r="L5" i="26"/>
  <c r="B6" i="26"/>
  <c r="V6" i="1" s="1"/>
  <c r="W6" i="2" s="1"/>
  <c r="AS6" i="2" s="1"/>
  <c r="C6" i="26"/>
  <c r="D6" i="26"/>
  <c r="E6" i="26"/>
  <c r="V6" i="3" s="1"/>
  <c r="W6" i="4" s="1"/>
  <c r="AS6" i="4" s="1"/>
  <c r="F6" i="26"/>
  <c r="G6" i="26"/>
  <c r="H6" i="26"/>
  <c r="V6" i="5" s="1"/>
  <c r="W6" i="6" s="1"/>
  <c r="AS6" i="6" s="1"/>
  <c r="I6" i="26"/>
  <c r="J6" i="26"/>
  <c r="K6" i="26"/>
  <c r="L6" i="26"/>
  <c r="B7" i="26"/>
  <c r="V7" i="1" s="1"/>
  <c r="W7" i="2" s="1"/>
  <c r="AS7" i="2" s="1"/>
  <c r="C7" i="26"/>
  <c r="D7" i="26"/>
  <c r="E7" i="26"/>
  <c r="V7" i="3" s="1"/>
  <c r="W7" i="4" s="1"/>
  <c r="AS7" i="4" s="1"/>
  <c r="F7" i="26"/>
  <c r="G7" i="26"/>
  <c r="H7" i="26"/>
  <c r="V7" i="5" s="1"/>
  <c r="W7" i="6" s="1"/>
  <c r="AS7" i="6" s="1"/>
  <c r="I7" i="26"/>
  <c r="J7" i="26"/>
  <c r="K7" i="26"/>
  <c r="V7" i="7" s="1"/>
  <c r="W7" i="8" s="1"/>
  <c r="L7" i="26"/>
  <c r="B8" i="26"/>
  <c r="V8" i="1" s="1"/>
  <c r="W8" i="2" s="1"/>
  <c r="AS8" i="2" s="1"/>
  <c r="C8" i="26"/>
  <c r="D8" i="26"/>
  <c r="E8" i="26"/>
  <c r="V8" i="3" s="1"/>
  <c r="W8" i="4" s="1"/>
  <c r="AS8" i="4" s="1"/>
  <c r="F8" i="26"/>
  <c r="G8" i="26"/>
  <c r="H8" i="26"/>
  <c r="V8" i="5" s="1"/>
  <c r="W8" i="6" s="1"/>
  <c r="I8" i="26"/>
  <c r="J8" i="26"/>
  <c r="K8" i="26"/>
  <c r="V8" i="7" s="1"/>
  <c r="W8" i="8" s="1"/>
  <c r="AS8" i="8" s="1"/>
  <c r="L8" i="26"/>
  <c r="B9" i="26"/>
  <c r="V9" i="1" s="1"/>
  <c r="W9" i="2" s="1"/>
  <c r="AS9" i="2" s="1"/>
  <c r="C9" i="26"/>
  <c r="D9" i="26"/>
  <c r="E9" i="26"/>
  <c r="V9" i="3" s="1"/>
  <c r="W9" i="4" s="1"/>
  <c r="F9" i="26"/>
  <c r="G9" i="26"/>
  <c r="H9" i="26"/>
  <c r="V9" i="5" s="1"/>
  <c r="W9" i="6" s="1"/>
  <c r="AS9" i="6" s="1"/>
  <c r="I9" i="26"/>
  <c r="J9" i="26"/>
  <c r="K9" i="26"/>
  <c r="V9" i="7" s="1"/>
  <c r="W9" i="8" s="1"/>
  <c r="AS9" i="8" s="1"/>
  <c r="L9" i="26"/>
  <c r="B10" i="26"/>
  <c r="V10" i="1" s="1"/>
  <c r="W10" i="2" s="1"/>
  <c r="C10" i="26"/>
  <c r="D10" i="26"/>
  <c r="E10" i="26"/>
  <c r="V10" i="3" s="1"/>
  <c r="W10" i="4" s="1"/>
  <c r="AS10" i="4" s="1"/>
  <c r="F10" i="26"/>
  <c r="G10" i="26"/>
  <c r="H10" i="26"/>
  <c r="V10" i="5" s="1"/>
  <c r="W10" i="6" s="1"/>
  <c r="AS10" i="6" s="1"/>
  <c r="I10" i="26"/>
  <c r="J10" i="26"/>
  <c r="K10" i="26"/>
  <c r="V10" i="7" s="1"/>
  <c r="W10" i="8" s="1"/>
  <c r="AS10" i="8" s="1"/>
  <c r="L10" i="26"/>
  <c r="B11" i="26"/>
  <c r="V11" i="1" s="1"/>
  <c r="W11" i="2" s="1"/>
  <c r="AS11" i="2" s="1"/>
  <c r="C11" i="26"/>
  <c r="D11" i="26"/>
  <c r="E11" i="26"/>
  <c r="V11" i="3" s="1"/>
  <c r="W11" i="4" s="1"/>
  <c r="AS11" i="4" s="1"/>
  <c r="F11" i="26"/>
  <c r="G11" i="26"/>
  <c r="H11" i="26"/>
  <c r="V11" i="5" s="1"/>
  <c r="W11" i="6" s="1"/>
  <c r="AS11" i="6" s="1"/>
  <c r="I11" i="26"/>
  <c r="J11" i="26"/>
  <c r="K11" i="26"/>
  <c r="V11" i="7" s="1"/>
  <c r="W11" i="8" s="1"/>
  <c r="AS11" i="8" s="1"/>
  <c r="L11" i="26"/>
  <c r="B12" i="26"/>
  <c r="V12" i="1" s="1"/>
  <c r="W12" i="2" s="1"/>
  <c r="AS12" i="2" s="1"/>
  <c r="C12" i="26"/>
  <c r="D12" i="26"/>
  <c r="E12" i="26"/>
  <c r="V12" i="3" s="1"/>
  <c r="W12" i="4" s="1"/>
  <c r="AS12" i="4" s="1"/>
  <c r="F12" i="26"/>
  <c r="G12" i="26"/>
  <c r="H12" i="26"/>
  <c r="V12" i="5" s="1"/>
  <c r="W12" i="6" s="1"/>
  <c r="AS12" i="6" s="1"/>
  <c r="I12" i="26"/>
  <c r="J12" i="26"/>
  <c r="K12" i="26"/>
  <c r="V12" i="7" s="1"/>
  <c r="W12" i="8" s="1"/>
  <c r="AS12" i="8" s="1"/>
  <c r="L12" i="26"/>
  <c r="B13" i="26"/>
  <c r="V13" i="1" s="1"/>
  <c r="W13" i="2" s="1"/>
  <c r="AS13" i="2" s="1"/>
  <c r="C13" i="26"/>
  <c r="D13" i="26"/>
  <c r="E13" i="26"/>
  <c r="V13" i="3" s="1"/>
  <c r="W13" i="4" s="1"/>
  <c r="AS13" i="4" s="1"/>
  <c r="F13" i="26"/>
  <c r="G13" i="26"/>
  <c r="H13" i="26"/>
  <c r="V13" i="5" s="1"/>
  <c r="W13" i="6" s="1"/>
  <c r="AS13" i="6" s="1"/>
  <c r="I13" i="26"/>
  <c r="J13" i="26"/>
  <c r="K13" i="26"/>
  <c r="V13" i="7" s="1"/>
  <c r="W13" i="8" s="1"/>
  <c r="AS13" i="8" s="1"/>
  <c r="L13" i="26"/>
  <c r="B14" i="26"/>
  <c r="V14" i="1" s="1"/>
  <c r="W14" i="2" s="1"/>
  <c r="AS14" i="2" s="1"/>
  <c r="C14" i="26"/>
  <c r="D14" i="26"/>
  <c r="E14" i="26"/>
  <c r="V14" i="3" s="1"/>
  <c r="W14" i="4" s="1"/>
  <c r="AS14" i="4" s="1"/>
  <c r="F14" i="26"/>
  <c r="G14" i="26"/>
  <c r="H14" i="26"/>
  <c r="V14" i="5" s="1"/>
  <c r="W14" i="6" s="1"/>
  <c r="AS14" i="6" s="1"/>
  <c r="I14" i="26"/>
  <c r="J14" i="26"/>
  <c r="K14" i="26"/>
  <c r="V14" i="7" s="1"/>
  <c r="W14" i="8" s="1"/>
  <c r="AS14" i="8" s="1"/>
  <c r="L14" i="26"/>
  <c r="B15" i="26"/>
  <c r="C15" i="26"/>
  <c r="D15" i="26"/>
  <c r="E15" i="26"/>
  <c r="V15" i="3" s="1"/>
  <c r="W15" i="4" s="1"/>
  <c r="F15" i="26"/>
  <c r="G15" i="26"/>
  <c r="H15" i="26"/>
  <c r="I15" i="26"/>
  <c r="J15" i="26"/>
  <c r="K15" i="26"/>
  <c r="L15" i="26"/>
  <c r="B16" i="26"/>
  <c r="V16" i="1" s="1"/>
  <c r="W16" i="2" s="1"/>
  <c r="AS16" i="2" s="1"/>
  <c r="C16" i="26"/>
  <c r="D16" i="26"/>
  <c r="E16" i="26"/>
  <c r="V16" i="3" s="1"/>
  <c r="W16" i="4" s="1"/>
  <c r="AS16" i="4" s="1"/>
  <c r="F16" i="26"/>
  <c r="G16" i="26"/>
  <c r="H16" i="26"/>
  <c r="V16" i="5" s="1"/>
  <c r="W16" i="6" s="1"/>
  <c r="I16" i="26"/>
  <c r="J16" i="26"/>
  <c r="K16" i="26"/>
  <c r="V16" i="7" s="1"/>
  <c r="W16" i="8" s="1"/>
  <c r="AS16" i="8" s="1"/>
  <c r="L16" i="26"/>
  <c r="B17" i="26"/>
  <c r="V17" i="1" s="1"/>
  <c r="W17" i="2" s="1"/>
  <c r="AS17" i="2" s="1"/>
  <c r="C17" i="26"/>
  <c r="D17" i="26"/>
  <c r="E17" i="26"/>
  <c r="V17" i="3" s="1"/>
  <c r="W17" i="4" s="1"/>
  <c r="F17" i="26"/>
  <c r="G17" i="26"/>
  <c r="H17" i="26"/>
  <c r="V17" i="5" s="1"/>
  <c r="W17" i="6" s="1"/>
  <c r="AS17" i="6" s="1"/>
  <c r="I17" i="26"/>
  <c r="J17" i="26"/>
  <c r="K17" i="26"/>
  <c r="V17" i="7" s="1"/>
  <c r="W17" i="8" s="1"/>
  <c r="AS17" i="8" s="1"/>
  <c r="L17" i="26"/>
  <c r="B18" i="26"/>
  <c r="V18" i="1" s="1"/>
  <c r="W18" i="2" s="1"/>
  <c r="C18" i="26"/>
  <c r="D18" i="26"/>
  <c r="E18" i="26"/>
  <c r="V18" i="3" s="1"/>
  <c r="W18" i="4" s="1"/>
  <c r="AS18" i="4" s="1"/>
  <c r="F18" i="26"/>
  <c r="G18" i="26"/>
  <c r="H18" i="26"/>
  <c r="V18" i="5" s="1"/>
  <c r="W18" i="6" s="1"/>
  <c r="AS18" i="6" s="1"/>
  <c r="I18" i="26"/>
  <c r="J18" i="26"/>
  <c r="K18" i="26"/>
  <c r="V18" i="7" s="1"/>
  <c r="W18" i="8" s="1"/>
  <c r="AS18" i="8" s="1"/>
  <c r="L18" i="26"/>
  <c r="B19" i="26"/>
  <c r="V19" i="1" s="1"/>
  <c r="W19" i="2" s="1"/>
  <c r="AS19" i="2" s="1"/>
  <c r="C19" i="26"/>
  <c r="D19" i="26"/>
  <c r="E19" i="26"/>
  <c r="V19" i="3" s="1"/>
  <c r="W19" i="4" s="1"/>
  <c r="AS19" i="4" s="1"/>
  <c r="F19" i="26"/>
  <c r="G19" i="26"/>
  <c r="H19" i="26"/>
  <c r="V19" i="5" s="1"/>
  <c r="W19" i="6" s="1"/>
  <c r="AS19" i="6" s="1"/>
  <c r="I19" i="26"/>
  <c r="J19" i="26"/>
  <c r="K19" i="26"/>
  <c r="V19" i="7" s="1"/>
  <c r="W19" i="8" s="1"/>
  <c r="AS19" i="8" s="1"/>
  <c r="L19" i="26"/>
  <c r="B20" i="26"/>
  <c r="V20" i="1" s="1"/>
  <c r="W20" i="2" s="1"/>
  <c r="AS20" i="2" s="1"/>
  <c r="C20" i="26"/>
  <c r="D20" i="26"/>
  <c r="E20" i="26"/>
  <c r="V20" i="3" s="1"/>
  <c r="W20" i="4" s="1"/>
  <c r="AS20" i="4" s="1"/>
  <c r="F20" i="26"/>
  <c r="G20" i="26"/>
  <c r="H20" i="26"/>
  <c r="V20" i="5" s="1"/>
  <c r="W20" i="6" s="1"/>
  <c r="AS20" i="6" s="1"/>
  <c r="I20" i="26"/>
  <c r="J20" i="26"/>
  <c r="K20" i="26"/>
  <c r="V20" i="7" s="1"/>
  <c r="W20" i="8" s="1"/>
  <c r="AS20" i="8" s="1"/>
  <c r="L20" i="26"/>
  <c r="B21" i="26"/>
  <c r="V21" i="1" s="1"/>
  <c r="W21" i="2" s="1"/>
  <c r="AS21" i="2" s="1"/>
  <c r="C21" i="26"/>
  <c r="D21" i="26"/>
  <c r="E21" i="26"/>
  <c r="V21" i="3" s="1"/>
  <c r="W21" i="4" s="1"/>
  <c r="AS21" i="4" s="1"/>
  <c r="F21" i="26"/>
  <c r="G21" i="26"/>
  <c r="H21" i="26"/>
  <c r="V21" i="5" s="1"/>
  <c r="W21" i="6" s="1"/>
  <c r="AS21" i="6" s="1"/>
  <c r="I21" i="26"/>
  <c r="J21" i="26"/>
  <c r="K21" i="26"/>
  <c r="V21" i="7" s="1"/>
  <c r="W21" i="8" s="1"/>
  <c r="AS21" i="8" s="1"/>
  <c r="L21" i="26"/>
  <c r="B22" i="26"/>
  <c r="V22" i="1" s="1"/>
  <c r="W22" i="2" s="1"/>
  <c r="AS22" i="2" s="1"/>
  <c r="C22" i="26"/>
  <c r="D22" i="26"/>
  <c r="E22" i="26"/>
  <c r="V22" i="3" s="1"/>
  <c r="W22" i="4" s="1"/>
  <c r="AS22" i="4" s="1"/>
  <c r="F22" i="26"/>
  <c r="G22" i="26"/>
  <c r="H22" i="26"/>
  <c r="V22" i="5" s="1"/>
  <c r="W22" i="6" s="1"/>
  <c r="AS22" i="6" s="1"/>
  <c r="I22" i="26"/>
  <c r="J22" i="26"/>
  <c r="K22" i="26"/>
  <c r="V22" i="7" s="1"/>
  <c r="W22" i="8" s="1"/>
  <c r="AS22" i="8" s="1"/>
  <c r="L22" i="26"/>
  <c r="B23" i="26"/>
  <c r="V23" i="1" s="1"/>
  <c r="W23" i="2" s="1"/>
  <c r="AS23" i="2" s="1"/>
  <c r="C23" i="26"/>
  <c r="D23" i="26"/>
  <c r="E23" i="26"/>
  <c r="V23" i="3" s="1"/>
  <c r="W23" i="4" s="1"/>
  <c r="AS23" i="4" s="1"/>
  <c r="F23" i="26"/>
  <c r="G23" i="26"/>
  <c r="H23" i="26"/>
  <c r="V23" i="5" s="1"/>
  <c r="W23" i="6" s="1"/>
  <c r="AS23" i="6" s="1"/>
  <c r="I23" i="26"/>
  <c r="J23" i="26"/>
  <c r="K23" i="26"/>
  <c r="V23" i="7" s="1"/>
  <c r="W23" i="8" s="1"/>
  <c r="L23" i="26"/>
  <c r="B24" i="26"/>
  <c r="V24" i="1" s="1"/>
  <c r="W24" i="2" s="1"/>
  <c r="AS24" i="2" s="1"/>
  <c r="C24" i="26"/>
  <c r="D24" i="26"/>
  <c r="E24" i="26"/>
  <c r="V24" i="3" s="1"/>
  <c r="W24" i="4" s="1"/>
  <c r="AS24" i="4" s="1"/>
  <c r="F24" i="26"/>
  <c r="G24" i="26"/>
  <c r="H24" i="26"/>
  <c r="V24" i="5" s="1"/>
  <c r="W24" i="6" s="1"/>
  <c r="I24" i="26"/>
  <c r="J24" i="26"/>
  <c r="K24" i="26"/>
  <c r="L24" i="26"/>
  <c r="B25" i="26"/>
  <c r="V25" i="1" s="1"/>
  <c r="W25" i="2" s="1"/>
  <c r="AS25" i="2" s="1"/>
  <c r="C25" i="26"/>
  <c r="D25" i="26"/>
  <c r="E25" i="26"/>
  <c r="V25" i="3" s="1"/>
  <c r="W25" i="4" s="1"/>
  <c r="F25" i="26"/>
  <c r="G25" i="26"/>
  <c r="H25" i="26"/>
  <c r="V25" i="5" s="1"/>
  <c r="W25" i="6" s="1"/>
  <c r="AS25" i="6" s="1"/>
  <c r="I25" i="26"/>
  <c r="J25" i="26"/>
  <c r="K25" i="26"/>
  <c r="V25" i="7" s="1"/>
  <c r="W25" i="8" s="1"/>
  <c r="AS25" i="8" s="1"/>
  <c r="L25" i="26"/>
  <c r="B26" i="26"/>
  <c r="V26" i="1" s="1"/>
  <c r="W26" i="2" s="1"/>
  <c r="C26" i="26"/>
  <c r="D26" i="26"/>
  <c r="E26" i="26"/>
  <c r="V26" i="3" s="1"/>
  <c r="W26" i="4" s="1"/>
  <c r="AS26" i="4" s="1"/>
  <c r="F26" i="26"/>
  <c r="G26" i="26"/>
  <c r="H26" i="26"/>
  <c r="V26" i="5" s="1"/>
  <c r="W26" i="6" s="1"/>
  <c r="AS26" i="6" s="1"/>
  <c r="I26" i="26"/>
  <c r="J26" i="26"/>
  <c r="K26" i="26"/>
  <c r="V26" i="7" s="1"/>
  <c r="W26" i="8" s="1"/>
  <c r="AS26" i="8" s="1"/>
  <c r="L26" i="26"/>
  <c r="B27" i="26"/>
  <c r="V27" i="1" s="1"/>
  <c r="W27" i="2" s="1"/>
  <c r="AS27" i="2" s="1"/>
  <c r="C27" i="26"/>
  <c r="D27" i="26"/>
  <c r="E27" i="26"/>
  <c r="V27" i="3" s="1"/>
  <c r="W27" i="4" s="1"/>
  <c r="AS27" i="4" s="1"/>
  <c r="F27" i="26"/>
  <c r="G27" i="26"/>
  <c r="H27" i="26"/>
  <c r="V27" i="5" s="1"/>
  <c r="W27" i="6" s="1"/>
  <c r="AS27" i="6" s="1"/>
  <c r="I27" i="26"/>
  <c r="J27" i="26"/>
  <c r="K27" i="26"/>
  <c r="V27" i="7" s="1"/>
  <c r="W27" i="8" s="1"/>
  <c r="AS27" i="8" s="1"/>
  <c r="L27" i="26"/>
  <c r="B28" i="26"/>
  <c r="V28" i="1" s="1"/>
  <c r="W28" i="2" s="1"/>
  <c r="AS28" i="2" s="1"/>
  <c r="C28" i="26"/>
  <c r="D28" i="26"/>
  <c r="E28" i="26"/>
  <c r="V28" i="3" s="1"/>
  <c r="W28" i="4" s="1"/>
  <c r="AS28" i="4" s="1"/>
  <c r="F28" i="26"/>
  <c r="G28" i="26"/>
  <c r="H28" i="26"/>
  <c r="V28" i="5" s="1"/>
  <c r="W28" i="6" s="1"/>
  <c r="AS28" i="6" s="1"/>
  <c r="I28" i="26"/>
  <c r="J28" i="26"/>
  <c r="K28" i="26"/>
  <c r="V28" i="7" s="1"/>
  <c r="W28" i="8" s="1"/>
  <c r="AS28" i="8" s="1"/>
  <c r="L28" i="26"/>
  <c r="B29" i="26"/>
  <c r="C29" i="26"/>
  <c r="D29" i="26"/>
  <c r="E29" i="26"/>
  <c r="F29" i="26"/>
  <c r="G29" i="26"/>
  <c r="H29" i="26"/>
  <c r="I29" i="26"/>
  <c r="J29" i="26"/>
  <c r="K29" i="26"/>
  <c r="V29" i="7" s="1"/>
  <c r="W29" i="8" s="1"/>
  <c r="AS29" i="8" s="1"/>
  <c r="L29" i="26"/>
  <c r="B30" i="26"/>
  <c r="V30" i="1" s="1"/>
  <c r="W30" i="2" s="1"/>
  <c r="AS30" i="2" s="1"/>
  <c r="C30" i="26"/>
  <c r="D30" i="26"/>
  <c r="E30" i="26"/>
  <c r="V30" i="3" s="1"/>
  <c r="W30" i="4" s="1"/>
  <c r="AS30" i="4" s="1"/>
  <c r="F30" i="26"/>
  <c r="G30" i="26"/>
  <c r="H30" i="26"/>
  <c r="V30" i="5" s="1"/>
  <c r="W30" i="6" s="1"/>
  <c r="AS30" i="6" s="1"/>
  <c r="I30" i="26"/>
  <c r="J30" i="26"/>
  <c r="K30" i="26"/>
  <c r="V30" i="7" s="1"/>
  <c r="W30" i="8" s="1"/>
  <c r="AS30" i="8" s="1"/>
  <c r="L30" i="26"/>
  <c r="B31" i="26"/>
  <c r="V31" i="1" s="1"/>
  <c r="W31" i="2" s="1"/>
  <c r="AS31" i="2" s="1"/>
  <c r="C31" i="26"/>
  <c r="D31" i="26"/>
  <c r="E31" i="26"/>
  <c r="V31" i="3" s="1"/>
  <c r="W31" i="4" s="1"/>
  <c r="AS31" i="4" s="1"/>
  <c r="F31" i="26"/>
  <c r="G31" i="26"/>
  <c r="H31" i="26"/>
  <c r="V31" i="5" s="1"/>
  <c r="W31" i="6" s="1"/>
  <c r="AS31" i="6" s="1"/>
  <c r="I31" i="26"/>
  <c r="J31" i="26"/>
  <c r="K31" i="26"/>
  <c r="V31" i="7" s="1"/>
  <c r="W31" i="8" s="1"/>
  <c r="L31" i="26"/>
  <c r="B32" i="26"/>
  <c r="V32" i="1" s="1"/>
  <c r="W32" i="2" s="1"/>
  <c r="AS32" i="2" s="1"/>
  <c r="C32" i="26"/>
  <c r="D32" i="26"/>
  <c r="E32" i="26"/>
  <c r="V32" i="3" s="1"/>
  <c r="W32" i="4" s="1"/>
  <c r="AS32" i="4" s="1"/>
  <c r="F32" i="26"/>
  <c r="G32" i="26"/>
  <c r="H32" i="26"/>
  <c r="V32" i="5" s="1"/>
  <c r="W32" i="6" s="1"/>
  <c r="I32" i="26"/>
  <c r="J32" i="26"/>
  <c r="K32" i="26"/>
  <c r="V32" i="7" s="1"/>
  <c r="W32" i="8" s="1"/>
  <c r="AS32" i="8" s="1"/>
  <c r="L32" i="26"/>
  <c r="B33" i="26"/>
  <c r="V33" i="1" s="1"/>
  <c r="W33" i="2" s="1"/>
  <c r="AS33" i="2" s="1"/>
  <c r="C33" i="26"/>
  <c r="D33" i="26"/>
  <c r="E33" i="26"/>
  <c r="V33" i="3" s="1"/>
  <c r="W33" i="4" s="1"/>
  <c r="F33" i="26"/>
  <c r="G33" i="26"/>
  <c r="H33" i="26"/>
  <c r="V33" i="5" s="1"/>
  <c r="W33" i="6" s="1"/>
  <c r="AS33" i="6" s="1"/>
  <c r="I33" i="26"/>
  <c r="J33" i="26"/>
  <c r="K33" i="26"/>
  <c r="V33" i="7" s="1"/>
  <c r="W33" i="8" s="1"/>
  <c r="AS33" i="8" s="1"/>
  <c r="L33" i="26"/>
  <c r="B34" i="26"/>
  <c r="C34" i="26"/>
  <c r="D34" i="26"/>
  <c r="E34" i="26"/>
  <c r="F34" i="26"/>
  <c r="G34" i="26"/>
  <c r="H34" i="26"/>
  <c r="V34" i="5" s="1"/>
  <c r="W34" i="6" s="1"/>
  <c r="I34" i="26"/>
  <c r="J34" i="26"/>
  <c r="K34" i="26"/>
  <c r="V34" i="7" s="1"/>
  <c r="W34" i="8" s="1"/>
  <c r="AS34" i="8" s="1"/>
  <c r="L34" i="26"/>
  <c r="B35" i="26"/>
  <c r="C35" i="26"/>
  <c r="D35" i="26"/>
  <c r="E35" i="26"/>
  <c r="F35" i="26"/>
  <c r="G35" i="26"/>
  <c r="H35" i="26"/>
  <c r="I35" i="26"/>
  <c r="J35" i="26"/>
  <c r="K35" i="26"/>
  <c r="V35" i="7" s="1"/>
  <c r="W35" i="8" s="1"/>
  <c r="AS35" i="8" s="1"/>
  <c r="L35" i="26"/>
  <c r="B36" i="26"/>
  <c r="V36" i="1" s="1"/>
  <c r="W36" i="2" s="1"/>
  <c r="AS36" i="2" s="1"/>
  <c r="C36" i="26"/>
  <c r="D36" i="26"/>
  <c r="E36" i="26"/>
  <c r="V36" i="3" s="1"/>
  <c r="W36" i="4" s="1"/>
  <c r="AS36" i="4" s="1"/>
  <c r="F36" i="26"/>
  <c r="G36" i="26"/>
  <c r="H36" i="26"/>
  <c r="V36" i="5" s="1"/>
  <c r="W36" i="6" s="1"/>
  <c r="AS36" i="6" s="1"/>
  <c r="I36" i="26"/>
  <c r="J36" i="26"/>
  <c r="K36" i="26"/>
  <c r="V36" i="7" s="1"/>
  <c r="W36" i="8" s="1"/>
  <c r="AS36" i="8" s="1"/>
  <c r="L36" i="26"/>
  <c r="B37" i="26"/>
  <c r="C37" i="26"/>
  <c r="D37" i="26"/>
  <c r="E37" i="26"/>
  <c r="V37" i="3" s="1"/>
  <c r="W37" i="4" s="1"/>
  <c r="AS37" i="4" s="1"/>
  <c r="F37" i="26"/>
  <c r="G37" i="26"/>
  <c r="H37" i="26"/>
  <c r="V37" i="5" s="1"/>
  <c r="W37" i="6" s="1"/>
  <c r="AS37" i="6" s="1"/>
  <c r="I37" i="26"/>
  <c r="J37" i="26"/>
  <c r="K37" i="26"/>
  <c r="V37" i="7" s="1"/>
  <c r="W37" i="8" s="1"/>
  <c r="AS37" i="8" s="1"/>
  <c r="L37" i="26"/>
  <c r="B38" i="26"/>
  <c r="V38" i="1" s="1"/>
  <c r="W38" i="2" s="1"/>
  <c r="AS38" i="2" s="1"/>
  <c r="C38" i="26"/>
  <c r="D38" i="26"/>
  <c r="E38" i="26"/>
  <c r="V38" i="3" s="1"/>
  <c r="W38" i="4" s="1"/>
  <c r="AS38" i="4" s="1"/>
  <c r="F38" i="26"/>
  <c r="G38" i="26"/>
  <c r="H38" i="26"/>
  <c r="V38" i="5" s="1"/>
  <c r="W38" i="6" s="1"/>
  <c r="AS38" i="6" s="1"/>
  <c r="I38" i="26"/>
  <c r="J38" i="26"/>
  <c r="K38" i="26"/>
  <c r="V38" i="7" s="1"/>
  <c r="W38" i="8" s="1"/>
  <c r="AS38" i="8" s="1"/>
  <c r="L38" i="26"/>
  <c r="B39" i="26"/>
  <c r="V39" i="1" s="1"/>
  <c r="W39" i="2" s="1"/>
  <c r="AS39" i="2" s="1"/>
  <c r="C39" i="26"/>
  <c r="D39" i="26"/>
  <c r="E39" i="26"/>
  <c r="V39" i="3" s="1"/>
  <c r="W39" i="4" s="1"/>
  <c r="AS39" i="4" s="1"/>
  <c r="F39" i="26"/>
  <c r="G39" i="26"/>
  <c r="H39" i="26"/>
  <c r="V39" i="5" s="1"/>
  <c r="W39" i="6" s="1"/>
  <c r="AS39" i="6" s="1"/>
  <c r="I39" i="26"/>
  <c r="J39" i="26"/>
  <c r="K39" i="26"/>
  <c r="V39" i="7" s="1"/>
  <c r="W39" i="8" s="1"/>
  <c r="L39" i="26"/>
  <c r="B40" i="26"/>
  <c r="V40" i="1" s="1"/>
  <c r="W40" i="2" s="1"/>
  <c r="AS40" i="2" s="1"/>
  <c r="C40" i="26"/>
  <c r="D40" i="26"/>
  <c r="E40" i="26"/>
  <c r="V40" i="3" s="1"/>
  <c r="W40" i="4" s="1"/>
  <c r="AS40" i="4" s="1"/>
  <c r="F40" i="26"/>
  <c r="G40" i="26"/>
  <c r="H40" i="26"/>
  <c r="V40" i="5" s="1"/>
  <c r="W40" i="6" s="1"/>
  <c r="I40" i="26"/>
  <c r="J40" i="26"/>
  <c r="K40" i="26"/>
  <c r="V40" i="7" s="1"/>
  <c r="W40" i="8" s="1"/>
  <c r="AS40" i="8" s="1"/>
  <c r="L40" i="26"/>
  <c r="B41" i="26"/>
  <c r="V41" i="1" s="1"/>
  <c r="W41" i="2" s="1"/>
  <c r="AS41" i="2" s="1"/>
  <c r="C41" i="26"/>
  <c r="D41" i="26"/>
  <c r="E41" i="26"/>
  <c r="V41" i="3" s="1"/>
  <c r="W41" i="4" s="1"/>
  <c r="F41" i="26"/>
  <c r="G41" i="26"/>
  <c r="H41" i="26"/>
  <c r="V41" i="5" s="1"/>
  <c r="W41" i="6" s="1"/>
  <c r="AS41" i="6" s="1"/>
  <c r="I41" i="26"/>
  <c r="J41" i="26"/>
  <c r="K41" i="26"/>
  <c r="V41" i="7" s="1"/>
  <c r="W41" i="8" s="1"/>
  <c r="AS41" i="8" s="1"/>
  <c r="L41" i="26"/>
  <c r="B42" i="26"/>
  <c r="V42" i="1" s="1"/>
  <c r="W42" i="2" s="1"/>
  <c r="C42" i="26"/>
  <c r="D42" i="26"/>
  <c r="E42" i="26"/>
  <c r="V42" i="3" s="1"/>
  <c r="W42" i="4" s="1"/>
  <c r="AS42" i="4" s="1"/>
  <c r="F42" i="26"/>
  <c r="G42" i="26"/>
  <c r="H42" i="26"/>
  <c r="V42" i="5" s="1"/>
  <c r="W42" i="6" s="1"/>
  <c r="AS42" i="6" s="1"/>
  <c r="I42" i="26"/>
  <c r="J42" i="26"/>
  <c r="K42" i="26"/>
  <c r="V42" i="7" s="1"/>
  <c r="W42" i="8" s="1"/>
  <c r="AS42" i="8" s="1"/>
  <c r="L42" i="26"/>
  <c r="B43" i="26"/>
  <c r="V43" i="1" s="1"/>
  <c r="W43" i="2" s="1"/>
  <c r="AS43" i="2" s="1"/>
  <c r="C43" i="26"/>
  <c r="D43" i="26"/>
  <c r="E43" i="26"/>
  <c r="V43" i="3" s="1"/>
  <c r="W43" i="4" s="1"/>
  <c r="AS43" i="4" s="1"/>
  <c r="F43" i="26"/>
  <c r="G43" i="26"/>
  <c r="H43" i="26"/>
  <c r="V43" i="5" s="1"/>
  <c r="W43" i="6" s="1"/>
  <c r="AS43" i="6" s="1"/>
  <c r="I43" i="26"/>
  <c r="J43" i="26"/>
  <c r="K43" i="26"/>
  <c r="V43" i="7" s="1"/>
  <c r="W43" i="8" s="1"/>
  <c r="AS43" i="8" s="1"/>
  <c r="L43" i="26"/>
  <c r="B44" i="26"/>
  <c r="V44" i="1" s="1"/>
  <c r="W44" i="2" s="1"/>
  <c r="AS44" i="2" s="1"/>
  <c r="C44" i="26"/>
  <c r="D44" i="26"/>
  <c r="E44" i="26"/>
  <c r="V44" i="3" s="1"/>
  <c r="W44" i="4" s="1"/>
  <c r="AS44" i="4" s="1"/>
  <c r="F44" i="26"/>
  <c r="G44" i="26"/>
  <c r="H44" i="26"/>
  <c r="V44" i="5" s="1"/>
  <c r="W44" i="6" s="1"/>
  <c r="AS44" i="6" s="1"/>
  <c r="I44" i="26"/>
  <c r="J44" i="26"/>
  <c r="K44" i="26"/>
  <c r="V44" i="7" s="1"/>
  <c r="W44" i="8" s="1"/>
  <c r="AS44" i="8" s="1"/>
  <c r="L44" i="26"/>
  <c r="B45" i="26"/>
  <c r="V45" i="1" s="1"/>
  <c r="W45" i="2" s="1"/>
  <c r="AS45" i="2" s="1"/>
  <c r="C45" i="26"/>
  <c r="D45" i="26"/>
  <c r="E45" i="26"/>
  <c r="V45" i="3" s="1"/>
  <c r="W45" i="4" s="1"/>
  <c r="AS45" i="4" s="1"/>
  <c r="F45" i="26"/>
  <c r="G45" i="26"/>
  <c r="H45" i="26"/>
  <c r="V45" i="5" s="1"/>
  <c r="W45" i="6" s="1"/>
  <c r="AS45" i="6" s="1"/>
  <c r="I45" i="26"/>
  <c r="J45" i="26"/>
  <c r="K45" i="26"/>
  <c r="V45" i="7" s="1"/>
  <c r="W45" i="8" s="1"/>
  <c r="AS45" i="8" s="1"/>
  <c r="L45" i="26"/>
  <c r="B46" i="26"/>
  <c r="V46" i="1" s="1"/>
  <c r="W46" i="2" s="1"/>
  <c r="AS46" i="2" s="1"/>
  <c r="C46" i="26"/>
  <c r="D46" i="26"/>
  <c r="E46" i="26"/>
  <c r="V46" i="3" s="1"/>
  <c r="W46" i="4" s="1"/>
  <c r="AS46" i="4" s="1"/>
  <c r="F46" i="26"/>
  <c r="G46" i="26"/>
  <c r="H46" i="26"/>
  <c r="V46" i="5" s="1"/>
  <c r="W46" i="6" s="1"/>
  <c r="AS46" i="6" s="1"/>
  <c r="I46" i="26"/>
  <c r="J46" i="26"/>
  <c r="K46" i="26"/>
  <c r="V46" i="7" s="1"/>
  <c r="W46" i="8" s="1"/>
  <c r="AS46" i="8" s="1"/>
  <c r="L46" i="26"/>
  <c r="B47" i="26"/>
  <c r="C47" i="26"/>
  <c r="D47" i="26"/>
  <c r="E47" i="26"/>
  <c r="V47" i="3" s="1"/>
  <c r="W47" i="4" s="1"/>
  <c r="AS47" i="4" s="1"/>
  <c r="F47" i="26"/>
  <c r="G47" i="26"/>
  <c r="H47" i="26"/>
  <c r="V47" i="5" s="1"/>
  <c r="W47" i="6" s="1"/>
  <c r="AS47" i="6" s="1"/>
  <c r="I47" i="26"/>
  <c r="J47" i="26"/>
  <c r="K47" i="26"/>
  <c r="L47" i="26"/>
  <c r="B48" i="26"/>
  <c r="V48" i="1" s="1"/>
  <c r="W48" i="2" s="1"/>
  <c r="AS48" i="2" s="1"/>
  <c r="C48" i="26"/>
  <c r="D48" i="26"/>
  <c r="E48" i="26"/>
  <c r="V48" i="3" s="1"/>
  <c r="W48" i="4" s="1"/>
  <c r="AS48" i="4" s="1"/>
  <c r="F48" i="26"/>
  <c r="G48" i="26"/>
  <c r="H48" i="26"/>
  <c r="V48" i="5" s="1"/>
  <c r="W48" i="6" s="1"/>
  <c r="I48" i="26"/>
  <c r="J48" i="26"/>
  <c r="K48" i="26"/>
  <c r="V48" i="7" s="1"/>
  <c r="W48" i="8" s="1"/>
  <c r="AS48" i="8" s="1"/>
  <c r="L48" i="26"/>
  <c r="B49" i="26"/>
  <c r="C49" i="26"/>
  <c r="D49" i="26"/>
  <c r="E49" i="26"/>
  <c r="F49" i="26"/>
  <c r="G49" i="26"/>
  <c r="H49" i="26"/>
  <c r="I49" i="26"/>
  <c r="J49" i="26"/>
  <c r="K49" i="26"/>
  <c r="V49" i="7" s="1"/>
  <c r="W49" i="8" s="1"/>
  <c r="L49" i="26"/>
  <c r="B50" i="26"/>
  <c r="V50" i="1" s="1"/>
  <c r="W50" i="2" s="1"/>
  <c r="C50" i="26"/>
  <c r="D50" i="26"/>
  <c r="E50" i="26"/>
  <c r="V50" i="3" s="1"/>
  <c r="W50" i="4" s="1"/>
  <c r="AS50" i="4" s="1"/>
  <c r="F50" i="26"/>
  <c r="G50" i="26"/>
  <c r="H50" i="26"/>
  <c r="V50" i="5" s="1"/>
  <c r="W50" i="6" s="1"/>
  <c r="AS50" i="6" s="1"/>
  <c r="I50" i="26"/>
  <c r="J50" i="26"/>
  <c r="K50" i="26"/>
  <c r="V50" i="7" s="1"/>
  <c r="W50" i="8" s="1"/>
  <c r="AS50" i="8" s="1"/>
  <c r="L50" i="26"/>
  <c r="B51" i="26"/>
  <c r="V51" i="1" s="1"/>
  <c r="W51" i="2" s="1"/>
  <c r="AS51" i="2" s="1"/>
  <c r="C51" i="26"/>
  <c r="D51" i="26"/>
  <c r="E51" i="26"/>
  <c r="V51" i="3" s="1"/>
  <c r="W51" i="4" s="1"/>
  <c r="AS51" i="4" s="1"/>
  <c r="F51" i="26"/>
  <c r="G51" i="26"/>
  <c r="H51" i="26"/>
  <c r="V51" i="5" s="1"/>
  <c r="W51" i="6" s="1"/>
  <c r="AS51" i="6" s="1"/>
  <c r="I51" i="26"/>
  <c r="J51" i="26"/>
  <c r="K51" i="26"/>
  <c r="V51" i="7" s="1"/>
  <c r="W51" i="8" s="1"/>
  <c r="AS51" i="8" s="1"/>
  <c r="L51" i="26"/>
  <c r="B52" i="26"/>
  <c r="C52" i="26"/>
  <c r="D52" i="26"/>
  <c r="E52" i="26"/>
  <c r="F52" i="26"/>
  <c r="G52" i="26"/>
  <c r="H52" i="26"/>
  <c r="V52" i="5" s="1"/>
  <c r="W52" i="6" s="1"/>
  <c r="AS52" i="6" s="1"/>
  <c r="I52" i="26"/>
  <c r="J52" i="26"/>
  <c r="K52" i="26"/>
  <c r="V52" i="7" s="1"/>
  <c r="W52" i="8" s="1"/>
  <c r="AS52" i="8" s="1"/>
  <c r="L52" i="26"/>
  <c r="B53" i="26"/>
  <c r="V53" i="1" s="1"/>
  <c r="W53" i="2" s="1"/>
  <c r="AS53" i="2" s="1"/>
  <c r="C53" i="26"/>
  <c r="D53" i="26"/>
  <c r="E53" i="26"/>
  <c r="V53" i="3" s="1"/>
  <c r="W53" i="4" s="1"/>
  <c r="AS53" i="4" s="1"/>
  <c r="F53" i="26"/>
  <c r="G53" i="26"/>
  <c r="H53" i="26"/>
  <c r="V53" i="5" s="1"/>
  <c r="W53" i="6" s="1"/>
  <c r="AS53" i="6" s="1"/>
  <c r="I53" i="26"/>
  <c r="J53" i="26"/>
  <c r="K53" i="26"/>
  <c r="V53" i="7" s="1"/>
  <c r="W53" i="8" s="1"/>
  <c r="AS53" i="8" s="1"/>
  <c r="L53" i="26"/>
  <c r="B54" i="26"/>
  <c r="V54" i="1" s="1"/>
  <c r="W54" i="2" s="1"/>
  <c r="AS54" i="2" s="1"/>
  <c r="C54" i="26"/>
  <c r="D54" i="26"/>
  <c r="E54" i="26"/>
  <c r="V54" i="3" s="1"/>
  <c r="W54" i="4" s="1"/>
  <c r="AS54" i="4" s="1"/>
  <c r="F54" i="26"/>
  <c r="G54" i="26"/>
  <c r="H54" i="26"/>
  <c r="V54" i="5" s="1"/>
  <c r="W54" i="6" s="1"/>
  <c r="AS54" i="6" s="1"/>
  <c r="I54" i="26"/>
  <c r="J54" i="26"/>
  <c r="K54" i="26"/>
  <c r="V54" i="7" s="1"/>
  <c r="W54" i="8" s="1"/>
  <c r="AS54" i="8" s="1"/>
  <c r="L54" i="26"/>
  <c r="B55" i="26"/>
  <c r="V55" i="1" s="1"/>
  <c r="W55" i="2" s="1"/>
  <c r="AS55" i="2" s="1"/>
  <c r="C55" i="26"/>
  <c r="D55" i="26"/>
  <c r="E55" i="26"/>
  <c r="V55" i="3" s="1"/>
  <c r="W55" i="4" s="1"/>
  <c r="AS55" i="4" s="1"/>
  <c r="F55" i="26"/>
  <c r="G55" i="26"/>
  <c r="H55" i="26"/>
  <c r="V55" i="5" s="1"/>
  <c r="W55" i="6" s="1"/>
  <c r="AS55" i="6" s="1"/>
  <c r="I55" i="26"/>
  <c r="J55" i="26"/>
  <c r="K55" i="26"/>
  <c r="V55" i="7" s="1"/>
  <c r="W55" i="8" s="1"/>
  <c r="L55" i="26"/>
  <c r="B56" i="26"/>
  <c r="V56" i="1" s="1"/>
  <c r="W56" i="2" s="1"/>
  <c r="AS56" i="2" s="1"/>
  <c r="C56" i="26"/>
  <c r="D56" i="26"/>
  <c r="E56" i="26"/>
  <c r="V56" i="3" s="1"/>
  <c r="W56" i="4" s="1"/>
  <c r="AS56" i="4" s="1"/>
  <c r="F56" i="26"/>
  <c r="G56" i="26"/>
  <c r="H56" i="26"/>
  <c r="V56" i="5" s="1"/>
  <c r="W56" i="6" s="1"/>
  <c r="I56" i="26"/>
  <c r="J56" i="26"/>
  <c r="K56" i="26"/>
  <c r="V56" i="7" s="1"/>
  <c r="W56" i="8" s="1"/>
  <c r="AS56" i="8" s="1"/>
  <c r="L56" i="26"/>
  <c r="B57" i="26"/>
  <c r="V57" i="1" s="1"/>
  <c r="W57" i="2" s="1"/>
  <c r="AS57" i="2" s="1"/>
  <c r="C57" i="26"/>
  <c r="D57" i="26"/>
  <c r="E57" i="26"/>
  <c r="V57" i="3" s="1"/>
  <c r="W57" i="4" s="1"/>
  <c r="F57" i="26"/>
  <c r="G57" i="26"/>
  <c r="H57" i="26"/>
  <c r="V57" i="5" s="1"/>
  <c r="W57" i="6" s="1"/>
  <c r="AS57" i="6" s="1"/>
  <c r="I57" i="26"/>
  <c r="J57" i="26"/>
  <c r="K57" i="26"/>
  <c r="V57" i="7" s="1"/>
  <c r="W57" i="8" s="1"/>
  <c r="AS57" i="8" s="1"/>
  <c r="L57" i="26"/>
  <c r="B58" i="26"/>
  <c r="V58" i="1" s="1"/>
  <c r="W58" i="2" s="1"/>
  <c r="C58" i="26"/>
  <c r="D58" i="26"/>
  <c r="E58" i="26"/>
  <c r="V58" i="3" s="1"/>
  <c r="W58" i="4" s="1"/>
  <c r="AS58" i="4" s="1"/>
  <c r="F58" i="26"/>
  <c r="G58" i="26"/>
  <c r="H58" i="26"/>
  <c r="V58" i="5" s="1"/>
  <c r="W58" i="6" s="1"/>
  <c r="AS58" i="6" s="1"/>
  <c r="I58" i="26"/>
  <c r="J58" i="26"/>
  <c r="K58" i="26"/>
  <c r="V58" i="7" s="1"/>
  <c r="W58" i="8" s="1"/>
  <c r="AS58" i="8" s="1"/>
  <c r="L58" i="26"/>
  <c r="B59" i="26"/>
  <c r="C59" i="26"/>
  <c r="D59" i="26"/>
  <c r="E59" i="26"/>
  <c r="V59" i="3" s="1"/>
  <c r="W59" i="4" s="1"/>
  <c r="F59" i="26"/>
  <c r="G59" i="26"/>
  <c r="H59" i="26"/>
  <c r="V59" i="5" s="1"/>
  <c r="W59" i="6" s="1"/>
  <c r="AS59" i="6" s="1"/>
  <c r="I59" i="26"/>
  <c r="J59" i="26"/>
  <c r="K59" i="26"/>
  <c r="V59" i="7" s="1"/>
  <c r="W59" i="8" s="1"/>
  <c r="AS59" i="8" s="1"/>
  <c r="L59" i="26"/>
  <c r="B60" i="26"/>
  <c r="C60" i="26"/>
  <c r="D60" i="26"/>
  <c r="E60" i="26"/>
  <c r="F60" i="26"/>
  <c r="G60" i="26"/>
  <c r="H60" i="26"/>
  <c r="V60" i="5" s="1"/>
  <c r="W60" i="6" s="1"/>
  <c r="AS60" i="6" s="1"/>
  <c r="I60" i="26"/>
  <c r="J60" i="26"/>
  <c r="K60" i="26"/>
  <c r="V60" i="7" s="1"/>
  <c r="W60" i="8" s="1"/>
  <c r="L60" i="26"/>
  <c r="B61" i="26"/>
  <c r="V61" i="1" s="1"/>
  <c r="W61" i="2" s="1"/>
  <c r="AS61" i="2" s="1"/>
  <c r="C61" i="26"/>
  <c r="D61" i="26"/>
  <c r="E61" i="26"/>
  <c r="V61" i="3" s="1"/>
  <c r="W61" i="4" s="1"/>
  <c r="AS61" i="4" s="1"/>
  <c r="F61" i="26"/>
  <c r="G61" i="26"/>
  <c r="H61" i="26"/>
  <c r="V61" i="5" s="1"/>
  <c r="W61" i="6" s="1"/>
  <c r="AS61" i="6" s="1"/>
  <c r="I61" i="26"/>
  <c r="J61" i="26"/>
  <c r="K61" i="26"/>
  <c r="V61" i="7" s="1"/>
  <c r="W61" i="8" s="1"/>
  <c r="AS61" i="8" s="1"/>
  <c r="L61" i="26"/>
  <c r="B62" i="26"/>
  <c r="V62" i="1" s="1"/>
  <c r="W62" i="2" s="1"/>
  <c r="AS62" i="2" s="1"/>
  <c r="C62" i="26"/>
  <c r="D62" i="26"/>
  <c r="E62" i="26"/>
  <c r="V62" i="3" s="1"/>
  <c r="W62" i="4" s="1"/>
  <c r="AS62" i="4" s="1"/>
  <c r="F62" i="26"/>
  <c r="G62" i="26"/>
  <c r="H62" i="26"/>
  <c r="V62" i="5" s="1"/>
  <c r="W62" i="6" s="1"/>
  <c r="AS62" i="6" s="1"/>
  <c r="I62" i="26"/>
  <c r="J62" i="26"/>
  <c r="K62" i="26"/>
  <c r="V62" i="7" s="1"/>
  <c r="W62" i="8" s="1"/>
  <c r="AS62" i="8" s="1"/>
  <c r="L62" i="26"/>
  <c r="B63" i="26"/>
  <c r="V63" i="1" s="1"/>
  <c r="W63" i="2" s="1"/>
  <c r="AS63" i="2" s="1"/>
  <c r="C63" i="26"/>
  <c r="D63" i="26"/>
  <c r="E63" i="26"/>
  <c r="V63" i="3" s="1"/>
  <c r="W63" i="4" s="1"/>
  <c r="AS63" i="4" s="1"/>
  <c r="F63" i="26"/>
  <c r="G63" i="26"/>
  <c r="H63" i="26"/>
  <c r="V63" i="5" s="1"/>
  <c r="W63" i="6" s="1"/>
  <c r="AS63" i="6" s="1"/>
  <c r="I63" i="26"/>
  <c r="J63" i="26"/>
  <c r="K63" i="26"/>
  <c r="V63" i="7" s="1"/>
  <c r="W63" i="8" s="1"/>
  <c r="L63" i="26"/>
  <c r="B64" i="26"/>
  <c r="V64" i="1" s="1"/>
  <c r="W64" i="2" s="1"/>
  <c r="AS64" i="2" s="1"/>
  <c r="C64" i="26"/>
  <c r="D64" i="26"/>
  <c r="E64" i="26"/>
  <c r="V64" i="3" s="1"/>
  <c r="W64" i="4" s="1"/>
  <c r="AS64" i="4" s="1"/>
  <c r="F64" i="26"/>
  <c r="G64" i="26"/>
  <c r="H64" i="26"/>
  <c r="V64" i="5" s="1"/>
  <c r="W64" i="6" s="1"/>
  <c r="I64" i="26"/>
  <c r="J64" i="26"/>
  <c r="K64" i="26"/>
  <c r="V64" i="7" s="1"/>
  <c r="W64" i="8" s="1"/>
  <c r="AS64" i="8" s="1"/>
  <c r="L64" i="26"/>
  <c r="B65" i="26"/>
  <c r="V65" i="1" s="1"/>
  <c r="W65" i="2" s="1"/>
  <c r="AS65" i="2" s="1"/>
  <c r="C65" i="26"/>
  <c r="D65" i="26"/>
  <c r="E65" i="26"/>
  <c r="V65" i="3" s="1"/>
  <c r="W65" i="4" s="1"/>
  <c r="F65" i="26"/>
  <c r="G65" i="26"/>
  <c r="H65" i="26"/>
  <c r="V65" i="5" s="1"/>
  <c r="W65" i="6" s="1"/>
  <c r="AS65" i="6" s="1"/>
  <c r="I65" i="26"/>
  <c r="J65" i="26"/>
  <c r="K65" i="26"/>
  <c r="V65" i="7" s="1"/>
  <c r="W65" i="8" s="1"/>
  <c r="AS65" i="8" s="1"/>
  <c r="L65" i="26"/>
  <c r="B66" i="26"/>
  <c r="C66" i="26"/>
  <c r="D66" i="26"/>
  <c r="E66" i="26"/>
  <c r="V66" i="3" s="1"/>
  <c r="W66" i="4" s="1"/>
  <c r="AS66" i="4" s="1"/>
  <c r="F66" i="26"/>
  <c r="G66" i="26"/>
  <c r="H66" i="26"/>
  <c r="V66" i="5" s="1"/>
  <c r="W66" i="6" s="1"/>
  <c r="AS66" i="6" s="1"/>
  <c r="I66" i="26"/>
  <c r="J66" i="26"/>
  <c r="K66" i="26"/>
  <c r="V66" i="7" s="1"/>
  <c r="W66" i="8" s="1"/>
  <c r="AS66" i="8" s="1"/>
  <c r="L66" i="26"/>
  <c r="B67" i="26"/>
  <c r="C67" i="26"/>
  <c r="D67" i="26"/>
  <c r="E67" i="26"/>
  <c r="F67" i="26"/>
  <c r="G67" i="26"/>
  <c r="H67" i="26"/>
  <c r="I67" i="26"/>
  <c r="J67" i="26"/>
  <c r="K67" i="26"/>
  <c r="V67" i="7" s="1"/>
  <c r="W67" i="8" s="1"/>
  <c r="AS67" i="8" s="1"/>
  <c r="L67" i="26"/>
  <c r="B68" i="26"/>
  <c r="V68" i="1" s="1"/>
  <c r="W68" i="2" s="1"/>
  <c r="AS68" i="2" s="1"/>
  <c r="C68" i="26"/>
  <c r="D68" i="26"/>
  <c r="E68" i="26"/>
  <c r="V68" i="3" s="1"/>
  <c r="W68" i="4" s="1"/>
  <c r="AS68" i="4" s="1"/>
  <c r="F68" i="26"/>
  <c r="G68" i="26"/>
  <c r="H68" i="26"/>
  <c r="V68" i="5" s="1"/>
  <c r="W68" i="6" s="1"/>
  <c r="AS68" i="6" s="1"/>
  <c r="I68" i="26"/>
  <c r="J68" i="26"/>
  <c r="K68" i="26"/>
  <c r="V68" i="7" s="1"/>
  <c r="W68" i="8" s="1"/>
  <c r="AS68" i="8" s="1"/>
  <c r="L68" i="26"/>
  <c r="B69" i="26"/>
  <c r="V69" i="1" s="1"/>
  <c r="W69" i="2" s="1"/>
  <c r="AS69" i="2" s="1"/>
  <c r="C69" i="26"/>
  <c r="D69" i="26"/>
  <c r="E69" i="26"/>
  <c r="V69" i="3" s="1"/>
  <c r="W69" i="4" s="1"/>
  <c r="AS69" i="4" s="1"/>
  <c r="F69" i="26"/>
  <c r="G69" i="26"/>
  <c r="H69" i="26"/>
  <c r="V69" i="5" s="1"/>
  <c r="W69" i="6" s="1"/>
  <c r="AS69" i="6" s="1"/>
  <c r="I69" i="26"/>
  <c r="J69" i="26"/>
  <c r="K69" i="26"/>
  <c r="V69" i="7" s="1"/>
  <c r="W69" i="8" s="1"/>
  <c r="AS69" i="8" s="1"/>
  <c r="L69" i="26"/>
  <c r="B70" i="26"/>
  <c r="V70" i="1" s="1"/>
  <c r="W70" i="2" s="1"/>
  <c r="AS70" i="2" s="1"/>
  <c r="C70" i="26"/>
  <c r="D70" i="26"/>
  <c r="E70" i="26"/>
  <c r="V70" i="3" s="1"/>
  <c r="W70" i="4" s="1"/>
  <c r="AS70" i="4" s="1"/>
  <c r="F70" i="26"/>
  <c r="G70" i="26"/>
  <c r="H70" i="26"/>
  <c r="V70" i="5" s="1"/>
  <c r="W70" i="6" s="1"/>
  <c r="AS70" i="6" s="1"/>
  <c r="I70" i="26"/>
  <c r="J70" i="26"/>
  <c r="K70" i="26"/>
  <c r="V70" i="7" s="1"/>
  <c r="W70" i="8" s="1"/>
  <c r="AS70" i="8" s="1"/>
  <c r="L70" i="26"/>
  <c r="B71" i="26"/>
  <c r="V71" i="1" s="1"/>
  <c r="W71" i="2" s="1"/>
  <c r="AS71" i="2" s="1"/>
  <c r="C71" i="26"/>
  <c r="D71" i="26"/>
  <c r="E71" i="26"/>
  <c r="V71" i="3" s="1"/>
  <c r="W71" i="4" s="1"/>
  <c r="AS71" i="4" s="1"/>
  <c r="F71" i="26"/>
  <c r="G71" i="26"/>
  <c r="H71" i="26"/>
  <c r="V71" i="5" s="1"/>
  <c r="W71" i="6" s="1"/>
  <c r="AS71" i="6" s="1"/>
  <c r="I71" i="26"/>
  <c r="J71" i="26"/>
  <c r="K71" i="26"/>
  <c r="V71" i="7" s="1"/>
  <c r="W71" i="8" s="1"/>
  <c r="L71" i="26"/>
  <c r="B72" i="26"/>
  <c r="V72" i="1" s="1"/>
  <c r="W72" i="2" s="1"/>
  <c r="AS72" i="2" s="1"/>
  <c r="C72" i="26"/>
  <c r="D72" i="26"/>
  <c r="E72" i="26"/>
  <c r="V72" i="3" s="1"/>
  <c r="W72" i="4" s="1"/>
  <c r="AS72" i="4" s="1"/>
  <c r="F72" i="26"/>
  <c r="G72" i="26"/>
  <c r="H72" i="26"/>
  <c r="V72" i="5" s="1"/>
  <c r="W72" i="6" s="1"/>
  <c r="I72" i="26"/>
  <c r="J72" i="26"/>
  <c r="K72" i="26"/>
  <c r="V72" i="7" s="1"/>
  <c r="W72" i="8" s="1"/>
  <c r="AS72" i="8" s="1"/>
  <c r="L72" i="26"/>
  <c r="B73" i="26"/>
  <c r="V73" i="1" s="1"/>
  <c r="W73" i="2" s="1"/>
  <c r="AS73" i="2" s="1"/>
  <c r="C73" i="26"/>
  <c r="D73" i="26"/>
  <c r="E73" i="26"/>
  <c r="V73" i="3" s="1"/>
  <c r="W73" i="4" s="1"/>
  <c r="F73" i="26"/>
  <c r="G73" i="26"/>
  <c r="H73" i="26"/>
  <c r="V73" i="5" s="1"/>
  <c r="W73" i="6" s="1"/>
  <c r="AS73" i="6" s="1"/>
  <c r="I73" i="26"/>
  <c r="J73" i="26"/>
  <c r="K73" i="26"/>
  <c r="V73" i="7" s="1"/>
  <c r="W73" i="8" s="1"/>
  <c r="AS73" i="8" s="1"/>
  <c r="L73" i="26"/>
  <c r="B74" i="26"/>
  <c r="V74" i="1" s="1"/>
  <c r="W74" i="2" s="1"/>
  <c r="C74" i="26"/>
  <c r="D74" i="26"/>
  <c r="E74" i="26"/>
  <c r="V74" i="3" s="1"/>
  <c r="W74" i="4" s="1"/>
  <c r="AS74" i="4" s="1"/>
  <c r="F74" i="26"/>
  <c r="G74" i="26"/>
  <c r="H74" i="26"/>
  <c r="V74" i="5" s="1"/>
  <c r="W74" i="6" s="1"/>
  <c r="AS74" i="6" s="1"/>
  <c r="I74" i="26"/>
  <c r="J74" i="26"/>
  <c r="K74" i="26"/>
  <c r="V74" i="7" s="1"/>
  <c r="W74" i="8" s="1"/>
  <c r="AS74" i="8" s="1"/>
  <c r="L74" i="26"/>
  <c r="B75" i="26"/>
  <c r="V75" i="1" s="1"/>
  <c r="W75" i="2" s="1"/>
  <c r="AS75" i="2" s="1"/>
  <c r="C75" i="26"/>
  <c r="D75" i="26"/>
  <c r="E75" i="26"/>
  <c r="V75" i="3" s="1"/>
  <c r="W75" i="4" s="1"/>
  <c r="AS75" i="4" s="1"/>
  <c r="F75" i="26"/>
  <c r="G75" i="26"/>
  <c r="H75" i="26"/>
  <c r="V75" i="5" s="1"/>
  <c r="W75" i="6" s="1"/>
  <c r="AS75" i="6" s="1"/>
  <c r="I75" i="26"/>
  <c r="J75" i="26"/>
  <c r="K75" i="26"/>
  <c r="V75" i="7" s="1"/>
  <c r="W75" i="8" s="1"/>
  <c r="AS75" i="8" s="1"/>
  <c r="L75" i="26"/>
  <c r="B76" i="26"/>
  <c r="V76" i="1" s="1"/>
  <c r="W76" i="2" s="1"/>
  <c r="AS76" i="2" s="1"/>
  <c r="C76" i="26"/>
  <c r="D76" i="26"/>
  <c r="E76" i="26"/>
  <c r="V76" i="3" s="1"/>
  <c r="W76" i="4" s="1"/>
  <c r="AS76" i="4" s="1"/>
  <c r="F76" i="26"/>
  <c r="G76" i="26"/>
  <c r="H76" i="26"/>
  <c r="V76" i="5" s="1"/>
  <c r="W76" i="6" s="1"/>
  <c r="AS76" i="6" s="1"/>
  <c r="I76" i="26"/>
  <c r="J76" i="26"/>
  <c r="K76" i="26"/>
  <c r="V76" i="7" s="1"/>
  <c r="W76" i="8" s="1"/>
  <c r="AS76" i="8" s="1"/>
  <c r="L76" i="26"/>
  <c r="B77" i="26"/>
  <c r="V77" i="1" s="1"/>
  <c r="W77" i="2" s="1"/>
  <c r="AS77" i="2" s="1"/>
  <c r="C77" i="26"/>
  <c r="D77" i="26"/>
  <c r="E77" i="26"/>
  <c r="V77" i="3" s="1"/>
  <c r="W77" i="4" s="1"/>
  <c r="AS77" i="4" s="1"/>
  <c r="F77" i="26"/>
  <c r="G77" i="26"/>
  <c r="H77" i="26"/>
  <c r="V77" i="5" s="1"/>
  <c r="W77" i="6" s="1"/>
  <c r="AS77" i="6" s="1"/>
  <c r="I77" i="26"/>
  <c r="J77" i="26"/>
  <c r="K77" i="26"/>
  <c r="V77" i="7" s="1"/>
  <c r="W77" i="8" s="1"/>
  <c r="AS77" i="8" s="1"/>
  <c r="L77" i="26"/>
  <c r="B78" i="26"/>
  <c r="V78" i="1" s="1"/>
  <c r="W78" i="2" s="1"/>
  <c r="AS78" i="2" s="1"/>
  <c r="C78" i="26"/>
  <c r="D78" i="26"/>
  <c r="E78" i="26"/>
  <c r="V78" i="3" s="1"/>
  <c r="W78" i="4" s="1"/>
  <c r="AS78" i="4" s="1"/>
  <c r="F78" i="26"/>
  <c r="G78" i="26"/>
  <c r="H78" i="26"/>
  <c r="V78" i="5" s="1"/>
  <c r="W78" i="6" s="1"/>
  <c r="AS78" i="6" s="1"/>
  <c r="I78" i="26"/>
  <c r="J78" i="26"/>
  <c r="K78" i="26"/>
  <c r="V78" i="7" s="1"/>
  <c r="W78" i="8" s="1"/>
  <c r="AS78" i="8" s="1"/>
  <c r="L78" i="26"/>
  <c r="B79" i="26"/>
  <c r="C79" i="26"/>
  <c r="D79" i="26"/>
  <c r="E79" i="26"/>
  <c r="V79" i="3" s="1"/>
  <c r="W79" i="4" s="1"/>
  <c r="AS79" i="4" s="1"/>
  <c r="F79" i="26"/>
  <c r="G79" i="26"/>
  <c r="H79" i="26"/>
  <c r="V79" i="5" s="1"/>
  <c r="W79" i="6" s="1"/>
  <c r="AS79" i="6" s="1"/>
  <c r="I79" i="26"/>
  <c r="J79" i="26"/>
  <c r="K79" i="26"/>
  <c r="V79" i="7" s="1"/>
  <c r="W79" i="8" s="1"/>
  <c r="L79" i="26"/>
  <c r="B80" i="26"/>
  <c r="V80" i="1" s="1"/>
  <c r="W80" i="2" s="1"/>
  <c r="AS80" i="2" s="1"/>
  <c r="C80" i="26"/>
  <c r="D80" i="26"/>
  <c r="E80" i="26"/>
  <c r="V80" i="3" s="1"/>
  <c r="W80" i="4" s="1"/>
  <c r="AS80" i="4" s="1"/>
  <c r="F80" i="26"/>
  <c r="G80" i="26"/>
  <c r="H80" i="26"/>
  <c r="V80" i="5" s="1"/>
  <c r="W80" i="6" s="1"/>
  <c r="I80" i="26"/>
  <c r="J80" i="26"/>
  <c r="K80" i="26"/>
  <c r="V80" i="7" s="1"/>
  <c r="W80" i="8" s="1"/>
  <c r="AS80" i="8" s="1"/>
  <c r="L80" i="26"/>
  <c r="B81" i="26"/>
  <c r="C81" i="26"/>
  <c r="D81" i="26"/>
  <c r="E81" i="26"/>
  <c r="V81" i="3" s="1"/>
  <c r="W81" i="4" s="1"/>
  <c r="F81" i="26"/>
  <c r="G81" i="26"/>
  <c r="H81" i="26"/>
  <c r="V81" i="5" s="1"/>
  <c r="W81" i="6" s="1"/>
  <c r="AS81" i="6" s="1"/>
  <c r="I81" i="26"/>
  <c r="J81" i="26"/>
  <c r="K81" i="26"/>
  <c r="V81" i="7" s="1"/>
  <c r="W81" i="8" s="1"/>
  <c r="AS81" i="8" s="1"/>
  <c r="L81" i="26"/>
  <c r="B82" i="26"/>
  <c r="V82" i="1" s="1"/>
  <c r="W82" i="2" s="1"/>
  <c r="C82" i="26"/>
  <c r="D82" i="26"/>
  <c r="E82" i="26"/>
  <c r="V82" i="3" s="1"/>
  <c r="W82" i="4" s="1"/>
  <c r="AS82" i="4" s="1"/>
  <c r="F82" i="26"/>
  <c r="G82" i="26"/>
  <c r="H82" i="26"/>
  <c r="V82" i="5" s="1"/>
  <c r="W82" i="6" s="1"/>
  <c r="AS82" i="6" s="1"/>
  <c r="I82" i="26"/>
  <c r="J82" i="26"/>
  <c r="K82" i="26"/>
  <c r="V82" i="7" s="1"/>
  <c r="W82" i="8" s="1"/>
  <c r="AS82" i="8" s="1"/>
  <c r="L82" i="26"/>
  <c r="B83" i="26"/>
  <c r="C83" i="26"/>
  <c r="D83" i="26"/>
  <c r="E83" i="26"/>
  <c r="F83" i="26"/>
  <c r="G83" i="26"/>
  <c r="H83" i="26"/>
  <c r="V83" i="5" s="1"/>
  <c r="W83" i="6" s="1"/>
  <c r="AS83" i="6" s="1"/>
  <c r="I83" i="26"/>
  <c r="J83" i="26"/>
  <c r="K83" i="26"/>
  <c r="V83" i="7" s="1"/>
  <c r="W83" i="8" s="1"/>
  <c r="AS83" i="8" s="1"/>
  <c r="L83" i="26"/>
  <c r="B84" i="26"/>
  <c r="V84" i="1" s="1"/>
  <c r="W84" i="2" s="1"/>
  <c r="AS84" i="2" s="1"/>
  <c r="C84" i="26"/>
  <c r="D84" i="26"/>
  <c r="E84" i="26"/>
  <c r="V84" i="3" s="1"/>
  <c r="W84" i="4" s="1"/>
  <c r="AS84" i="4" s="1"/>
  <c r="F84" i="26"/>
  <c r="G84" i="26"/>
  <c r="H84" i="26"/>
  <c r="V84" i="5" s="1"/>
  <c r="W84" i="6" s="1"/>
  <c r="AS84" i="6" s="1"/>
  <c r="I84" i="26"/>
  <c r="J84" i="26"/>
  <c r="K84" i="26"/>
  <c r="V84" i="7" s="1"/>
  <c r="W84" i="8" s="1"/>
  <c r="AS84" i="8" s="1"/>
  <c r="L84" i="26"/>
  <c r="B85" i="26"/>
  <c r="V85" i="1" s="1"/>
  <c r="W85" i="2" s="1"/>
  <c r="AS85" i="2" s="1"/>
  <c r="C85" i="26"/>
  <c r="D85" i="26"/>
  <c r="E85" i="26"/>
  <c r="V85" i="3" s="1"/>
  <c r="W85" i="4" s="1"/>
  <c r="AS85" i="4" s="1"/>
  <c r="F85" i="26"/>
  <c r="G85" i="26"/>
  <c r="H85" i="26"/>
  <c r="V85" i="5" s="1"/>
  <c r="W85" i="6" s="1"/>
  <c r="AS85" i="6" s="1"/>
  <c r="I85" i="26"/>
  <c r="J85" i="26"/>
  <c r="K85" i="26"/>
  <c r="V85" i="7" s="1"/>
  <c r="W85" i="8" s="1"/>
  <c r="AS85" i="8" s="1"/>
  <c r="L85" i="26"/>
  <c r="B86" i="26"/>
  <c r="V86" i="1" s="1"/>
  <c r="W86" i="2" s="1"/>
  <c r="AS86" i="2" s="1"/>
  <c r="C86" i="26"/>
  <c r="D86" i="26"/>
  <c r="E86" i="26"/>
  <c r="V86" i="3" s="1"/>
  <c r="W86" i="4" s="1"/>
  <c r="AS86" i="4" s="1"/>
  <c r="F86" i="26"/>
  <c r="G86" i="26"/>
  <c r="H86" i="26"/>
  <c r="V86" i="5" s="1"/>
  <c r="W86" i="6" s="1"/>
  <c r="AS86" i="6" s="1"/>
  <c r="I86" i="26"/>
  <c r="J86" i="26"/>
  <c r="K86" i="26"/>
  <c r="V86" i="7" s="1"/>
  <c r="W86" i="8" s="1"/>
  <c r="AS86" i="8" s="1"/>
  <c r="L86" i="26"/>
  <c r="B87" i="26"/>
  <c r="V87" i="1" s="1"/>
  <c r="W87" i="2" s="1"/>
  <c r="C87" i="26"/>
  <c r="D87" i="26"/>
  <c r="E87" i="26"/>
  <c r="V87" i="3" s="1"/>
  <c r="W87" i="4" s="1"/>
  <c r="AS87" i="4" s="1"/>
  <c r="F87" i="26"/>
  <c r="G87" i="26"/>
  <c r="H87" i="26"/>
  <c r="V87" i="5" s="1"/>
  <c r="W87" i="6" s="1"/>
  <c r="AS87" i="6" s="1"/>
  <c r="I87" i="26"/>
  <c r="J87" i="26"/>
  <c r="K87" i="26"/>
  <c r="V87" i="7" s="1"/>
  <c r="W87" i="8" s="1"/>
  <c r="L87" i="26"/>
  <c r="B88" i="26"/>
  <c r="V88" i="1" s="1"/>
  <c r="W88" i="2" s="1"/>
  <c r="AS88" i="2" s="1"/>
  <c r="C88" i="26"/>
  <c r="D88" i="26"/>
  <c r="E88" i="26"/>
  <c r="V88" i="3" s="1"/>
  <c r="W88" i="4" s="1"/>
  <c r="AS88" i="4" s="1"/>
  <c r="F88" i="26"/>
  <c r="G88" i="26"/>
  <c r="H88" i="26"/>
  <c r="V88" i="5" s="1"/>
  <c r="W88" i="6" s="1"/>
  <c r="I88" i="26"/>
  <c r="J88" i="26"/>
  <c r="K88" i="26"/>
  <c r="V88" i="7" s="1"/>
  <c r="W88" i="8" s="1"/>
  <c r="AS88" i="8" s="1"/>
  <c r="L88" i="26"/>
  <c r="B89" i="26"/>
  <c r="C89" i="26"/>
  <c r="D89" i="26"/>
  <c r="E89" i="26"/>
  <c r="F89" i="26"/>
  <c r="G89" i="26"/>
  <c r="H89" i="26"/>
  <c r="I89" i="26"/>
  <c r="J89" i="26"/>
  <c r="K89" i="26"/>
  <c r="L89" i="26"/>
  <c r="B90" i="26"/>
  <c r="V90" i="1" s="1"/>
  <c r="W90" i="2" s="1"/>
  <c r="C90" i="26"/>
  <c r="D90" i="26"/>
  <c r="E90" i="26"/>
  <c r="V90" i="3" s="1"/>
  <c r="W90" i="4" s="1"/>
  <c r="AS90" i="4" s="1"/>
  <c r="F90" i="26"/>
  <c r="G90" i="26"/>
  <c r="H90" i="26"/>
  <c r="V90" i="5" s="1"/>
  <c r="W90" i="6" s="1"/>
  <c r="AS90" i="6" s="1"/>
  <c r="I90" i="26"/>
  <c r="J90" i="26"/>
  <c r="K90" i="26"/>
  <c r="V90" i="7" s="1"/>
  <c r="W90" i="8" s="1"/>
  <c r="AS90" i="8" s="1"/>
  <c r="L90" i="26"/>
  <c r="B91" i="26"/>
  <c r="V91" i="1" s="1"/>
  <c r="W91" i="2" s="1"/>
  <c r="AS91" i="2" s="1"/>
  <c r="C91" i="26"/>
  <c r="D91" i="26"/>
  <c r="E91" i="26"/>
  <c r="V91" i="3" s="1"/>
  <c r="W91" i="4" s="1"/>
  <c r="AS91" i="4" s="1"/>
  <c r="F91" i="26"/>
  <c r="G91" i="26"/>
  <c r="H91" i="26"/>
  <c r="V91" i="5" s="1"/>
  <c r="W91" i="6" s="1"/>
  <c r="AS91" i="6" s="1"/>
  <c r="I91" i="26"/>
  <c r="J91" i="26"/>
  <c r="K91" i="26"/>
  <c r="V91" i="7" s="1"/>
  <c r="W91" i="8" s="1"/>
  <c r="AS91" i="8" s="1"/>
  <c r="L91" i="26"/>
  <c r="B92" i="26"/>
  <c r="V92" i="1" s="1"/>
  <c r="W92" i="2" s="1"/>
  <c r="AS92" i="2" s="1"/>
  <c r="C92" i="26"/>
  <c r="D92" i="26"/>
  <c r="E92" i="26"/>
  <c r="V92" i="3" s="1"/>
  <c r="W92" i="4" s="1"/>
  <c r="AS92" i="4" s="1"/>
  <c r="F92" i="26"/>
  <c r="G92" i="26"/>
  <c r="H92" i="26"/>
  <c r="V92" i="5" s="1"/>
  <c r="W92" i="6" s="1"/>
  <c r="AS92" i="6" s="1"/>
  <c r="I92" i="26"/>
  <c r="J92" i="26"/>
  <c r="K92" i="26"/>
  <c r="V92" i="7" s="1"/>
  <c r="W92" i="8" s="1"/>
  <c r="AS92" i="8" s="1"/>
  <c r="L92" i="26"/>
  <c r="B93" i="26"/>
  <c r="V93" i="1" s="1"/>
  <c r="W93" i="2" s="1"/>
  <c r="AS93" i="2" s="1"/>
  <c r="C93" i="26"/>
  <c r="D93" i="26"/>
  <c r="E93" i="26"/>
  <c r="V93" i="3" s="1"/>
  <c r="W93" i="4" s="1"/>
  <c r="AS93" i="4" s="1"/>
  <c r="F93" i="26"/>
  <c r="G93" i="26"/>
  <c r="H93" i="26"/>
  <c r="V93" i="5" s="1"/>
  <c r="W93" i="6" s="1"/>
  <c r="AS93" i="6" s="1"/>
  <c r="I93" i="26"/>
  <c r="J93" i="26"/>
  <c r="K93" i="26"/>
  <c r="V93" i="7" s="1"/>
  <c r="W93" i="8" s="1"/>
  <c r="AS93" i="8" s="1"/>
  <c r="L93" i="26"/>
  <c r="B94" i="26"/>
  <c r="V94" i="1" s="1"/>
  <c r="W94" i="2" s="1"/>
  <c r="AS94" i="2" s="1"/>
  <c r="C94" i="26"/>
  <c r="D94" i="26"/>
  <c r="E94" i="26"/>
  <c r="V94" i="3" s="1"/>
  <c r="W94" i="4" s="1"/>
  <c r="AS94" i="4" s="1"/>
  <c r="F94" i="26"/>
  <c r="G94" i="26"/>
  <c r="H94" i="26"/>
  <c r="V94" i="5" s="1"/>
  <c r="W94" i="6" s="1"/>
  <c r="AS94" i="6" s="1"/>
  <c r="I94" i="26"/>
  <c r="J94" i="26"/>
  <c r="K94" i="26"/>
  <c r="V94" i="7" s="1"/>
  <c r="W94" i="8" s="1"/>
  <c r="AS94" i="8" s="1"/>
  <c r="L94" i="26"/>
  <c r="B95" i="26"/>
  <c r="C95" i="26"/>
  <c r="D95" i="26"/>
  <c r="E95" i="26"/>
  <c r="V95" i="3" s="1"/>
  <c r="W95" i="4" s="1"/>
  <c r="AS95" i="4" s="1"/>
  <c r="F95" i="26"/>
  <c r="G95" i="26"/>
  <c r="H95" i="26"/>
  <c r="V95" i="5" s="1"/>
  <c r="W95" i="6" s="1"/>
  <c r="AS95" i="6" s="1"/>
  <c r="I95" i="26"/>
  <c r="J95" i="26"/>
  <c r="K95" i="26"/>
  <c r="V95" i="7" s="1"/>
  <c r="W95" i="8" s="1"/>
  <c r="L95" i="26"/>
  <c r="B96" i="26"/>
  <c r="V96" i="1" s="1"/>
  <c r="W96" i="2" s="1"/>
  <c r="AS96" i="2" s="1"/>
  <c r="C96" i="26"/>
  <c r="D96" i="26"/>
  <c r="E96" i="26"/>
  <c r="V96" i="3" s="1"/>
  <c r="W96" i="4" s="1"/>
  <c r="AS96" i="4" s="1"/>
  <c r="F96" i="26"/>
  <c r="G96" i="26"/>
  <c r="H96" i="26"/>
  <c r="V96" i="5" s="1"/>
  <c r="W96" i="6" s="1"/>
  <c r="I96" i="26"/>
  <c r="J96" i="26"/>
  <c r="K96" i="26"/>
  <c r="V96" i="7" s="1"/>
  <c r="W96" i="8" s="1"/>
  <c r="AS96" i="8" s="1"/>
  <c r="L96" i="26"/>
  <c r="B97" i="26"/>
  <c r="V97" i="1" s="1"/>
  <c r="W97" i="2" s="1"/>
  <c r="AS97" i="2" s="1"/>
  <c r="C97" i="26"/>
  <c r="D97" i="26"/>
  <c r="E97" i="26"/>
  <c r="V97" i="3" s="1"/>
  <c r="W97" i="4" s="1"/>
  <c r="F97" i="26"/>
  <c r="G97" i="26"/>
  <c r="H97" i="26"/>
  <c r="V97" i="5" s="1"/>
  <c r="W97" i="6" s="1"/>
  <c r="AS97" i="6" s="1"/>
  <c r="I97" i="26"/>
  <c r="J97" i="26"/>
  <c r="K97" i="26"/>
  <c r="V97" i="7" s="1"/>
  <c r="W97" i="8" s="1"/>
  <c r="AS97" i="8" s="1"/>
  <c r="L97" i="26"/>
  <c r="B98" i="26"/>
  <c r="V98" i="1" s="1"/>
  <c r="W98" i="2" s="1"/>
  <c r="C98" i="26"/>
  <c r="D98" i="26"/>
  <c r="E98" i="26"/>
  <c r="V98" i="3" s="1"/>
  <c r="W98" i="4" s="1"/>
  <c r="AS98" i="4" s="1"/>
  <c r="F98" i="26"/>
  <c r="G98" i="26"/>
  <c r="H98" i="26"/>
  <c r="V98" i="5" s="1"/>
  <c r="W98" i="6" s="1"/>
  <c r="AS98" i="6" s="1"/>
  <c r="I98" i="26"/>
  <c r="J98" i="26"/>
  <c r="K98" i="26"/>
  <c r="V98" i="7" s="1"/>
  <c r="W98" i="8" s="1"/>
  <c r="AS98" i="8" s="1"/>
  <c r="L98" i="26"/>
  <c r="B99" i="26"/>
  <c r="V99" i="1" s="1"/>
  <c r="W99" i="2" s="1"/>
  <c r="AS99" i="2" s="1"/>
  <c r="C99" i="26"/>
  <c r="D99" i="26"/>
  <c r="E99" i="26"/>
  <c r="V99" i="3" s="1"/>
  <c r="W99" i="4" s="1"/>
  <c r="AS99" i="4" s="1"/>
  <c r="F99" i="26"/>
  <c r="G99" i="26"/>
  <c r="H99" i="26"/>
  <c r="V99" i="5" s="1"/>
  <c r="W99" i="6" s="1"/>
  <c r="AS99" i="6" s="1"/>
  <c r="I99" i="26"/>
  <c r="J99" i="26"/>
  <c r="K99" i="26"/>
  <c r="V99" i="7" s="1"/>
  <c r="W99" i="8" s="1"/>
  <c r="AS99" i="8" s="1"/>
  <c r="L99" i="26"/>
  <c r="B100" i="26"/>
  <c r="C100" i="26"/>
  <c r="D100" i="26"/>
  <c r="E100" i="26"/>
  <c r="F100" i="26"/>
  <c r="G100" i="26"/>
  <c r="H100" i="26"/>
  <c r="V100" i="5" s="1"/>
  <c r="W100" i="6" s="1"/>
  <c r="AS100" i="6" s="1"/>
  <c r="I100" i="26"/>
  <c r="J100" i="26"/>
  <c r="K100" i="26"/>
  <c r="V100" i="7" s="1"/>
  <c r="W100" i="8" s="1"/>
  <c r="L100" i="26"/>
  <c r="B101" i="26"/>
  <c r="V101" i="1" s="1"/>
  <c r="W101" i="2" s="1"/>
  <c r="AS101" i="2" s="1"/>
  <c r="C101" i="26"/>
  <c r="D101" i="26"/>
  <c r="E101" i="26"/>
  <c r="V101" i="3" s="1"/>
  <c r="W101" i="4" s="1"/>
  <c r="AS101" i="4" s="1"/>
  <c r="F101" i="26"/>
  <c r="G101" i="26"/>
  <c r="H101" i="26"/>
  <c r="V101" i="5" s="1"/>
  <c r="W101" i="6" s="1"/>
  <c r="AS101" i="6" s="1"/>
  <c r="I101" i="26"/>
  <c r="J101" i="26"/>
  <c r="K101" i="26"/>
  <c r="V101" i="7" s="1"/>
  <c r="W101" i="8" s="1"/>
  <c r="AS101" i="8" s="1"/>
  <c r="L101" i="26"/>
  <c r="B102" i="26"/>
  <c r="V102" i="1" s="1"/>
  <c r="W102" i="2" s="1"/>
  <c r="AS102" i="2" s="1"/>
  <c r="C102" i="26"/>
  <c r="D102" i="26"/>
  <c r="E102" i="26"/>
  <c r="V102" i="3" s="1"/>
  <c r="W102" i="4" s="1"/>
  <c r="AS102" i="4" s="1"/>
  <c r="F102" i="26"/>
  <c r="G102" i="26"/>
  <c r="H102" i="26"/>
  <c r="V102" i="5" s="1"/>
  <c r="W102" i="6" s="1"/>
  <c r="AS102" i="6" s="1"/>
  <c r="I102" i="26"/>
  <c r="J102" i="26"/>
  <c r="K102" i="26"/>
  <c r="V102" i="7" s="1"/>
  <c r="W102" i="8" s="1"/>
  <c r="AS102" i="8" s="1"/>
  <c r="L102" i="26"/>
  <c r="B103" i="26"/>
  <c r="V103" i="1" s="1"/>
  <c r="W103" i="2" s="1"/>
  <c r="AS103" i="2" s="1"/>
  <c r="C103" i="26"/>
  <c r="D103" i="26"/>
  <c r="E103" i="26"/>
  <c r="V103" i="3" s="1"/>
  <c r="W103" i="4" s="1"/>
  <c r="AS103" i="4" s="1"/>
  <c r="F103" i="26"/>
  <c r="G103" i="26"/>
  <c r="H103" i="26"/>
  <c r="V103" i="5" s="1"/>
  <c r="W103" i="6" s="1"/>
  <c r="AS103" i="6" s="1"/>
  <c r="I103" i="26"/>
  <c r="J103" i="26"/>
  <c r="K103" i="26"/>
  <c r="V103" i="7" s="1"/>
  <c r="W103" i="8" s="1"/>
  <c r="L103" i="26"/>
  <c r="B104" i="26"/>
  <c r="V104" i="1" s="1"/>
  <c r="W104" i="2" s="1"/>
  <c r="AS104" i="2" s="1"/>
  <c r="C104" i="26"/>
  <c r="D104" i="26"/>
  <c r="E104" i="26"/>
  <c r="V104" i="3" s="1"/>
  <c r="W104" i="4" s="1"/>
  <c r="AS104" i="4" s="1"/>
  <c r="F104" i="26"/>
  <c r="G104" i="26"/>
  <c r="H104" i="26"/>
  <c r="V104" i="5" s="1"/>
  <c r="W104" i="6" s="1"/>
  <c r="I104" i="26"/>
  <c r="J104" i="26"/>
  <c r="K104" i="26"/>
  <c r="V104" i="7" s="1"/>
  <c r="W104" i="8" s="1"/>
  <c r="AS104" i="8" s="1"/>
  <c r="L104" i="26"/>
  <c r="B105" i="26"/>
  <c r="V105" i="1" s="1"/>
  <c r="W105" i="2" s="1"/>
  <c r="AS105" i="2" s="1"/>
  <c r="C105" i="26"/>
  <c r="D105" i="26"/>
  <c r="E105" i="26"/>
  <c r="V105" i="3" s="1"/>
  <c r="W105" i="4" s="1"/>
  <c r="F105" i="26"/>
  <c r="G105" i="26"/>
  <c r="H105" i="26"/>
  <c r="V105" i="5" s="1"/>
  <c r="W105" i="6" s="1"/>
  <c r="AS105" i="6" s="1"/>
  <c r="I105" i="26"/>
  <c r="J105" i="26"/>
  <c r="K105" i="26"/>
  <c r="V105" i="7" s="1"/>
  <c r="W105" i="8" s="1"/>
  <c r="AS105" i="8" s="1"/>
  <c r="L105" i="26"/>
  <c r="B106" i="26"/>
  <c r="C106" i="26"/>
  <c r="D106" i="26"/>
  <c r="E106" i="26"/>
  <c r="F106" i="26"/>
  <c r="G106" i="26"/>
  <c r="H106" i="26"/>
  <c r="I106" i="26"/>
  <c r="J106" i="26"/>
  <c r="K106" i="26"/>
  <c r="L106" i="26"/>
  <c r="B107" i="26"/>
  <c r="V107" i="1" s="1"/>
  <c r="W107" i="2" s="1"/>
  <c r="AS107" i="2" s="1"/>
  <c r="C107" i="26"/>
  <c r="D107" i="26"/>
  <c r="E107" i="26"/>
  <c r="V107" i="3" s="1"/>
  <c r="W107" i="4" s="1"/>
  <c r="AS107" i="4" s="1"/>
  <c r="F107" i="26"/>
  <c r="G107" i="26"/>
  <c r="H107" i="26"/>
  <c r="V107" i="5" s="1"/>
  <c r="W107" i="6" s="1"/>
  <c r="AS107" i="6" s="1"/>
  <c r="I107" i="26"/>
  <c r="J107" i="26"/>
  <c r="K107" i="26"/>
  <c r="V107" i="7" s="1"/>
  <c r="W107" i="8" s="1"/>
  <c r="AS107" i="8" s="1"/>
  <c r="L107" i="26"/>
  <c r="B108" i="26"/>
  <c r="V108" i="1" s="1"/>
  <c r="W108" i="2" s="1"/>
  <c r="AS108" i="2" s="1"/>
  <c r="C108" i="26"/>
  <c r="D108" i="26"/>
  <c r="E108" i="26"/>
  <c r="V108" i="3" s="1"/>
  <c r="W108" i="4" s="1"/>
  <c r="AS108" i="4" s="1"/>
  <c r="F108" i="26"/>
  <c r="G108" i="26"/>
  <c r="H108" i="26"/>
  <c r="V108" i="5" s="1"/>
  <c r="W108" i="6" s="1"/>
  <c r="AS108" i="6" s="1"/>
  <c r="I108" i="26"/>
  <c r="J108" i="26"/>
  <c r="K108" i="26"/>
  <c r="V108" i="7" s="1"/>
  <c r="W108" i="8" s="1"/>
  <c r="AS108" i="8" s="1"/>
  <c r="L108" i="26"/>
  <c r="B109" i="26"/>
  <c r="V109" i="1" s="1"/>
  <c r="W109" i="2" s="1"/>
  <c r="AS109" i="2" s="1"/>
  <c r="C109" i="26"/>
  <c r="D109" i="26"/>
  <c r="E109" i="26"/>
  <c r="V109" i="3" s="1"/>
  <c r="W109" i="4" s="1"/>
  <c r="AS109" i="4" s="1"/>
  <c r="F109" i="26"/>
  <c r="G109" i="26"/>
  <c r="H109" i="26"/>
  <c r="V109" i="5" s="1"/>
  <c r="W109" i="6" s="1"/>
  <c r="AS109" i="6" s="1"/>
  <c r="I109" i="26"/>
  <c r="J109" i="26"/>
  <c r="K109" i="26"/>
  <c r="V109" i="7" s="1"/>
  <c r="W109" i="8" s="1"/>
  <c r="AS109" i="8" s="1"/>
  <c r="L109" i="26"/>
  <c r="B110" i="26"/>
  <c r="V110" i="1" s="1"/>
  <c r="W110" i="2" s="1"/>
  <c r="AS110" i="2" s="1"/>
  <c r="C110" i="26"/>
  <c r="D110" i="26"/>
  <c r="E110" i="26"/>
  <c r="V110" i="3" s="1"/>
  <c r="W110" i="4" s="1"/>
  <c r="AS110" i="4" s="1"/>
  <c r="F110" i="26"/>
  <c r="G110" i="26"/>
  <c r="H110" i="26"/>
  <c r="V110" i="5" s="1"/>
  <c r="W110" i="6" s="1"/>
  <c r="AS110" i="6" s="1"/>
  <c r="I110" i="26"/>
  <c r="J110" i="26"/>
  <c r="K110" i="26"/>
  <c r="V110" i="7" s="1"/>
  <c r="W110" i="8" s="1"/>
  <c r="AS110" i="8" s="1"/>
  <c r="L110" i="26"/>
  <c r="B111" i="26"/>
  <c r="V111" i="1" s="1"/>
  <c r="W111" i="2" s="1"/>
  <c r="AS111" i="2" s="1"/>
  <c r="C111" i="26"/>
  <c r="D111" i="26"/>
  <c r="E111" i="26"/>
  <c r="V111" i="3" s="1"/>
  <c r="W111" i="4" s="1"/>
  <c r="AS111" i="4" s="1"/>
  <c r="F111" i="26"/>
  <c r="G111" i="26"/>
  <c r="H111" i="26"/>
  <c r="V111" i="5" s="1"/>
  <c r="W111" i="6" s="1"/>
  <c r="AS111" i="6" s="1"/>
  <c r="I111" i="26"/>
  <c r="J111" i="26"/>
  <c r="K111" i="26"/>
  <c r="V111" i="7" s="1"/>
  <c r="W111" i="8" s="1"/>
  <c r="L111" i="26"/>
  <c r="B112" i="26"/>
  <c r="V112" i="1" s="1"/>
  <c r="W112" i="2" s="1"/>
  <c r="AS112" i="2" s="1"/>
  <c r="C112" i="26"/>
  <c r="D112" i="26"/>
  <c r="E112" i="26"/>
  <c r="V112" i="3" s="1"/>
  <c r="W112" i="4" s="1"/>
  <c r="AS112" i="4" s="1"/>
  <c r="F112" i="26"/>
  <c r="G112" i="26"/>
  <c r="H112" i="26"/>
  <c r="V112" i="5" s="1"/>
  <c r="W112" i="6" s="1"/>
  <c r="I112" i="26"/>
  <c r="J112" i="26"/>
  <c r="K112" i="26"/>
  <c r="V112" i="7" s="1"/>
  <c r="W112" i="8" s="1"/>
  <c r="AS112" i="8" s="1"/>
  <c r="L112" i="26"/>
  <c r="B113" i="26"/>
  <c r="C113" i="26"/>
  <c r="D113" i="26"/>
  <c r="E113" i="26"/>
  <c r="F113" i="26"/>
  <c r="G113" i="26"/>
  <c r="H113" i="26"/>
  <c r="I113" i="26"/>
  <c r="J113" i="26"/>
  <c r="K113" i="26"/>
  <c r="L113" i="26"/>
  <c r="B114" i="26"/>
  <c r="V114" i="1" s="1"/>
  <c r="W114" i="2" s="1"/>
  <c r="C114" i="26"/>
  <c r="D114" i="26"/>
  <c r="E114" i="26"/>
  <c r="V114" i="3" s="1"/>
  <c r="W114" i="4" s="1"/>
  <c r="AS114" i="4" s="1"/>
  <c r="F114" i="26"/>
  <c r="G114" i="26"/>
  <c r="H114" i="26"/>
  <c r="V114" i="5" s="1"/>
  <c r="W114" i="6" s="1"/>
  <c r="AS114" i="6" s="1"/>
  <c r="I114" i="26"/>
  <c r="J114" i="26"/>
  <c r="K114" i="26"/>
  <c r="V114" i="7" s="1"/>
  <c r="W114" i="8" s="1"/>
  <c r="AS114" i="8" s="1"/>
  <c r="L114" i="26"/>
  <c r="B115" i="26"/>
  <c r="V115" i="1" s="1"/>
  <c r="W115" i="2" s="1"/>
  <c r="AS115" i="2" s="1"/>
  <c r="C115" i="26"/>
  <c r="D115" i="26"/>
  <c r="E115" i="26"/>
  <c r="V115" i="3" s="1"/>
  <c r="W115" i="4" s="1"/>
  <c r="AS115" i="4" s="1"/>
  <c r="F115" i="26"/>
  <c r="G115" i="26"/>
  <c r="H115" i="26"/>
  <c r="V115" i="5" s="1"/>
  <c r="W115" i="6" s="1"/>
  <c r="AS115" i="6" s="1"/>
  <c r="I115" i="26"/>
  <c r="J115" i="26"/>
  <c r="K115" i="26"/>
  <c r="V115" i="7" s="1"/>
  <c r="W115" i="8" s="1"/>
  <c r="AS115" i="8" s="1"/>
  <c r="L115" i="26"/>
  <c r="B116" i="26"/>
  <c r="V116" i="1" s="1"/>
  <c r="W116" i="2" s="1"/>
  <c r="AS116" i="2" s="1"/>
  <c r="C116" i="26"/>
  <c r="D116" i="26"/>
  <c r="E116" i="26"/>
  <c r="V116" i="3" s="1"/>
  <c r="W116" i="4" s="1"/>
  <c r="AS116" i="4" s="1"/>
  <c r="F116" i="26"/>
  <c r="G116" i="26"/>
  <c r="H116" i="26"/>
  <c r="V116" i="5" s="1"/>
  <c r="W116" i="6" s="1"/>
  <c r="AS116" i="6" s="1"/>
  <c r="I116" i="26"/>
  <c r="J116" i="26"/>
  <c r="K116" i="26"/>
  <c r="V116" i="7" s="1"/>
  <c r="W116" i="8" s="1"/>
  <c r="AS116" i="8" s="1"/>
  <c r="L116" i="26"/>
  <c r="B117" i="26"/>
  <c r="V117" i="1" s="1"/>
  <c r="W117" i="2" s="1"/>
  <c r="AS117" i="2" s="1"/>
  <c r="C117" i="26"/>
  <c r="D117" i="26"/>
  <c r="E117" i="26"/>
  <c r="V117" i="3" s="1"/>
  <c r="W117" i="4" s="1"/>
  <c r="AS117" i="4" s="1"/>
  <c r="F117" i="26"/>
  <c r="G117" i="26"/>
  <c r="H117" i="26"/>
  <c r="V117" i="5" s="1"/>
  <c r="W117" i="6" s="1"/>
  <c r="AS117" i="6" s="1"/>
  <c r="I117" i="26"/>
  <c r="J117" i="26"/>
  <c r="K117" i="26"/>
  <c r="V117" i="7" s="1"/>
  <c r="W117" i="8" s="1"/>
  <c r="AS117" i="8" s="1"/>
  <c r="L117" i="26"/>
  <c r="B118" i="26"/>
  <c r="V118" i="1" s="1"/>
  <c r="W118" i="2" s="1"/>
  <c r="AS118" i="2" s="1"/>
  <c r="C118" i="26"/>
  <c r="D118" i="26"/>
  <c r="E118" i="26"/>
  <c r="V118" i="3" s="1"/>
  <c r="W118" i="4" s="1"/>
  <c r="AS118" i="4" s="1"/>
  <c r="F118" i="26"/>
  <c r="G118" i="26"/>
  <c r="H118" i="26"/>
  <c r="V118" i="5" s="1"/>
  <c r="W118" i="6" s="1"/>
  <c r="AS118" i="6" s="1"/>
  <c r="I118" i="26"/>
  <c r="J118" i="26"/>
  <c r="K118" i="26"/>
  <c r="V118" i="7" s="1"/>
  <c r="W118" i="8" s="1"/>
  <c r="AS118" i="8" s="1"/>
  <c r="L118" i="26"/>
  <c r="B119" i="26"/>
  <c r="V119" i="1" s="1"/>
  <c r="W119" i="2" s="1"/>
  <c r="AS119" i="2" s="1"/>
  <c r="C119" i="26"/>
  <c r="D119" i="26"/>
  <c r="E119" i="26"/>
  <c r="V119" i="3" s="1"/>
  <c r="W119" i="4" s="1"/>
  <c r="AS119" i="4" s="1"/>
  <c r="F119" i="26"/>
  <c r="G119" i="26"/>
  <c r="H119" i="26"/>
  <c r="V119" i="5" s="1"/>
  <c r="W119" i="6" s="1"/>
  <c r="AS119" i="6" s="1"/>
  <c r="I119" i="26"/>
  <c r="J119" i="26"/>
  <c r="K119" i="26"/>
  <c r="V119" i="7" s="1"/>
  <c r="W119" i="8" s="1"/>
  <c r="L119" i="26"/>
  <c r="B120" i="26"/>
  <c r="V120" i="1" s="1"/>
  <c r="W120" i="2" s="1"/>
  <c r="AS120" i="2" s="1"/>
  <c r="C120" i="26"/>
  <c r="D120" i="26"/>
  <c r="E120" i="26"/>
  <c r="V120" i="3" s="1"/>
  <c r="W120" i="4" s="1"/>
  <c r="AS120" i="4" s="1"/>
  <c r="F120" i="26"/>
  <c r="G120" i="26"/>
  <c r="H120" i="26"/>
  <c r="V120" i="5" s="1"/>
  <c r="W120" i="6" s="1"/>
  <c r="I120" i="26"/>
  <c r="J120" i="26"/>
  <c r="K120" i="26"/>
  <c r="V120" i="7" s="1"/>
  <c r="W120" i="8" s="1"/>
  <c r="AS120" i="8" s="1"/>
  <c r="L120" i="26"/>
  <c r="B121" i="26"/>
  <c r="V121" i="1" s="1"/>
  <c r="W121" i="2" s="1"/>
  <c r="AS121" i="2" s="1"/>
  <c r="C121" i="26"/>
  <c r="D121" i="26"/>
  <c r="E121" i="26"/>
  <c r="V121" i="3" s="1"/>
  <c r="W121" i="4" s="1"/>
  <c r="F121" i="26"/>
  <c r="G121" i="26"/>
  <c r="H121" i="26"/>
  <c r="V121" i="5" s="1"/>
  <c r="W121" i="6" s="1"/>
  <c r="AS121" i="6" s="1"/>
  <c r="I121" i="26"/>
  <c r="J121" i="26"/>
  <c r="K121" i="26"/>
  <c r="V121" i="7" s="1"/>
  <c r="W121" i="8" s="1"/>
  <c r="AS121" i="8" s="1"/>
  <c r="L121" i="26"/>
  <c r="B122" i="26"/>
  <c r="C122" i="26"/>
  <c r="D122" i="26"/>
  <c r="E122" i="26"/>
  <c r="V122" i="3" s="1"/>
  <c r="W122" i="4" s="1"/>
  <c r="AS122" i="4" s="1"/>
  <c r="F122" i="26"/>
  <c r="G122" i="26"/>
  <c r="H122" i="26"/>
  <c r="V122" i="5" s="1"/>
  <c r="W122" i="6" s="1"/>
  <c r="AS122" i="6" s="1"/>
  <c r="I122" i="26"/>
  <c r="J122" i="26"/>
  <c r="K122" i="26"/>
  <c r="V122" i="7" s="1"/>
  <c r="W122" i="8" s="1"/>
  <c r="AS122" i="8" s="1"/>
  <c r="L122" i="26"/>
  <c r="B123" i="26"/>
  <c r="V123" i="1" s="1"/>
  <c r="W123" i="2" s="1"/>
  <c r="AS123" i="2" s="1"/>
  <c r="C123" i="26"/>
  <c r="D123" i="26"/>
  <c r="E123" i="26"/>
  <c r="V123" i="3" s="1"/>
  <c r="W123" i="4" s="1"/>
  <c r="AS123" i="4" s="1"/>
  <c r="F123" i="26"/>
  <c r="G123" i="26"/>
  <c r="H123" i="26"/>
  <c r="V123" i="5" s="1"/>
  <c r="W123" i="6" s="1"/>
  <c r="AS123" i="6" s="1"/>
  <c r="I123" i="26"/>
  <c r="J123" i="26"/>
  <c r="K123" i="26"/>
  <c r="V123" i="7" s="1"/>
  <c r="W123" i="8" s="1"/>
  <c r="AS123" i="8" s="1"/>
  <c r="L123" i="26"/>
  <c r="B124" i="26"/>
  <c r="V124" i="1" s="1"/>
  <c r="W124" i="2" s="1"/>
  <c r="AS124" i="2" s="1"/>
  <c r="C124" i="26"/>
  <c r="D124" i="26"/>
  <c r="E124" i="26"/>
  <c r="V124" i="3" s="1"/>
  <c r="W124" i="4" s="1"/>
  <c r="AS124" i="4" s="1"/>
  <c r="F124" i="26"/>
  <c r="G124" i="26"/>
  <c r="H124" i="26"/>
  <c r="V124" i="5" s="1"/>
  <c r="W124" i="6" s="1"/>
  <c r="AS124" i="6" s="1"/>
  <c r="I124" i="26"/>
  <c r="J124" i="26"/>
  <c r="K124" i="26"/>
  <c r="V124" i="7" s="1"/>
  <c r="W124" i="8" s="1"/>
  <c r="AS124" i="8" s="1"/>
  <c r="L124" i="26"/>
  <c r="B125" i="26"/>
  <c r="V125" i="1" s="1"/>
  <c r="W125" i="2" s="1"/>
  <c r="AS125" i="2" s="1"/>
  <c r="C125" i="26"/>
  <c r="D125" i="26"/>
  <c r="E125" i="26"/>
  <c r="V125" i="3" s="1"/>
  <c r="W125" i="4" s="1"/>
  <c r="AS125" i="4" s="1"/>
  <c r="F125" i="26"/>
  <c r="G125" i="26"/>
  <c r="H125" i="26"/>
  <c r="V125" i="5" s="1"/>
  <c r="W125" i="6" s="1"/>
  <c r="AS125" i="6" s="1"/>
  <c r="I125" i="26"/>
  <c r="J125" i="26"/>
  <c r="K125" i="26"/>
  <c r="V125" i="7" s="1"/>
  <c r="W125" i="8" s="1"/>
  <c r="AS125" i="8" s="1"/>
  <c r="L125" i="26"/>
  <c r="B126" i="26"/>
  <c r="V126" i="1" s="1"/>
  <c r="W126" i="2" s="1"/>
  <c r="C126" i="26"/>
  <c r="D126" i="26"/>
  <c r="E126" i="26"/>
  <c r="V126" i="3" s="1"/>
  <c r="W126" i="4" s="1"/>
  <c r="F126" i="26"/>
  <c r="G126" i="26"/>
  <c r="H126" i="26"/>
  <c r="V126" i="5" s="1"/>
  <c r="W126" i="6" s="1"/>
  <c r="AS126" i="6" s="1"/>
  <c r="I126" i="26"/>
  <c r="J126" i="26"/>
  <c r="K126" i="26"/>
  <c r="L126" i="26"/>
  <c r="B127" i="26"/>
  <c r="C127" i="26"/>
  <c r="D127" i="26"/>
  <c r="E127" i="26"/>
  <c r="V127" i="3" s="1"/>
  <c r="W127" i="4" s="1"/>
  <c r="AS127" i="4" s="1"/>
  <c r="F127" i="26"/>
  <c r="G127" i="26"/>
  <c r="H127" i="26"/>
  <c r="V127" i="5" s="1"/>
  <c r="W127" i="6" s="1"/>
  <c r="AS127" i="6" s="1"/>
  <c r="I127" i="26"/>
  <c r="J127" i="26"/>
  <c r="K127" i="26"/>
  <c r="V127" i="7" s="1"/>
  <c r="W127" i="8" s="1"/>
  <c r="L127" i="26"/>
  <c r="B128" i="26"/>
  <c r="V128" i="1" s="1"/>
  <c r="W128" i="2" s="1"/>
  <c r="AS128" i="2" s="1"/>
  <c r="C128" i="26"/>
  <c r="D128" i="26"/>
  <c r="E128" i="26"/>
  <c r="V128" i="3" s="1"/>
  <c r="W128" i="4" s="1"/>
  <c r="AS128" i="4" s="1"/>
  <c r="F128" i="26"/>
  <c r="G128" i="26"/>
  <c r="H128" i="26"/>
  <c r="V128" i="5" s="1"/>
  <c r="W128" i="6" s="1"/>
  <c r="I128" i="26"/>
  <c r="J128" i="26"/>
  <c r="K128" i="26"/>
  <c r="V128" i="7" s="1"/>
  <c r="W128" i="8" s="1"/>
  <c r="AS128" i="8" s="1"/>
  <c r="L128" i="26"/>
  <c r="B129" i="26"/>
  <c r="V129" i="1" s="1"/>
  <c r="W129" i="2" s="1"/>
  <c r="AS129" i="2" s="1"/>
  <c r="C129" i="26"/>
  <c r="D129" i="26"/>
  <c r="E129" i="26"/>
  <c r="V129" i="3" s="1"/>
  <c r="W129" i="4" s="1"/>
  <c r="F129" i="26"/>
  <c r="G129" i="26"/>
  <c r="H129" i="26"/>
  <c r="V129" i="5" s="1"/>
  <c r="W129" i="6" s="1"/>
  <c r="AS129" i="6" s="1"/>
  <c r="I129" i="26"/>
  <c r="J129" i="26"/>
  <c r="K129" i="26"/>
  <c r="V129" i="7" s="1"/>
  <c r="W129" i="8" s="1"/>
  <c r="AS129" i="8" s="1"/>
  <c r="L129" i="26"/>
  <c r="B130" i="26"/>
  <c r="V130" i="1" s="1"/>
  <c r="W130" i="2" s="1"/>
  <c r="C130" i="26"/>
  <c r="D130" i="26"/>
  <c r="E130" i="26"/>
  <c r="V130" i="3" s="1"/>
  <c r="W130" i="4" s="1"/>
  <c r="AS130" i="4" s="1"/>
  <c r="F130" i="26"/>
  <c r="G130" i="26"/>
  <c r="H130" i="26"/>
  <c r="V130" i="5" s="1"/>
  <c r="W130" i="6" s="1"/>
  <c r="AS130" i="6" s="1"/>
  <c r="I130" i="26"/>
  <c r="J130" i="26"/>
  <c r="K130" i="26"/>
  <c r="V130" i="7" s="1"/>
  <c r="W130" i="8" s="1"/>
  <c r="AS130" i="8" s="1"/>
  <c r="L130" i="26"/>
  <c r="B131" i="26"/>
  <c r="V131" i="1" s="1"/>
  <c r="W131" i="2" s="1"/>
  <c r="AS131" i="2" s="1"/>
  <c r="C131" i="26"/>
  <c r="D131" i="26"/>
  <c r="E131" i="26"/>
  <c r="V131" i="3" s="1"/>
  <c r="W131" i="4" s="1"/>
  <c r="AS131" i="4" s="1"/>
  <c r="F131" i="26"/>
  <c r="G131" i="26"/>
  <c r="H131" i="26"/>
  <c r="V131" i="5" s="1"/>
  <c r="W131" i="6" s="1"/>
  <c r="AS131" i="6" s="1"/>
  <c r="I131" i="26"/>
  <c r="J131" i="26"/>
  <c r="K131" i="26"/>
  <c r="V131" i="7" s="1"/>
  <c r="W131" i="8" s="1"/>
  <c r="AS131" i="8" s="1"/>
  <c r="L131" i="26"/>
  <c r="B132" i="26"/>
  <c r="C132" i="26"/>
  <c r="D132" i="26"/>
  <c r="E132" i="26"/>
  <c r="F132" i="26"/>
  <c r="G132" i="26"/>
  <c r="H132" i="26"/>
  <c r="V132" i="5" s="1"/>
  <c r="W132" i="6" s="1"/>
  <c r="I132" i="26"/>
  <c r="J132" i="26"/>
  <c r="K132" i="26"/>
  <c r="V132" i="7" s="1"/>
  <c r="W132" i="8" s="1"/>
  <c r="L132" i="26"/>
  <c r="B133" i="26"/>
  <c r="V133" i="1" s="1"/>
  <c r="W133" i="2" s="1"/>
  <c r="AS133" i="2" s="1"/>
  <c r="C133" i="26"/>
  <c r="D133" i="26"/>
  <c r="E133" i="26"/>
  <c r="V133" i="3" s="1"/>
  <c r="W133" i="4" s="1"/>
  <c r="AS133" i="4" s="1"/>
  <c r="F133" i="26"/>
  <c r="G133" i="26"/>
  <c r="H133" i="26"/>
  <c r="V133" i="5" s="1"/>
  <c r="W133" i="6" s="1"/>
  <c r="AS133" i="6" s="1"/>
  <c r="I133" i="26"/>
  <c r="J133" i="26"/>
  <c r="K133" i="26"/>
  <c r="V133" i="7" s="1"/>
  <c r="W133" i="8" s="1"/>
  <c r="AS133" i="8" s="1"/>
  <c r="L133" i="26"/>
  <c r="B134" i="26"/>
  <c r="V134" i="1" s="1"/>
  <c r="W134" i="2" s="1"/>
  <c r="AS134" i="2" s="1"/>
  <c r="C134" i="26"/>
  <c r="D134" i="26"/>
  <c r="E134" i="26"/>
  <c r="V134" i="3" s="1"/>
  <c r="W134" i="4" s="1"/>
  <c r="AS134" i="4" s="1"/>
  <c r="F134" i="26"/>
  <c r="G134" i="26"/>
  <c r="H134" i="26"/>
  <c r="V134" i="5" s="1"/>
  <c r="W134" i="6" s="1"/>
  <c r="AS134" i="6" s="1"/>
  <c r="I134" i="26"/>
  <c r="J134" i="26"/>
  <c r="K134" i="26"/>
  <c r="V134" i="7" s="1"/>
  <c r="W134" i="8" s="1"/>
  <c r="AS134" i="8" s="1"/>
  <c r="L134" i="26"/>
  <c r="B135" i="26"/>
  <c r="C135" i="26"/>
  <c r="D135" i="26"/>
  <c r="E135" i="26"/>
  <c r="V135" i="3" s="1"/>
  <c r="W135" i="4" s="1"/>
  <c r="F135" i="26"/>
  <c r="G135" i="26"/>
  <c r="H135" i="26"/>
  <c r="I135" i="26"/>
  <c r="J135" i="26"/>
  <c r="K135" i="26"/>
  <c r="L135" i="26"/>
  <c r="B136" i="26"/>
  <c r="V136" i="1" s="1"/>
  <c r="W136" i="2" s="1"/>
  <c r="AS136" i="2" s="1"/>
  <c r="C136" i="26"/>
  <c r="D136" i="26"/>
  <c r="E136" i="26"/>
  <c r="V136" i="3" s="1"/>
  <c r="W136" i="4" s="1"/>
  <c r="AS136" i="4" s="1"/>
  <c r="F136" i="26"/>
  <c r="G136" i="26"/>
  <c r="H136" i="26"/>
  <c r="V136" i="5" s="1"/>
  <c r="W136" i="6" s="1"/>
  <c r="I136" i="26"/>
  <c r="J136" i="26"/>
  <c r="K136" i="26"/>
  <c r="V136" i="7" s="1"/>
  <c r="W136" i="8" s="1"/>
  <c r="AS136" i="8" s="1"/>
  <c r="L136" i="26"/>
  <c r="B137" i="26"/>
  <c r="V137" i="1" s="1"/>
  <c r="W137" i="2" s="1"/>
  <c r="AS137" i="2" s="1"/>
  <c r="C137" i="26"/>
  <c r="D137" i="26"/>
  <c r="E137" i="26"/>
  <c r="V137" i="3" s="1"/>
  <c r="W137" i="4" s="1"/>
  <c r="F137" i="26"/>
  <c r="G137" i="26"/>
  <c r="H137" i="26"/>
  <c r="V137" i="5" s="1"/>
  <c r="W137" i="6" s="1"/>
  <c r="AS137" i="6" s="1"/>
  <c r="I137" i="26"/>
  <c r="J137" i="26"/>
  <c r="K137" i="26"/>
  <c r="V137" i="7" s="1"/>
  <c r="W137" i="8" s="1"/>
  <c r="AS137" i="8" s="1"/>
  <c r="L137" i="26"/>
  <c r="B138" i="26"/>
  <c r="V138" i="1" s="1"/>
  <c r="W138" i="2" s="1"/>
  <c r="C138" i="26"/>
  <c r="D138" i="26"/>
  <c r="E138" i="26"/>
  <c r="V138" i="3" s="1"/>
  <c r="W138" i="4" s="1"/>
  <c r="AS138" i="4" s="1"/>
  <c r="F138" i="26"/>
  <c r="G138" i="26"/>
  <c r="H138" i="26"/>
  <c r="I138" i="26"/>
  <c r="J138" i="26"/>
  <c r="K138" i="26"/>
  <c r="V138" i="7" s="1"/>
  <c r="W138" i="8" s="1"/>
  <c r="AS138" i="8" s="1"/>
  <c r="L138" i="26"/>
  <c r="B139" i="26"/>
  <c r="V139" i="1" s="1"/>
  <c r="W139" i="2" s="1"/>
  <c r="AS139" i="2" s="1"/>
  <c r="C139" i="26"/>
  <c r="D139" i="26"/>
  <c r="E139" i="26"/>
  <c r="V139" i="3" s="1"/>
  <c r="W139" i="4" s="1"/>
  <c r="AS139" i="4" s="1"/>
  <c r="F139" i="26"/>
  <c r="G139" i="26"/>
  <c r="H139" i="26"/>
  <c r="V139" i="5" s="1"/>
  <c r="W139" i="6" s="1"/>
  <c r="AS139" i="6" s="1"/>
  <c r="I139" i="26"/>
  <c r="J139" i="26"/>
  <c r="K139" i="26"/>
  <c r="V139" i="7" s="1"/>
  <c r="W139" i="8" s="1"/>
  <c r="AS139" i="8" s="1"/>
  <c r="L139" i="26"/>
  <c r="B140" i="26"/>
  <c r="V140" i="1" s="1"/>
  <c r="W140" i="2" s="1"/>
  <c r="AS140" i="2" s="1"/>
  <c r="C140" i="26"/>
  <c r="D140" i="26"/>
  <c r="E140" i="26"/>
  <c r="V140" i="3" s="1"/>
  <c r="W140" i="4" s="1"/>
  <c r="AS140" i="4" s="1"/>
  <c r="F140" i="26"/>
  <c r="G140" i="26"/>
  <c r="H140" i="26"/>
  <c r="V140" i="5" s="1"/>
  <c r="W140" i="6" s="1"/>
  <c r="AS140" i="6" s="1"/>
  <c r="I140" i="26"/>
  <c r="J140" i="26"/>
  <c r="K140" i="26"/>
  <c r="V140" i="7" s="1"/>
  <c r="W140" i="8" s="1"/>
  <c r="AS140" i="8" s="1"/>
  <c r="L140" i="26"/>
  <c r="B141" i="26"/>
  <c r="V141" i="1" s="1"/>
  <c r="W141" i="2" s="1"/>
  <c r="AS141" i="2" s="1"/>
  <c r="C141" i="26"/>
  <c r="D141" i="26"/>
  <c r="E141" i="26"/>
  <c r="V141" i="3" s="1"/>
  <c r="W141" i="4" s="1"/>
  <c r="AS141" i="4" s="1"/>
  <c r="F141" i="26"/>
  <c r="G141" i="26"/>
  <c r="H141" i="26"/>
  <c r="V141" i="5" s="1"/>
  <c r="W141" i="6" s="1"/>
  <c r="AS141" i="6" s="1"/>
  <c r="I141" i="26"/>
  <c r="J141" i="26"/>
  <c r="K141" i="26"/>
  <c r="V141" i="7" s="1"/>
  <c r="W141" i="8" s="1"/>
  <c r="AS141" i="8" s="1"/>
  <c r="L141" i="26"/>
  <c r="B142" i="26"/>
  <c r="C142" i="26"/>
  <c r="D142" i="26"/>
  <c r="E142" i="26"/>
  <c r="F142" i="26"/>
  <c r="G142" i="26"/>
  <c r="H142" i="26"/>
  <c r="V142" i="5" s="1"/>
  <c r="W142" i="6" s="1"/>
  <c r="AS142" i="6" s="1"/>
  <c r="I142" i="26"/>
  <c r="J142" i="26"/>
  <c r="K142" i="26"/>
  <c r="L142" i="26"/>
  <c r="B143" i="26"/>
  <c r="V143" i="1" s="1"/>
  <c r="W143" i="2" s="1"/>
  <c r="AS143" i="2" s="1"/>
  <c r="C143" i="26"/>
  <c r="D143" i="26"/>
  <c r="E143" i="26"/>
  <c r="V143" i="3" s="1"/>
  <c r="W143" i="4" s="1"/>
  <c r="AS143" i="4" s="1"/>
  <c r="F143" i="26"/>
  <c r="G143" i="26"/>
  <c r="H143" i="26"/>
  <c r="V143" i="5" s="1"/>
  <c r="W143" i="6" s="1"/>
  <c r="AS143" i="6" s="1"/>
  <c r="I143" i="26"/>
  <c r="J143" i="26"/>
  <c r="K143" i="26"/>
  <c r="V143" i="7" s="1"/>
  <c r="W143" i="8" s="1"/>
  <c r="L143" i="26"/>
  <c r="B144" i="26"/>
  <c r="V144" i="1" s="1"/>
  <c r="W144" i="2" s="1"/>
  <c r="AS144" i="2" s="1"/>
  <c r="C144" i="26"/>
  <c r="D144" i="26"/>
  <c r="E144" i="26"/>
  <c r="V144" i="3" s="1"/>
  <c r="W144" i="4" s="1"/>
  <c r="AS144" i="4" s="1"/>
  <c r="F144" i="26"/>
  <c r="G144" i="26"/>
  <c r="H144" i="26"/>
  <c r="V144" i="5" s="1"/>
  <c r="W144" i="6" s="1"/>
  <c r="I144" i="26"/>
  <c r="J144" i="26"/>
  <c r="K144" i="26"/>
  <c r="V144" i="7" s="1"/>
  <c r="W144" i="8" s="1"/>
  <c r="AS144" i="8" s="1"/>
  <c r="L144" i="26"/>
  <c r="B145" i="26"/>
  <c r="V145" i="1" s="1"/>
  <c r="W145" i="2" s="1"/>
  <c r="AS145" i="2" s="1"/>
  <c r="C145" i="26"/>
  <c r="D145" i="26"/>
  <c r="E145" i="26"/>
  <c r="V145" i="3" s="1"/>
  <c r="W145" i="4" s="1"/>
  <c r="F145" i="26"/>
  <c r="G145" i="26"/>
  <c r="H145" i="26"/>
  <c r="V145" i="5" s="1"/>
  <c r="W145" i="6" s="1"/>
  <c r="AS145" i="6" s="1"/>
  <c r="I145" i="26"/>
  <c r="J145" i="26"/>
  <c r="K145" i="26"/>
  <c r="V145" i="7" s="1"/>
  <c r="W145" i="8" s="1"/>
  <c r="AS145" i="8" s="1"/>
  <c r="L145" i="26"/>
  <c r="B146" i="26"/>
  <c r="V146" i="1" s="1"/>
  <c r="W146" i="2" s="1"/>
  <c r="C146" i="26"/>
  <c r="D146" i="26"/>
  <c r="E146" i="26"/>
  <c r="V146" i="3" s="1"/>
  <c r="W146" i="4" s="1"/>
  <c r="AS146" i="4" s="1"/>
  <c r="F146" i="26"/>
  <c r="G146" i="26"/>
  <c r="H146" i="26"/>
  <c r="V146" i="5" s="1"/>
  <c r="W146" i="6" s="1"/>
  <c r="AS146" i="6" s="1"/>
  <c r="I146" i="26"/>
  <c r="J146" i="26"/>
  <c r="K146" i="26"/>
  <c r="V146" i="7" s="1"/>
  <c r="W146" i="8" s="1"/>
  <c r="AS146" i="8" s="1"/>
  <c r="L146" i="26"/>
  <c r="B147" i="26"/>
  <c r="V147" i="1" s="1"/>
  <c r="W147" i="2" s="1"/>
  <c r="AS147" i="2" s="1"/>
  <c r="C147" i="26"/>
  <c r="D147" i="26"/>
  <c r="E147" i="26"/>
  <c r="V147" i="3" s="1"/>
  <c r="W147" i="4" s="1"/>
  <c r="AS147" i="4" s="1"/>
  <c r="F147" i="26"/>
  <c r="G147" i="26"/>
  <c r="H147" i="26"/>
  <c r="V147" i="5" s="1"/>
  <c r="W147" i="6" s="1"/>
  <c r="AS147" i="6" s="1"/>
  <c r="I147" i="26"/>
  <c r="J147" i="26"/>
  <c r="K147" i="26"/>
  <c r="V147" i="7" s="1"/>
  <c r="W147" i="8" s="1"/>
  <c r="AS147" i="8" s="1"/>
  <c r="L147" i="26"/>
  <c r="B148" i="26"/>
  <c r="V148" i="1" s="1"/>
  <c r="W148" i="2" s="1"/>
  <c r="AS148" i="2" s="1"/>
  <c r="C148" i="26"/>
  <c r="D148" i="26"/>
  <c r="E148" i="26"/>
  <c r="V148" i="3" s="1"/>
  <c r="W148" i="4" s="1"/>
  <c r="AS148" i="4" s="1"/>
  <c r="F148" i="26"/>
  <c r="G148" i="26"/>
  <c r="H148" i="26"/>
  <c r="V148" i="5" s="1"/>
  <c r="W148" i="6" s="1"/>
  <c r="AS148" i="6" s="1"/>
  <c r="I148" i="26"/>
  <c r="J148" i="26"/>
  <c r="K148" i="26"/>
  <c r="V148" i="7" s="1"/>
  <c r="W148" i="8" s="1"/>
  <c r="AS148" i="8" s="1"/>
  <c r="L148" i="26"/>
  <c r="B149" i="26"/>
  <c r="V149" i="1" s="1"/>
  <c r="W149" i="2" s="1"/>
  <c r="AS149" i="2" s="1"/>
  <c r="C149" i="26"/>
  <c r="D149" i="26"/>
  <c r="E149" i="26"/>
  <c r="V149" i="3" s="1"/>
  <c r="W149" i="4" s="1"/>
  <c r="AS149" i="4" s="1"/>
  <c r="F149" i="26"/>
  <c r="G149" i="26"/>
  <c r="H149" i="26"/>
  <c r="V149" i="5" s="1"/>
  <c r="W149" i="6" s="1"/>
  <c r="AS149" i="6" s="1"/>
  <c r="I149" i="26"/>
  <c r="J149" i="26"/>
  <c r="K149" i="26"/>
  <c r="V149" i="7" s="1"/>
  <c r="W149" i="8" s="1"/>
  <c r="AS149" i="8" s="1"/>
  <c r="L149" i="26"/>
  <c r="B150" i="26"/>
  <c r="V150" i="1" s="1"/>
  <c r="W150" i="2" s="1"/>
  <c r="AS150" i="2" s="1"/>
  <c r="C150" i="26"/>
  <c r="D150" i="26"/>
  <c r="E150" i="26"/>
  <c r="V150" i="3" s="1"/>
  <c r="W150" i="4" s="1"/>
  <c r="AS150" i="4" s="1"/>
  <c r="F150" i="26"/>
  <c r="G150" i="26"/>
  <c r="H150" i="26"/>
  <c r="V150" i="5" s="1"/>
  <c r="W150" i="6" s="1"/>
  <c r="AS150" i="6" s="1"/>
  <c r="I150" i="26"/>
  <c r="J150" i="26"/>
  <c r="K150" i="26"/>
  <c r="V150" i="7" s="1"/>
  <c r="W150" i="8" s="1"/>
  <c r="AS150" i="8" s="1"/>
  <c r="L150" i="26"/>
  <c r="B151" i="26"/>
  <c r="V151" i="1" s="1"/>
  <c r="W151" i="2" s="1"/>
  <c r="AS151" i="2" s="1"/>
  <c r="C151" i="26"/>
  <c r="D151" i="26"/>
  <c r="E151" i="26"/>
  <c r="V151" i="3" s="1"/>
  <c r="W151" i="4" s="1"/>
  <c r="AS151" i="4" s="1"/>
  <c r="F151" i="26"/>
  <c r="G151" i="26"/>
  <c r="H151" i="26"/>
  <c r="V151" i="5" s="1"/>
  <c r="W151" i="6" s="1"/>
  <c r="AS151" i="6" s="1"/>
  <c r="I151" i="26"/>
  <c r="J151" i="26"/>
  <c r="K151" i="26"/>
  <c r="V151" i="7" s="1"/>
  <c r="W151" i="8" s="1"/>
  <c r="L151" i="26"/>
  <c r="B152" i="26"/>
  <c r="V152" i="1" s="1"/>
  <c r="W152" i="2" s="1"/>
  <c r="C152" i="26"/>
  <c r="D152" i="26"/>
  <c r="E152" i="26"/>
  <c r="F152" i="26"/>
  <c r="G152" i="26"/>
  <c r="H152" i="26"/>
  <c r="I152" i="26"/>
  <c r="J152" i="26"/>
  <c r="K152" i="26"/>
  <c r="L152" i="26"/>
  <c r="B153" i="26"/>
  <c r="V153" i="1" s="1"/>
  <c r="W153" i="2" s="1"/>
  <c r="AS153" i="2" s="1"/>
  <c r="C153" i="26"/>
  <c r="D153" i="26"/>
  <c r="E153" i="26"/>
  <c r="V153" i="3" s="1"/>
  <c r="W153" i="4" s="1"/>
  <c r="F153" i="26"/>
  <c r="G153" i="26"/>
  <c r="H153" i="26"/>
  <c r="V153" i="5" s="1"/>
  <c r="W153" i="6" s="1"/>
  <c r="AS153" i="6" s="1"/>
  <c r="I153" i="26"/>
  <c r="J153" i="26"/>
  <c r="K153" i="26"/>
  <c r="V153" i="7" s="1"/>
  <c r="W153" i="8" s="1"/>
  <c r="AS153" i="8" s="1"/>
  <c r="L153" i="26"/>
  <c r="B154" i="26"/>
  <c r="C154" i="26"/>
  <c r="D154" i="26"/>
  <c r="E154" i="26"/>
  <c r="F154" i="26"/>
  <c r="G154" i="26"/>
  <c r="H154" i="26"/>
  <c r="V154" i="5" s="1"/>
  <c r="W154" i="6" s="1"/>
  <c r="AS154" i="6" s="1"/>
  <c r="I154" i="26"/>
  <c r="J154" i="26"/>
  <c r="K154" i="26"/>
  <c r="V154" i="7" s="1"/>
  <c r="W154" i="8" s="1"/>
  <c r="AS154" i="8" s="1"/>
  <c r="L154" i="26"/>
  <c r="B155" i="26"/>
  <c r="V155" i="1" s="1"/>
  <c r="W155" i="2" s="1"/>
  <c r="AS155" i="2" s="1"/>
  <c r="C155" i="26"/>
  <c r="D155" i="26"/>
  <c r="E155" i="26"/>
  <c r="V155" i="3" s="1"/>
  <c r="W155" i="4" s="1"/>
  <c r="AS155" i="4" s="1"/>
  <c r="F155" i="26"/>
  <c r="G155" i="26"/>
  <c r="H155" i="26"/>
  <c r="V155" i="5" s="1"/>
  <c r="W155" i="6" s="1"/>
  <c r="AS155" i="6" s="1"/>
  <c r="I155" i="26"/>
  <c r="J155" i="26"/>
  <c r="K155" i="26"/>
  <c r="V155" i="7" s="1"/>
  <c r="W155" i="8" s="1"/>
  <c r="AS155" i="8" s="1"/>
  <c r="L155" i="26"/>
  <c r="B156" i="26"/>
  <c r="V156" i="1" s="1"/>
  <c r="W156" i="2" s="1"/>
  <c r="AS156" i="2" s="1"/>
  <c r="C156" i="26"/>
  <c r="D156" i="26"/>
  <c r="E156" i="26"/>
  <c r="V156" i="3" s="1"/>
  <c r="W156" i="4" s="1"/>
  <c r="AS156" i="4" s="1"/>
  <c r="F156" i="26"/>
  <c r="G156" i="26"/>
  <c r="H156" i="26"/>
  <c r="V156" i="5" s="1"/>
  <c r="W156" i="6" s="1"/>
  <c r="AS156" i="6" s="1"/>
  <c r="I156" i="26"/>
  <c r="J156" i="26"/>
  <c r="K156" i="26"/>
  <c r="V156" i="7" s="1"/>
  <c r="W156" i="8" s="1"/>
  <c r="AS156" i="8" s="1"/>
  <c r="L156" i="26"/>
  <c r="C3" i="26"/>
  <c r="D3" i="26"/>
  <c r="E3" i="26"/>
  <c r="F3" i="26"/>
  <c r="G3" i="26"/>
  <c r="H3" i="26"/>
  <c r="I3" i="26"/>
  <c r="J3" i="26"/>
  <c r="K3" i="26"/>
  <c r="L3" i="26"/>
  <c r="B3" i="26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T4" i="1" s="1"/>
  <c r="U4" i="2" s="1"/>
  <c r="C4" i="24"/>
  <c r="D4" i="24"/>
  <c r="E4" i="24"/>
  <c r="T4" i="3" s="1"/>
  <c r="U4" i="4" s="1"/>
  <c r="AQ4" i="4" s="1"/>
  <c r="F4" i="24"/>
  <c r="G4" i="24"/>
  <c r="H4" i="24"/>
  <c r="T4" i="5" s="1"/>
  <c r="U4" i="6" s="1"/>
  <c r="AQ4" i="6" s="1"/>
  <c r="I4" i="24"/>
  <c r="J4" i="24"/>
  <c r="K4" i="24"/>
  <c r="T4" i="7" s="1"/>
  <c r="U4" i="8" s="1"/>
  <c r="AQ4" i="8" s="1"/>
  <c r="L4" i="24"/>
  <c r="B5" i="24"/>
  <c r="T5" i="1" s="1"/>
  <c r="U5" i="2" s="1"/>
  <c r="AQ5" i="2" s="1"/>
  <c r="C5" i="24"/>
  <c r="D5" i="24"/>
  <c r="E5" i="24"/>
  <c r="T5" i="3" s="1"/>
  <c r="U5" i="4" s="1"/>
  <c r="AQ5" i="4" s="1"/>
  <c r="F5" i="24"/>
  <c r="G5" i="24"/>
  <c r="H5" i="24"/>
  <c r="T5" i="5" s="1"/>
  <c r="U5" i="6" s="1"/>
  <c r="AQ5" i="6" s="1"/>
  <c r="I5" i="24"/>
  <c r="J5" i="24"/>
  <c r="K5" i="24"/>
  <c r="T5" i="7" s="1"/>
  <c r="U5" i="8" s="1"/>
  <c r="AQ5" i="8" s="1"/>
  <c r="L5" i="24"/>
  <c r="B6" i="24"/>
  <c r="C6" i="24"/>
  <c r="D6" i="24"/>
  <c r="E6" i="24"/>
  <c r="T6" i="3" s="1"/>
  <c r="U6" i="4" s="1"/>
  <c r="AQ6" i="4" s="1"/>
  <c r="F6" i="24"/>
  <c r="G6" i="24"/>
  <c r="H6" i="24"/>
  <c r="T6" i="5" s="1"/>
  <c r="U6" i="6" s="1"/>
  <c r="AQ6" i="6" s="1"/>
  <c r="I6" i="24"/>
  <c r="J6" i="24"/>
  <c r="K6" i="24"/>
  <c r="L6" i="24"/>
  <c r="B7" i="24"/>
  <c r="T7" i="1" s="1"/>
  <c r="U7" i="2" s="1"/>
  <c r="AQ7" i="2" s="1"/>
  <c r="C7" i="24"/>
  <c r="D7" i="24"/>
  <c r="E7" i="24"/>
  <c r="T7" i="3" s="1"/>
  <c r="U7" i="4" s="1"/>
  <c r="AQ7" i="4" s="1"/>
  <c r="F7" i="24"/>
  <c r="G7" i="24"/>
  <c r="H7" i="24"/>
  <c r="T7" i="5" s="1"/>
  <c r="U7" i="6" s="1"/>
  <c r="AQ7" i="6" s="1"/>
  <c r="I7" i="24"/>
  <c r="J7" i="24"/>
  <c r="K7" i="24"/>
  <c r="T7" i="7" s="1"/>
  <c r="U7" i="8" s="1"/>
  <c r="AQ7" i="8" s="1"/>
  <c r="L7" i="24"/>
  <c r="B8" i="24"/>
  <c r="T8" i="1" s="1"/>
  <c r="U8" i="2" s="1"/>
  <c r="AQ8" i="2" s="1"/>
  <c r="C8" i="24"/>
  <c r="D8" i="24"/>
  <c r="E8" i="24"/>
  <c r="T8" i="3" s="1"/>
  <c r="U8" i="4" s="1"/>
  <c r="AQ8" i="4" s="1"/>
  <c r="F8" i="24"/>
  <c r="G8" i="24"/>
  <c r="H8" i="24"/>
  <c r="T8" i="5" s="1"/>
  <c r="U8" i="6" s="1"/>
  <c r="AQ8" i="6" s="1"/>
  <c r="I8" i="24"/>
  <c r="J8" i="24"/>
  <c r="K8" i="24"/>
  <c r="T8" i="7" s="1"/>
  <c r="U8" i="8" s="1"/>
  <c r="AQ8" i="8" s="1"/>
  <c r="L8" i="24"/>
  <c r="B9" i="24"/>
  <c r="T9" i="1" s="1"/>
  <c r="U9" i="2" s="1"/>
  <c r="AQ9" i="2" s="1"/>
  <c r="C9" i="24"/>
  <c r="D9" i="24"/>
  <c r="E9" i="24"/>
  <c r="T9" i="3" s="1"/>
  <c r="U9" i="4" s="1"/>
  <c r="AQ9" i="4" s="1"/>
  <c r="F9" i="24"/>
  <c r="G9" i="24"/>
  <c r="H9" i="24"/>
  <c r="T9" i="5" s="1"/>
  <c r="U9" i="6" s="1"/>
  <c r="AQ9" i="6" s="1"/>
  <c r="I9" i="24"/>
  <c r="J9" i="24"/>
  <c r="K9" i="24"/>
  <c r="T9" i="7" s="1"/>
  <c r="U9" i="8" s="1"/>
  <c r="L9" i="24"/>
  <c r="B10" i="24"/>
  <c r="T10" i="1" s="1"/>
  <c r="U10" i="2" s="1"/>
  <c r="AQ10" i="2" s="1"/>
  <c r="C10" i="24"/>
  <c r="D10" i="24"/>
  <c r="E10" i="24"/>
  <c r="T10" i="3" s="1"/>
  <c r="U10" i="4" s="1"/>
  <c r="AQ10" i="4" s="1"/>
  <c r="F10" i="24"/>
  <c r="G10" i="24"/>
  <c r="H10" i="24"/>
  <c r="T10" i="5" s="1"/>
  <c r="U10" i="6" s="1"/>
  <c r="I10" i="24"/>
  <c r="J10" i="24"/>
  <c r="K10" i="24"/>
  <c r="T10" i="7" s="1"/>
  <c r="U10" i="8" s="1"/>
  <c r="AQ10" i="8" s="1"/>
  <c r="L10" i="24"/>
  <c r="B11" i="24"/>
  <c r="T11" i="1" s="1"/>
  <c r="U11" i="2" s="1"/>
  <c r="AQ11" i="2" s="1"/>
  <c r="C11" i="24"/>
  <c r="D11" i="24"/>
  <c r="E11" i="24"/>
  <c r="T11" i="3" s="1"/>
  <c r="U11" i="4" s="1"/>
  <c r="F11" i="24"/>
  <c r="G11" i="24"/>
  <c r="H11" i="24"/>
  <c r="T11" i="5" s="1"/>
  <c r="U11" i="6" s="1"/>
  <c r="AQ11" i="6" s="1"/>
  <c r="I11" i="24"/>
  <c r="J11" i="24"/>
  <c r="K11" i="24"/>
  <c r="T11" i="7" s="1"/>
  <c r="U11" i="8" s="1"/>
  <c r="AQ11" i="8" s="1"/>
  <c r="L11" i="24"/>
  <c r="B12" i="24"/>
  <c r="T12" i="1" s="1"/>
  <c r="U12" i="2" s="1"/>
  <c r="C12" i="24"/>
  <c r="D12" i="24"/>
  <c r="E12" i="24"/>
  <c r="T12" i="3" s="1"/>
  <c r="U12" i="4" s="1"/>
  <c r="AQ12" i="4" s="1"/>
  <c r="F12" i="24"/>
  <c r="G12" i="24"/>
  <c r="H12" i="24"/>
  <c r="T12" i="5" s="1"/>
  <c r="U12" i="6" s="1"/>
  <c r="AQ12" i="6" s="1"/>
  <c r="I12" i="24"/>
  <c r="J12" i="24"/>
  <c r="K12" i="24"/>
  <c r="T12" i="7" s="1"/>
  <c r="U12" i="8" s="1"/>
  <c r="AQ12" i="8" s="1"/>
  <c r="L12" i="24"/>
  <c r="B13" i="24"/>
  <c r="T13" i="1" s="1"/>
  <c r="U13" i="2" s="1"/>
  <c r="AQ13" i="2" s="1"/>
  <c r="C13" i="24"/>
  <c r="D13" i="24"/>
  <c r="E13" i="24"/>
  <c r="T13" i="3" s="1"/>
  <c r="U13" i="4" s="1"/>
  <c r="AQ13" i="4" s="1"/>
  <c r="F13" i="24"/>
  <c r="G13" i="24"/>
  <c r="H13" i="24"/>
  <c r="T13" i="5" s="1"/>
  <c r="U13" i="6" s="1"/>
  <c r="AQ13" i="6" s="1"/>
  <c r="I13" i="24"/>
  <c r="J13" i="24"/>
  <c r="K13" i="24"/>
  <c r="T13" i="7" s="1"/>
  <c r="U13" i="8" s="1"/>
  <c r="AQ13" i="8" s="1"/>
  <c r="L13" i="24"/>
  <c r="B14" i="24"/>
  <c r="T14" i="1" s="1"/>
  <c r="U14" i="2" s="1"/>
  <c r="AQ14" i="2" s="1"/>
  <c r="C14" i="24"/>
  <c r="D14" i="24"/>
  <c r="E14" i="24"/>
  <c r="T14" i="3" s="1"/>
  <c r="U14" i="4" s="1"/>
  <c r="AQ14" i="4" s="1"/>
  <c r="F14" i="24"/>
  <c r="G14" i="24"/>
  <c r="H14" i="24"/>
  <c r="T14" i="5" s="1"/>
  <c r="U14" i="6" s="1"/>
  <c r="AQ14" i="6" s="1"/>
  <c r="I14" i="24"/>
  <c r="J14" i="24"/>
  <c r="K14" i="24"/>
  <c r="T14" i="7" s="1"/>
  <c r="U14" i="8" s="1"/>
  <c r="AQ14" i="8" s="1"/>
  <c r="L14" i="24"/>
  <c r="B15" i="24"/>
  <c r="C15" i="24"/>
  <c r="D15" i="24"/>
  <c r="E15" i="24"/>
  <c r="F15" i="24"/>
  <c r="G15" i="24"/>
  <c r="H15" i="24"/>
  <c r="I15" i="24"/>
  <c r="J15" i="24"/>
  <c r="K15" i="24"/>
  <c r="L15" i="24"/>
  <c r="B16" i="24"/>
  <c r="T16" i="1" s="1"/>
  <c r="U16" i="2" s="1"/>
  <c r="AQ16" i="2" s="1"/>
  <c r="C16" i="24"/>
  <c r="D16" i="24"/>
  <c r="E16" i="24"/>
  <c r="T16" i="3" s="1"/>
  <c r="U16" i="4" s="1"/>
  <c r="AQ16" i="4" s="1"/>
  <c r="F16" i="24"/>
  <c r="G16" i="24"/>
  <c r="H16" i="24"/>
  <c r="T16" i="5" s="1"/>
  <c r="U16" i="6" s="1"/>
  <c r="AQ16" i="6" s="1"/>
  <c r="I16" i="24"/>
  <c r="J16" i="24"/>
  <c r="K16" i="24"/>
  <c r="T16" i="7" s="1"/>
  <c r="U16" i="8" s="1"/>
  <c r="AQ16" i="8" s="1"/>
  <c r="L16" i="24"/>
  <c r="B17" i="24"/>
  <c r="C17" i="24"/>
  <c r="D17" i="24"/>
  <c r="E17" i="24"/>
  <c r="F17" i="24"/>
  <c r="T17" i="5" s="1"/>
  <c r="U17" i="6" s="1"/>
  <c r="AQ17" i="6" s="1"/>
  <c r="G17" i="24"/>
  <c r="H17" i="24"/>
  <c r="I17" i="24"/>
  <c r="J17" i="24"/>
  <c r="K17" i="24"/>
  <c r="T17" i="7" s="1"/>
  <c r="U17" i="8" s="1"/>
  <c r="L17" i="24"/>
  <c r="B18" i="24"/>
  <c r="T18" i="1" s="1"/>
  <c r="U18" i="2" s="1"/>
  <c r="AQ18" i="2" s="1"/>
  <c r="C18" i="24"/>
  <c r="D18" i="24"/>
  <c r="E18" i="24"/>
  <c r="T18" i="3" s="1"/>
  <c r="U18" i="4" s="1"/>
  <c r="AQ18" i="4" s="1"/>
  <c r="F18" i="24"/>
  <c r="G18" i="24"/>
  <c r="H18" i="24"/>
  <c r="T18" i="5" s="1"/>
  <c r="U18" i="6" s="1"/>
  <c r="I18" i="24"/>
  <c r="J18" i="24"/>
  <c r="K18" i="24"/>
  <c r="T18" i="7" s="1"/>
  <c r="U18" i="8" s="1"/>
  <c r="AQ18" i="8" s="1"/>
  <c r="L18" i="24"/>
  <c r="B19" i="24"/>
  <c r="T19" i="1" s="1"/>
  <c r="U19" i="2" s="1"/>
  <c r="AQ19" i="2" s="1"/>
  <c r="C19" i="24"/>
  <c r="D19" i="24"/>
  <c r="E19" i="24"/>
  <c r="T19" i="3" s="1"/>
  <c r="U19" i="4" s="1"/>
  <c r="F19" i="24"/>
  <c r="G19" i="24"/>
  <c r="H19" i="24"/>
  <c r="T19" i="5" s="1"/>
  <c r="U19" i="6" s="1"/>
  <c r="AQ19" i="6" s="1"/>
  <c r="I19" i="24"/>
  <c r="J19" i="24"/>
  <c r="K19" i="24"/>
  <c r="T19" i="7" s="1"/>
  <c r="U19" i="8" s="1"/>
  <c r="AQ19" i="8" s="1"/>
  <c r="L19" i="24"/>
  <c r="B20" i="24"/>
  <c r="T20" i="1" s="1"/>
  <c r="U20" i="2" s="1"/>
  <c r="C20" i="24"/>
  <c r="D20" i="24"/>
  <c r="E20" i="24"/>
  <c r="T20" i="3" s="1"/>
  <c r="U20" i="4" s="1"/>
  <c r="AQ20" i="4" s="1"/>
  <c r="F20" i="24"/>
  <c r="G20" i="24"/>
  <c r="H20" i="24"/>
  <c r="T20" i="5" s="1"/>
  <c r="U20" i="6" s="1"/>
  <c r="AQ20" i="6" s="1"/>
  <c r="I20" i="24"/>
  <c r="J20" i="24"/>
  <c r="K20" i="24"/>
  <c r="T20" i="7" s="1"/>
  <c r="U20" i="8" s="1"/>
  <c r="AQ20" i="8" s="1"/>
  <c r="L20" i="24"/>
  <c r="B21" i="24"/>
  <c r="T21" i="1" s="1"/>
  <c r="U21" i="2" s="1"/>
  <c r="AQ21" i="2" s="1"/>
  <c r="C21" i="24"/>
  <c r="D21" i="24"/>
  <c r="E21" i="24"/>
  <c r="T21" i="3" s="1"/>
  <c r="U21" i="4" s="1"/>
  <c r="AQ21" i="4" s="1"/>
  <c r="F21" i="24"/>
  <c r="G21" i="24"/>
  <c r="H21" i="24"/>
  <c r="T21" i="5" s="1"/>
  <c r="U21" i="6" s="1"/>
  <c r="AQ21" i="6" s="1"/>
  <c r="I21" i="24"/>
  <c r="J21" i="24"/>
  <c r="K21" i="24"/>
  <c r="T21" i="7" s="1"/>
  <c r="U21" i="8" s="1"/>
  <c r="AQ21" i="8" s="1"/>
  <c r="L21" i="24"/>
  <c r="B22" i="24"/>
  <c r="C22" i="24"/>
  <c r="D22" i="24"/>
  <c r="E22" i="24"/>
  <c r="T22" i="3" s="1"/>
  <c r="U22" i="4" s="1"/>
  <c r="AQ22" i="4" s="1"/>
  <c r="F22" i="24"/>
  <c r="G22" i="24"/>
  <c r="H22" i="24"/>
  <c r="T22" i="5" s="1"/>
  <c r="U22" i="6" s="1"/>
  <c r="AQ22" i="6" s="1"/>
  <c r="I22" i="24"/>
  <c r="J22" i="24"/>
  <c r="K22" i="24"/>
  <c r="T22" i="7" s="1"/>
  <c r="U22" i="8" s="1"/>
  <c r="AQ22" i="8" s="1"/>
  <c r="L22" i="24"/>
  <c r="B23" i="24"/>
  <c r="T23" i="1" s="1"/>
  <c r="U23" i="2" s="1"/>
  <c r="AQ23" i="2" s="1"/>
  <c r="C23" i="24"/>
  <c r="D23" i="24"/>
  <c r="E23" i="24"/>
  <c r="T23" i="3" s="1"/>
  <c r="U23" i="4" s="1"/>
  <c r="AQ23" i="4" s="1"/>
  <c r="F23" i="24"/>
  <c r="G23" i="24"/>
  <c r="H23" i="24"/>
  <c r="T23" i="5" s="1"/>
  <c r="U23" i="6" s="1"/>
  <c r="AQ23" i="6" s="1"/>
  <c r="I23" i="24"/>
  <c r="J23" i="24"/>
  <c r="K23" i="24"/>
  <c r="T23" i="7" s="1"/>
  <c r="U23" i="8" s="1"/>
  <c r="AQ23" i="8" s="1"/>
  <c r="L23" i="24"/>
  <c r="B24" i="24"/>
  <c r="T24" i="1" s="1"/>
  <c r="U24" i="2" s="1"/>
  <c r="AQ24" i="2" s="1"/>
  <c r="C24" i="24"/>
  <c r="D24" i="24"/>
  <c r="E24" i="24"/>
  <c r="T24" i="3" s="1"/>
  <c r="U24" i="4" s="1"/>
  <c r="AQ24" i="4" s="1"/>
  <c r="F24" i="24"/>
  <c r="G24" i="24"/>
  <c r="H24" i="24"/>
  <c r="T24" i="5" s="1"/>
  <c r="U24" i="6" s="1"/>
  <c r="AQ24" i="6" s="1"/>
  <c r="I24" i="24"/>
  <c r="J24" i="24"/>
  <c r="K24" i="24"/>
  <c r="T24" i="7" s="1"/>
  <c r="U24" i="8" s="1"/>
  <c r="L24" i="24"/>
  <c r="B25" i="24"/>
  <c r="T25" i="1" s="1"/>
  <c r="U25" i="2" s="1"/>
  <c r="AQ25" i="2" s="1"/>
  <c r="C25" i="24"/>
  <c r="D25" i="24"/>
  <c r="E25" i="24"/>
  <c r="T25" i="3" s="1"/>
  <c r="U25" i="4" s="1"/>
  <c r="AQ25" i="4" s="1"/>
  <c r="F25" i="24"/>
  <c r="G25" i="24"/>
  <c r="H25" i="24"/>
  <c r="T25" i="5" s="1"/>
  <c r="U25" i="6" s="1"/>
  <c r="AQ25" i="6" s="1"/>
  <c r="I25" i="24"/>
  <c r="J25" i="24"/>
  <c r="K25" i="24"/>
  <c r="T25" i="7" s="1"/>
  <c r="U25" i="8" s="1"/>
  <c r="L25" i="24"/>
  <c r="B26" i="24"/>
  <c r="C26" i="24"/>
  <c r="D26" i="24"/>
  <c r="E26" i="24"/>
  <c r="F26" i="24"/>
  <c r="G26" i="24"/>
  <c r="H26" i="24"/>
  <c r="I26" i="24"/>
  <c r="J26" i="24"/>
  <c r="K26" i="24"/>
  <c r="T26" i="7" s="1"/>
  <c r="U26" i="8" s="1"/>
  <c r="AQ26" i="8" s="1"/>
  <c r="L26" i="24"/>
  <c r="B27" i="24"/>
  <c r="T27" i="1" s="1"/>
  <c r="U27" i="2" s="1"/>
  <c r="AQ27" i="2" s="1"/>
  <c r="C27" i="24"/>
  <c r="D27" i="24"/>
  <c r="E27" i="24"/>
  <c r="T27" i="3" s="1"/>
  <c r="U27" i="4" s="1"/>
  <c r="F27" i="24"/>
  <c r="G27" i="24"/>
  <c r="H27" i="24"/>
  <c r="T27" i="5" s="1"/>
  <c r="U27" i="6" s="1"/>
  <c r="AQ27" i="6" s="1"/>
  <c r="I27" i="24"/>
  <c r="J27" i="24"/>
  <c r="K27" i="24"/>
  <c r="T27" i="7" s="1"/>
  <c r="U27" i="8" s="1"/>
  <c r="AQ27" i="8" s="1"/>
  <c r="L27" i="24"/>
  <c r="B28" i="24"/>
  <c r="T28" i="1" s="1"/>
  <c r="U28" i="2" s="1"/>
  <c r="C28" i="24"/>
  <c r="D28" i="24"/>
  <c r="E28" i="24"/>
  <c r="T28" i="3" s="1"/>
  <c r="U28" i="4" s="1"/>
  <c r="AQ28" i="4" s="1"/>
  <c r="F28" i="24"/>
  <c r="G28" i="24"/>
  <c r="H28" i="24"/>
  <c r="T28" i="5" s="1"/>
  <c r="U28" i="6" s="1"/>
  <c r="AQ28" i="6" s="1"/>
  <c r="I28" i="24"/>
  <c r="J28" i="24"/>
  <c r="K28" i="24"/>
  <c r="T28" i="7" s="1"/>
  <c r="U28" i="8" s="1"/>
  <c r="AQ28" i="8" s="1"/>
  <c r="L28" i="24"/>
  <c r="B29" i="24"/>
  <c r="T29" i="1" s="1"/>
  <c r="U29" i="2" s="1"/>
  <c r="C29" i="24"/>
  <c r="D29" i="24"/>
  <c r="E29" i="24"/>
  <c r="F29" i="24"/>
  <c r="G29" i="24"/>
  <c r="H29" i="24"/>
  <c r="I29" i="24"/>
  <c r="J29" i="24"/>
  <c r="K29" i="24"/>
  <c r="L29" i="24"/>
  <c r="B30" i="24"/>
  <c r="T30" i="1" s="1"/>
  <c r="U30" i="2" s="1"/>
  <c r="AQ30" i="2" s="1"/>
  <c r="C30" i="24"/>
  <c r="D30" i="24"/>
  <c r="E30" i="24"/>
  <c r="T30" i="3" s="1"/>
  <c r="U30" i="4" s="1"/>
  <c r="AQ30" i="4" s="1"/>
  <c r="F30" i="24"/>
  <c r="G30" i="24"/>
  <c r="H30" i="24"/>
  <c r="T30" i="5" s="1"/>
  <c r="U30" i="6" s="1"/>
  <c r="AQ30" i="6" s="1"/>
  <c r="I30" i="24"/>
  <c r="J30" i="24"/>
  <c r="K30" i="24"/>
  <c r="T30" i="7" s="1"/>
  <c r="U30" i="8" s="1"/>
  <c r="AQ30" i="8" s="1"/>
  <c r="L30" i="24"/>
  <c r="B31" i="24"/>
  <c r="T31" i="1" s="1"/>
  <c r="U31" i="2" s="1"/>
  <c r="AQ31" i="2" s="1"/>
  <c r="C31" i="24"/>
  <c r="D31" i="24"/>
  <c r="E31" i="24"/>
  <c r="T31" i="3" s="1"/>
  <c r="U31" i="4" s="1"/>
  <c r="AQ31" i="4" s="1"/>
  <c r="F31" i="24"/>
  <c r="G31" i="24"/>
  <c r="H31" i="24"/>
  <c r="T31" i="5" s="1"/>
  <c r="U31" i="6" s="1"/>
  <c r="AQ31" i="6" s="1"/>
  <c r="I31" i="24"/>
  <c r="J31" i="24"/>
  <c r="K31" i="24"/>
  <c r="T31" i="7" s="1"/>
  <c r="U31" i="8" s="1"/>
  <c r="AQ31" i="8" s="1"/>
  <c r="L31" i="24"/>
  <c r="B32" i="24"/>
  <c r="T32" i="1" s="1"/>
  <c r="U32" i="2" s="1"/>
  <c r="AQ32" i="2" s="1"/>
  <c r="C32" i="24"/>
  <c r="D32" i="24"/>
  <c r="E32" i="24"/>
  <c r="T32" i="3" s="1"/>
  <c r="U32" i="4" s="1"/>
  <c r="AQ32" i="4" s="1"/>
  <c r="F32" i="24"/>
  <c r="G32" i="24"/>
  <c r="H32" i="24"/>
  <c r="T32" i="5" s="1"/>
  <c r="U32" i="6" s="1"/>
  <c r="AQ32" i="6" s="1"/>
  <c r="I32" i="24"/>
  <c r="J32" i="24"/>
  <c r="K32" i="24"/>
  <c r="T32" i="7" s="1"/>
  <c r="U32" i="8" s="1"/>
  <c r="AQ32" i="8" s="1"/>
  <c r="L32" i="24"/>
  <c r="B33" i="24"/>
  <c r="T33" i="1" s="1"/>
  <c r="U33" i="2" s="1"/>
  <c r="AQ33" i="2" s="1"/>
  <c r="C33" i="24"/>
  <c r="D33" i="24"/>
  <c r="E33" i="24"/>
  <c r="T33" i="3" s="1"/>
  <c r="U33" i="4" s="1"/>
  <c r="AQ33" i="4" s="1"/>
  <c r="F33" i="24"/>
  <c r="G33" i="24"/>
  <c r="H33" i="24"/>
  <c r="T33" i="5" s="1"/>
  <c r="U33" i="6" s="1"/>
  <c r="AQ33" i="6" s="1"/>
  <c r="I33" i="24"/>
  <c r="J33" i="24"/>
  <c r="K33" i="24"/>
  <c r="T33" i="7" s="1"/>
  <c r="U33" i="8" s="1"/>
  <c r="L33" i="24"/>
  <c r="B34" i="24"/>
  <c r="C34" i="24"/>
  <c r="D34" i="24"/>
  <c r="E34" i="24"/>
  <c r="F34" i="24"/>
  <c r="G34" i="24"/>
  <c r="H34" i="24"/>
  <c r="I34" i="24"/>
  <c r="J34" i="24"/>
  <c r="K34" i="24"/>
  <c r="T34" i="7" s="1"/>
  <c r="U34" i="8" s="1"/>
  <c r="AQ34" i="8" s="1"/>
  <c r="L34" i="24"/>
  <c r="B35" i="24"/>
  <c r="C35" i="24"/>
  <c r="D35" i="24"/>
  <c r="E35" i="24"/>
  <c r="F35" i="24"/>
  <c r="G35" i="24"/>
  <c r="H35" i="24"/>
  <c r="T35" i="5" s="1"/>
  <c r="U35" i="6" s="1"/>
  <c r="I35" i="24"/>
  <c r="J35" i="24"/>
  <c r="K35" i="24"/>
  <c r="L35" i="24"/>
  <c r="B36" i="24"/>
  <c r="T36" i="1" s="1"/>
  <c r="U36" i="2" s="1"/>
  <c r="C36" i="24"/>
  <c r="D36" i="24"/>
  <c r="E36" i="24"/>
  <c r="T36" i="3" s="1"/>
  <c r="U36" i="4" s="1"/>
  <c r="AQ36" i="4" s="1"/>
  <c r="F36" i="24"/>
  <c r="G36" i="24"/>
  <c r="H36" i="24"/>
  <c r="T36" i="5" s="1"/>
  <c r="U36" i="6" s="1"/>
  <c r="AQ36" i="6" s="1"/>
  <c r="I36" i="24"/>
  <c r="J36" i="24"/>
  <c r="K36" i="24"/>
  <c r="T36" i="7" s="1"/>
  <c r="U36" i="8" s="1"/>
  <c r="AQ36" i="8" s="1"/>
  <c r="L36" i="24"/>
  <c r="B37" i="24"/>
  <c r="T37" i="1" s="1"/>
  <c r="U37" i="2" s="1"/>
  <c r="C37" i="24"/>
  <c r="D37" i="24"/>
  <c r="E37" i="24"/>
  <c r="T37" i="3" s="1"/>
  <c r="U37" i="4" s="1"/>
  <c r="AQ37" i="4" s="1"/>
  <c r="F37" i="24"/>
  <c r="G37" i="24"/>
  <c r="H37" i="24"/>
  <c r="T37" i="5" s="1"/>
  <c r="U37" i="6" s="1"/>
  <c r="AQ37" i="6" s="1"/>
  <c r="I37" i="24"/>
  <c r="J37" i="24"/>
  <c r="K37" i="24"/>
  <c r="T37" i="7" s="1"/>
  <c r="U37" i="8" s="1"/>
  <c r="AQ37" i="8" s="1"/>
  <c r="L37" i="24"/>
  <c r="B38" i="24"/>
  <c r="T38" i="1" s="1"/>
  <c r="U38" i="2" s="1"/>
  <c r="AQ38" i="2" s="1"/>
  <c r="C38" i="24"/>
  <c r="D38" i="24"/>
  <c r="E38" i="24"/>
  <c r="T38" i="3" s="1"/>
  <c r="U38" i="4" s="1"/>
  <c r="AQ38" i="4" s="1"/>
  <c r="F38" i="24"/>
  <c r="G38" i="24"/>
  <c r="H38" i="24"/>
  <c r="T38" i="5" s="1"/>
  <c r="U38" i="6" s="1"/>
  <c r="AQ38" i="6" s="1"/>
  <c r="I38" i="24"/>
  <c r="J38" i="24"/>
  <c r="K38" i="24"/>
  <c r="T38" i="7" s="1"/>
  <c r="U38" i="8" s="1"/>
  <c r="AQ38" i="8" s="1"/>
  <c r="L38" i="24"/>
  <c r="B39" i="24"/>
  <c r="T39" i="1" s="1"/>
  <c r="U39" i="2" s="1"/>
  <c r="AQ39" i="2" s="1"/>
  <c r="C39" i="24"/>
  <c r="D39" i="24"/>
  <c r="E39" i="24"/>
  <c r="T39" i="3" s="1"/>
  <c r="U39" i="4" s="1"/>
  <c r="AQ39" i="4" s="1"/>
  <c r="F39" i="24"/>
  <c r="G39" i="24"/>
  <c r="H39" i="24"/>
  <c r="T39" i="5" s="1"/>
  <c r="U39" i="6" s="1"/>
  <c r="AQ39" i="6" s="1"/>
  <c r="I39" i="24"/>
  <c r="J39" i="24"/>
  <c r="K39" i="24"/>
  <c r="T39" i="7" s="1"/>
  <c r="U39" i="8" s="1"/>
  <c r="AQ39" i="8" s="1"/>
  <c r="L39" i="24"/>
  <c r="B40" i="24"/>
  <c r="T40" i="1" s="1"/>
  <c r="U40" i="2" s="1"/>
  <c r="AQ40" i="2" s="1"/>
  <c r="C40" i="24"/>
  <c r="D40" i="24"/>
  <c r="E40" i="24"/>
  <c r="T40" i="3" s="1"/>
  <c r="U40" i="4" s="1"/>
  <c r="AQ40" i="4" s="1"/>
  <c r="F40" i="24"/>
  <c r="G40" i="24"/>
  <c r="H40" i="24"/>
  <c r="T40" i="5" s="1"/>
  <c r="U40" i="6" s="1"/>
  <c r="AQ40" i="6" s="1"/>
  <c r="I40" i="24"/>
  <c r="J40" i="24"/>
  <c r="K40" i="24"/>
  <c r="T40" i="7" s="1"/>
  <c r="U40" i="8" s="1"/>
  <c r="AQ40" i="8" s="1"/>
  <c r="L40" i="24"/>
  <c r="B41" i="24"/>
  <c r="T41" i="1" s="1"/>
  <c r="U41" i="2" s="1"/>
  <c r="AQ41" i="2" s="1"/>
  <c r="C41" i="24"/>
  <c r="D41" i="24"/>
  <c r="E41" i="24"/>
  <c r="T41" i="3" s="1"/>
  <c r="U41" i="4" s="1"/>
  <c r="AQ41" i="4" s="1"/>
  <c r="F41" i="24"/>
  <c r="G41" i="24"/>
  <c r="H41" i="24"/>
  <c r="T41" i="5" s="1"/>
  <c r="U41" i="6" s="1"/>
  <c r="AQ41" i="6" s="1"/>
  <c r="I41" i="24"/>
  <c r="J41" i="24"/>
  <c r="K41" i="24"/>
  <c r="T41" i="7" s="1"/>
  <c r="U41" i="8" s="1"/>
  <c r="L41" i="24"/>
  <c r="B42" i="24"/>
  <c r="T42" i="1" s="1"/>
  <c r="U42" i="2" s="1"/>
  <c r="AQ42" i="2" s="1"/>
  <c r="C42" i="24"/>
  <c r="D42" i="24"/>
  <c r="E42" i="24"/>
  <c r="T42" i="3" s="1"/>
  <c r="U42" i="4" s="1"/>
  <c r="AQ42" i="4" s="1"/>
  <c r="F42" i="24"/>
  <c r="G42" i="24"/>
  <c r="H42" i="24"/>
  <c r="T42" i="5" s="1"/>
  <c r="U42" i="6" s="1"/>
  <c r="I42" i="24"/>
  <c r="J42" i="24"/>
  <c r="K42" i="24"/>
  <c r="T42" i="7" s="1"/>
  <c r="U42" i="8" s="1"/>
  <c r="AQ42" i="8" s="1"/>
  <c r="L42" i="24"/>
  <c r="B43" i="24"/>
  <c r="T43" i="1" s="1"/>
  <c r="U43" i="2" s="1"/>
  <c r="AQ43" i="2" s="1"/>
  <c r="C43" i="24"/>
  <c r="D43" i="24"/>
  <c r="E43" i="24"/>
  <c r="T43" i="3" s="1"/>
  <c r="U43" i="4" s="1"/>
  <c r="F43" i="24"/>
  <c r="G43" i="24"/>
  <c r="H43" i="24"/>
  <c r="T43" i="5" s="1"/>
  <c r="U43" i="6" s="1"/>
  <c r="AQ43" i="6" s="1"/>
  <c r="I43" i="24"/>
  <c r="J43" i="24"/>
  <c r="K43" i="24"/>
  <c r="T43" i="7" s="1"/>
  <c r="U43" i="8" s="1"/>
  <c r="AQ43" i="8" s="1"/>
  <c r="L43" i="24"/>
  <c r="B44" i="24"/>
  <c r="T44" i="1" s="1"/>
  <c r="U44" i="2" s="1"/>
  <c r="C44" i="24"/>
  <c r="D44" i="24"/>
  <c r="E44" i="24"/>
  <c r="T44" i="3" s="1"/>
  <c r="U44" i="4" s="1"/>
  <c r="AQ44" i="4" s="1"/>
  <c r="F44" i="24"/>
  <c r="G44" i="24"/>
  <c r="H44" i="24"/>
  <c r="T44" i="5" s="1"/>
  <c r="U44" i="6" s="1"/>
  <c r="AQ44" i="6" s="1"/>
  <c r="I44" i="24"/>
  <c r="J44" i="24"/>
  <c r="K44" i="24"/>
  <c r="T44" i="7" s="1"/>
  <c r="U44" i="8" s="1"/>
  <c r="AQ44" i="8" s="1"/>
  <c r="L44" i="24"/>
  <c r="B45" i="24"/>
  <c r="T45" i="1" s="1"/>
  <c r="U45" i="2" s="1"/>
  <c r="AQ45" i="2" s="1"/>
  <c r="C45" i="24"/>
  <c r="D45" i="24"/>
  <c r="E45" i="24"/>
  <c r="T45" i="3" s="1"/>
  <c r="U45" i="4" s="1"/>
  <c r="AQ45" i="4" s="1"/>
  <c r="F45" i="24"/>
  <c r="G45" i="24"/>
  <c r="H45" i="24"/>
  <c r="T45" i="5" s="1"/>
  <c r="U45" i="6" s="1"/>
  <c r="AQ45" i="6" s="1"/>
  <c r="I45" i="24"/>
  <c r="J45" i="24"/>
  <c r="K45" i="24"/>
  <c r="T45" i="7" s="1"/>
  <c r="U45" i="8" s="1"/>
  <c r="AQ45" i="8" s="1"/>
  <c r="L45" i="24"/>
  <c r="B46" i="24"/>
  <c r="T46" i="1" s="1"/>
  <c r="U46" i="2" s="1"/>
  <c r="AQ46" i="2" s="1"/>
  <c r="C46" i="24"/>
  <c r="D46" i="24"/>
  <c r="E46" i="24"/>
  <c r="T46" i="3" s="1"/>
  <c r="U46" i="4" s="1"/>
  <c r="AQ46" i="4" s="1"/>
  <c r="F46" i="24"/>
  <c r="G46" i="24"/>
  <c r="H46" i="24"/>
  <c r="T46" i="5" s="1"/>
  <c r="U46" i="6" s="1"/>
  <c r="AQ46" i="6" s="1"/>
  <c r="I46" i="24"/>
  <c r="J46" i="24"/>
  <c r="K46" i="24"/>
  <c r="T46" i="7" s="1"/>
  <c r="U46" i="8" s="1"/>
  <c r="AQ46" i="8" s="1"/>
  <c r="L46" i="24"/>
  <c r="B47" i="24"/>
  <c r="C47" i="24"/>
  <c r="D47" i="24"/>
  <c r="E47" i="24"/>
  <c r="T47" i="3" s="1"/>
  <c r="U47" i="4" s="1"/>
  <c r="AQ47" i="4" s="1"/>
  <c r="F47" i="24"/>
  <c r="G47" i="24"/>
  <c r="H47" i="24"/>
  <c r="T47" i="5" s="1"/>
  <c r="U47" i="6" s="1"/>
  <c r="AQ47" i="6" s="1"/>
  <c r="I47" i="24"/>
  <c r="J47" i="24"/>
  <c r="K47" i="24"/>
  <c r="L47" i="24"/>
  <c r="B48" i="24"/>
  <c r="T48" i="1" s="1"/>
  <c r="U48" i="2" s="1"/>
  <c r="AQ48" i="2" s="1"/>
  <c r="C48" i="24"/>
  <c r="D48" i="24"/>
  <c r="E48" i="24"/>
  <c r="T48" i="3" s="1"/>
  <c r="U48" i="4" s="1"/>
  <c r="AQ48" i="4" s="1"/>
  <c r="F48" i="24"/>
  <c r="G48" i="24"/>
  <c r="H48" i="24"/>
  <c r="T48" i="5" s="1"/>
  <c r="U48" i="6" s="1"/>
  <c r="AQ48" i="6" s="1"/>
  <c r="I48" i="24"/>
  <c r="J48" i="24"/>
  <c r="K48" i="24"/>
  <c r="T48" i="7" s="1"/>
  <c r="U48" i="8" s="1"/>
  <c r="AQ48" i="8" s="1"/>
  <c r="L48" i="24"/>
  <c r="B49" i="24"/>
  <c r="C49" i="24"/>
  <c r="D49" i="24"/>
  <c r="E49" i="24"/>
  <c r="F49" i="24"/>
  <c r="G49" i="24"/>
  <c r="H49" i="24"/>
  <c r="T49" i="5" s="1"/>
  <c r="U49" i="6" s="1"/>
  <c r="I49" i="24"/>
  <c r="J49" i="24"/>
  <c r="K49" i="24"/>
  <c r="T49" i="7" s="1"/>
  <c r="U49" i="8" s="1"/>
  <c r="L49" i="24"/>
  <c r="B50" i="24"/>
  <c r="T50" i="1" s="1"/>
  <c r="U50" i="2" s="1"/>
  <c r="AQ50" i="2" s="1"/>
  <c r="C50" i="24"/>
  <c r="D50" i="24"/>
  <c r="E50" i="24"/>
  <c r="T50" i="3" s="1"/>
  <c r="U50" i="4" s="1"/>
  <c r="AQ50" i="4" s="1"/>
  <c r="F50" i="24"/>
  <c r="G50" i="24"/>
  <c r="H50" i="24"/>
  <c r="T50" i="5" s="1"/>
  <c r="U50" i="6" s="1"/>
  <c r="I50" i="24"/>
  <c r="J50" i="24"/>
  <c r="K50" i="24"/>
  <c r="T50" i="7" s="1"/>
  <c r="U50" i="8" s="1"/>
  <c r="AQ50" i="8" s="1"/>
  <c r="L50" i="24"/>
  <c r="B51" i="24"/>
  <c r="T51" i="1" s="1"/>
  <c r="U51" i="2" s="1"/>
  <c r="AQ51" i="2" s="1"/>
  <c r="C51" i="24"/>
  <c r="D51" i="24"/>
  <c r="E51" i="24"/>
  <c r="T51" i="3" s="1"/>
  <c r="U51" i="4" s="1"/>
  <c r="F51" i="24"/>
  <c r="G51" i="24"/>
  <c r="H51" i="24"/>
  <c r="T51" i="5" s="1"/>
  <c r="U51" i="6" s="1"/>
  <c r="AQ51" i="6" s="1"/>
  <c r="I51" i="24"/>
  <c r="J51" i="24"/>
  <c r="K51" i="24"/>
  <c r="T51" i="7" s="1"/>
  <c r="U51" i="8" s="1"/>
  <c r="AQ51" i="8" s="1"/>
  <c r="L51" i="24"/>
  <c r="B52" i="24"/>
  <c r="C52" i="24"/>
  <c r="D52" i="24"/>
  <c r="E52" i="24"/>
  <c r="F52" i="24"/>
  <c r="G52" i="24"/>
  <c r="H52" i="24"/>
  <c r="T52" i="5" s="1"/>
  <c r="U52" i="6" s="1"/>
  <c r="AQ52" i="6" s="1"/>
  <c r="I52" i="24"/>
  <c r="J52" i="24"/>
  <c r="K52" i="24"/>
  <c r="T52" i="7" s="1"/>
  <c r="U52" i="8" s="1"/>
  <c r="AQ52" i="8" s="1"/>
  <c r="L52" i="24"/>
  <c r="B53" i="24"/>
  <c r="T53" i="1" s="1"/>
  <c r="U53" i="2" s="1"/>
  <c r="AQ53" i="2" s="1"/>
  <c r="C53" i="24"/>
  <c r="D53" i="24"/>
  <c r="E53" i="24"/>
  <c r="T53" i="3" s="1"/>
  <c r="U53" i="4" s="1"/>
  <c r="AQ53" i="4" s="1"/>
  <c r="F53" i="24"/>
  <c r="G53" i="24"/>
  <c r="H53" i="24"/>
  <c r="T53" i="5" s="1"/>
  <c r="U53" i="6" s="1"/>
  <c r="AQ53" i="6" s="1"/>
  <c r="I53" i="24"/>
  <c r="J53" i="24"/>
  <c r="K53" i="24"/>
  <c r="T53" i="7" s="1"/>
  <c r="U53" i="8" s="1"/>
  <c r="AQ53" i="8" s="1"/>
  <c r="L53" i="24"/>
  <c r="B54" i="24"/>
  <c r="T54" i="1" s="1"/>
  <c r="U54" i="2" s="1"/>
  <c r="AQ54" i="2" s="1"/>
  <c r="C54" i="24"/>
  <c r="D54" i="24"/>
  <c r="E54" i="24"/>
  <c r="T54" i="3" s="1"/>
  <c r="U54" i="4" s="1"/>
  <c r="AQ54" i="4" s="1"/>
  <c r="F54" i="24"/>
  <c r="G54" i="24"/>
  <c r="H54" i="24"/>
  <c r="T54" i="5" s="1"/>
  <c r="U54" i="6" s="1"/>
  <c r="AQ54" i="6" s="1"/>
  <c r="I54" i="24"/>
  <c r="J54" i="24"/>
  <c r="K54" i="24"/>
  <c r="T54" i="7" s="1"/>
  <c r="U54" i="8" s="1"/>
  <c r="AQ54" i="8" s="1"/>
  <c r="L54" i="24"/>
  <c r="B55" i="24"/>
  <c r="T55" i="1" s="1"/>
  <c r="U55" i="2" s="1"/>
  <c r="AQ55" i="2" s="1"/>
  <c r="C55" i="24"/>
  <c r="D55" i="24"/>
  <c r="E55" i="24"/>
  <c r="T55" i="3" s="1"/>
  <c r="U55" i="4" s="1"/>
  <c r="AQ55" i="4" s="1"/>
  <c r="F55" i="24"/>
  <c r="G55" i="24"/>
  <c r="H55" i="24"/>
  <c r="T55" i="5" s="1"/>
  <c r="U55" i="6" s="1"/>
  <c r="AQ55" i="6" s="1"/>
  <c r="I55" i="24"/>
  <c r="J55" i="24"/>
  <c r="K55" i="24"/>
  <c r="T55" i="7" s="1"/>
  <c r="U55" i="8" s="1"/>
  <c r="AQ55" i="8" s="1"/>
  <c r="L55" i="24"/>
  <c r="B56" i="24"/>
  <c r="C56" i="24"/>
  <c r="D56" i="24"/>
  <c r="E56" i="24"/>
  <c r="T56" i="3" s="1"/>
  <c r="U56" i="4" s="1"/>
  <c r="AQ56" i="4" s="1"/>
  <c r="F56" i="24"/>
  <c r="G56" i="24"/>
  <c r="H56" i="24"/>
  <c r="T56" i="5" s="1"/>
  <c r="U56" i="6" s="1"/>
  <c r="AQ56" i="6" s="1"/>
  <c r="I56" i="24"/>
  <c r="J56" i="24"/>
  <c r="K56" i="24"/>
  <c r="T56" i="7" s="1"/>
  <c r="U56" i="8" s="1"/>
  <c r="AQ56" i="8" s="1"/>
  <c r="L56" i="24"/>
  <c r="B57" i="24"/>
  <c r="T57" i="1" s="1"/>
  <c r="U57" i="2" s="1"/>
  <c r="AQ57" i="2" s="1"/>
  <c r="C57" i="24"/>
  <c r="D57" i="24"/>
  <c r="E57" i="24"/>
  <c r="T57" i="3" s="1"/>
  <c r="U57" i="4" s="1"/>
  <c r="AQ57" i="4" s="1"/>
  <c r="F57" i="24"/>
  <c r="G57" i="24"/>
  <c r="H57" i="24"/>
  <c r="T57" i="5" s="1"/>
  <c r="U57" i="6" s="1"/>
  <c r="AQ57" i="6" s="1"/>
  <c r="I57" i="24"/>
  <c r="J57" i="24"/>
  <c r="K57" i="24"/>
  <c r="T57" i="7" s="1"/>
  <c r="U57" i="8" s="1"/>
  <c r="L57" i="24"/>
  <c r="B58" i="24"/>
  <c r="T58" i="1" s="1"/>
  <c r="U58" i="2" s="1"/>
  <c r="AQ58" i="2" s="1"/>
  <c r="C58" i="24"/>
  <c r="D58" i="24"/>
  <c r="E58" i="24"/>
  <c r="T58" i="3" s="1"/>
  <c r="U58" i="4" s="1"/>
  <c r="AQ58" i="4" s="1"/>
  <c r="F58" i="24"/>
  <c r="G58" i="24"/>
  <c r="H58" i="24"/>
  <c r="T58" i="5" s="1"/>
  <c r="U58" i="6" s="1"/>
  <c r="I58" i="24"/>
  <c r="J58" i="24"/>
  <c r="K58" i="24"/>
  <c r="T58" i="7" s="1"/>
  <c r="U58" i="8" s="1"/>
  <c r="AQ58" i="8" s="1"/>
  <c r="L58" i="24"/>
  <c r="B59" i="24"/>
  <c r="T59" i="1" s="1"/>
  <c r="U59" i="2" s="1"/>
  <c r="C59" i="24"/>
  <c r="D59" i="24"/>
  <c r="E59" i="24"/>
  <c r="T59" i="3" s="1"/>
  <c r="U59" i="4" s="1"/>
  <c r="F59" i="24"/>
  <c r="G59" i="24"/>
  <c r="H59" i="24"/>
  <c r="T59" i="5" s="1"/>
  <c r="U59" i="6" s="1"/>
  <c r="AQ59" i="6" s="1"/>
  <c r="I59" i="24"/>
  <c r="J59" i="24"/>
  <c r="K59" i="24"/>
  <c r="L59" i="24"/>
  <c r="B60" i="24"/>
  <c r="C60" i="24"/>
  <c r="D60" i="24"/>
  <c r="E60" i="24"/>
  <c r="T60" i="3" s="1"/>
  <c r="U60" i="4" s="1"/>
  <c r="F60" i="24"/>
  <c r="G60" i="24"/>
  <c r="H60" i="24"/>
  <c r="T60" i="5" s="1"/>
  <c r="U60" i="6" s="1"/>
  <c r="AQ60" i="6" s="1"/>
  <c r="I60" i="24"/>
  <c r="J60" i="24"/>
  <c r="K60" i="24"/>
  <c r="T60" i="7" s="1"/>
  <c r="U60" i="8" s="1"/>
  <c r="L60" i="24"/>
  <c r="B61" i="24"/>
  <c r="T61" i="1" s="1"/>
  <c r="U61" i="2" s="1"/>
  <c r="AQ61" i="2" s="1"/>
  <c r="C61" i="24"/>
  <c r="D61" i="24"/>
  <c r="E61" i="24"/>
  <c r="T61" i="3" s="1"/>
  <c r="U61" i="4" s="1"/>
  <c r="AQ61" i="4" s="1"/>
  <c r="F61" i="24"/>
  <c r="G61" i="24"/>
  <c r="H61" i="24"/>
  <c r="T61" i="5" s="1"/>
  <c r="U61" i="6" s="1"/>
  <c r="AQ61" i="6" s="1"/>
  <c r="I61" i="24"/>
  <c r="J61" i="24"/>
  <c r="K61" i="24"/>
  <c r="T61" i="7" s="1"/>
  <c r="U61" i="8" s="1"/>
  <c r="AQ61" i="8" s="1"/>
  <c r="L61" i="24"/>
  <c r="B62" i="24"/>
  <c r="T62" i="1" s="1"/>
  <c r="U62" i="2" s="1"/>
  <c r="AQ62" i="2" s="1"/>
  <c r="C62" i="24"/>
  <c r="D62" i="24"/>
  <c r="E62" i="24"/>
  <c r="T62" i="3" s="1"/>
  <c r="U62" i="4" s="1"/>
  <c r="AQ62" i="4" s="1"/>
  <c r="F62" i="24"/>
  <c r="G62" i="24"/>
  <c r="H62" i="24"/>
  <c r="T62" i="5" s="1"/>
  <c r="U62" i="6" s="1"/>
  <c r="AQ62" i="6" s="1"/>
  <c r="I62" i="24"/>
  <c r="J62" i="24"/>
  <c r="K62" i="24"/>
  <c r="T62" i="7" s="1"/>
  <c r="U62" i="8" s="1"/>
  <c r="AQ62" i="8" s="1"/>
  <c r="L62" i="24"/>
  <c r="B63" i="24"/>
  <c r="T63" i="1" s="1"/>
  <c r="U63" i="2" s="1"/>
  <c r="AQ63" i="2" s="1"/>
  <c r="C63" i="24"/>
  <c r="D63" i="24"/>
  <c r="E63" i="24"/>
  <c r="T63" i="3" s="1"/>
  <c r="U63" i="4" s="1"/>
  <c r="AQ63" i="4" s="1"/>
  <c r="F63" i="24"/>
  <c r="G63" i="24"/>
  <c r="H63" i="24"/>
  <c r="T63" i="5" s="1"/>
  <c r="U63" i="6" s="1"/>
  <c r="AQ63" i="6" s="1"/>
  <c r="I63" i="24"/>
  <c r="J63" i="24"/>
  <c r="K63" i="24"/>
  <c r="T63" i="7" s="1"/>
  <c r="U63" i="8" s="1"/>
  <c r="AQ63" i="8" s="1"/>
  <c r="L63" i="24"/>
  <c r="B64" i="24"/>
  <c r="T64" i="1" s="1"/>
  <c r="U64" i="2" s="1"/>
  <c r="AQ64" i="2" s="1"/>
  <c r="C64" i="24"/>
  <c r="D64" i="24"/>
  <c r="E64" i="24"/>
  <c r="T64" i="3" s="1"/>
  <c r="U64" i="4" s="1"/>
  <c r="AQ64" i="4" s="1"/>
  <c r="F64" i="24"/>
  <c r="G64" i="24"/>
  <c r="H64" i="24"/>
  <c r="T64" i="5" s="1"/>
  <c r="U64" i="6" s="1"/>
  <c r="AQ64" i="6" s="1"/>
  <c r="I64" i="24"/>
  <c r="J64" i="24"/>
  <c r="K64" i="24"/>
  <c r="T64" i="7" s="1"/>
  <c r="U64" i="8" s="1"/>
  <c r="AQ64" i="8" s="1"/>
  <c r="L64" i="24"/>
  <c r="B65" i="24"/>
  <c r="T65" i="1" s="1"/>
  <c r="U65" i="2" s="1"/>
  <c r="AQ65" i="2" s="1"/>
  <c r="C65" i="24"/>
  <c r="D65" i="24"/>
  <c r="E65" i="24"/>
  <c r="T65" i="3" s="1"/>
  <c r="U65" i="4" s="1"/>
  <c r="AQ65" i="4" s="1"/>
  <c r="F65" i="24"/>
  <c r="G65" i="24"/>
  <c r="H65" i="24"/>
  <c r="T65" i="5" s="1"/>
  <c r="U65" i="6" s="1"/>
  <c r="AQ65" i="6" s="1"/>
  <c r="I65" i="24"/>
  <c r="J65" i="24"/>
  <c r="K65" i="24"/>
  <c r="T65" i="7" s="1"/>
  <c r="U65" i="8" s="1"/>
  <c r="L65" i="24"/>
  <c r="B66" i="24"/>
  <c r="C66" i="24"/>
  <c r="D66" i="24"/>
  <c r="E66" i="24"/>
  <c r="T66" i="3" s="1"/>
  <c r="U66" i="4" s="1"/>
  <c r="AQ66" i="4" s="1"/>
  <c r="F66" i="24"/>
  <c r="G66" i="24"/>
  <c r="H66" i="24"/>
  <c r="T66" i="5" s="1"/>
  <c r="U66" i="6" s="1"/>
  <c r="I66" i="24"/>
  <c r="J66" i="24"/>
  <c r="K66" i="24"/>
  <c r="T66" i="7" s="1"/>
  <c r="U66" i="8" s="1"/>
  <c r="AQ66" i="8" s="1"/>
  <c r="L66" i="24"/>
  <c r="B67" i="24"/>
  <c r="T67" i="1" s="1"/>
  <c r="U67" i="2" s="1"/>
  <c r="C67" i="24"/>
  <c r="D67" i="24"/>
  <c r="E67" i="24"/>
  <c r="F67" i="24"/>
  <c r="G67" i="24"/>
  <c r="H67" i="24"/>
  <c r="I67" i="24"/>
  <c r="J67" i="24"/>
  <c r="K67" i="24"/>
  <c r="L67" i="24"/>
  <c r="B68" i="24"/>
  <c r="T68" i="1" s="1"/>
  <c r="U68" i="2" s="1"/>
  <c r="C68" i="24"/>
  <c r="D68" i="24"/>
  <c r="E68" i="24"/>
  <c r="T68" i="3" s="1"/>
  <c r="U68" i="4" s="1"/>
  <c r="AQ68" i="4" s="1"/>
  <c r="F68" i="24"/>
  <c r="G68" i="24"/>
  <c r="H68" i="24"/>
  <c r="T68" i="5" s="1"/>
  <c r="U68" i="6" s="1"/>
  <c r="AQ68" i="6" s="1"/>
  <c r="I68" i="24"/>
  <c r="J68" i="24"/>
  <c r="K68" i="24"/>
  <c r="T68" i="7" s="1"/>
  <c r="U68" i="8" s="1"/>
  <c r="AQ68" i="8" s="1"/>
  <c r="L68" i="24"/>
  <c r="B69" i="24"/>
  <c r="T69" i="1" s="1"/>
  <c r="U69" i="2" s="1"/>
  <c r="AQ69" i="2" s="1"/>
  <c r="C69" i="24"/>
  <c r="D69" i="24"/>
  <c r="E69" i="24"/>
  <c r="T69" i="3" s="1"/>
  <c r="U69" i="4" s="1"/>
  <c r="AQ69" i="4" s="1"/>
  <c r="F69" i="24"/>
  <c r="G69" i="24"/>
  <c r="H69" i="24"/>
  <c r="T69" i="5" s="1"/>
  <c r="U69" i="6" s="1"/>
  <c r="AQ69" i="6" s="1"/>
  <c r="I69" i="24"/>
  <c r="J69" i="24"/>
  <c r="K69" i="24"/>
  <c r="T69" i="7" s="1"/>
  <c r="U69" i="8" s="1"/>
  <c r="AQ69" i="8" s="1"/>
  <c r="L69" i="24"/>
  <c r="B70" i="24"/>
  <c r="T70" i="1" s="1"/>
  <c r="U70" i="2" s="1"/>
  <c r="AQ70" i="2" s="1"/>
  <c r="C70" i="24"/>
  <c r="D70" i="24"/>
  <c r="E70" i="24"/>
  <c r="T70" i="3" s="1"/>
  <c r="U70" i="4" s="1"/>
  <c r="AQ70" i="4" s="1"/>
  <c r="F70" i="24"/>
  <c r="G70" i="24"/>
  <c r="H70" i="24"/>
  <c r="T70" i="5" s="1"/>
  <c r="U70" i="6" s="1"/>
  <c r="AQ70" i="6" s="1"/>
  <c r="I70" i="24"/>
  <c r="J70" i="24"/>
  <c r="K70" i="24"/>
  <c r="T70" i="7" s="1"/>
  <c r="U70" i="8" s="1"/>
  <c r="AQ70" i="8" s="1"/>
  <c r="L70" i="24"/>
  <c r="B71" i="24"/>
  <c r="T71" i="1" s="1"/>
  <c r="U71" i="2" s="1"/>
  <c r="AQ71" i="2" s="1"/>
  <c r="C71" i="24"/>
  <c r="D71" i="24"/>
  <c r="E71" i="24"/>
  <c r="T71" i="3" s="1"/>
  <c r="U71" i="4" s="1"/>
  <c r="AQ71" i="4" s="1"/>
  <c r="F71" i="24"/>
  <c r="G71" i="24"/>
  <c r="H71" i="24"/>
  <c r="T71" i="5" s="1"/>
  <c r="U71" i="6" s="1"/>
  <c r="AQ71" i="6" s="1"/>
  <c r="I71" i="24"/>
  <c r="J71" i="24"/>
  <c r="K71" i="24"/>
  <c r="T71" i="7" s="1"/>
  <c r="U71" i="8" s="1"/>
  <c r="AQ71" i="8" s="1"/>
  <c r="L71" i="24"/>
  <c r="B72" i="24"/>
  <c r="T72" i="1" s="1"/>
  <c r="U72" i="2" s="1"/>
  <c r="AQ72" i="2" s="1"/>
  <c r="C72" i="24"/>
  <c r="D72" i="24"/>
  <c r="E72" i="24"/>
  <c r="T72" i="3" s="1"/>
  <c r="U72" i="4" s="1"/>
  <c r="AQ72" i="4" s="1"/>
  <c r="F72" i="24"/>
  <c r="G72" i="24"/>
  <c r="H72" i="24"/>
  <c r="T72" i="5" s="1"/>
  <c r="U72" i="6" s="1"/>
  <c r="AQ72" i="6" s="1"/>
  <c r="I72" i="24"/>
  <c r="J72" i="24"/>
  <c r="K72" i="24"/>
  <c r="T72" i="7" s="1"/>
  <c r="U72" i="8" s="1"/>
  <c r="AQ72" i="8" s="1"/>
  <c r="L72" i="24"/>
  <c r="B73" i="24"/>
  <c r="T73" i="1" s="1"/>
  <c r="U73" i="2" s="1"/>
  <c r="AQ73" i="2" s="1"/>
  <c r="C73" i="24"/>
  <c r="D73" i="24"/>
  <c r="E73" i="24"/>
  <c r="T73" i="3" s="1"/>
  <c r="U73" i="4" s="1"/>
  <c r="AQ73" i="4" s="1"/>
  <c r="F73" i="24"/>
  <c r="G73" i="24"/>
  <c r="H73" i="24"/>
  <c r="T73" i="5" s="1"/>
  <c r="U73" i="6" s="1"/>
  <c r="AQ73" i="6" s="1"/>
  <c r="I73" i="24"/>
  <c r="J73" i="24"/>
  <c r="K73" i="24"/>
  <c r="T73" i="7" s="1"/>
  <c r="U73" i="8" s="1"/>
  <c r="L73" i="24"/>
  <c r="B74" i="24"/>
  <c r="T74" i="1" s="1"/>
  <c r="U74" i="2" s="1"/>
  <c r="AQ74" i="2" s="1"/>
  <c r="C74" i="24"/>
  <c r="D74" i="24"/>
  <c r="E74" i="24"/>
  <c r="T74" i="3" s="1"/>
  <c r="U74" i="4" s="1"/>
  <c r="AQ74" i="4" s="1"/>
  <c r="F74" i="24"/>
  <c r="G74" i="24"/>
  <c r="H74" i="24"/>
  <c r="T74" i="5" s="1"/>
  <c r="U74" i="6" s="1"/>
  <c r="I74" i="24"/>
  <c r="J74" i="24"/>
  <c r="K74" i="24"/>
  <c r="T74" i="7" s="1"/>
  <c r="U74" i="8" s="1"/>
  <c r="AQ74" i="8" s="1"/>
  <c r="L74" i="24"/>
  <c r="B75" i="24"/>
  <c r="T75" i="1" s="1"/>
  <c r="U75" i="2" s="1"/>
  <c r="AQ75" i="2" s="1"/>
  <c r="C75" i="24"/>
  <c r="D75" i="24"/>
  <c r="E75" i="24"/>
  <c r="T75" i="3" s="1"/>
  <c r="U75" i="4" s="1"/>
  <c r="F75" i="24"/>
  <c r="G75" i="24"/>
  <c r="H75" i="24"/>
  <c r="T75" i="5" s="1"/>
  <c r="U75" i="6" s="1"/>
  <c r="AQ75" i="6" s="1"/>
  <c r="I75" i="24"/>
  <c r="J75" i="24"/>
  <c r="K75" i="24"/>
  <c r="T75" i="7" s="1"/>
  <c r="U75" i="8" s="1"/>
  <c r="AQ75" i="8" s="1"/>
  <c r="L75" i="24"/>
  <c r="B76" i="24"/>
  <c r="T76" i="1" s="1"/>
  <c r="U76" i="2" s="1"/>
  <c r="C76" i="24"/>
  <c r="D76" i="24"/>
  <c r="E76" i="24"/>
  <c r="T76" i="3" s="1"/>
  <c r="U76" i="4" s="1"/>
  <c r="AQ76" i="4" s="1"/>
  <c r="F76" i="24"/>
  <c r="G76" i="24"/>
  <c r="H76" i="24"/>
  <c r="T76" i="5" s="1"/>
  <c r="U76" i="6" s="1"/>
  <c r="AQ76" i="6" s="1"/>
  <c r="I76" i="24"/>
  <c r="J76" i="24"/>
  <c r="K76" i="24"/>
  <c r="T76" i="7" s="1"/>
  <c r="U76" i="8" s="1"/>
  <c r="AQ76" i="8" s="1"/>
  <c r="L76" i="24"/>
  <c r="B77" i="24"/>
  <c r="T77" i="1" s="1"/>
  <c r="U77" i="2" s="1"/>
  <c r="AQ77" i="2" s="1"/>
  <c r="C77" i="24"/>
  <c r="D77" i="24"/>
  <c r="E77" i="24"/>
  <c r="T77" i="3" s="1"/>
  <c r="U77" i="4" s="1"/>
  <c r="AQ77" i="4" s="1"/>
  <c r="F77" i="24"/>
  <c r="G77" i="24"/>
  <c r="H77" i="24"/>
  <c r="T77" i="5" s="1"/>
  <c r="U77" i="6" s="1"/>
  <c r="AQ77" i="6" s="1"/>
  <c r="I77" i="24"/>
  <c r="J77" i="24"/>
  <c r="K77" i="24"/>
  <c r="T77" i="7" s="1"/>
  <c r="U77" i="8" s="1"/>
  <c r="AQ77" i="8" s="1"/>
  <c r="L77" i="24"/>
  <c r="B78" i="24"/>
  <c r="T78" i="1" s="1"/>
  <c r="U78" i="2" s="1"/>
  <c r="AQ78" i="2" s="1"/>
  <c r="C78" i="24"/>
  <c r="D78" i="24"/>
  <c r="E78" i="24"/>
  <c r="T78" i="3" s="1"/>
  <c r="U78" i="4" s="1"/>
  <c r="AQ78" i="4" s="1"/>
  <c r="F78" i="24"/>
  <c r="G78" i="24"/>
  <c r="H78" i="24"/>
  <c r="T78" i="5" s="1"/>
  <c r="U78" i="6" s="1"/>
  <c r="AQ78" i="6" s="1"/>
  <c r="I78" i="24"/>
  <c r="J78" i="24"/>
  <c r="K78" i="24"/>
  <c r="T78" i="7" s="1"/>
  <c r="U78" i="8" s="1"/>
  <c r="AQ78" i="8" s="1"/>
  <c r="L78" i="24"/>
  <c r="B79" i="24"/>
  <c r="C79" i="24"/>
  <c r="D79" i="24"/>
  <c r="E79" i="24"/>
  <c r="F79" i="24"/>
  <c r="G79" i="24"/>
  <c r="H79" i="24"/>
  <c r="T79" i="5" s="1"/>
  <c r="U79" i="6" s="1"/>
  <c r="AQ79" i="6" s="1"/>
  <c r="I79" i="24"/>
  <c r="J79" i="24"/>
  <c r="K79" i="24"/>
  <c r="T79" i="7" s="1"/>
  <c r="U79" i="8" s="1"/>
  <c r="AQ79" i="8" s="1"/>
  <c r="L79" i="24"/>
  <c r="B80" i="24"/>
  <c r="T80" i="1" s="1"/>
  <c r="U80" i="2" s="1"/>
  <c r="AQ80" i="2" s="1"/>
  <c r="C80" i="24"/>
  <c r="D80" i="24"/>
  <c r="E80" i="24"/>
  <c r="T80" i="3" s="1"/>
  <c r="U80" i="4" s="1"/>
  <c r="AQ80" i="4" s="1"/>
  <c r="F80" i="24"/>
  <c r="G80" i="24"/>
  <c r="H80" i="24"/>
  <c r="T80" i="5" s="1"/>
  <c r="U80" i="6" s="1"/>
  <c r="AQ80" i="6" s="1"/>
  <c r="I80" i="24"/>
  <c r="J80" i="24"/>
  <c r="K80" i="24"/>
  <c r="T80" i="7" s="1"/>
  <c r="U80" i="8" s="1"/>
  <c r="AQ80" i="8" s="1"/>
  <c r="L80" i="24"/>
  <c r="B81" i="24"/>
  <c r="C81" i="24"/>
  <c r="D81" i="24"/>
  <c r="E81" i="24"/>
  <c r="T81" i="3" s="1"/>
  <c r="U81" i="4" s="1"/>
  <c r="AQ81" i="4" s="1"/>
  <c r="F81" i="24"/>
  <c r="G81" i="24"/>
  <c r="H81" i="24"/>
  <c r="T81" i="5" s="1"/>
  <c r="U81" i="6" s="1"/>
  <c r="AQ81" i="6" s="1"/>
  <c r="I81" i="24"/>
  <c r="J81" i="24"/>
  <c r="K81" i="24"/>
  <c r="T81" i="7" s="1"/>
  <c r="U81" i="8" s="1"/>
  <c r="L81" i="24"/>
  <c r="B82" i="24"/>
  <c r="T82" i="1" s="1"/>
  <c r="U82" i="2" s="1"/>
  <c r="AQ82" i="2" s="1"/>
  <c r="C82" i="24"/>
  <c r="D82" i="24"/>
  <c r="E82" i="24"/>
  <c r="T82" i="3" s="1"/>
  <c r="U82" i="4" s="1"/>
  <c r="AQ82" i="4" s="1"/>
  <c r="F82" i="24"/>
  <c r="G82" i="24"/>
  <c r="H82" i="24"/>
  <c r="T82" i="5" s="1"/>
  <c r="U82" i="6" s="1"/>
  <c r="I82" i="24"/>
  <c r="J82" i="24"/>
  <c r="K82" i="24"/>
  <c r="T82" i="7" s="1"/>
  <c r="U82" i="8" s="1"/>
  <c r="AQ82" i="8" s="1"/>
  <c r="L82" i="24"/>
  <c r="B83" i="24"/>
  <c r="T83" i="1" s="1"/>
  <c r="U83" i="2" s="1"/>
  <c r="C83" i="24"/>
  <c r="D83" i="24"/>
  <c r="E83" i="24"/>
  <c r="T83" i="3" s="1"/>
  <c r="U83" i="4" s="1"/>
  <c r="F83" i="24"/>
  <c r="G83" i="24"/>
  <c r="H83" i="24"/>
  <c r="T83" i="5" s="1"/>
  <c r="U83" i="6" s="1"/>
  <c r="AQ83" i="6" s="1"/>
  <c r="I83" i="24"/>
  <c r="J83" i="24"/>
  <c r="K83" i="24"/>
  <c r="T83" i="7" s="1"/>
  <c r="U83" i="8" s="1"/>
  <c r="AQ83" i="8" s="1"/>
  <c r="L83" i="24"/>
  <c r="B84" i="24"/>
  <c r="T84" i="1" s="1"/>
  <c r="U84" i="2" s="1"/>
  <c r="C84" i="24"/>
  <c r="D84" i="24"/>
  <c r="E84" i="24"/>
  <c r="T84" i="3" s="1"/>
  <c r="U84" i="4" s="1"/>
  <c r="AQ84" i="4" s="1"/>
  <c r="F84" i="24"/>
  <c r="G84" i="24"/>
  <c r="H84" i="24"/>
  <c r="T84" i="5" s="1"/>
  <c r="U84" i="6" s="1"/>
  <c r="AQ84" i="6" s="1"/>
  <c r="I84" i="24"/>
  <c r="J84" i="24"/>
  <c r="K84" i="24"/>
  <c r="T84" i="7" s="1"/>
  <c r="U84" i="8" s="1"/>
  <c r="AQ84" i="8" s="1"/>
  <c r="L84" i="24"/>
  <c r="B85" i="24"/>
  <c r="T85" i="1" s="1"/>
  <c r="U85" i="2" s="1"/>
  <c r="AQ85" i="2" s="1"/>
  <c r="C85" i="24"/>
  <c r="D85" i="24"/>
  <c r="E85" i="24"/>
  <c r="T85" i="3" s="1"/>
  <c r="U85" i="4" s="1"/>
  <c r="AQ85" i="4" s="1"/>
  <c r="F85" i="24"/>
  <c r="G85" i="24"/>
  <c r="H85" i="24"/>
  <c r="T85" i="5" s="1"/>
  <c r="U85" i="6" s="1"/>
  <c r="AQ85" i="6" s="1"/>
  <c r="I85" i="24"/>
  <c r="J85" i="24"/>
  <c r="K85" i="24"/>
  <c r="T85" i="7" s="1"/>
  <c r="U85" i="8" s="1"/>
  <c r="AQ85" i="8" s="1"/>
  <c r="L85" i="24"/>
  <c r="B86" i="24"/>
  <c r="T86" i="1" s="1"/>
  <c r="U86" i="2" s="1"/>
  <c r="AQ86" i="2" s="1"/>
  <c r="C86" i="24"/>
  <c r="D86" i="24"/>
  <c r="E86" i="24"/>
  <c r="T86" i="3" s="1"/>
  <c r="U86" i="4" s="1"/>
  <c r="AQ86" i="4" s="1"/>
  <c r="F86" i="24"/>
  <c r="G86" i="24"/>
  <c r="H86" i="24"/>
  <c r="T86" i="5" s="1"/>
  <c r="U86" i="6" s="1"/>
  <c r="AQ86" i="6" s="1"/>
  <c r="I86" i="24"/>
  <c r="J86" i="24"/>
  <c r="K86" i="24"/>
  <c r="T86" i="7" s="1"/>
  <c r="U86" i="8" s="1"/>
  <c r="AQ86" i="8" s="1"/>
  <c r="L86" i="24"/>
  <c r="B87" i="24"/>
  <c r="C87" i="24"/>
  <c r="D87" i="24"/>
  <c r="E87" i="24"/>
  <c r="T87" i="3" s="1"/>
  <c r="U87" i="4" s="1"/>
  <c r="AQ87" i="4" s="1"/>
  <c r="F87" i="24"/>
  <c r="G87" i="24"/>
  <c r="H87" i="24"/>
  <c r="T87" i="5" s="1"/>
  <c r="U87" i="6" s="1"/>
  <c r="AQ87" i="6" s="1"/>
  <c r="I87" i="24"/>
  <c r="J87" i="24"/>
  <c r="K87" i="24"/>
  <c r="T87" i="7" s="1"/>
  <c r="U87" i="8" s="1"/>
  <c r="AQ87" i="8" s="1"/>
  <c r="L87" i="24"/>
  <c r="B88" i="24"/>
  <c r="T88" i="1" s="1"/>
  <c r="U88" i="2" s="1"/>
  <c r="AQ88" i="2" s="1"/>
  <c r="C88" i="24"/>
  <c r="D88" i="24"/>
  <c r="E88" i="24"/>
  <c r="T88" i="3" s="1"/>
  <c r="U88" i="4" s="1"/>
  <c r="AQ88" i="4" s="1"/>
  <c r="F88" i="24"/>
  <c r="G88" i="24"/>
  <c r="H88" i="24"/>
  <c r="T88" i="5" s="1"/>
  <c r="U88" i="6" s="1"/>
  <c r="AQ88" i="6" s="1"/>
  <c r="I88" i="24"/>
  <c r="J88" i="24"/>
  <c r="K88" i="24"/>
  <c r="T88" i="7" s="1"/>
  <c r="U88" i="8" s="1"/>
  <c r="AQ88" i="8" s="1"/>
  <c r="L88" i="24"/>
  <c r="B89" i="24"/>
  <c r="C89" i="24"/>
  <c r="D89" i="24"/>
  <c r="E89" i="24"/>
  <c r="F89" i="24"/>
  <c r="G89" i="24"/>
  <c r="H89" i="24"/>
  <c r="T89" i="5" s="1"/>
  <c r="U89" i="6" s="1"/>
  <c r="I89" i="24"/>
  <c r="J89" i="24"/>
  <c r="K89" i="24"/>
  <c r="T89" i="7" s="1"/>
  <c r="U89" i="8" s="1"/>
  <c r="L89" i="24"/>
  <c r="B90" i="24"/>
  <c r="T90" i="1" s="1"/>
  <c r="U90" i="2" s="1"/>
  <c r="AQ90" i="2" s="1"/>
  <c r="C90" i="24"/>
  <c r="D90" i="24"/>
  <c r="E90" i="24"/>
  <c r="T90" i="3" s="1"/>
  <c r="U90" i="4" s="1"/>
  <c r="AQ90" i="4" s="1"/>
  <c r="F90" i="24"/>
  <c r="G90" i="24"/>
  <c r="H90" i="24"/>
  <c r="T90" i="5" s="1"/>
  <c r="U90" i="6" s="1"/>
  <c r="I90" i="24"/>
  <c r="J90" i="24"/>
  <c r="K90" i="24"/>
  <c r="T90" i="7" s="1"/>
  <c r="U90" i="8" s="1"/>
  <c r="AQ90" i="8" s="1"/>
  <c r="L90" i="24"/>
  <c r="B91" i="24"/>
  <c r="T91" i="1" s="1"/>
  <c r="U91" i="2" s="1"/>
  <c r="AQ91" i="2" s="1"/>
  <c r="C91" i="24"/>
  <c r="D91" i="24"/>
  <c r="E91" i="24"/>
  <c r="T91" i="3" s="1"/>
  <c r="U91" i="4" s="1"/>
  <c r="F91" i="24"/>
  <c r="G91" i="24"/>
  <c r="H91" i="24"/>
  <c r="T91" i="5" s="1"/>
  <c r="U91" i="6" s="1"/>
  <c r="AQ91" i="6" s="1"/>
  <c r="I91" i="24"/>
  <c r="J91" i="24"/>
  <c r="K91" i="24"/>
  <c r="T91" i="7" s="1"/>
  <c r="U91" i="8" s="1"/>
  <c r="AQ91" i="8" s="1"/>
  <c r="L91" i="24"/>
  <c r="B92" i="24"/>
  <c r="T92" i="1" s="1"/>
  <c r="U92" i="2" s="1"/>
  <c r="C92" i="24"/>
  <c r="D92" i="24"/>
  <c r="E92" i="24"/>
  <c r="T92" i="3" s="1"/>
  <c r="U92" i="4" s="1"/>
  <c r="AQ92" i="4" s="1"/>
  <c r="F92" i="24"/>
  <c r="G92" i="24"/>
  <c r="H92" i="24"/>
  <c r="T92" i="5" s="1"/>
  <c r="U92" i="6" s="1"/>
  <c r="AQ92" i="6" s="1"/>
  <c r="I92" i="24"/>
  <c r="J92" i="24"/>
  <c r="K92" i="24"/>
  <c r="T92" i="7" s="1"/>
  <c r="U92" i="8" s="1"/>
  <c r="AQ92" i="8" s="1"/>
  <c r="L92" i="24"/>
  <c r="B93" i="24"/>
  <c r="T93" i="1" s="1"/>
  <c r="U93" i="2" s="1"/>
  <c r="AQ93" i="2" s="1"/>
  <c r="C93" i="24"/>
  <c r="D93" i="24"/>
  <c r="E93" i="24"/>
  <c r="T93" i="3" s="1"/>
  <c r="U93" i="4" s="1"/>
  <c r="AQ93" i="4" s="1"/>
  <c r="F93" i="24"/>
  <c r="G93" i="24"/>
  <c r="H93" i="24"/>
  <c r="T93" i="5" s="1"/>
  <c r="U93" i="6" s="1"/>
  <c r="AQ93" i="6" s="1"/>
  <c r="I93" i="24"/>
  <c r="J93" i="24"/>
  <c r="K93" i="24"/>
  <c r="T93" i="7" s="1"/>
  <c r="U93" i="8" s="1"/>
  <c r="AQ93" i="8" s="1"/>
  <c r="L93" i="24"/>
  <c r="B94" i="24"/>
  <c r="T94" i="1" s="1"/>
  <c r="U94" i="2" s="1"/>
  <c r="AQ94" i="2" s="1"/>
  <c r="C94" i="24"/>
  <c r="D94" i="24"/>
  <c r="E94" i="24"/>
  <c r="T94" i="3" s="1"/>
  <c r="U94" i="4" s="1"/>
  <c r="AQ94" i="4" s="1"/>
  <c r="F94" i="24"/>
  <c r="G94" i="24"/>
  <c r="H94" i="24"/>
  <c r="T94" i="5" s="1"/>
  <c r="U94" i="6" s="1"/>
  <c r="AQ94" i="6" s="1"/>
  <c r="I94" i="24"/>
  <c r="J94" i="24"/>
  <c r="K94" i="24"/>
  <c r="T94" i="7" s="1"/>
  <c r="U94" i="8" s="1"/>
  <c r="AQ94" i="8" s="1"/>
  <c r="L94" i="24"/>
  <c r="B95" i="24"/>
  <c r="C95" i="24"/>
  <c r="D95" i="24"/>
  <c r="E95" i="24"/>
  <c r="T95" i="3" s="1"/>
  <c r="U95" i="4" s="1"/>
  <c r="AQ95" i="4" s="1"/>
  <c r="F95" i="24"/>
  <c r="G95" i="24"/>
  <c r="H95" i="24"/>
  <c r="T95" i="5" s="1"/>
  <c r="U95" i="6" s="1"/>
  <c r="AQ95" i="6" s="1"/>
  <c r="I95" i="24"/>
  <c r="J95" i="24"/>
  <c r="K95" i="24"/>
  <c r="T95" i="7" s="1"/>
  <c r="U95" i="8" s="1"/>
  <c r="AQ95" i="8" s="1"/>
  <c r="L95" i="24"/>
  <c r="B96" i="24"/>
  <c r="T96" i="1" s="1"/>
  <c r="U96" i="2" s="1"/>
  <c r="AQ96" i="2" s="1"/>
  <c r="C96" i="24"/>
  <c r="D96" i="24"/>
  <c r="E96" i="24"/>
  <c r="T96" i="3" s="1"/>
  <c r="U96" i="4" s="1"/>
  <c r="AQ96" i="4" s="1"/>
  <c r="F96" i="24"/>
  <c r="G96" i="24"/>
  <c r="H96" i="24"/>
  <c r="T96" i="5" s="1"/>
  <c r="U96" i="6" s="1"/>
  <c r="AQ96" i="6" s="1"/>
  <c r="I96" i="24"/>
  <c r="J96" i="24"/>
  <c r="K96" i="24"/>
  <c r="T96" i="7" s="1"/>
  <c r="U96" i="8" s="1"/>
  <c r="AQ96" i="8" s="1"/>
  <c r="L96" i="24"/>
  <c r="B97" i="24"/>
  <c r="T97" i="1" s="1"/>
  <c r="U97" i="2" s="1"/>
  <c r="AQ97" i="2" s="1"/>
  <c r="C97" i="24"/>
  <c r="D97" i="24"/>
  <c r="E97" i="24"/>
  <c r="T97" i="3" s="1"/>
  <c r="U97" i="4" s="1"/>
  <c r="AQ97" i="4" s="1"/>
  <c r="F97" i="24"/>
  <c r="G97" i="24"/>
  <c r="H97" i="24"/>
  <c r="T97" i="5" s="1"/>
  <c r="U97" i="6" s="1"/>
  <c r="AQ97" i="6" s="1"/>
  <c r="I97" i="24"/>
  <c r="J97" i="24"/>
  <c r="K97" i="24"/>
  <c r="T97" i="7" s="1"/>
  <c r="U97" i="8" s="1"/>
  <c r="L97" i="24"/>
  <c r="B98" i="24"/>
  <c r="T98" i="1" s="1"/>
  <c r="U98" i="2" s="1"/>
  <c r="AQ98" i="2" s="1"/>
  <c r="C98" i="24"/>
  <c r="D98" i="24"/>
  <c r="E98" i="24"/>
  <c r="T98" i="3" s="1"/>
  <c r="U98" i="4" s="1"/>
  <c r="AQ98" i="4" s="1"/>
  <c r="F98" i="24"/>
  <c r="G98" i="24"/>
  <c r="H98" i="24"/>
  <c r="T98" i="5" s="1"/>
  <c r="U98" i="6" s="1"/>
  <c r="I98" i="24"/>
  <c r="J98" i="24"/>
  <c r="K98" i="24"/>
  <c r="T98" i="7" s="1"/>
  <c r="U98" i="8" s="1"/>
  <c r="AQ98" i="8" s="1"/>
  <c r="L98" i="24"/>
  <c r="B99" i="24"/>
  <c r="T99" i="1" s="1"/>
  <c r="U99" i="2" s="1"/>
  <c r="AQ99" i="2" s="1"/>
  <c r="C99" i="24"/>
  <c r="D99" i="24"/>
  <c r="E99" i="24"/>
  <c r="T99" i="3" s="1"/>
  <c r="U99" i="4" s="1"/>
  <c r="F99" i="24"/>
  <c r="G99" i="24"/>
  <c r="H99" i="24"/>
  <c r="T99" i="5" s="1"/>
  <c r="U99" i="6" s="1"/>
  <c r="AQ99" i="6" s="1"/>
  <c r="I99" i="24"/>
  <c r="J99" i="24"/>
  <c r="K99" i="24"/>
  <c r="T99" i="7" s="1"/>
  <c r="U99" i="8" s="1"/>
  <c r="AQ99" i="8" s="1"/>
  <c r="L99" i="24"/>
  <c r="B100" i="24"/>
  <c r="C100" i="24"/>
  <c r="D100" i="24"/>
  <c r="E100" i="24"/>
  <c r="F100" i="24"/>
  <c r="G100" i="24"/>
  <c r="H100" i="24"/>
  <c r="T100" i="5" s="1"/>
  <c r="U100" i="6" s="1"/>
  <c r="AQ100" i="6" s="1"/>
  <c r="I100" i="24"/>
  <c r="J100" i="24"/>
  <c r="K100" i="24"/>
  <c r="L100" i="24"/>
  <c r="B101" i="24"/>
  <c r="T101" i="1" s="1"/>
  <c r="U101" i="2" s="1"/>
  <c r="AQ101" i="2" s="1"/>
  <c r="C101" i="24"/>
  <c r="D101" i="24"/>
  <c r="E101" i="24"/>
  <c r="T101" i="3" s="1"/>
  <c r="U101" i="4" s="1"/>
  <c r="AQ101" i="4" s="1"/>
  <c r="F101" i="24"/>
  <c r="G101" i="24"/>
  <c r="H101" i="24"/>
  <c r="T101" i="5" s="1"/>
  <c r="U101" i="6" s="1"/>
  <c r="AQ101" i="6" s="1"/>
  <c r="I101" i="24"/>
  <c r="J101" i="24"/>
  <c r="K101" i="24"/>
  <c r="T101" i="7" s="1"/>
  <c r="U101" i="8" s="1"/>
  <c r="AQ101" i="8" s="1"/>
  <c r="L101" i="24"/>
  <c r="B102" i="24"/>
  <c r="T102" i="1" s="1"/>
  <c r="U102" i="2" s="1"/>
  <c r="AQ102" i="2" s="1"/>
  <c r="C102" i="24"/>
  <c r="D102" i="24"/>
  <c r="E102" i="24"/>
  <c r="T102" i="3" s="1"/>
  <c r="U102" i="4" s="1"/>
  <c r="AQ102" i="4" s="1"/>
  <c r="F102" i="24"/>
  <c r="G102" i="24"/>
  <c r="H102" i="24"/>
  <c r="T102" i="5" s="1"/>
  <c r="U102" i="6" s="1"/>
  <c r="AQ102" i="6" s="1"/>
  <c r="I102" i="24"/>
  <c r="J102" i="24"/>
  <c r="K102" i="24"/>
  <c r="T102" i="7" s="1"/>
  <c r="U102" i="8" s="1"/>
  <c r="AQ102" i="8" s="1"/>
  <c r="L102" i="24"/>
  <c r="B103" i="24"/>
  <c r="T103" i="1" s="1"/>
  <c r="U103" i="2" s="1"/>
  <c r="AQ103" i="2" s="1"/>
  <c r="C103" i="24"/>
  <c r="D103" i="24"/>
  <c r="E103" i="24"/>
  <c r="T103" i="3" s="1"/>
  <c r="U103" i="4" s="1"/>
  <c r="AQ103" i="4" s="1"/>
  <c r="F103" i="24"/>
  <c r="G103" i="24"/>
  <c r="H103" i="24"/>
  <c r="T103" i="5" s="1"/>
  <c r="U103" i="6" s="1"/>
  <c r="AQ103" i="6" s="1"/>
  <c r="I103" i="24"/>
  <c r="J103" i="24"/>
  <c r="K103" i="24"/>
  <c r="T103" i="7" s="1"/>
  <c r="U103" i="8" s="1"/>
  <c r="AQ103" i="8" s="1"/>
  <c r="L103" i="24"/>
  <c r="B104" i="24"/>
  <c r="T104" i="1" s="1"/>
  <c r="U104" i="2" s="1"/>
  <c r="AQ104" i="2" s="1"/>
  <c r="C104" i="24"/>
  <c r="D104" i="24"/>
  <c r="E104" i="24"/>
  <c r="T104" i="3" s="1"/>
  <c r="U104" i="4" s="1"/>
  <c r="AQ104" i="4" s="1"/>
  <c r="F104" i="24"/>
  <c r="G104" i="24"/>
  <c r="H104" i="24"/>
  <c r="T104" i="5" s="1"/>
  <c r="U104" i="6" s="1"/>
  <c r="AQ104" i="6" s="1"/>
  <c r="I104" i="24"/>
  <c r="J104" i="24"/>
  <c r="K104" i="24"/>
  <c r="T104" i="7" s="1"/>
  <c r="U104" i="8" s="1"/>
  <c r="AQ104" i="8" s="1"/>
  <c r="L104" i="24"/>
  <c r="B105" i="24"/>
  <c r="T105" i="1" s="1"/>
  <c r="U105" i="2" s="1"/>
  <c r="AQ105" i="2" s="1"/>
  <c r="C105" i="24"/>
  <c r="D105" i="24"/>
  <c r="E105" i="24"/>
  <c r="T105" i="3" s="1"/>
  <c r="U105" i="4" s="1"/>
  <c r="AQ105" i="4" s="1"/>
  <c r="F105" i="24"/>
  <c r="G105" i="24"/>
  <c r="H105" i="24"/>
  <c r="T105" i="5" s="1"/>
  <c r="U105" i="6" s="1"/>
  <c r="AQ105" i="6" s="1"/>
  <c r="I105" i="24"/>
  <c r="J105" i="24"/>
  <c r="K105" i="24"/>
  <c r="T105" i="7" s="1"/>
  <c r="U105" i="8" s="1"/>
  <c r="L105" i="24"/>
  <c r="B106" i="24"/>
  <c r="C106" i="24"/>
  <c r="D106" i="24"/>
  <c r="E106" i="24"/>
  <c r="T106" i="3" s="1"/>
  <c r="U106" i="4" s="1"/>
  <c r="F106" i="24"/>
  <c r="G106" i="24"/>
  <c r="H106" i="24"/>
  <c r="I106" i="24"/>
  <c r="J106" i="24"/>
  <c r="K106" i="24"/>
  <c r="T106" i="7" s="1"/>
  <c r="U106" i="8" s="1"/>
  <c r="L106" i="24"/>
  <c r="B107" i="24"/>
  <c r="T107" i="1" s="1"/>
  <c r="U107" i="2" s="1"/>
  <c r="AQ107" i="2" s="1"/>
  <c r="C107" i="24"/>
  <c r="D107" i="24"/>
  <c r="E107" i="24"/>
  <c r="T107" i="3" s="1"/>
  <c r="U107" i="4" s="1"/>
  <c r="F107" i="24"/>
  <c r="G107" i="24"/>
  <c r="H107" i="24"/>
  <c r="T107" i="5" s="1"/>
  <c r="U107" i="6" s="1"/>
  <c r="AQ107" i="6" s="1"/>
  <c r="I107" i="24"/>
  <c r="J107" i="24"/>
  <c r="K107" i="24"/>
  <c r="T107" i="7" s="1"/>
  <c r="U107" i="8" s="1"/>
  <c r="AQ107" i="8" s="1"/>
  <c r="L107" i="24"/>
  <c r="B108" i="24"/>
  <c r="T108" i="1" s="1"/>
  <c r="U108" i="2" s="1"/>
  <c r="C108" i="24"/>
  <c r="D108" i="24"/>
  <c r="E108" i="24"/>
  <c r="T108" i="3" s="1"/>
  <c r="U108" i="4" s="1"/>
  <c r="AQ108" i="4" s="1"/>
  <c r="F108" i="24"/>
  <c r="G108" i="24"/>
  <c r="H108" i="24"/>
  <c r="T108" i="5" s="1"/>
  <c r="U108" i="6" s="1"/>
  <c r="AQ108" i="6" s="1"/>
  <c r="I108" i="24"/>
  <c r="J108" i="24"/>
  <c r="K108" i="24"/>
  <c r="T108" i="7" s="1"/>
  <c r="U108" i="8" s="1"/>
  <c r="AQ108" i="8" s="1"/>
  <c r="L108" i="24"/>
  <c r="B109" i="24"/>
  <c r="T109" i="1" s="1"/>
  <c r="U109" i="2" s="1"/>
  <c r="AQ109" i="2" s="1"/>
  <c r="C109" i="24"/>
  <c r="D109" i="24"/>
  <c r="E109" i="24"/>
  <c r="T109" i="3" s="1"/>
  <c r="U109" i="4" s="1"/>
  <c r="AQ109" i="4" s="1"/>
  <c r="F109" i="24"/>
  <c r="G109" i="24"/>
  <c r="H109" i="24"/>
  <c r="T109" i="5" s="1"/>
  <c r="U109" i="6" s="1"/>
  <c r="AQ109" i="6" s="1"/>
  <c r="I109" i="24"/>
  <c r="J109" i="24"/>
  <c r="K109" i="24"/>
  <c r="T109" i="7" s="1"/>
  <c r="U109" i="8" s="1"/>
  <c r="AQ109" i="8" s="1"/>
  <c r="L109" i="24"/>
  <c r="B110" i="24"/>
  <c r="T110" i="1" s="1"/>
  <c r="U110" i="2" s="1"/>
  <c r="AQ110" i="2" s="1"/>
  <c r="C110" i="24"/>
  <c r="D110" i="24"/>
  <c r="E110" i="24"/>
  <c r="T110" i="3" s="1"/>
  <c r="U110" i="4" s="1"/>
  <c r="AQ110" i="4" s="1"/>
  <c r="F110" i="24"/>
  <c r="G110" i="24"/>
  <c r="H110" i="24"/>
  <c r="T110" i="5" s="1"/>
  <c r="U110" i="6" s="1"/>
  <c r="AQ110" i="6" s="1"/>
  <c r="I110" i="24"/>
  <c r="J110" i="24"/>
  <c r="K110" i="24"/>
  <c r="T110" i="7" s="1"/>
  <c r="U110" i="8" s="1"/>
  <c r="AQ110" i="8" s="1"/>
  <c r="L110" i="24"/>
  <c r="B111" i="24"/>
  <c r="T111" i="1" s="1"/>
  <c r="U111" i="2" s="1"/>
  <c r="AQ111" i="2" s="1"/>
  <c r="C111" i="24"/>
  <c r="D111" i="24"/>
  <c r="E111" i="24"/>
  <c r="T111" i="3" s="1"/>
  <c r="U111" i="4" s="1"/>
  <c r="AQ111" i="4" s="1"/>
  <c r="F111" i="24"/>
  <c r="G111" i="24"/>
  <c r="H111" i="24"/>
  <c r="T111" i="5" s="1"/>
  <c r="U111" i="6" s="1"/>
  <c r="AQ111" i="6" s="1"/>
  <c r="I111" i="24"/>
  <c r="J111" i="24"/>
  <c r="K111" i="24"/>
  <c r="T111" i="7" s="1"/>
  <c r="U111" i="8" s="1"/>
  <c r="AQ111" i="8" s="1"/>
  <c r="L111" i="24"/>
  <c r="B112" i="24"/>
  <c r="T112" i="1" s="1"/>
  <c r="U112" i="2" s="1"/>
  <c r="AQ112" i="2" s="1"/>
  <c r="C112" i="24"/>
  <c r="D112" i="24"/>
  <c r="E112" i="24"/>
  <c r="T112" i="3" s="1"/>
  <c r="U112" i="4" s="1"/>
  <c r="AQ112" i="4" s="1"/>
  <c r="F112" i="24"/>
  <c r="G112" i="24"/>
  <c r="H112" i="24"/>
  <c r="T112" i="5" s="1"/>
  <c r="U112" i="6" s="1"/>
  <c r="AQ112" i="6" s="1"/>
  <c r="I112" i="24"/>
  <c r="J112" i="24"/>
  <c r="K112" i="24"/>
  <c r="T112" i="7" s="1"/>
  <c r="U112" i="8" s="1"/>
  <c r="AQ112" i="8" s="1"/>
  <c r="L112" i="24"/>
  <c r="B113" i="24"/>
  <c r="C113" i="24"/>
  <c r="D113" i="24"/>
  <c r="E113" i="24"/>
  <c r="F113" i="24"/>
  <c r="G113" i="24"/>
  <c r="H113" i="24"/>
  <c r="T113" i="5" s="1"/>
  <c r="U113" i="6" s="1"/>
  <c r="I113" i="24"/>
  <c r="J113" i="24"/>
  <c r="K113" i="24"/>
  <c r="T113" i="7" s="1"/>
  <c r="U113" i="8" s="1"/>
  <c r="L113" i="24"/>
  <c r="B114" i="24"/>
  <c r="T114" i="1" s="1"/>
  <c r="U114" i="2" s="1"/>
  <c r="AQ114" i="2" s="1"/>
  <c r="C114" i="24"/>
  <c r="D114" i="24"/>
  <c r="E114" i="24"/>
  <c r="T114" i="3" s="1"/>
  <c r="U114" i="4" s="1"/>
  <c r="AQ114" i="4" s="1"/>
  <c r="F114" i="24"/>
  <c r="G114" i="24"/>
  <c r="H114" i="24"/>
  <c r="T114" i="5" s="1"/>
  <c r="U114" i="6" s="1"/>
  <c r="I114" i="24"/>
  <c r="J114" i="24"/>
  <c r="K114" i="24"/>
  <c r="T114" i="7" s="1"/>
  <c r="U114" i="8" s="1"/>
  <c r="AQ114" i="8" s="1"/>
  <c r="L114" i="24"/>
  <c r="B115" i="24"/>
  <c r="T115" i="1" s="1"/>
  <c r="U115" i="2" s="1"/>
  <c r="AQ115" i="2" s="1"/>
  <c r="C115" i="24"/>
  <c r="D115" i="24"/>
  <c r="E115" i="24"/>
  <c r="T115" i="3" s="1"/>
  <c r="U115" i="4" s="1"/>
  <c r="F115" i="24"/>
  <c r="G115" i="24"/>
  <c r="H115" i="24"/>
  <c r="T115" i="5" s="1"/>
  <c r="U115" i="6" s="1"/>
  <c r="AQ115" i="6" s="1"/>
  <c r="I115" i="24"/>
  <c r="J115" i="24"/>
  <c r="K115" i="24"/>
  <c r="T115" i="7" s="1"/>
  <c r="U115" i="8" s="1"/>
  <c r="AQ115" i="8" s="1"/>
  <c r="L115" i="24"/>
  <c r="B116" i="24"/>
  <c r="T116" i="1" s="1"/>
  <c r="U116" i="2" s="1"/>
  <c r="C116" i="24"/>
  <c r="D116" i="24"/>
  <c r="E116" i="24"/>
  <c r="T116" i="3" s="1"/>
  <c r="U116" i="4" s="1"/>
  <c r="AQ116" i="4" s="1"/>
  <c r="F116" i="24"/>
  <c r="G116" i="24"/>
  <c r="H116" i="24"/>
  <c r="T116" i="5" s="1"/>
  <c r="U116" i="6" s="1"/>
  <c r="AQ116" i="6" s="1"/>
  <c r="I116" i="24"/>
  <c r="J116" i="24"/>
  <c r="K116" i="24"/>
  <c r="T116" i="7" s="1"/>
  <c r="U116" i="8" s="1"/>
  <c r="AQ116" i="8" s="1"/>
  <c r="L116" i="24"/>
  <c r="B117" i="24"/>
  <c r="T117" i="1" s="1"/>
  <c r="U117" i="2" s="1"/>
  <c r="AQ117" i="2" s="1"/>
  <c r="C117" i="24"/>
  <c r="D117" i="24"/>
  <c r="E117" i="24"/>
  <c r="T117" i="3" s="1"/>
  <c r="U117" i="4" s="1"/>
  <c r="AQ117" i="4" s="1"/>
  <c r="F117" i="24"/>
  <c r="G117" i="24"/>
  <c r="H117" i="24"/>
  <c r="T117" i="5" s="1"/>
  <c r="U117" i="6" s="1"/>
  <c r="AQ117" i="6" s="1"/>
  <c r="I117" i="24"/>
  <c r="J117" i="24"/>
  <c r="K117" i="24"/>
  <c r="T117" i="7" s="1"/>
  <c r="U117" i="8" s="1"/>
  <c r="AQ117" i="8" s="1"/>
  <c r="L117" i="24"/>
  <c r="B118" i="24"/>
  <c r="T118" i="1" s="1"/>
  <c r="U118" i="2" s="1"/>
  <c r="AQ118" i="2" s="1"/>
  <c r="C118" i="24"/>
  <c r="D118" i="24"/>
  <c r="E118" i="24"/>
  <c r="T118" i="3" s="1"/>
  <c r="U118" i="4" s="1"/>
  <c r="AQ118" i="4" s="1"/>
  <c r="F118" i="24"/>
  <c r="G118" i="24"/>
  <c r="H118" i="24"/>
  <c r="T118" i="5" s="1"/>
  <c r="U118" i="6" s="1"/>
  <c r="AQ118" i="6" s="1"/>
  <c r="I118" i="24"/>
  <c r="J118" i="24"/>
  <c r="K118" i="24"/>
  <c r="T118" i="7" s="1"/>
  <c r="U118" i="8" s="1"/>
  <c r="AQ118" i="8" s="1"/>
  <c r="L118" i="24"/>
  <c r="B119" i="24"/>
  <c r="T119" i="1" s="1"/>
  <c r="U119" i="2" s="1"/>
  <c r="AQ119" i="2" s="1"/>
  <c r="C119" i="24"/>
  <c r="D119" i="24"/>
  <c r="E119" i="24"/>
  <c r="T119" i="3" s="1"/>
  <c r="U119" i="4" s="1"/>
  <c r="AQ119" i="4" s="1"/>
  <c r="F119" i="24"/>
  <c r="G119" i="24"/>
  <c r="H119" i="24"/>
  <c r="T119" i="5" s="1"/>
  <c r="U119" i="6" s="1"/>
  <c r="AQ119" i="6" s="1"/>
  <c r="I119" i="24"/>
  <c r="J119" i="24"/>
  <c r="K119" i="24"/>
  <c r="T119" i="7" s="1"/>
  <c r="U119" i="8" s="1"/>
  <c r="AQ119" i="8" s="1"/>
  <c r="L119" i="24"/>
  <c r="B120" i="24"/>
  <c r="T120" i="1" s="1"/>
  <c r="U120" i="2" s="1"/>
  <c r="AQ120" i="2" s="1"/>
  <c r="C120" i="24"/>
  <c r="D120" i="24"/>
  <c r="E120" i="24"/>
  <c r="T120" i="3" s="1"/>
  <c r="U120" i="4" s="1"/>
  <c r="AQ120" i="4" s="1"/>
  <c r="F120" i="24"/>
  <c r="G120" i="24"/>
  <c r="H120" i="24"/>
  <c r="T120" i="5" s="1"/>
  <c r="U120" i="6" s="1"/>
  <c r="AQ120" i="6" s="1"/>
  <c r="I120" i="24"/>
  <c r="J120" i="24"/>
  <c r="K120" i="24"/>
  <c r="T120" i="7" s="1"/>
  <c r="U120" i="8" s="1"/>
  <c r="AQ120" i="8" s="1"/>
  <c r="L120" i="24"/>
  <c r="B121" i="24"/>
  <c r="T121" i="1" s="1"/>
  <c r="U121" i="2" s="1"/>
  <c r="AQ121" i="2" s="1"/>
  <c r="C121" i="24"/>
  <c r="D121" i="24"/>
  <c r="E121" i="24"/>
  <c r="T121" i="3" s="1"/>
  <c r="U121" i="4" s="1"/>
  <c r="AQ121" i="4" s="1"/>
  <c r="F121" i="24"/>
  <c r="G121" i="24"/>
  <c r="H121" i="24"/>
  <c r="T121" i="5" s="1"/>
  <c r="U121" i="6" s="1"/>
  <c r="AQ121" i="6" s="1"/>
  <c r="I121" i="24"/>
  <c r="J121" i="24"/>
  <c r="K121" i="24"/>
  <c r="T121" i="7" s="1"/>
  <c r="U121" i="8" s="1"/>
  <c r="L121" i="24"/>
  <c r="B122" i="24"/>
  <c r="C122" i="24"/>
  <c r="D122" i="24"/>
  <c r="E122" i="24"/>
  <c r="T122" i="3" s="1"/>
  <c r="U122" i="4" s="1"/>
  <c r="AQ122" i="4" s="1"/>
  <c r="F122" i="24"/>
  <c r="G122" i="24"/>
  <c r="H122" i="24"/>
  <c r="T122" i="5" s="1"/>
  <c r="U122" i="6" s="1"/>
  <c r="I122" i="24"/>
  <c r="J122" i="24"/>
  <c r="K122" i="24"/>
  <c r="T122" i="7" s="1"/>
  <c r="U122" i="8" s="1"/>
  <c r="AQ122" i="8" s="1"/>
  <c r="L122" i="24"/>
  <c r="B123" i="24"/>
  <c r="T123" i="1" s="1"/>
  <c r="U123" i="2" s="1"/>
  <c r="AQ123" i="2" s="1"/>
  <c r="C123" i="24"/>
  <c r="D123" i="24"/>
  <c r="E123" i="24"/>
  <c r="T123" i="3" s="1"/>
  <c r="U123" i="4" s="1"/>
  <c r="F123" i="24"/>
  <c r="G123" i="24"/>
  <c r="H123" i="24"/>
  <c r="T123" i="5" s="1"/>
  <c r="U123" i="6" s="1"/>
  <c r="AQ123" i="6" s="1"/>
  <c r="I123" i="24"/>
  <c r="J123" i="24"/>
  <c r="K123" i="24"/>
  <c r="T123" i="7" s="1"/>
  <c r="U123" i="8" s="1"/>
  <c r="AQ123" i="8" s="1"/>
  <c r="L123" i="24"/>
  <c r="B124" i="24"/>
  <c r="T124" i="1" s="1"/>
  <c r="U124" i="2" s="1"/>
  <c r="C124" i="24"/>
  <c r="D124" i="24"/>
  <c r="E124" i="24"/>
  <c r="T124" i="3" s="1"/>
  <c r="U124" i="4" s="1"/>
  <c r="AQ124" i="4" s="1"/>
  <c r="F124" i="24"/>
  <c r="G124" i="24"/>
  <c r="H124" i="24"/>
  <c r="T124" i="5" s="1"/>
  <c r="U124" i="6" s="1"/>
  <c r="AQ124" i="6" s="1"/>
  <c r="I124" i="24"/>
  <c r="J124" i="24"/>
  <c r="K124" i="24"/>
  <c r="T124" i="7" s="1"/>
  <c r="U124" i="8" s="1"/>
  <c r="AQ124" i="8" s="1"/>
  <c r="L124" i="24"/>
  <c r="B125" i="24"/>
  <c r="T125" i="1" s="1"/>
  <c r="U125" i="2" s="1"/>
  <c r="AQ125" i="2" s="1"/>
  <c r="C125" i="24"/>
  <c r="D125" i="24"/>
  <c r="E125" i="24"/>
  <c r="T125" i="3" s="1"/>
  <c r="U125" i="4" s="1"/>
  <c r="AQ125" i="4" s="1"/>
  <c r="F125" i="24"/>
  <c r="G125" i="24"/>
  <c r="H125" i="24"/>
  <c r="T125" i="5" s="1"/>
  <c r="U125" i="6" s="1"/>
  <c r="AQ125" i="6" s="1"/>
  <c r="I125" i="24"/>
  <c r="J125" i="24"/>
  <c r="K125" i="24"/>
  <c r="T125" i="7" s="1"/>
  <c r="U125" i="8" s="1"/>
  <c r="AQ125" i="8" s="1"/>
  <c r="L125" i="24"/>
  <c r="B126" i="24"/>
  <c r="C126" i="24"/>
  <c r="D126" i="24"/>
  <c r="E126" i="24"/>
  <c r="F126" i="24"/>
  <c r="G126" i="24"/>
  <c r="H126" i="24"/>
  <c r="T126" i="5" s="1"/>
  <c r="U126" i="6" s="1"/>
  <c r="AQ126" i="6" s="1"/>
  <c r="I126" i="24"/>
  <c r="J126" i="24"/>
  <c r="K126" i="24"/>
  <c r="L126" i="24"/>
  <c r="B127" i="24"/>
  <c r="C127" i="24"/>
  <c r="D127" i="24"/>
  <c r="E127" i="24"/>
  <c r="F127" i="24"/>
  <c r="G127" i="24"/>
  <c r="H127" i="24"/>
  <c r="T127" i="5" s="1"/>
  <c r="U127" i="6" s="1"/>
  <c r="AQ127" i="6" s="1"/>
  <c r="I127" i="24"/>
  <c r="J127" i="24"/>
  <c r="K127" i="24"/>
  <c r="T127" i="7" s="1"/>
  <c r="U127" i="8" s="1"/>
  <c r="AQ127" i="8" s="1"/>
  <c r="L127" i="24"/>
  <c r="B128" i="24"/>
  <c r="T128" i="1" s="1"/>
  <c r="U128" i="2" s="1"/>
  <c r="AQ128" i="2" s="1"/>
  <c r="C128" i="24"/>
  <c r="D128" i="24"/>
  <c r="E128" i="24"/>
  <c r="T128" i="3" s="1"/>
  <c r="U128" i="4" s="1"/>
  <c r="AQ128" i="4" s="1"/>
  <c r="F128" i="24"/>
  <c r="G128" i="24"/>
  <c r="H128" i="24"/>
  <c r="T128" i="5" s="1"/>
  <c r="U128" i="6" s="1"/>
  <c r="AQ128" i="6" s="1"/>
  <c r="I128" i="24"/>
  <c r="J128" i="24"/>
  <c r="K128" i="24"/>
  <c r="T128" i="7" s="1"/>
  <c r="U128" i="8" s="1"/>
  <c r="AQ128" i="8" s="1"/>
  <c r="L128" i="24"/>
  <c r="B129" i="24"/>
  <c r="T129" i="1" s="1"/>
  <c r="U129" i="2" s="1"/>
  <c r="AQ129" i="2" s="1"/>
  <c r="C129" i="24"/>
  <c r="D129" i="24"/>
  <c r="E129" i="24"/>
  <c r="T129" i="3" s="1"/>
  <c r="U129" i="4" s="1"/>
  <c r="AQ129" i="4" s="1"/>
  <c r="F129" i="24"/>
  <c r="G129" i="24"/>
  <c r="H129" i="24"/>
  <c r="T129" i="5" s="1"/>
  <c r="U129" i="6" s="1"/>
  <c r="AQ129" i="6" s="1"/>
  <c r="I129" i="24"/>
  <c r="J129" i="24"/>
  <c r="K129" i="24"/>
  <c r="T129" i="7" s="1"/>
  <c r="U129" i="8" s="1"/>
  <c r="L129" i="24"/>
  <c r="B130" i="24"/>
  <c r="T130" i="1" s="1"/>
  <c r="U130" i="2" s="1"/>
  <c r="AQ130" i="2" s="1"/>
  <c r="C130" i="24"/>
  <c r="D130" i="24"/>
  <c r="E130" i="24"/>
  <c r="T130" i="3" s="1"/>
  <c r="U130" i="4" s="1"/>
  <c r="AQ130" i="4" s="1"/>
  <c r="F130" i="24"/>
  <c r="G130" i="24"/>
  <c r="H130" i="24"/>
  <c r="T130" i="5" s="1"/>
  <c r="U130" i="6" s="1"/>
  <c r="I130" i="24"/>
  <c r="J130" i="24"/>
  <c r="K130" i="24"/>
  <c r="T130" i="7" s="1"/>
  <c r="U130" i="8" s="1"/>
  <c r="AQ130" i="8" s="1"/>
  <c r="L130" i="24"/>
  <c r="B131" i="24"/>
  <c r="T131" i="1" s="1"/>
  <c r="U131" i="2" s="1"/>
  <c r="AQ131" i="2" s="1"/>
  <c r="C131" i="24"/>
  <c r="D131" i="24"/>
  <c r="E131" i="24"/>
  <c r="T131" i="3" s="1"/>
  <c r="U131" i="4" s="1"/>
  <c r="F131" i="24"/>
  <c r="G131" i="24"/>
  <c r="H131" i="24"/>
  <c r="T131" i="5" s="1"/>
  <c r="U131" i="6" s="1"/>
  <c r="AQ131" i="6" s="1"/>
  <c r="I131" i="24"/>
  <c r="J131" i="24"/>
  <c r="K131" i="24"/>
  <c r="T131" i="7" s="1"/>
  <c r="U131" i="8" s="1"/>
  <c r="AQ131" i="8" s="1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T133" i="1" s="1"/>
  <c r="U133" i="2" s="1"/>
  <c r="AQ133" i="2" s="1"/>
  <c r="C133" i="24"/>
  <c r="D133" i="24"/>
  <c r="E133" i="24"/>
  <c r="T133" i="3" s="1"/>
  <c r="U133" i="4" s="1"/>
  <c r="AQ133" i="4" s="1"/>
  <c r="F133" i="24"/>
  <c r="G133" i="24"/>
  <c r="H133" i="24"/>
  <c r="T133" i="5" s="1"/>
  <c r="U133" i="6" s="1"/>
  <c r="AQ133" i="6" s="1"/>
  <c r="I133" i="24"/>
  <c r="J133" i="24"/>
  <c r="K133" i="24"/>
  <c r="T133" i="7" s="1"/>
  <c r="U133" i="8" s="1"/>
  <c r="AQ133" i="8" s="1"/>
  <c r="L133" i="24"/>
  <c r="B134" i="24"/>
  <c r="T134" i="1" s="1"/>
  <c r="U134" i="2" s="1"/>
  <c r="AQ134" i="2" s="1"/>
  <c r="C134" i="24"/>
  <c r="D134" i="24"/>
  <c r="E134" i="24"/>
  <c r="T134" i="3" s="1"/>
  <c r="U134" i="4" s="1"/>
  <c r="AQ134" i="4" s="1"/>
  <c r="F134" i="24"/>
  <c r="G134" i="24"/>
  <c r="H134" i="24"/>
  <c r="T134" i="5" s="1"/>
  <c r="U134" i="6" s="1"/>
  <c r="AQ134" i="6" s="1"/>
  <c r="I134" i="24"/>
  <c r="J134" i="24"/>
  <c r="K134" i="24"/>
  <c r="T134" i="7" s="1"/>
  <c r="U134" i="8" s="1"/>
  <c r="AQ134" i="8" s="1"/>
  <c r="L134" i="24"/>
  <c r="B135" i="24"/>
  <c r="C135" i="24"/>
  <c r="D135" i="24"/>
  <c r="E135" i="24"/>
  <c r="F135" i="24"/>
  <c r="G135" i="24"/>
  <c r="H135" i="24"/>
  <c r="I135" i="24"/>
  <c r="J135" i="24"/>
  <c r="K135" i="24"/>
  <c r="L135" i="24"/>
  <c r="B136" i="24"/>
  <c r="T136" i="1" s="1"/>
  <c r="U136" i="2" s="1"/>
  <c r="AQ136" i="2" s="1"/>
  <c r="C136" i="24"/>
  <c r="D136" i="24"/>
  <c r="E136" i="24"/>
  <c r="T136" i="3" s="1"/>
  <c r="U136" i="4" s="1"/>
  <c r="AQ136" i="4" s="1"/>
  <c r="F136" i="24"/>
  <c r="G136" i="24"/>
  <c r="H136" i="24"/>
  <c r="T136" i="5" s="1"/>
  <c r="U136" i="6" s="1"/>
  <c r="AQ136" i="6" s="1"/>
  <c r="I136" i="24"/>
  <c r="J136" i="24"/>
  <c r="K136" i="24"/>
  <c r="T136" i="7" s="1"/>
  <c r="U136" i="8" s="1"/>
  <c r="AQ136" i="8" s="1"/>
  <c r="L136" i="24"/>
  <c r="B137" i="24"/>
  <c r="T137" i="1" s="1"/>
  <c r="U137" i="2" s="1"/>
  <c r="AQ137" i="2" s="1"/>
  <c r="C137" i="24"/>
  <c r="D137" i="24"/>
  <c r="E137" i="24"/>
  <c r="T137" i="3" s="1"/>
  <c r="U137" i="4" s="1"/>
  <c r="AQ137" i="4" s="1"/>
  <c r="F137" i="24"/>
  <c r="G137" i="24"/>
  <c r="H137" i="24"/>
  <c r="T137" i="5" s="1"/>
  <c r="U137" i="6" s="1"/>
  <c r="AQ137" i="6" s="1"/>
  <c r="I137" i="24"/>
  <c r="J137" i="24"/>
  <c r="K137" i="24"/>
  <c r="T137" i="7" s="1"/>
  <c r="U137" i="8" s="1"/>
  <c r="L137" i="24"/>
  <c r="B138" i="24"/>
  <c r="T138" i="1" s="1"/>
  <c r="U138" i="2" s="1"/>
  <c r="AQ138" i="2" s="1"/>
  <c r="C138" i="24"/>
  <c r="D138" i="24"/>
  <c r="E138" i="24"/>
  <c r="T138" i="3" s="1"/>
  <c r="U138" i="4" s="1"/>
  <c r="AQ138" i="4" s="1"/>
  <c r="F138" i="24"/>
  <c r="G138" i="24"/>
  <c r="T138" i="5" s="1"/>
  <c r="U138" i="6" s="1"/>
  <c r="AQ138" i="6" s="1"/>
  <c r="H138" i="24"/>
  <c r="I138" i="24"/>
  <c r="J138" i="24"/>
  <c r="K138" i="24"/>
  <c r="T138" i="7" s="1"/>
  <c r="U138" i="8" s="1"/>
  <c r="AQ138" i="8" s="1"/>
  <c r="L138" i="24"/>
  <c r="B139" i="24"/>
  <c r="T139" i="1" s="1"/>
  <c r="U139" i="2" s="1"/>
  <c r="AQ139" i="2" s="1"/>
  <c r="C139" i="24"/>
  <c r="D139" i="24"/>
  <c r="E139" i="24"/>
  <c r="T139" i="3" s="1"/>
  <c r="U139" i="4" s="1"/>
  <c r="F139" i="24"/>
  <c r="G139" i="24"/>
  <c r="H139" i="24"/>
  <c r="T139" i="5" s="1"/>
  <c r="U139" i="6" s="1"/>
  <c r="AQ139" i="6" s="1"/>
  <c r="I139" i="24"/>
  <c r="J139" i="24"/>
  <c r="K139" i="24"/>
  <c r="T139" i="7" s="1"/>
  <c r="U139" i="8" s="1"/>
  <c r="AQ139" i="8" s="1"/>
  <c r="L139" i="24"/>
  <c r="B140" i="24"/>
  <c r="T140" i="1" s="1"/>
  <c r="U140" i="2" s="1"/>
  <c r="C140" i="24"/>
  <c r="D140" i="24"/>
  <c r="E140" i="24"/>
  <c r="T140" i="3" s="1"/>
  <c r="U140" i="4" s="1"/>
  <c r="AQ140" i="4" s="1"/>
  <c r="F140" i="24"/>
  <c r="G140" i="24"/>
  <c r="H140" i="24"/>
  <c r="T140" i="5" s="1"/>
  <c r="U140" i="6" s="1"/>
  <c r="AQ140" i="6" s="1"/>
  <c r="I140" i="24"/>
  <c r="J140" i="24"/>
  <c r="K140" i="24"/>
  <c r="T140" i="7" s="1"/>
  <c r="U140" i="8" s="1"/>
  <c r="AQ140" i="8" s="1"/>
  <c r="L140" i="24"/>
  <c r="B141" i="24"/>
  <c r="T141" i="1" s="1"/>
  <c r="U141" i="2" s="1"/>
  <c r="AQ141" i="2" s="1"/>
  <c r="C141" i="24"/>
  <c r="D141" i="24"/>
  <c r="E141" i="24"/>
  <c r="T141" i="3" s="1"/>
  <c r="U141" i="4" s="1"/>
  <c r="AQ141" i="4" s="1"/>
  <c r="F141" i="24"/>
  <c r="G141" i="24"/>
  <c r="H141" i="24"/>
  <c r="T141" i="5" s="1"/>
  <c r="U141" i="6" s="1"/>
  <c r="AQ141" i="6" s="1"/>
  <c r="I141" i="24"/>
  <c r="J141" i="24"/>
  <c r="K141" i="24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T143" i="1" s="1"/>
  <c r="U143" i="2" s="1"/>
  <c r="AQ143" i="2" s="1"/>
  <c r="C143" i="24"/>
  <c r="D143" i="24"/>
  <c r="E143" i="24"/>
  <c r="T143" i="3" s="1"/>
  <c r="U143" i="4" s="1"/>
  <c r="AQ143" i="4" s="1"/>
  <c r="F143" i="24"/>
  <c r="G143" i="24"/>
  <c r="H143" i="24"/>
  <c r="T143" i="5" s="1"/>
  <c r="U143" i="6" s="1"/>
  <c r="AQ143" i="6" s="1"/>
  <c r="I143" i="24"/>
  <c r="J143" i="24"/>
  <c r="K143" i="24"/>
  <c r="T143" i="7" s="1"/>
  <c r="U143" i="8" s="1"/>
  <c r="AQ143" i="8" s="1"/>
  <c r="L143" i="24"/>
  <c r="B144" i="24"/>
  <c r="T144" i="1" s="1"/>
  <c r="U144" i="2" s="1"/>
  <c r="AQ144" i="2" s="1"/>
  <c r="C144" i="24"/>
  <c r="D144" i="24"/>
  <c r="E144" i="24"/>
  <c r="T144" i="3" s="1"/>
  <c r="U144" i="4" s="1"/>
  <c r="AQ144" i="4" s="1"/>
  <c r="F144" i="24"/>
  <c r="G144" i="24"/>
  <c r="H144" i="24"/>
  <c r="T144" i="5" s="1"/>
  <c r="U144" i="6" s="1"/>
  <c r="AQ144" i="6" s="1"/>
  <c r="I144" i="24"/>
  <c r="J144" i="24"/>
  <c r="K144" i="24"/>
  <c r="T144" i="7" s="1"/>
  <c r="U144" i="8" s="1"/>
  <c r="AQ144" i="8" s="1"/>
  <c r="L144" i="24"/>
  <c r="B145" i="24"/>
  <c r="T145" i="1" s="1"/>
  <c r="U145" i="2" s="1"/>
  <c r="AQ145" i="2" s="1"/>
  <c r="C145" i="24"/>
  <c r="D145" i="24"/>
  <c r="E145" i="24"/>
  <c r="T145" i="3" s="1"/>
  <c r="U145" i="4" s="1"/>
  <c r="AQ145" i="4" s="1"/>
  <c r="F145" i="24"/>
  <c r="G145" i="24"/>
  <c r="H145" i="24"/>
  <c r="T145" i="5" s="1"/>
  <c r="U145" i="6" s="1"/>
  <c r="AQ145" i="6" s="1"/>
  <c r="I145" i="24"/>
  <c r="J145" i="24"/>
  <c r="K145" i="24"/>
  <c r="T145" i="7" s="1"/>
  <c r="U145" i="8" s="1"/>
  <c r="L145" i="24"/>
  <c r="B146" i="24"/>
  <c r="T146" i="1" s="1"/>
  <c r="U146" i="2" s="1"/>
  <c r="AQ146" i="2" s="1"/>
  <c r="C146" i="24"/>
  <c r="D146" i="24"/>
  <c r="E146" i="24"/>
  <c r="T146" i="3" s="1"/>
  <c r="U146" i="4" s="1"/>
  <c r="AQ146" i="4" s="1"/>
  <c r="F146" i="24"/>
  <c r="G146" i="24"/>
  <c r="H146" i="24"/>
  <c r="T146" i="5" s="1"/>
  <c r="U146" i="6" s="1"/>
  <c r="I146" i="24"/>
  <c r="J146" i="24"/>
  <c r="K146" i="24"/>
  <c r="T146" i="7" s="1"/>
  <c r="U146" i="8" s="1"/>
  <c r="AQ146" i="8" s="1"/>
  <c r="L146" i="24"/>
  <c r="B147" i="24"/>
  <c r="T147" i="1" s="1"/>
  <c r="U147" i="2" s="1"/>
  <c r="AQ147" i="2" s="1"/>
  <c r="C147" i="24"/>
  <c r="D147" i="24"/>
  <c r="E147" i="24"/>
  <c r="T147" i="3" s="1"/>
  <c r="U147" i="4" s="1"/>
  <c r="F147" i="24"/>
  <c r="G147" i="24"/>
  <c r="H147" i="24"/>
  <c r="T147" i="5" s="1"/>
  <c r="U147" i="6" s="1"/>
  <c r="AQ147" i="6" s="1"/>
  <c r="I147" i="24"/>
  <c r="J147" i="24"/>
  <c r="K147" i="24"/>
  <c r="T147" i="7" s="1"/>
  <c r="U147" i="8" s="1"/>
  <c r="AQ147" i="8" s="1"/>
  <c r="L147" i="24"/>
  <c r="B148" i="24"/>
  <c r="T148" i="1" s="1"/>
  <c r="U148" i="2" s="1"/>
  <c r="C148" i="24"/>
  <c r="D148" i="24"/>
  <c r="E148" i="24"/>
  <c r="T148" i="3" s="1"/>
  <c r="U148" i="4" s="1"/>
  <c r="AQ148" i="4" s="1"/>
  <c r="F148" i="24"/>
  <c r="G148" i="24"/>
  <c r="H148" i="24"/>
  <c r="T148" i="5" s="1"/>
  <c r="U148" i="6" s="1"/>
  <c r="AQ148" i="6" s="1"/>
  <c r="I148" i="24"/>
  <c r="J148" i="24"/>
  <c r="K148" i="24"/>
  <c r="T148" i="7" s="1"/>
  <c r="U148" i="8" s="1"/>
  <c r="AQ148" i="8" s="1"/>
  <c r="L148" i="24"/>
  <c r="B149" i="24"/>
  <c r="T149" i="1" s="1"/>
  <c r="U149" i="2" s="1"/>
  <c r="AQ149" i="2" s="1"/>
  <c r="C149" i="24"/>
  <c r="D149" i="24"/>
  <c r="E149" i="24"/>
  <c r="T149" i="3" s="1"/>
  <c r="U149" i="4" s="1"/>
  <c r="AQ149" i="4" s="1"/>
  <c r="F149" i="24"/>
  <c r="G149" i="24"/>
  <c r="H149" i="24"/>
  <c r="T149" i="5" s="1"/>
  <c r="U149" i="6" s="1"/>
  <c r="AQ149" i="6" s="1"/>
  <c r="I149" i="24"/>
  <c r="J149" i="24"/>
  <c r="K149" i="24"/>
  <c r="T149" i="7" s="1"/>
  <c r="U149" i="8" s="1"/>
  <c r="AQ149" i="8" s="1"/>
  <c r="L149" i="24"/>
  <c r="B150" i="24"/>
  <c r="T150" i="1" s="1"/>
  <c r="U150" i="2" s="1"/>
  <c r="AQ150" i="2" s="1"/>
  <c r="C150" i="24"/>
  <c r="D150" i="24"/>
  <c r="E150" i="24"/>
  <c r="T150" i="3" s="1"/>
  <c r="U150" i="4" s="1"/>
  <c r="AQ150" i="4" s="1"/>
  <c r="F150" i="24"/>
  <c r="G150" i="24"/>
  <c r="H150" i="24"/>
  <c r="T150" i="5" s="1"/>
  <c r="U150" i="6" s="1"/>
  <c r="AQ150" i="6" s="1"/>
  <c r="I150" i="24"/>
  <c r="J150" i="24"/>
  <c r="K150" i="24"/>
  <c r="T150" i="7" s="1"/>
  <c r="U150" i="8" s="1"/>
  <c r="AQ150" i="8" s="1"/>
  <c r="L150" i="24"/>
  <c r="B151" i="24"/>
  <c r="T151" i="1" s="1"/>
  <c r="U151" i="2" s="1"/>
  <c r="AQ151" i="2" s="1"/>
  <c r="C151" i="24"/>
  <c r="D151" i="24"/>
  <c r="E151" i="24"/>
  <c r="T151" i="3" s="1"/>
  <c r="U151" i="4" s="1"/>
  <c r="AQ151" i="4" s="1"/>
  <c r="F151" i="24"/>
  <c r="G151" i="24"/>
  <c r="H151" i="24"/>
  <c r="T151" i="5" s="1"/>
  <c r="U151" i="6" s="1"/>
  <c r="AQ151" i="6" s="1"/>
  <c r="I151" i="24"/>
  <c r="J151" i="24"/>
  <c r="K151" i="24"/>
  <c r="T151" i="7" s="1"/>
  <c r="U151" i="8" s="1"/>
  <c r="AQ151" i="8" s="1"/>
  <c r="L151" i="24"/>
  <c r="B152" i="24"/>
  <c r="C152" i="24"/>
  <c r="D152" i="24"/>
  <c r="E152" i="24"/>
  <c r="F152" i="24"/>
  <c r="G152" i="24"/>
  <c r="H152" i="24"/>
  <c r="I152" i="24"/>
  <c r="J152" i="24"/>
  <c r="K152" i="24"/>
  <c r="T152" i="7" s="1"/>
  <c r="U152" i="8" s="1"/>
  <c r="L152" i="24"/>
  <c r="B153" i="24"/>
  <c r="T153" i="1" s="1"/>
  <c r="U153" i="2" s="1"/>
  <c r="AQ153" i="2" s="1"/>
  <c r="C153" i="24"/>
  <c r="D153" i="24"/>
  <c r="E153" i="24"/>
  <c r="T153" i="3" s="1"/>
  <c r="U153" i="4" s="1"/>
  <c r="AQ153" i="4" s="1"/>
  <c r="F153" i="24"/>
  <c r="G153" i="24"/>
  <c r="H153" i="24"/>
  <c r="T153" i="5" s="1"/>
  <c r="U153" i="6" s="1"/>
  <c r="AQ153" i="6" s="1"/>
  <c r="I153" i="24"/>
  <c r="J153" i="24"/>
  <c r="K153" i="24"/>
  <c r="T153" i="7" s="1"/>
  <c r="U153" i="8" s="1"/>
  <c r="L153" i="24"/>
  <c r="B154" i="24"/>
  <c r="C154" i="24"/>
  <c r="D154" i="24"/>
  <c r="E154" i="24"/>
  <c r="T154" i="3" s="1"/>
  <c r="U154" i="4" s="1"/>
  <c r="AQ154" i="4" s="1"/>
  <c r="F154" i="24"/>
  <c r="G154" i="24"/>
  <c r="H154" i="24"/>
  <c r="T154" i="5" s="1"/>
  <c r="U154" i="6" s="1"/>
  <c r="I154" i="24"/>
  <c r="J154" i="24"/>
  <c r="K154" i="24"/>
  <c r="T154" i="7" s="1"/>
  <c r="U154" i="8" s="1"/>
  <c r="AQ154" i="8" s="1"/>
  <c r="L154" i="24"/>
  <c r="B155" i="24"/>
  <c r="T155" i="1" s="1"/>
  <c r="U155" i="2" s="1"/>
  <c r="AQ155" i="2" s="1"/>
  <c r="C155" i="24"/>
  <c r="D155" i="24"/>
  <c r="E155" i="24"/>
  <c r="T155" i="3" s="1"/>
  <c r="U155" i="4" s="1"/>
  <c r="F155" i="24"/>
  <c r="G155" i="24"/>
  <c r="H155" i="24"/>
  <c r="T155" i="5" s="1"/>
  <c r="U155" i="6" s="1"/>
  <c r="AQ155" i="6" s="1"/>
  <c r="I155" i="24"/>
  <c r="J155" i="24"/>
  <c r="K155" i="24"/>
  <c r="T155" i="7" s="1"/>
  <c r="U155" i="8" s="1"/>
  <c r="AQ155" i="8" s="1"/>
  <c r="L155" i="24"/>
  <c r="B156" i="24"/>
  <c r="T156" i="1" s="1"/>
  <c r="U156" i="2" s="1"/>
  <c r="C156" i="24"/>
  <c r="D156" i="24"/>
  <c r="E156" i="24"/>
  <c r="T156" i="3" s="1"/>
  <c r="U156" i="4" s="1"/>
  <c r="AQ156" i="4" s="1"/>
  <c r="F156" i="24"/>
  <c r="G156" i="24"/>
  <c r="H156" i="24"/>
  <c r="T156" i="5" s="1"/>
  <c r="U156" i="6" s="1"/>
  <c r="AQ156" i="6" s="1"/>
  <c r="I156" i="24"/>
  <c r="J156" i="24"/>
  <c r="K156" i="24"/>
  <c r="T156" i="7" s="1"/>
  <c r="U156" i="8" s="1"/>
  <c r="AQ156" i="8" s="1"/>
  <c r="L156" i="24"/>
  <c r="C3" i="24"/>
  <c r="D3" i="24"/>
  <c r="E3" i="24"/>
  <c r="T3" i="3" s="1"/>
  <c r="U3" i="4" s="1"/>
  <c r="F3" i="24"/>
  <c r="G3" i="24"/>
  <c r="H3" i="24"/>
  <c r="I3" i="24"/>
  <c r="J3" i="24"/>
  <c r="K3" i="24"/>
  <c r="T3" i="7" s="1"/>
  <c r="U3" i="8" s="1"/>
  <c r="L3" i="24"/>
  <c r="B3" i="24"/>
  <c r="T3" i="1" s="1"/>
  <c r="U3" i="2" s="1"/>
  <c r="T52" i="3" l="1"/>
  <c r="U52" i="4" s="1"/>
  <c r="T154" i="1"/>
  <c r="U154" i="2" s="1"/>
  <c r="AQ154" i="2" s="1"/>
  <c r="T152" i="5"/>
  <c r="U152" i="6" s="1"/>
  <c r="AQ152" i="6" s="1"/>
  <c r="T135" i="7"/>
  <c r="U135" i="8" s="1"/>
  <c r="AQ135" i="8" s="1"/>
  <c r="T122" i="1"/>
  <c r="U122" i="2" s="1"/>
  <c r="AQ122" i="2" s="1"/>
  <c r="T113" i="3"/>
  <c r="U113" i="4" s="1"/>
  <c r="T106" i="1"/>
  <c r="U106" i="2" s="1"/>
  <c r="T89" i="3"/>
  <c r="U89" i="4" s="1"/>
  <c r="T66" i="1"/>
  <c r="U66" i="2" s="1"/>
  <c r="AQ66" i="2" s="1"/>
  <c r="T49" i="3"/>
  <c r="U49" i="4" s="1"/>
  <c r="T47" i="7"/>
  <c r="U47" i="8" s="1"/>
  <c r="AQ47" i="8" s="1"/>
  <c r="T34" i="1"/>
  <c r="U34" i="2" s="1"/>
  <c r="T26" i="1"/>
  <c r="U26" i="2" s="1"/>
  <c r="AQ26" i="2" s="1"/>
  <c r="T17" i="3"/>
  <c r="U17" i="4" s="1"/>
  <c r="AQ17" i="4" s="1"/>
  <c r="T15" i="7"/>
  <c r="U15" i="8" s="1"/>
  <c r="V3" i="7"/>
  <c r="W3" i="8" s="1"/>
  <c r="V106" i="7"/>
  <c r="W106" i="8" s="1"/>
  <c r="V100" i="3"/>
  <c r="W100" i="4" s="1"/>
  <c r="V67" i="5"/>
  <c r="W67" i="6" s="1"/>
  <c r="V60" i="3"/>
  <c r="W60" i="4" s="1"/>
  <c r="V52" i="3"/>
  <c r="W52" i="4" s="1"/>
  <c r="V37" i="1"/>
  <c r="W37" i="2" s="1"/>
  <c r="V35" i="5"/>
  <c r="W35" i="6" s="1"/>
  <c r="V29" i="1"/>
  <c r="W29" i="2" s="1"/>
  <c r="W142" i="3"/>
  <c r="X142" i="4" s="1"/>
  <c r="W135" i="1"/>
  <c r="X135" i="2" s="1"/>
  <c r="W132" i="7"/>
  <c r="X132" i="8" s="1"/>
  <c r="W127" i="1"/>
  <c r="X127" i="2" s="1"/>
  <c r="W126" i="3"/>
  <c r="X126" i="4" s="1"/>
  <c r="W100" i="7"/>
  <c r="X100" i="8" s="1"/>
  <c r="W95" i="1"/>
  <c r="X95" i="2" s="1"/>
  <c r="W87" i="1"/>
  <c r="X87" i="2" s="1"/>
  <c r="W79" i="1"/>
  <c r="X79" i="2" s="1"/>
  <c r="W60" i="7"/>
  <c r="X60" i="8" s="1"/>
  <c r="W47" i="1"/>
  <c r="X47" i="2" s="1"/>
  <c r="W29" i="5"/>
  <c r="X29" i="6" s="1"/>
  <c r="W15" i="1"/>
  <c r="X15" i="2" s="1"/>
  <c r="AR153" i="2"/>
  <c r="U152" i="3"/>
  <c r="V152" i="4" s="1"/>
  <c r="AR151" i="6"/>
  <c r="AR150" i="8"/>
  <c r="AR145" i="2"/>
  <c r="AR144" i="4"/>
  <c r="AR143" i="6"/>
  <c r="U142" i="7"/>
  <c r="V142" i="8" s="1"/>
  <c r="AR137" i="2"/>
  <c r="AR136" i="4"/>
  <c r="U135" i="5"/>
  <c r="V135" i="6" s="1"/>
  <c r="AR134" i="8"/>
  <c r="AR129" i="2"/>
  <c r="AR128" i="4"/>
  <c r="AR127" i="6"/>
  <c r="U126" i="7"/>
  <c r="V126" i="8" s="1"/>
  <c r="AR121" i="2"/>
  <c r="AR120" i="4"/>
  <c r="AR119" i="6"/>
  <c r="AR118" i="8"/>
  <c r="U113" i="1"/>
  <c r="V113" i="2" s="1"/>
  <c r="AR112" i="4"/>
  <c r="AR111" i="6"/>
  <c r="AR110" i="8"/>
  <c r="AR105" i="2"/>
  <c r="AR104" i="4"/>
  <c r="AR103" i="6"/>
  <c r="AR102" i="8"/>
  <c r="AR97" i="2"/>
  <c r="AR96" i="4"/>
  <c r="AR95" i="6"/>
  <c r="AR94" i="8"/>
  <c r="U89" i="1"/>
  <c r="V89" i="2" s="1"/>
  <c r="AR88" i="4"/>
  <c r="AR87" i="6"/>
  <c r="AR86" i="8"/>
  <c r="U81" i="1"/>
  <c r="V81" i="2" s="1"/>
  <c r="AR80" i="4"/>
  <c r="AR79" i="6"/>
  <c r="AR78" i="8"/>
  <c r="AR73" i="2"/>
  <c r="AR72" i="4"/>
  <c r="AR71" i="6"/>
  <c r="AR70" i="8"/>
  <c r="AR65" i="2"/>
  <c r="AR64" i="4"/>
  <c r="AR63" i="6"/>
  <c r="AR62" i="8"/>
  <c r="AR57" i="2"/>
  <c r="AR56" i="4"/>
  <c r="AR55" i="6"/>
  <c r="AR54" i="8"/>
  <c r="U49" i="1"/>
  <c r="V49" i="2" s="1"/>
  <c r="AR48" i="4"/>
  <c r="AR47" i="6"/>
  <c r="AR46" i="8"/>
  <c r="AR41" i="2"/>
  <c r="AR40" i="4"/>
  <c r="AR39" i="6"/>
  <c r="AR38" i="8"/>
  <c r="AR33" i="2"/>
  <c r="AR32" i="4"/>
  <c r="AR31" i="6"/>
  <c r="AR30" i="8"/>
  <c r="AR25" i="2"/>
  <c r="AR24" i="4"/>
  <c r="AR23" i="6"/>
  <c r="AR22" i="8"/>
  <c r="AR17" i="2"/>
  <c r="AR16" i="4"/>
  <c r="U15" i="5"/>
  <c r="V15" i="6" s="1"/>
  <c r="AR14" i="8"/>
  <c r="AR9" i="2"/>
  <c r="AR8" i="4"/>
  <c r="AR7" i="6"/>
  <c r="U6" i="7"/>
  <c r="V6" i="8" s="1"/>
  <c r="T142" i="3"/>
  <c r="U142" i="4" s="1"/>
  <c r="T135" i="1"/>
  <c r="U135" i="2" s="1"/>
  <c r="T132" i="7"/>
  <c r="U132" i="8" s="1"/>
  <c r="T127" i="1"/>
  <c r="U127" i="2" s="1"/>
  <c r="T126" i="3"/>
  <c r="U126" i="4" s="1"/>
  <c r="T100" i="7"/>
  <c r="U100" i="8" s="1"/>
  <c r="T95" i="1"/>
  <c r="U95" i="2" s="1"/>
  <c r="T87" i="1"/>
  <c r="U87" i="2" s="1"/>
  <c r="T79" i="1"/>
  <c r="U79" i="2" s="1"/>
  <c r="T47" i="1"/>
  <c r="U47" i="2" s="1"/>
  <c r="T29" i="5"/>
  <c r="U29" i="6" s="1"/>
  <c r="T15" i="1"/>
  <c r="U15" i="2" s="1"/>
  <c r="V154" i="1"/>
  <c r="W154" i="2" s="1"/>
  <c r="AS154" i="2" s="1"/>
  <c r="AS153" i="4"/>
  <c r="V152" i="5"/>
  <c r="W152" i="6" s="1"/>
  <c r="AS152" i="6" s="1"/>
  <c r="AS151" i="8"/>
  <c r="AS146" i="2"/>
  <c r="AS145" i="4"/>
  <c r="AS144" i="6"/>
  <c r="AS143" i="8"/>
  <c r="AS138" i="2"/>
  <c r="AS137" i="4"/>
  <c r="AS136" i="6"/>
  <c r="V135" i="7"/>
  <c r="W135" i="8" s="1"/>
  <c r="AS135" i="8" s="1"/>
  <c r="AS130" i="2"/>
  <c r="AS129" i="4"/>
  <c r="AS128" i="6"/>
  <c r="AS127" i="8"/>
  <c r="V122" i="1"/>
  <c r="W122" i="2" s="1"/>
  <c r="AS122" i="2" s="1"/>
  <c r="AS121" i="4"/>
  <c r="AS120" i="6"/>
  <c r="AS119" i="8"/>
  <c r="AS114" i="2"/>
  <c r="V113" i="3"/>
  <c r="W113" i="4" s="1"/>
  <c r="AS113" i="4" s="1"/>
  <c r="AS112" i="6"/>
  <c r="AS111" i="8"/>
  <c r="V106" i="1"/>
  <c r="W106" i="2" s="1"/>
  <c r="AS106" i="2" s="1"/>
  <c r="AS105" i="4"/>
  <c r="AS104" i="6"/>
  <c r="AS103" i="8"/>
  <c r="AS98" i="2"/>
  <c r="AS97" i="4"/>
  <c r="AS96" i="6"/>
  <c r="AS95" i="8"/>
  <c r="AS90" i="2"/>
  <c r="V89" i="3"/>
  <c r="W89" i="4" s="1"/>
  <c r="AS89" i="4" s="1"/>
  <c r="AS88" i="6"/>
  <c r="AS87" i="8"/>
  <c r="AS82" i="2"/>
  <c r="AS81" i="4"/>
  <c r="AS80" i="6"/>
  <c r="AS79" i="8"/>
  <c r="AS74" i="2"/>
  <c r="AS73" i="4"/>
  <c r="AS72" i="6"/>
  <c r="AS71" i="8"/>
  <c r="V66" i="1"/>
  <c r="W66" i="2" s="1"/>
  <c r="AS66" i="2" s="1"/>
  <c r="AS65" i="4"/>
  <c r="AS64" i="6"/>
  <c r="AS63" i="8"/>
  <c r="AS58" i="2"/>
  <c r="AS57" i="4"/>
  <c r="AS56" i="6"/>
  <c r="AS55" i="8"/>
  <c r="AS50" i="2"/>
  <c r="V49" i="3"/>
  <c r="W49" i="4" s="1"/>
  <c r="AS49" i="4" s="1"/>
  <c r="AS48" i="6"/>
  <c r="V47" i="7"/>
  <c r="W47" i="8" s="1"/>
  <c r="AS47" i="8" s="1"/>
  <c r="AS42" i="2"/>
  <c r="AS41" i="4"/>
  <c r="AS40" i="6"/>
  <c r="AS39" i="8"/>
  <c r="V34" i="1"/>
  <c r="W34" i="2" s="1"/>
  <c r="AS34" i="2" s="1"/>
  <c r="AS33" i="4"/>
  <c r="AS32" i="6"/>
  <c r="AS31" i="8"/>
  <c r="AS26" i="2"/>
  <c r="AS25" i="4"/>
  <c r="AS24" i="6"/>
  <c r="AS23" i="8"/>
  <c r="AS18" i="2"/>
  <c r="AS17" i="4"/>
  <c r="AS16" i="6"/>
  <c r="V15" i="7"/>
  <c r="W15" i="8" s="1"/>
  <c r="AS15" i="8" s="1"/>
  <c r="AS10" i="2"/>
  <c r="AS9" i="4"/>
  <c r="AS8" i="6"/>
  <c r="AS7" i="8"/>
  <c r="W3" i="5"/>
  <c r="X3" i="6" s="1"/>
  <c r="W113" i="7"/>
  <c r="X113" i="8" s="1"/>
  <c r="W106" i="5"/>
  <c r="X106" i="6" s="1"/>
  <c r="W100" i="1"/>
  <c r="X100" i="2" s="1"/>
  <c r="W89" i="7"/>
  <c r="X89" i="8" s="1"/>
  <c r="W83" i="3"/>
  <c r="X83" i="4" s="1"/>
  <c r="W67" i="3"/>
  <c r="X67" i="4" s="1"/>
  <c r="W60" i="1"/>
  <c r="X60" i="2" s="1"/>
  <c r="W59" i="3"/>
  <c r="X59" i="4" s="1"/>
  <c r="W52" i="1"/>
  <c r="X52" i="2" s="1"/>
  <c r="W49" i="7"/>
  <c r="X49" i="8" s="1"/>
  <c r="W35" i="3"/>
  <c r="X35" i="4" s="1"/>
  <c r="W34" i="5"/>
  <c r="X34" i="6" s="1"/>
  <c r="AR156" i="6"/>
  <c r="AR155" i="8"/>
  <c r="AR150" i="2"/>
  <c r="AR149" i="4"/>
  <c r="AR148" i="6"/>
  <c r="AR147" i="8"/>
  <c r="U142" i="1"/>
  <c r="V142" i="2" s="1"/>
  <c r="AR141" i="4"/>
  <c r="AR140" i="6"/>
  <c r="AR139" i="8"/>
  <c r="AR134" i="2"/>
  <c r="AR133" i="4"/>
  <c r="U132" i="5"/>
  <c r="V132" i="6" s="1"/>
  <c r="AR132" i="6" s="1"/>
  <c r="AR131" i="8"/>
  <c r="U126" i="1"/>
  <c r="V126" i="2" s="1"/>
  <c r="AR126" i="2" s="1"/>
  <c r="AR125" i="4"/>
  <c r="AR124" i="6"/>
  <c r="AR123" i="8"/>
  <c r="AR118" i="2"/>
  <c r="AR117" i="4"/>
  <c r="AR116" i="6"/>
  <c r="AR115" i="8"/>
  <c r="AR110" i="2"/>
  <c r="AR109" i="4"/>
  <c r="AR108" i="6"/>
  <c r="AR107" i="8"/>
  <c r="AR102" i="2"/>
  <c r="AR101" i="4"/>
  <c r="AR100" i="6"/>
  <c r="AR99" i="8"/>
  <c r="AR94" i="2"/>
  <c r="AR93" i="4"/>
  <c r="AR92" i="6"/>
  <c r="AR91" i="8"/>
  <c r="AR86" i="2"/>
  <c r="AR85" i="4"/>
  <c r="AR84" i="6"/>
  <c r="AR83" i="8"/>
  <c r="AR78" i="2"/>
  <c r="AR77" i="4"/>
  <c r="AR76" i="6"/>
  <c r="AR75" i="8"/>
  <c r="AR70" i="2"/>
  <c r="AR69" i="4"/>
  <c r="AR68" i="6"/>
  <c r="U67" i="7"/>
  <c r="V67" i="8" s="1"/>
  <c r="AR67" i="8" s="1"/>
  <c r="AR62" i="2"/>
  <c r="AR61" i="4"/>
  <c r="AR60" i="6"/>
  <c r="AR59" i="8"/>
  <c r="AR54" i="2"/>
  <c r="AR53" i="4"/>
  <c r="AR52" i="6"/>
  <c r="AR51" i="8"/>
  <c r="AR46" i="2"/>
  <c r="AR45" i="4"/>
  <c r="AR44" i="6"/>
  <c r="AR43" i="8"/>
  <c r="AR38" i="2"/>
  <c r="AR37" i="4"/>
  <c r="AR36" i="6"/>
  <c r="AR35" i="8"/>
  <c r="AR30" i="2"/>
  <c r="U29" i="3"/>
  <c r="V29" i="4" s="1"/>
  <c r="AR28" i="6"/>
  <c r="AR27" i="8"/>
  <c r="AR22" i="2"/>
  <c r="AR21" i="4"/>
  <c r="AR20" i="6"/>
  <c r="AR19" i="8"/>
  <c r="AR14" i="2"/>
  <c r="AR13" i="4"/>
  <c r="AR12" i="6"/>
  <c r="AR11" i="8"/>
  <c r="U6" i="1"/>
  <c r="V6" i="2" s="1"/>
  <c r="AR6" i="2" s="1"/>
  <c r="AR5" i="4"/>
  <c r="AR4" i="6"/>
  <c r="AQ155" i="4"/>
  <c r="AQ148" i="2"/>
  <c r="AQ145" i="8"/>
  <c r="AQ140" i="2"/>
  <c r="AQ131" i="4"/>
  <c r="AQ124" i="2"/>
  <c r="AQ121" i="8"/>
  <c r="AQ113" i="8"/>
  <c r="AQ108" i="2"/>
  <c r="T106" i="5"/>
  <c r="U106" i="6" s="1"/>
  <c r="AQ106" i="6" s="1"/>
  <c r="T100" i="1"/>
  <c r="U100" i="2" s="1"/>
  <c r="AQ100" i="2" s="1"/>
  <c r="AQ97" i="8"/>
  <c r="AQ92" i="2"/>
  <c r="AQ89" i="8"/>
  <c r="AQ84" i="2"/>
  <c r="AQ83" i="4"/>
  <c r="AQ82" i="6"/>
  <c r="AQ81" i="8"/>
  <c r="AQ76" i="2"/>
  <c r="AQ75" i="4"/>
  <c r="AQ74" i="6"/>
  <c r="AQ73" i="8"/>
  <c r="AQ68" i="2"/>
  <c r="T67" i="3"/>
  <c r="U67" i="4" s="1"/>
  <c r="AQ67" i="4" s="1"/>
  <c r="AQ66" i="6"/>
  <c r="AQ65" i="8"/>
  <c r="T60" i="1"/>
  <c r="U60" i="2" s="1"/>
  <c r="AQ60" i="2" s="1"/>
  <c r="AQ59" i="4"/>
  <c r="AQ58" i="6"/>
  <c r="AQ57" i="8"/>
  <c r="T52" i="1"/>
  <c r="U52" i="2" s="1"/>
  <c r="AQ52" i="2" s="1"/>
  <c r="AQ51" i="4"/>
  <c r="AQ50" i="6"/>
  <c r="AQ49" i="8"/>
  <c r="AQ44" i="2"/>
  <c r="AQ43" i="4"/>
  <c r="AQ42" i="6"/>
  <c r="AQ41" i="8"/>
  <c r="AQ36" i="2"/>
  <c r="T35" i="3"/>
  <c r="U35" i="4" s="1"/>
  <c r="AQ35" i="4" s="1"/>
  <c r="T34" i="5"/>
  <c r="U34" i="6" s="1"/>
  <c r="AQ34" i="6" s="1"/>
  <c r="AQ33" i="8"/>
  <c r="AQ28" i="2"/>
  <c r="AQ27" i="4"/>
  <c r="T26" i="5"/>
  <c r="U26" i="6" s="1"/>
  <c r="AQ26" i="6" s="1"/>
  <c r="AQ25" i="8"/>
  <c r="AQ20" i="2"/>
  <c r="AQ19" i="4"/>
  <c r="AQ18" i="6"/>
  <c r="AQ17" i="8"/>
  <c r="AQ12" i="2"/>
  <c r="AQ11" i="4"/>
  <c r="AQ10" i="6"/>
  <c r="AQ9" i="8"/>
  <c r="AQ4" i="2"/>
  <c r="V142" i="3"/>
  <c r="W142" i="4" s="1"/>
  <c r="AS142" i="4" s="1"/>
  <c r="V135" i="1"/>
  <c r="W135" i="2" s="1"/>
  <c r="AS135" i="2" s="1"/>
  <c r="AS132" i="8"/>
  <c r="V127" i="1"/>
  <c r="W127" i="2" s="1"/>
  <c r="AS127" i="2" s="1"/>
  <c r="AS126" i="4"/>
  <c r="AS100" i="8"/>
  <c r="V95" i="1"/>
  <c r="W95" i="2" s="1"/>
  <c r="AS95" i="2" s="1"/>
  <c r="AS87" i="2"/>
  <c r="V79" i="1"/>
  <c r="W79" i="2" s="1"/>
  <c r="AS79" i="2" s="1"/>
  <c r="AS60" i="8"/>
  <c r="V47" i="1"/>
  <c r="W47" i="2" s="1"/>
  <c r="AS47" i="2" s="1"/>
  <c r="V29" i="5"/>
  <c r="W29" i="6" s="1"/>
  <c r="AS29" i="6" s="1"/>
  <c r="V15" i="1"/>
  <c r="W15" i="2" s="1"/>
  <c r="AS15" i="2" s="1"/>
  <c r="W152" i="3"/>
  <c r="X152" i="4" s="1"/>
  <c r="W142" i="7"/>
  <c r="X142" i="8" s="1"/>
  <c r="W135" i="5"/>
  <c r="X135" i="6" s="1"/>
  <c r="W113" i="1"/>
  <c r="X113" i="2" s="1"/>
  <c r="W89" i="1"/>
  <c r="X89" i="2" s="1"/>
  <c r="W81" i="1"/>
  <c r="X81" i="2" s="1"/>
  <c r="W49" i="1"/>
  <c r="X49" i="2" s="1"/>
  <c r="W15" i="5"/>
  <c r="X15" i="6" s="1"/>
  <c r="W6" i="7"/>
  <c r="X6" i="8" s="1"/>
  <c r="U3" i="1"/>
  <c r="V3" i="2" s="1"/>
  <c r="U3" i="3"/>
  <c r="V3" i="4" s="1"/>
  <c r="AR155" i="2"/>
  <c r="AR153" i="6"/>
  <c r="U152" i="7"/>
  <c r="V152" i="8" s="1"/>
  <c r="AR147" i="2"/>
  <c r="AR146" i="4"/>
  <c r="AR145" i="6"/>
  <c r="AR144" i="8"/>
  <c r="AR139" i="2"/>
  <c r="AR138" i="4"/>
  <c r="AR137" i="6"/>
  <c r="AR136" i="8"/>
  <c r="AR131" i="2"/>
  <c r="AR130" i="4"/>
  <c r="AR129" i="6"/>
  <c r="AR128" i="8"/>
  <c r="AR123" i="2"/>
  <c r="AR122" i="4"/>
  <c r="AR121" i="6"/>
  <c r="AR120" i="8"/>
  <c r="AR115" i="2"/>
  <c r="AR114" i="4"/>
  <c r="U113" i="5"/>
  <c r="V113" i="6" s="1"/>
  <c r="AR112" i="8"/>
  <c r="AR107" i="2"/>
  <c r="U106" i="3"/>
  <c r="V106" i="4" s="1"/>
  <c r="AR105" i="6"/>
  <c r="AR104" i="8"/>
  <c r="AR99" i="2"/>
  <c r="AR98" i="4"/>
  <c r="AR97" i="6"/>
  <c r="AR96" i="8"/>
  <c r="AR91" i="2"/>
  <c r="AR90" i="4"/>
  <c r="U89" i="5"/>
  <c r="V89" i="6" s="1"/>
  <c r="AR88" i="8"/>
  <c r="U83" i="1"/>
  <c r="V83" i="2" s="1"/>
  <c r="AR82" i="4"/>
  <c r="AR81" i="6"/>
  <c r="AR80" i="8"/>
  <c r="AR75" i="2"/>
  <c r="AR74" i="4"/>
  <c r="AR73" i="6"/>
  <c r="AR72" i="8"/>
  <c r="U67" i="1"/>
  <c r="V67" i="2" s="1"/>
  <c r="AR66" i="4"/>
  <c r="AR65" i="6"/>
  <c r="AR64" i="8"/>
  <c r="U59" i="1"/>
  <c r="V59" i="2" s="1"/>
  <c r="AR58" i="4"/>
  <c r="AR57" i="6"/>
  <c r="AR56" i="8"/>
  <c r="AR51" i="2"/>
  <c r="AR50" i="4"/>
  <c r="U49" i="5"/>
  <c r="V49" i="6" s="1"/>
  <c r="AR48" i="8"/>
  <c r="AR43" i="2"/>
  <c r="AR42" i="4"/>
  <c r="AR41" i="6"/>
  <c r="AR40" i="8"/>
  <c r="U35" i="1"/>
  <c r="V35" i="2" s="1"/>
  <c r="U34" i="3"/>
  <c r="V34" i="4" s="1"/>
  <c r="AR33" i="6"/>
  <c r="AR32" i="8"/>
  <c r="AR27" i="2"/>
  <c r="AR26" i="4"/>
  <c r="AR25" i="6"/>
  <c r="U24" i="7"/>
  <c r="V24" i="8" s="1"/>
  <c r="AR19" i="2"/>
  <c r="AR18" i="4"/>
  <c r="AR17" i="6"/>
  <c r="AR16" i="8"/>
  <c r="AR11" i="2"/>
  <c r="AR10" i="4"/>
  <c r="AR9" i="6"/>
  <c r="AR8" i="8"/>
  <c r="AQ152" i="8"/>
  <c r="T100" i="3"/>
  <c r="U100" i="4" s="1"/>
  <c r="T67" i="5"/>
  <c r="U67" i="6" s="1"/>
  <c r="AR83" i="4"/>
  <c r="AQ156" i="2"/>
  <c r="AQ153" i="8"/>
  <c r="AQ146" i="6"/>
  <c r="AQ137" i="8"/>
  <c r="AQ129" i="8"/>
  <c r="AQ122" i="6"/>
  <c r="AQ115" i="4"/>
  <c r="AQ107" i="4"/>
  <c r="AQ98" i="6"/>
  <c r="AQ91" i="4"/>
  <c r="T142" i="7"/>
  <c r="U142" i="8" s="1"/>
  <c r="AQ142" i="8" s="1"/>
  <c r="T135" i="5"/>
  <c r="U135" i="6" s="1"/>
  <c r="AQ135" i="6" s="1"/>
  <c r="T126" i="7"/>
  <c r="U126" i="8" s="1"/>
  <c r="AQ126" i="8" s="1"/>
  <c r="T113" i="1"/>
  <c r="U113" i="2" s="1"/>
  <c r="AQ113" i="2" s="1"/>
  <c r="T89" i="1"/>
  <c r="U89" i="2" s="1"/>
  <c r="AQ89" i="2" s="1"/>
  <c r="T81" i="1"/>
  <c r="U81" i="2" s="1"/>
  <c r="AQ81" i="2" s="1"/>
  <c r="T49" i="1"/>
  <c r="U49" i="2" s="1"/>
  <c r="AQ49" i="2" s="1"/>
  <c r="T17" i="1"/>
  <c r="U17" i="2" s="1"/>
  <c r="AQ17" i="2" s="1"/>
  <c r="T15" i="5"/>
  <c r="U15" i="6" s="1"/>
  <c r="AQ15" i="6" s="1"/>
  <c r="T6" i="7"/>
  <c r="U6" i="8" s="1"/>
  <c r="AQ6" i="8" s="1"/>
  <c r="V3" i="5"/>
  <c r="W3" i="6" s="1"/>
  <c r="AS3" i="6" s="1"/>
  <c r="V113" i="7"/>
  <c r="W113" i="8" s="1"/>
  <c r="AS113" i="8" s="1"/>
  <c r="V106" i="5"/>
  <c r="W106" i="6" s="1"/>
  <c r="AS106" i="6" s="1"/>
  <c r="V100" i="1"/>
  <c r="W100" i="2" s="1"/>
  <c r="AS100" i="2" s="1"/>
  <c r="V89" i="7"/>
  <c r="W89" i="8" s="1"/>
  <c r="AS89" i="8" s="1"/>
  <c r="V83" i="3"/>
  <c r="W83" i="4" s="1"/>
  <c r="AS83" i="4" s="1"/>
  <c r="V67" i="3"/>
  <c r="W67" i="4" s="1"/>
  <c r="AS67" i="4" s="1"/>
  <c r="V60" i="1"/>
  <c r="W60" i="2" s="1"/>
  <c r="AS60" i="2" s="1"/>
  <c r="AS59" i="4"/>
  <c r="V52" i="1"/>
  <c r="W52" i="2" s="1"/>
  <c r="AS52" i="2" s="1"/>
  <c r="AS49" i="8"/>
  <c r="V35" i="3"/>
  <c r="W35" i="4" s="1"/>
  <c r="AS35" i="4" s="1"/>
  <c r="AS34" i="6"/>
  <c r="W142" i="1"/>
  <c r="X142" i="2" s="1"/>
  <c r="W132" i="5"/>
  <c r="X132" i="6" s="1"/>
  <c r="W126" i="1"/>
  <c r="X126" i="2" s="1"/>
  <c r="W29" i="3"/>
  <c r="X29" i="4" s="1"/>
  <c r="U152" i="1"/>
  <c r="V152" i="2" s="1"/>
  <c r="AR152" i="2" s="1"/>
  <c r="AR151" i="4"/>
  <c r="AR150" i="6"/>
  <c r="AR149" i="8"/>
  <c r="AR144" i="2"/>
  <c r="AR143" i="4"/>
  <c r="U142" i="5"/>
  <c r="V142" i="6" s="1"/>
  <c r="AR142" i="6" s="1"/>
  <c r="AR141" i="8"/>
  <c r="AR136" i="2"/>
  <c r="U135" i="3"/>
  <c r="V135" i="4" s="1"/>
  <c r="AR135" i="4" s="1"/>
  <c r="AR134" i="6"/>
  <c r="AR133" i="8"/>
  <c r="AR128" i="2"/>
  <c r="AR127" i="4"/>
  <c r="AR126" i="6"/>
  <c r="AR125" i="8"/>
  <c r="AR120" i="2"/>
  <c r="AR119" i="4"/>
  <c r="AR118" i="6"/>
  <c r="AR117" i="8"/>
  <c r="AR112" i="2"/>
  <c r="AR111" i="4"/>
  <c r="AR110" i="6"/>
  <c r="AR109" i="8"/>
  <c r="AR104" i="2"/>
  <c r="AR103" i="4"/>
  <c r="AR102" i="6"/>
  <c r="AR101" i="8"/>
  <c r="AR96" i="2"/>
  <c r="AR95" i="4"/>
  <c r="AR94" i="6"/>
  <c r="AR93" i="8"/>
  <c r="AR88" i="2"/>
  <c r="AR87" i="4"/>
  <c r="AR86" i="6"/>
  <c r="AR85" i="8"/>
  <c r="AR80" i="2"/>
  <c r="AR79" i="4"/>
  <c r="AR78" i="6"/>
  <c r="AR77" i="8"/>
  <c r="AR72" i="2"/>
  <c r="AR71" i="4"/>
  <c r="AR70" i="6"/>
  <c r="AR69" i="8"/>
  <c r="AR64" i="2"/>
  <c r="AR63" i="4"/>
  <c r="AR62" i="6"/>
  <c r="AR61" i="8"/>
  <c r="AR56" i="2"/>
  <c r="AR55" i="4"/>
  <c r="AR54" i="6"/>
  <c r="AR53" i="8"/>
  <c r="AR48" i="2"/>
  <c r="AR47" i="4"/>
  <c r="AR46" i="6"/>
  <c r="AR45" i="8"/>
  <c r="AR40" i="2"/>
  <c r="AR39" i="4"/>
  <c r="AR38" i="6"/>
  <c r="AR37" i="8"/>
  <c r="AR32" i="2"/>
  <c r="AR31" i="4"/>
  <c r="AR30" i="6"/>
  <c r="AR29" i="8"/>
  <c r="AR24" i="2"/>
  <c r="AR23" i="4"/>
  <c r="AR22" i="6"/>
  <c r="AR21" i="8"/>
  <c r="AR16" i="2"/>
  <c r="U15" i="3"/>
  <c r="V15" i="4" s="1"/>
  <c r="AR15" i="4" s="1"/>
  <c r="AR14" i="6"/>
  <c r="AR13" i="8"/>
  <c r="AR8" i="2"/>
  <c r="AR7" i="4"/>
  <c r="AR6" i="6"/>
  <c r="AR5" i="8"/>
  <c r="T3" i="5"/>
  <c r="U3" i="6" s="1"/>
  <c r="AQ3" i="6" s="1"/>
  <c r="AQ154" i="6"/>
  <c r="AQ147" i="4"/>
  <c r="AQ139" i="4"/>
  <c r="AQ130" i="6"/>
  <c r="AQ123" i="4"/>
  <c r="AQ116" i="2"/>
  <c r="AQ114" i="6"/>
  <c r="AQ105" i="8"/>
  <c r="AQ99" i="4"/>
  <c r="AQ90" i="6"/>
  <c r="T152" i="3"/>
  <c r="U152" i="4" s="1"/>
  <c r="AQ152" i="4" s="1"/>
  <c r="T142" i="1"/>
  <c r="U142" i="2" s="1"/>
  <c r="AQ142" i="2" s="1"/>
  <c r="T132" i="5"/>
  <c r="U132" i="6" s="1"/>
  <c r="AQ132" i="6" s="1"/>
  <c r="T126" i="1"/>
  <c r="U126" i="2" s="1"/>
  <c r="AQ126" i="2" s="1"/>
  <c r="T67" i="7"/>
  <c r="U67" i="8" s="1"/>
  <c r="AQ67" i="8" s="1"/>
  <c r="T59" i="7"/>
  <c r="U59" i="8" s="1"/>
  <c r="AQ59" i="8" s="1"/>
  <c r="T35" i="7"/>
  <c r="U35" i="8" s="1"/>
  <c r="AQ35" i="8" s="1"/>
  <c r="T29" i="3"/>
  <c r="U29" i="4" s="1"/>
  <c r="AQ29" i="4" s="1"/>
  <c r="T22" i="1"/>
  <c r="U22" i="2" s="1"/>
  <c r="AQ22" i="2" s="1"/>
  <c r="T6" i="1"/>
  <c r="U6" i="2" s="1"/>
  <c r="AQ6" i="2" s="1"/>
  <c r="V152" i="3"/>
  <c r="W152" i="4" s="1"/>
  <c r="AS152" i="4" s="1"/>
  <c r="V142" i="7"/>
  <c r="W142" i="8" s="1"/>
  <c r="AS142" i="8" s="1"/>
  <c r="V138" i="5"/>
  <c r="W138" i="6" s="1"/>
  <c r="AS138" i="6" s="1"/>
  <c r="V135" i="5"/>
  <c r="W135" i="6" s="1"/>
  <c r="AS135" i="6" s="1"/>
  <c r="V126" i="7"/>
  <c r="W126" i="8" s="1"/>
  <c r="AS126" i="8" s="1"/>
  <c r="V113" i="1"/>
  <c r="W113" i="2" s="1"/>
  <c r="AS113" i="2" s="1"/>
  <c r="V89" i="1"/>
  <c r="W89" i="2" s="1"/>
  <c r="AS89" i="2" s="1"/>
  <c r="V81" i="1"/>
  <c r="W81" i="2" s="1"/>
  <c r="AS81" i="2" s="1"/>
  <c r="V49" i="1"/>
  <c r="W49" i="2" s="1"/>
  <c r="AS49" i="2" s="1"/>
  <c r="V15" i="5"/>
  <c r="W15" i="6" s="1"/>
  <c r="AS15" i="6" s="1"/>
  <c r="V6" i="7"/>
  <c r="W6" i="8" s="1"/>
  <c r="AS6" i="8" s="1"/>
  <c r="W3" i="1"/>
  <c r="X3" i="2" s="1"/>
  <c r="W3" i="3"/>
  <c r="X3" i="4" s="1"/>
  <c r="W154" i="3"/>
  <c r="X154" i="4" s="1"/>
  <c r="W152" i="7"/>
  <c r="X152" i="8" s="1"/>
  <c r="W113" i="5"/>
  <c r="X113" i="6" s="1"/>
  <c r="W106" i="3"/>
  <c r="X106" i="4" s="1"/>
  <c r="W89" i="5"/>
  <c r="X89" i="6" s="1"/>
  <c r="W83" i="1"/>
  <c r="X83" i="2" s="1"/>
  <c r="W67" i="1"/>
  <c r="X67" i="2" s="1"/>
  <c r="W59" i="1"/>
  <c r="X59" i="2" s="1"/>
  <c r="W49" i="5"/>
  <c r="X49" i="6" s="1"/>
  <c r="W35" i="1"/>
  <c r="X35" i="2" s="1"/>
  <c r="W34" i="3"/>
  <c r="X34" i="4" s="1"/>
  <c r="W24" i="7"/>
  <c r="X24" i="8" s="1"/>
  <c r="U3" i="7"/>
  <c r="V3" i="8" s="1"/>
  <c r="AR3" i="8" s="1"/>
  <c r="AR156" i="4"/>
  <c r="AR155" i="6"/>
  <c r="AR154" i="8"/>
  <c r="AR149" i="2"/>
  <c r="AR148" i="4"/>
  <c r="AR147" i="6"/>
  <c r="AR146" i="8"/>
  <c r="AR141" i="2"/>
  <c r="AR140" i="4"/>
  <c r="AR139" i="6"/>
  <c r="AR138" i="8"/>
  <c r="AR133" i="2"/>
  <c r="AR131" i="6"/>
  <c r="AR130" i="8"/>
  <c r="AR125" i="2"/>
  <c r="AR124" i="4"/>
  <c r="AR123" i="6"/>
  <c r="AR122" i="8"/>
  <c r="AR117" i="2"/>
  <c r="AR116" i="4"/>
  <c r="AR115" i="6"/>
  <c r="AR114" i="8"/>
  <c r="AR109" i="2"/>
  <c r="AR108" i="4"/>
  <c r="AR107" i="6"/>
  <c r="U106" i="7"/>
  <c r="V106" i="8" s="1"/>
  <c r="AR106" i="8" s="1"/>
  <c r="AR101" i="2"/>
  <c r="U100" i="3"/>
  <c r="V100" i="4" s="1"/>
  <c r="AR100" i="4" s="1"/>
  <c r="AR99" i="6"/>
  <c r="AR98" i="8"/>
  <c r="AR93" i="2"/>
  <c r="AR92" i="4"/>
  <c r="AR91" i="6"/>
  <c r="AR90" i="8"/>
  <c r="AR85" i="2"/>
  <c r="AR84" i="4"/>
  <c r="AR83" i="6"/>
  <c r="AR82" i="8"/>
  <c r="AR77" i="2"/>
  <c r="AR76" i="4"/>
  <c r="AR75" i="6"/>
  <c r="AR74" i="8"/>
  <c r="AR69" i="2"/>
  <c r="AR68" i="4"/>
  <c r="U67" i="5"/>
  <c r="V67" i="6" s="1"/>
  <c r="AR67" i="6" s="1"/>
  <c r="AR66" i="8"/>
  <c r="AR61" i="2"/>
  <c r="U60" i="3"/>
  <c r="V60" i="4" s="1"/>
  <c r="AR60" i="4" s="1"/>
  <c r="AR59" i="6"/>
  <c r="AR58" i="8"/>
  <c r="AR53" i="2"/>
  <c r="U52" i="3"/>
  <c r="V52" i="4" s="1"/>
  <c r="AR52" i="4" s="1"/>
  <c r="AR51" i="6"/>
  <c r="AR50" i="8"/>
  <c r="AR45" i="2"/>
  <c r="AR44" i="4"/>
  <c r="AR43" i="6"/>
  <c r="AR42" i="8"/>
  <c r="U37" i="1"/>
  <c r="V37" i="2" s="1"/>
  <c r="AR37" i="2" s="1"/>
  <c r="AR36" i="4"/>
  <c r="U35" i="5"/>
  <c r="V35" i="6" s="1"/>
  <c r="AR35" i="6" s="1"/>
  <c r="AR34" i="8"/>
  <c r="U29" i="1"/>
  <c r="V29" i="2" s="1"/>
  <c r="AR29" i="2" s="1"/>
  <c r="AR28" i="4"/>
  <c r="AR27" i="6"/>
  <c r="AR26" i="8"/>
  <c r="AR21" i="2"/>
  <c r="AR20" i="4"/>
  <c r="AR19" i="6"/>
  <c r="AR18" i="8"/>
  <c r="AR13" i="2"/>
  <c r="AR12" i="4"/>
  <c r="AR11" i="6"/>
  <c r="AR10" i="8"/>
  <c r="AR5" i="2"/>
  <c r="AR4" i="4"/>
  <c r="AQ113" i="6"/>
  <c r="AQ89" i="6"/>
  <c r="AQ83" i="2"/>
  <c r="AQ67" i="2"/>
  <c r="AQ59" i="2"/>
  <c r="T35" i="1"/>
  <c r="U35" i="2" s="1"/>
  <c r="AQ35" i="2" s="1"/>
  <c r="T34" i="3"/>
  <c r="U34" i="4" s="1"/>
  <c r="AQ34" i="4" s="1"/>
  <c r="T26" i="3"/>
  <c r="U26" i="4" s="1"/>
  <c r="AQ26" i="4" s="1"/>
  <c r="AQ24" i="8"/>
  <c r="V142" i="1"/>
  <c r="W142" i="2" s="1"/>
  <c r="AS142" i="2" s="1"/>
  <c r="AS132" i="6"/>
  <c r="AS126" i="2"/>
  <c r="V29" i="3"/>
  <c r="W29" i="4" s="1"/>
  <c r="AS29" i="4" s="1"/>
  <c r="W152" i="1"/>
  <c r="X152" i="2" s="1"/>
  <c r="AS152" i="2" s="1"/>
  <c r="W135" i="3"/>
  <c r="X135" i="4" s="1"/>
  <c r="AS135" i="4" s="1"/>
  <c r="W15" i="3"/>
  <c r="X15" i="4" s="1"/>
  <c r="AS15" i="4" s="1"/>
  <c r="AR154" i="2"/>
  <c r="AR153" i="4"/>
  <c r="AR152" i="6"/>
  <c r="AR151" i="8"/>
  <c r="AR146" i="2"/>
  <c r="AR145" i="4"/>
  <c r="AR144" i="6"/>
  <c r="AR143" i="8"/>
  <c r="AR138" i="2"/>
  <c r="AR137" i="4"/>
  <c r="AR136" i="6"/>
  <c r="AR135" i="8"/>
  <c r="AR130" i="2"/>
  <c r="AR129" i="4"/>
  <c r="AR128" i="6"/>
  <c r="AR127" i="8"/>
  <c r="AR122" i="2"/>
  <c r="AR121" i="4"/>
  <c r="AR120" i="6"/>
  <c r="AR119" i="8"/>
  <c r="AR114" i="2"/>
  <c r="U113" i="3"/>
  <c r="V113" i="4" s="1"/>
  <c r="AR113" i="4" s="1"/>
  <c r="AR112" i="6"/>
  <c r="AR111" i="8"/>
  <c r="U106" i="1"/>
  <c r="V106" i="2" s="1"/>
  <c r="AR106" i="2" s="1"/>
  <c r="AR105" i="4"/>
  <c r="AR104" i="6"/>
  <c r="AR103" i="8"/>
  <c r="AR98" i="2"/>
  <c r="AR97" i="4"/>
  <c r="AR96" i="6"/>
  <c r="AR95" i="8"/>
  <c r="AR90" i="2"/>
  <c r="U89" i="3"/>
  <c r="V89" i="4" s="1"/>
  <c r="AR89" i="4" s="1"/>
  <c r="AR88" i="6"/>
  <c r="AR87" i="8"/>
  <c r="AR82" i="2"/>
  <c r="AR81" i="4"/>
  <c r="AR80" i="6"/>
  <c r="AR79" i="8"/>
  <c r="AR74" i="2"/>
  <c r="AR73" i="4"/>
  <c r="AR72" i="6"/>
  <c r="AR71" i="8"/>
  <c r="AR66" i="2"/>
  <c r="AR65" i="4"/>
  <c r="AR64" i="6"/>
  <c r="AR63" i="8"/>
  <c r="AR58" i="2"/>
  <c r="AR57" i="4"/>
  <c r="AR56" i="6"/>
  <c r="AR55" i="8"/>
  <c r="AR50" i="2"/>
  <c r="U49" i="3"/>
  <c r="V49" i="4" s="1"/>
  <c r="AR49" i="4" s="1"/>
  <c r="AR48" i="6"/>
  <c r="AR47" i="8"/>
  <c r="AR42" i="2"/>
  <c r="AR41" i="4"/>
  <c r="AR40" i="6"/>
  <c r="AR39" i="8"/>
  <c r="U34" i="1"/>
  <c r="V34" i="2" s="1"/>
  <c r="AR34" i="2" s="1"/>
  <c r="AR33" i="4"/>
  <c r="AR32" i="6"/>
  <c r="AR31" i="8"/>
  <c r="AR26" i="2"/>
  <c r="AR25" i="4"/>
  <c r="AR24" i="6"/>
  <c r="AR23" i="8"/>
  <c r="AR18" i="2"/>
  <c r="AR17" i="4"/>
  <c r="AR16" i="6"/>
  <c r="U15" i="7"/>
  <c r="V15" i="8" s="1"/>
  <c r="AR15" i="8" s="1"/>
  <c r="AR10" i="2"/>
  <c r="AR9" i="4"/>
  <c r="AR8" i="6"/>
  <c r="AR7" i="8"/>
  <c r="AQ3" i="4"/>
  <c r="AQ106" i="4"/>
  <c r="AQ49" i="6"/>
  <c r="T152" i="1"/>
  <c r="U152" i="2" s="1"/>
  <c r="AQ152" i="2" s="1"/>
  <c r="T142" i="5"/>
  <c r="U142" i="6" s="1"/>
  <c r="AQ142" i="6" s="1"/>
  <c r="T141" i="7"/>
  <c r="U141" i="8" s="1"/>
  <c r="AQ141" i="8" s="1"/>
  <c r="T135" i="3"/>
  <c r="U135" i="4" s="1"/>
  <c r="AQ135" i="4" s="1"/>
  <c r="T127" i="3"/>
  <c r="U127" i="4" s="1"/>
  <c r="AQ127" i="4" s="1"/>
  <c r="T79" i="3"/>
  <c r="U79" i="4" s="1"/>
  <c r="AQ79" i="4" s="1"/>
  <c r="T56" i="1"/>
  <c r="U56" i="2" s="1"/>
  <c r="AQ56" i="2" s="1"/>
  <c r="T29" i="7"/>
  <c r="U29" i="8" s="1"/>
  <c r="AQ29" i="8" s="1"/>
  <c r="T15" i="3"/>
  <c r="U15" i="4" s="1"/>
  <c r="AQ15" i="4" s="1"/>
  <c r="V3" i="1"/>
  <c r="W3" i="2" s="1"/>
  <c r="AS3" i="2" s="1"/>
  <c r="V3" i="3"/>
  <c r="W3" i="4" s="1"/>
  <c r="AS3" i="4" s="1"/>
  <c r="V154" i="3"/>
  <c r="W154" i="4" s="1"/>
  <c r="AS154" i="4" s="1"/>
  <c r="V152" i="7"/>
  <c r="W152" i="8" s="1"/>
  <c r="AS152" i="8" s="1"/>
  <c r="V113" i="5"/>
  <c r="W113" i="6" s="1"/>
  <c r="AS113" i="6" s="1"/>
  <c r="V106" i="3"/>
  <c r="W106" i="4" s="1"/>
  <c r="AS106" i="4" s="1"/>
  <c r="V89" i="5"/>
  <c r="W89" i="6" s="1"/>
  <c r="V83" i="1"/>
  <c r="W83" i="2" s="1"/>
  <c r="AS83" i="2" s="1"/>
  <c r="V67" i="1"/>
  <c r="W67" i="2" s="1"/>
  <c r="AS67" i="2" s="1"/>
  <c r="V59" i="1"/>
  <c r="W59" i="2" s="1"/>
  <c r="AS59" i="2" s="1"/>
  <c r="V49" i="5"/>
  <c r="W49" i="6" s="1"/>
  <c r="AS49" i="6" s="1"/>
  <c r="V35" i="1"/>
  <c r="W35" i="2" s="1"/>
  <c r="AS35" i="2" s="1"/>
  <c r="V34" i="3"/>
  <c r="W34" i="4" s="1"/>
  <c r="AS34" i="4" s="1"/>
  <c r="V24" i="7"/>
  <c r="W24" i="8" s="1"/>
  <c r="AS24" i="8" s="1"/>
  <c r="W3" i="7"/>
  <c r="X3" i="8" s="1"/>
  <c r="W106" i="7"/>
  <c r="X106" i="8" s="1"/>
  <c r="W100" i="3"/>
  <c r="X100" i="4" s="1"/>
  <c r="W67" i="5"/>
  <c r="X67" i="6" s="1"/>
  <c r="W60" i="3"/>
  <c r="X60" i="4" s="1"/>
  <c r="W52" i="3"/>
  <c r="X52" i="4" s="1"/>
  <c r="W37" i="1"/>
  <c r="X37" i="2" s="1"/>
  <c r="W35" i="5"/>
  <c r="X35" i="6" s="1"/>
  <c r="W29" i="1"/>
  <c r="X29" i="2" s="1"/>
  <c r="AR156" i="8"/>
  <c r="AR151" i="2"/>
  <c r="AR150" i="4"/>
  <c r="AR149" i="6"/>
  <c r="AR148" i="8"/>
  <c r="AR143" i="2"/>
  <c r="U142" i="3"/>
  <c r="V142" i="4" s="1"/>
  <c r="AR142" i="4" s="1"/>
  <c r="AR141" i="6"/>
  <c r="AR140" i="8"/>
  <c r="U135" i="1"/>
  <c r="V135" i="2" s="1"/>
  <c r="AR135" i="2" s="1"/>
  <c r="AR134" i="4"/>
  <c r="AR133" i="6"/>
  <c r="U132" i="7"/>
  <c r="V132" i="8" s="1"/>
  <c r="AR132" i="8" s="1"/>
  <c r="U127" i="1"/>
  <c r="V127" i="2" s="1"/>
  <c r="AR127" i="2" s="1"/>
  <c r="U126" i="3"/>
  <c r="V126" i="4" s="1"/>
  <c r="AR126" i="4" s="1"/>
  <c r="AR125" i="6"/>
  <c r="AR124" i="8"/>
  <c r="AR119" i="2"/>
  <c r="AR118" i="4"/>
  <c r="AR117" i="6"/>
  <c r="AR116" i="8"/>
  <c r="AR111" i="2"/>
  <c r="AR110" i="4"/>
  <c r="AR109" i="6"/>
  <c r="AR108" i="8"/>
  <c r="AR103" i="2"/>
  <c r="AR102" i="4"/>
  <c r="AR101" i="6"/>
  <c r="U100" i="7"/>
  <c r="V100" i="8" s="1"/>
  <c r="AR100" i="8" s="1"/>
  <c r="U95" i="1"/>
  <c r="V95" i="2" s="1"/>
  <c r="AR95" i="2" s="1"/>
  <c r="AR94" i="4"/>
  <c r="AR93" i="6"/>
  <c r="AR92" i="8"/>
  <c r="U87" i="1"/>
  <c r="V87" i="2" s="1"/>
  <c r="AR87" i="2" s="1"/>
  <c r="AR86" i="4"/>
  <c r="AR85" i="6"/>
  <c r="AR84" i="8"/>
  <c r="U79" i="1"/>
  <c r="V79" i="2" s="1"/>
  <c r="AR79" i="2" s="1"/>
  <c r="AR78" i="4"/>
  <c r="AR77" i="6"/>
  <c r="AR76" i="8"/>
  <c r="AR71" i="2"/>
  <c r="AR70" i="4"/>
  <c r="AR69" i="6"/>
  <c r="AR68" i="8"/>
  <c r="AR63" i="2"/>
  <c r="AR62" i="4"/>
  <c r="AR61" i="6"/>
  <c r="U60" i="7"/>
  <c r="V60" i="8" s="1"/>
  <c r="AR60" i="8" s="1"/>
  <c r="AR55" i="2"/>
  <c r="AR54" i="4"/>
  <c r="AR53" i="6"/>
  <c r="AR52" i="8"/>
  <c r="U47" i="1"/>
  <c r="V47" i="2" s="1"/>
  <c r="AR47" i="2" s="1"/>
  <c r="AR46" i="4"/>
  <c r="AR45" i="6"/>
  <c r="AR44" i="8"/>
  <c r="AR39" i="2"/>
  <c r="AR38" i="4"/>
  <c r="AR37" i="6"/>
  <c r="AR36" i="8"/>
  <c r="AR31" i="2"/>
  <c r="AR30" i="4"/>
  <c r="U29" i="5"/>
  <c r="V29" i="6" s="1"/>
  <c r="AR29" i="6" s="1"/>
  <c r="AR28" i="8"/>
  <c r="AR23" i="2"/>
  <c r="AR22" i="4"/>
  <c r="AR21" i="6"/>
  <c r="AR20" i="8"/>
  <c r="U15" i="1"/>
  <c r="V15" i="2" s="1"/>
  <c r="AR15" i="2" s="1"/>
  <c r="AR14" i="4"/>
  <c r="AR13" i="6"/>
  <c r="AR12" i="8"/>
  <c r="AR7" i="2"/>
  <c r="AR6" i="4"/>
  <c r="AR5" i="6"/>
  <c r="AR4" i="8"/>
  <c r="AR140" i="2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K24" i="1" s="1"/>
  <c r="L24" i="2" s="1"/>
  <c r="C24" i="23"/>
  <c r="D24" i="23"/>
  <c r="E24" i="23"/>
  <c r="K24" i="3" s="1"/>
  <c r="L24" i="4" s="1"/>
  <c r="F24" i="23"/>
  <c r="G24" i="23"/>
  <c r="H24" i="23"/>
  <c r="K24" i="5" s="1"/>
  <c r="L24" i="6" s="1"/>
  <c r="I24" i="23"/>
  <c r="J24" i="23"/>
  <c r="K24" i="23"/>
  <c r="L24" i="23"/>
  <c r="B25" i="23"/>
  <c r="K25" i="1" s="1"/>
  <c r="L25" i="2" s="1"/>
  <c r="C25" i="23"/>
  <c r="D25" i="23"/>
  <c r="E25" i="23"/>
  <c r="K25" i="3" s="1"/>
  <c r="L25" i="4" s="1"/>
  <c r="F25" i="23"/>
  <c r="G25" i="23"/>
  <c r="H25" i="23"/>
  <c r="K25" i="5" s="1"/>
  <c r="L25" i="6" s="1"/>
  <c r="I25" i="23"/>
  <c r="J25" i="23"/>
  <c r="K25" i="23"/>
  <c r="K25" i="7" s="1"/>
  <c r="L25" i="8" s="1"/>
  <c r="L25" i="23"/>
  <c r="B26" i="23"/>
  <c r="K26" i="1" s="1"/>
  <c r="L26" i="2" s="1"/>
  <c r="C26" i="23"/>
  <c r="D26" i="23"/>
  <c r="E26" i="23"/>
  <c r="K26" i="3" s="1"/>
  <c r="L26" i="4" s="1"/>
  <c r="F26" i="23"/>
  <c r="G26" i="23"/>
  <c r="H26" i="23"/>
  <c r="K26" i="5" s="1"/>
  <c r="L26" i="6" s="1"/>
  <c r="I26" i="23"/>
  <c r="J26" i="23"/>
  <c r="K26" i="23"/>
  <c r="K26" i="7" s="1"/>
  <c r="L26" i="8" s="1"/>
  <c r="L26" i="23"/>
  <c r="B27" i="23"/>
  <c r="K27" i="1" s="1"/>
  <c r="L27" i="2" s="1"/>
  <c r="C27" i="23"/>
  <c r="D27" i="23"/>
  <c r="E27" i="23"/>
  <c r="K27" i="3" s="1"/>
  <c r="L27" i="4" s="1"/>
  <c r="F27" i="23"/>
  <c r="G27" i="23"/>
  <c r="H27" i="23"/>
  <c r="K27" i="5" s="1"/>
  <c r="L27" i="6" s="1"/>
  <c r="I27" i="23"/>
  <c r="J27" i="23"/>
  <c r="K27" i="23"/>
  <c r="K27" i="7" s="1"/>
  <c r="L27" i="8" s="1"/>
  <c r="L27" i="23"/>
  <c r="B28" i="23"/>
  <c r="K28" i="1" s="1"/>
  <c r="L28" i="2" s="1"/>
  <c r="AH28" i="2" s="1"/>
  <c r="C28" i="23"/>
  <c r="D28" i="23"/>
  <c r="E28" i="23"/>
  <c r="K28" i="3" s="1"/>
  <c r="L28" i="4" s="1"/>
  <c r="F28" i="23"/>
  <c r="G28" i="23"/>
  <c r="H28" i="23"/>
  <c r="K28" i="5" s="1"/>
  <c r="L28" i="6" s="1"/>
  <c r="I28" i="23"/>
  <c r="J28" i="23"/>
  <c r="K28" i="23"/>
  <c r="K28" i="7" s="1"/>
  <c r="L28" i="8" s="1"/>
  <c r="L28" i="23"/>
  <c r="B29" i="23"/>
  <c r="C29" i="23"/>
  <c r="D29" i="23"/>
  <c r="E29" i="23"/>
  <c r="F29" i="23"/>
  <c r="G29" i="23"/>
  <c r="H29" i="23"/>
  <c r="I29" i="23"/>
  <c r="J29" i="23"/>
  <c r="K29" i="23"/>
  <c r="L29" i="23"/>
  <c r="B30" i="23"/>
  <c r="K30" i="1" s="1"/>
  <c r="L30" i="2" s="1"/>
  <c r="C30" i="23"/>
  <c r="D30" i="23"/>
  <c r="E30" i="23"/>
  <c r="K30" i="3" s="1"/>
  <c r="L30" i="4" s="1"/>
  <c r="F30" i="23"/>
  <c r="G30" i="23"/>
  <c r="H30" i="23"/>
  <c r="K30" i="5" s="1"/>
  <c r="L30" i="6" s="1"/>
  <c r="I30" i="23"/>
  <c r="J30" i="23"/>
  <c r="K30" i="23"/>
  <c r="K30" i="7" s="1"/>
  <c r="L30" i="8" s="1"/>
  <c r="L30" i="23"/>
  <c r="B31" i="23"/>
  <c r="K31" i="1" s="1"/>
  <c r="L31" i="2" s="1"/>
  <c r="C31" i="23"/>
  <c r="D31" i="23"/>
  <c r="E31" i="23"/>
  <c r="K31" i="3" s="1"/>
  <c r="L31" i="4" s="1"/>
  <c r="F31" i="23"/>
  <c r="G31" i="23"/>
  <c r="H31" i="23"/>
  <c r="K31" i="5" s="1"/>
  <c r="L31" i="6" s="1"/>
  <c r="I31" i="23"/>
  <c r="J31" i="23"/>
  <c r="K31" i="23"/>
  <c r="K31" i="7" s="1"/>
  <c r="L31" i="8" s="1"/>
  <c r="L31" i="23"/>
  <c r="B32" i="23"/>
  <c r="K32" i="1" s="1"/>
  <c r="L32" i="2" s="1"/>
  <c r="AH32" i="2" s="1"/>
  <c r="C32" i="23"/>
  <c r="D32" i="23"/>
  <c r="E32" i="23"/>
  <c r="K32" i="3" s="1"/>
  <c r="L32" i="4" s="1"/>
  <c r="F32" i="23"/>
  <c r="G32" i="23"/>
  <c r="H32" i="23"/>
  <c r="K32" i="5" s="1"/>
  <c r="L32" i="6" s="1"/>
  <c r="I32" i="23"/>
  <c r="J32" i="23"/>
  <c r="K32" i="23"/>
  <c r="K32" i="7" s="1"/>
  <c r="L32" i="8" s="1"/>
  <c r="L32" i="23"/>
  <c r="B33" i="23"/>
  <c r="K33" i="1" s="1"/>
  <c r="L33" i="2" s="1"/>
  <c r="C33" i="23"/>
  <c r="D33" i="23"/>
  <c r="E33" i="23"/>
  <c r="K33" i="3" s="1"/>
  <c r="L33" i="4" s="1"/>
  <c r="F33" i="23"/>
  <c r="G33" i="23"/>
  <c r="H33" i="23"/>
  <c r="K33" i="5" s="1"/>
  <c r="L33" i="6" s="1"/>
  <c r="I33" i="23"/>
  <c r="J33" i="23"/>
  <c r="K33" i="23"/>
  <c r="K33" i="7" s="1"/>
  <c r="L33" i="8" s="1"/>
  <c r="L33" i="23"/>
  <c r="B34" i="23"/>
  <c r="K34" i="1" s="1"/>
  <c r="L34" i="2" s="1"/>
  <c r="C34" i="23"/>
  <c r="D34" i="23"/>
  <c r="E34" i="23"/>
  <c r="F34" i="23"/>
  <c r="G34" i="23"/>
  <c r="H34" i="23"/>
  <c r="I34" i="23"/>
  <c r="J34" i="23"/>
  <c r="K34" i="23"/>
  <c r="K34" i="7" s="1"/>
  <c r="L34" i="8" s="1"/>
  <c r="L34" i="23"/>
  <c r="B35" i="23"/>
  <c r="C35" i="23"/>
  <c r="D35" i="23"/>
  <c r="E35" i="23"/>
  <c r="F35" i="23"/>
  <c r="G35" i="23"/>
  <c r="H35" i="23"/>
  <c r="I35" i="23"/>
  <c r="J35" i="23"/>
  <c r="K35" i="23"/>
  <c r="K35" i="7" s="1"/>
  <c r="L35" i="8" s="1"/>
  <c r="L35" i="23"/>
  <c r="B36" i="23"/>
  <c r="K36" i="1" s="1"/>
  <c r="L36" i="2" s="1"/>
  <c r="C36" i="23"/>
  <c r="D36" i="23"/>
  <c r="E36" i="23"/>
  <c r="K36" i="3" s="1"/>
  <c r="L36" i="4" s="1"/>
  <c r="F36" i="23"/>
  <c r="G36" i="23"/>
  <c r="H36" i="23"/>
  <c r="K36" i="5" s="1"/>
  <c r="L36" i="6" s="1"/>
  <c r="I36" i="23"/>
  <c r="J36" i="23"/>
  <c r="K36" i="23"/>
  <c r="K36" i="7" s="1"/>
  <c r="L36" i="8" s="1"/>
  <c r="L36" i="23"/>
  <c r="B37" i="23"/>
  <c r="K37" i="1" s="1"/>
  <c r="L37" i="2" s="1"/>
  <c r="C37" i="23"/>
  <c r="D37" i="23"/>
  <c r="E37" i="23"/>
  <c r="K37" i="3" s="1"/>
  <c r="L37" i="4" s="1"/>
  <c r="F37" i="23"/>
  <c r="G37" i="23"/>
  <c r="H37" i="23"/>
  <c r="K37" i="5" s="1"/>
  <c r="L37" i="6" s="1"/>
  <c r="I37" i="23"/>
  <c r="J37" i="23"/>
  <c r="K37" i="23"/>
  <c r="K37" i="7" s="1"/>
  <c r="L37" i="8" s="1"/>
  <c r="L37" i="23"/>
  <c r="B38" i="23"/>
  <c r="K38" i="1" s="1"/>
  <c r="L38" i="2" s="1"/>
  <c r="AH38" i="2" s="1"/>
  <c r="C38" i="23"/>
  <c r="D38" i="23"/>
  <c r="E38" i="23"/>
  <c r="K38" i="3" s="1"/>
  <c r="L38" i="4" s="1"/>
  <c r="F38" i="23"/>
  <c r="G38" i="23"/>
  <c r="H38" i="23"/>
  <c r="K38" i="5" s="1"/>
  <c r="L38" i="6" s="1"/>
  <c r="I38" i="23"/>
  <c r="J38" i="23"/>
  <c r="K38" i="23"/>
  <c r="K38" i="7" s="1"/>
  <c r="L38" i="8" s="1"/>
  <c r="L38" i="23"/>
  <c r="B39" i="23"/>
  <c r="K39" i="1" s="1"/>
  <c r="L39" i="2" s="1"/>
  <c r="C39" i="23"/>
  <c r="D39" i="23"/>
  <c r="E39" i="23"/>
  <c r="K39" i="3" s="1"/>
  <c r="L39" i="4" s="1"/>
  <c r="F39" i="23"/>
  <c r="G39" i="23"/>
  <c r="H39" i="23"/>
  <c r="K39" i="5" s="1"/>
  <c r="L39" i="6" s="1"/>
  <c r="I39" i="23"/>
  <c r="J39" i="23"/>
  <c r="K39" i="23"/>
  <c r="K39" i="7" s="1"/>
  <c r="L39" i="8" s="1"/>
  <c r="L39" i="23"/>
  <c r="B40" i="23"/>
  <c r="K40" i="1" s="1"/>
  <c r="L40" i="2" s="1"/>
  <c r="C40" i="23"/>
  <c r="D40" i="23"/>
  <c r="E40" i="23"/>
  <c r="K40" i="3" s="1"/>
  <c r="L40" i="4" s="1"/>
  <c r="F40" i="23"/>
  <c r="G40" i="23"/>
  <c r="H40" i="23"/>
  <c r="K40" i="5" s="1"/>
  <c r="L40" i="6" s="1"/>
  <c r="I40" i="23"/>
  <c r="J40" i="23"/>
  <c r="K40" i="23"/>
  <c r="K40" i="7" s="1"/>
  <c r="L40" i="8" s="1"/>
  <c r="L40" i="23"/>
  <c r="B41" i="23"/>
  <c r="K41" i="1" s="1"/>
  <c r="L41" i="2" s="1"/>
  <c r="C41" i="23"/>
  <c r="D41" i="23"/>
  <c r="E41" i="23"/>
  <c r="K41" i="3" s="1"/>
  <c r="L41" i="4" s="1"/>
  <c r="F41" i="23"/>
  <c r="G41" i="23"/>
  <c r="H41" i="23"/>
  <c r="K41" i="5" s="1"/>
  <c r="L41" i="6" s="1"/>
  <c r="I41" i="23"/>
  <c r="J41" i="23"/>
  <c r="K41" i="23"/>
  <c r="K41" i="7" s="1"/>
  <c r="L41" i="8" s="1"/>
  <c r="L41" i="23"/>
  <c r="B42" i="23"/>
  <c r="K42" i="1" s="1"/>
  <c r="L42" i="2" s="1"/>
  <c r="C42" i="23"/>
  <c r="D42" i="23"/>
  <c r="E42" i="23"/>
  <c r="K42" i="3" s="1"/>
  <c r="L42" i="4" s="1"/>
  <c r="F42" i="23"/>
  <c r="G42" i="23"/>
  <c r="H42" i="23"/>
  <c r="K42" i="5" s="1"/>
  <c r="L42" i="6" s="1"/>
  <c r="I42" i="23"/>
  <c r="J42" i="23"/>
  <c r="K42" i="23"/>
  <c r="K42" i="7" s="1"/>
  <c r="L42" i="8" s="1"/>
  <c r="L42" i="23"/>
  <c r="B43" i="23"/>
  <c r="K43" i="1" s="1"/>
  <c r="L43" i="2" s="1"/>
  <c r="C43" i="23"/>
  <c r="D43" i="23"/>
  <c r="E43" i="23"/>
  <c r="K43" i="3" s="1"/>
  <c r="L43" i="4" s="1"/>
  <c r="F43" i="23"/>
  <c r="G43" i="23"/>
  <c r="H43" i="23"/>
  <c r="K43" i="5" s="1"/>
  <c r="L43" i="6" s="1"/>
  <c r="I43" i="23"/>
  <c r="J43" i="23"/>
  <c r="K43" i="23"/>
  <c r="K43" i="7" s="1"/>
  <c r="L43" i="8" s="1"/>
  <c r="L43" i="23"/>
  <c r="B44" i="23"/>
  <c r="K44" i="1" s="1"/>
  <c r="L44" i="2" s="1"/>
  <c r="AH44" i="2" s="1"/>
  <c r="C44" i="23"/>
  <c r="D44" i="23"/>
  <c r="E44" i="23"/>
  <c r="K44" i="3" s="1"/>
  <c r="L44" i="4" s="1"/>
  <c r="F44" i="23"/>
  <c r="G44" i="23"/>
  <c r="H44" i="23"/>
  <c r="K44" i="5" s="1"/>
  <c r="L44" i="6" s="1"/>
  <c r="I44" i="23"/>
  <c r="J44" i="23"/>
  <c r="K44" i="23"/>
  <c r="K44" i="7" s="1"/>
  <c r="L44" i="8" s="1"/>
  <c r="L44" i="23"/>
  <c r="B45" i="23"/>
  <c r="K45" i="1" s="1"/>
  <c r="L45" i="2" s="1"/>
  <c r="C45" i="23"/>
  <c r="D45" i="23"/>
  <c r="E45" i="23"/>
  <c r="K45" i="3" s="1"/>
  <c r="L45" i="4" s="1"/>
  <c r="F45" i="23"/>
  <c r="G45" i="23"/>
  <c r="H45" i="23"/>
  <c r="K45" i="5" s="1"/>
  <c r="L45" i="6" s="1"/>
  <c r="I45" i="23"/>
  <c r="J45" i="23"/>
  <c r="K45" i="23"/>
  <c r="K45" i="7" s="1"/>
  <c r="L45" i="8" s="1"/>
  <c r="L45" i="23"/>
  <c r="B46" i="23"/>
  <c r="K46" i="1" s="1"/>
  <c r="L46" i="2" s="1"/>
  <c r="C46" i="23"/>
  <c r="D46" i="23"/>
  <c r="E46" i="23"/>
  <c r="K46" i="3" s="1"/>
  <c r="L46" i="4" s="1"/>
  <c r="F46" i="23"/>
  <c r="G46" i="23"/>
  <c r="H46" i="23"/>
  <c r="K46" i="5" s="1"/>
  <c r="L46" i="6" s="1"/>
  <c r="I46" i="23"/>
  <c r="J46" i="23"/>
  <c r="K46" i="23"/>
  <c r="K46" i="7" s="1"/>
  <c r="L46" i="8" s="1"/>
  <c r="L46" i="23"/>
  <c r="B47" i="23"/>
  <c r="C47" i="23"/>
  <c r="D47" i="23"/>
  <c r="E47" i="23"/>
  <c r="K47" i="3" s="1"/>
  <c r="L47" i="4" s="1"/>
  <c r="F47" i="23"/>
  <c r="G47" i="23"/>
  <c r="H47" i="23"/>
  <c r="K47" i="5" s="1"/>
  <c r="L47" i="6" s="1"/>
  <c r="I47" i="23"/>
  <c r="J47" i="23"/>
  <c r="K47" i="23"/>
  <c r="K47" i="7" s="1"/>
  <c r="L47" i="8" s="1"/>
  <c r="L47" i="23"/>
  <c r="B48" i="23"/>
  <c r="K48" i="1" s="1"/>
  <c r="L48" i="2" s="1"/>
  <c r="C48" i="23"/>
  <c r="D48" i="23"/>
  <c r="E48" i="23"/>
  <c r="K48" i="3" s="1"/>
  <c r="L48" i="4" s="1"/>
  <c r="F48" i="23"/>
  <c r="G48" i="23"/>
  <c r="H48" i="23"/>
  <c r="K48" i="5" s="1"/>
  <c r="L48" i="6" s="1"/>
  <c r="I48" i="23"/>
  <c r="J48" i="23"/>
  <c r="K48" i="23"/>
  <c r="K48" i="7" s="1"/>
  <c r="L48" i="8" s="1"/>
  <c r="L48" i="23"/>
  <c r="B49" i="23"/>
  <c r="C49" i="23"/>
  <c r="D49" i="23"/>
  <c r="E49" i="23"/>
  <c r="K49" i="3" s="1"/>
  <c r="L49" i="4" s="1"/>
  <c r="F49" i="23"/>
  <c r="G49" i="23"/>
  <c r="H49" i="23"/>
  <c r="I49" i="23"/>
  <c r="J49" i="23"/>
  <c r="K49" i="23"/>
  <c r="L49" i="23"/>
  <c r="B50" i="23"/>
  <c r="K50" i="1" s="1"/>
  <c r="L50" i="2" s="1"/>
  <c r="C50" i="23"/>
  <c r="D50" i="23"/>
  <c r="E50" i="23"/>
  <c r="K50" i="3" s="1"/>
  <c r="L50" i="4" s="1"/>
  <c r="F50" i="23"/>
  <c r="G50" i="23"/>
  <c r="H50" i="23"/>
  <c r="K50" i="5" s="1"/>
  <c r="L50" i="6" s="1"/>
  <c r="I50" i="23"/>
  <c r="J50" i="23"/>
  <c r="K50" i="23"/>
  <c r="K50" i="7" s="1"/>
  <c r="L50" i="8" s="1"/>
  <c r="L50" i="23"/>
  <c r="B51" i="23"/>
  <c r="K51" i="1" s="1"/>
  <c r="L51" i="2" s="1"/>
  <c r="AH51" i="2" s="1"/>
  <c r="C51" i="23"/>
  <c r="D51" i="23"/>
  <c r="E51" i="23"/>
  <c r="K51" i="3" s="1"/>
  <c r="L51" i="4" s="1"/>
  <c r="F51" i="23"/>
  <c r="G51" i="23"/>
  <c r="H51" i="23"/>
  <c r="K51" i="5" s="1"/>
  <c r="L51" i="6" s="1"/>
  <c r="I51" i="23"/>
  <c r="J51" i="23"/>
  <c r="K51" i="23"/>
  <c r="K51" i="7" s="1"/>
  <c r="L51" i="8" s="1"/>
  <c r="L51" i="23"/>
  <c r="B52" i="23"/>
  <c r="C52" i="23"/>
  <c r="D52" i="23"/>
  <c r="E52" i="23"/>
  <c r="F52" i="23"/>
  <c r="G52" i="23"/>
  <c r="H52" i="23"/>
  <c r="K52" i="5" s="1"/>
  <c r="L52" i="6" s="1"/>
  <c r="I52" i="23"/>
  <c r="J52" i="23"/>
  <c r="K52" i="23"/>
  <c r="K52" i="7" s="1"/>
  <c r="L52" i="8" s="1"/>
  <c r="L52" i="23"/>
  <c r="B53" i="23"/>
  <c r="K53" i="1" s="1"/>
  <c r="L53" i="2" s="1"/>
  <c r="C53" i="23"/>
  <c r="D53" i="23"/>
  <c r="E53" i="23"/>
  <c r="K53" i="3" s="1"/>
  <c r="L53" i="4" s="1"/>
  <c r="F53" i="23"/>
  <c r="G53" i="23"/>
  <c r="H53" i="23"/>
  <c r="K53" i="5" s="1"/>
  <c r="L53" i="6" s="1"/>
  <c r="I53" i="23"/>
  <c r="J53" i="23"/>
  <c r="K53" i="23"/>
  <c r="K53" i="7" s="1"/>
  <c r="L53" i="8" s="1"/>
  <c r="L53" i="23"/>
  <c r="B54" i="23"/>
  <c r="K54" i="1" s="1"/>
  <c r="L54" i="2" s="1"/>
  <c r="C54" i="23"/>
  <c r="D54" i="23"/>
  <c r="E54" i="23"/>
  <c r="K54" i="3" s="1"/>
  <c r="L54" i="4" s="1"/>
  <c r="F54" i="23"/>
  <c r="G54" i="23"/>
  <c r="H54" i="23"/>
  <c r="K54" i="5" s="1"/>
  <c r="L54" i="6" s="1"/>
  <c r="I54" i="23"/>
  <c r="J54" i="23"/>
  <c r="K54" i="23"/>
  <c r="K54" i="7" s="1"/>
  <c r="L54" i="8" s="1"/>
  <c r="L54" i="23"/>
  <c r="B55" i="23"/>
  <c r="K55" i="1" s="1"/>
  <c r="L55" i="2" s="1"/>
  <c r="C55" i="23"/>
  <c r="D55" i="23"/>
  <c r="E55" i="23"/>
  <c r="K55" i="3" s="1"/>
  <c r="L55" i="4" s="1"/>
  <c r="F55" i="23"/>
  <c r="G55" i="23"/>
  <c r="H55" i="23"/>
  <c r="K55" i="5" s="1"/>
  <c r="L55" i="6" s="1"/>
  <c r="I55" i="23"/>
  <c r="J55" i="23"/>
  <c r="K55" i="23"/>
  <c r="K55" i="7" s="1"/>
  <c r="L55" i="8" s="1"/>
  <c r="L55" i="23"/>
  <c r="B56" i="23"/>
  <c r="K56" i="1" s="1"/>
  <c r="L56" i="2" s="1"/>
  <c r="C56" i="23"/>
  <c r="D56" i="23"/>
  <c r="E56" i="23"/>
  <c r="K56" i="3" s="1"/>
  <c r="L56" i="4" s="1"/>
  <c r="F56" i="23"/>
  <c r="G56" i="23"/>
  <c r="H56" i="23"/>
  <c r="K56" i="5" s="1"/>
  <c r="L56" i="6" s="1"/>
  <c r="I56" i="23"/>
  <c r="J56" i="23"/>
  <c r="K56" i="23"/>
  <c r="K56" i="7" s="1"/>
  <c r="L56" i="8" s="1"/>
  <c r="L56" i="23"/>
  <c r="B57" i="23"/>
  <c r="K57" i="1" s="1"/>
  <c r="L57" i="2" s="1"/>
  <c r="AH57" i="2" s="1"/>
  <c r="C57" i="23"/>
  <c r="D57" i="23"/>
  <c r="E57" i="23"/>
  <c r="K57" i="3" s="1"/>
  <c r="L57" i="4" s="1"/>
  <c r="F57" i="23"/>
  <c r="G57" i="23"/>
  <c r="H57" i="23"/>
  <c r="K57" i="5" s="1"/>
  <c r="L57" i="6" s="1"/>
  <c r="I57" i="23"/>
  <c r="J57" i="23"/>
  <c r="K57" i="23"/>
  <c r="K57" i="7" s="1"/>
  <c r="L57" i="8" s="1"/>
  <c r="L57" i="23"/>
  <c r="B58" i="23"/>
  <c r="K58" i="1" s="1"/>
  <c r="L58" i="2" s="1"/>
  <c r="C58" i="23"/>
  <c r="D58" i="23"/>
  <c r="E58" i="23"/>
  <c r="K58" i="3" s="1"/>
  <c r="L58" i="4" s="1"/>
  <c r="F58" i="23"/>
  <c r="G58" i="23"/>
  <c r="H58" i="23"/>
  <c r="K58" i="5" s="1"/>
  <c r="L58" i="6" s="1"/>
  <c r="I58" i="23"/>
  <c r="J58" i="23"/>
  <c r="K58" i="23"/>
  <c r="K58" i="7" s="1"/>
  <c r="L58" i="8" s="1"/>
  <c r="L58" i="23"/>
  <c r="B59" i="23"/>
  <c r="C59" i="23"/>
  <c r="D59" i="23"/>
  <c r="E59" i="23"/>
  <c r="F59" i="23"/>
  <c r="G59" i="23"/>
  <c r="H59" i="23"/>
  <c r="K59" i="5" s="1"/>
  <c r="L59" i="6" s="1"/>
  <c r="I59" i="23"/>
  <c r="J59" i="23"/>
  <c r="K59" i="23"/>
  <c r="K59" i="7" s="1"/>
  <c r="L59" i="8" s="1"/>
  <c r="L59" i="23"/>
  <c r="B60" i="23"/>
  <c r="C60" i="23"/>
  <c r="D60" i="23"/>
  <c r="E60" i="23"/>
  <c r="K60" i="3" s="1"/>
  <c r="L60" i="4" s="1"/>
  <c r="AH60" i="4" s="1"/>
  <c r="F60" i="23"/>
  <c r="G60" i="23"/>
  <c r="H60" i="23"/>
  <c r="K60" i="5" s="1"/>
  <c r="L60" i="6" s="1"/>
  <c r="I60" i="23"/>
  <c r="J60" i="23"/>
  <c r="K60" i="23"/>
  <c r="L60" i="23"/>
  <c r="B61" i="23"/>
  <c r="K61" i="1" s="1"/>
  <c r="L61" i="2" s="1"/>
  <c r="AH61" i="2" s="1"/>
  <c r="C61" i="23"/>
  <c r="D61" i="23"/>
  <c r="E61" i="23"/>
  <c r="K61" i="3" s="1"/>
  <c r="L61" i="4" s="1"/>
  <c r="F61" i="23"/>
  <c r="G61" i="23"/>
  <c r="H61" i="23"/>
  <c r="K61" i="5" s="1"/>
  <c r="L61" i="6" s="1"/>
  <c r="I61" i="23"/>
  <c r="J61" i="23"/>
  <c r="K61" i="23"/>
  <c r="K61" i="7" s="1"/>
  <c r="L61" i="8" s="1"/>
  <c r="L61" i="23"/>
  <c r="B62" i="23"/>
  <c r="K62" i="1" s="1"/>
  <c r="L62" i="2" s="1"/>
  <c r="C62" i="23"/>
  <c r="D62" i="23"/>
  <c r="E62" i="23"/>
  <c r="K62" i="3" s="1"/>
  <c r="L62" i="4" s="1"/>
  <c r="F62" i="23"/>
  <c r="G62" i="23"/>
  <c r="H62" i="23"/>
  <c r="K62" i="5" s="1"/>
  <c r="L62" i="6" s="1"/>
  <c r="I62" i="23"/>
  <c r="J62" i="23"/>
  <c r="K62" i="23"/>
  <c r="K62" i="7" s="1"/>
  <c r="L62" i="8" s="1"/>
  <c r="L62" i="23"/>
  <c r="B63" i="23"/>
  <c r="K63" i="1" s="1"/>
  <c r="L63" i="2" s="1"/>
  <c r="C63" i="23"/>
  <c r="D63" i="23"/>
  <c r="E63" i="23"/>
  <c r="K63" i="3" s="1"/>
  <c r="L63" i="4" s="1"/>
  <c r="F63" i="23"/>
  <c r="G63" i="23"/>
  <c r="H63" i="23"/>
  <c r="K63" i="5" s="1"/>
  <c r="L63" i="6" s="1"/>
  <c r="I63" i="23"/>
  <c r="J63" i="23"/>
  <c r="K63" i="23"/>
  <c r="K63" i="7" s="1"/>
  <c r="L63" i="8" s="1"/>
  <c r="L63" i="23"/>
  <c r="B64" i="23"/>
  <c r="K64" i="1" s="1"/>
  <c r="L64" i="2" s="1"/>
  <c r="C64" i="23"/>
  <c r="D64" i="23"/>
  <c r="E64" i="23"/>
  <c r="K64" i="3" s="1"/>
  <c r="L64" i="4" s="1"/>
  <c r="F64" i="23"/>
  <c r="G64" i="23"/>
  <c r="H64" i="23"/>
  <c r="K64" i="5" s="1"/>
  <c r="L64" i="6" s="1"/>
  <c r="I64" i="23"/>
  <c r="J64" i="23"/>
  <c r="K64" i="23"/>
  <c r="K64" i="7" s="1"/>
  <c r="L64" i="8" s="1"/>
  <c r="L64" i="23"/>
  <c r="B65" i="23"/>
  <c r="K65" i="1" s="1"/>
  <c r="L65" i="2" s="1"/>
  <c r="C65" i="23"/>
  <c r="D65" i="23"/>
  <c r="E65" i="23"/>
  <c r="K65" i="3" s="1"/>
  <c r="L65" i="4" s="1"/>
  <c r="F65" i="23"/>
  <c r="G65" i="23"/>
  <c r="H65" i="23"/>
  <c r="K65" i="5" s="1"/>
  <c r="L65" i="6" s="1"/>
  <c r="I65" i="23"/>
  <c r="J65" i="23"/>
  <c r="K65" i="23"/>
  <c r="K65" i="7" s="1"/>
  <c r="L65" i="8" s="1"/>
  <c r="L65" i="23"/>
  <c r="B66" i="23"/>
  <c r="K66" i="1" s="1"/>
  <c r="L66" i="2" s="1"/>
  <c r="C66" i="23"/>
  <c r="D66" i="23"/>
  <c r="E66" i="23"/>
  <c r="K66" i="3" s="1"/>
  <c r="L66" i="4" s="1"/>
  <c r="F66" i="23"/>
  <c r="G66" i="23"/>
  <c r="H66" i="23"/>
  <c r="K66" i="5" s="1"/>
  <c r="L66" i="6" s="1"/>
  <c r="I66" i="23"/>
  <c r="J66" i="23"/>
  <c r="K66" i="23"/>
  <c r="K66" i="7" s="1"/>
  <c r="L66" i="8" s="1"/>
  <c r="L66" i="23"/>
  <c r="B67" i="23"/>
  <c r="C67" i="23"/>
  <c r="D67" i="23"/>
  <c r="E67" i="23"/>
  <c r="F67" i="23"/>
  <c r="G67" i="23"/>
  <c r="H67" i="23"/>
  <c r="I67" i="23"/>
  <c r="J67" i="23"/>
  <c r="K67" i="23"/>
  <c r="K67" i="7" s="1"/>
  <c r="L67" i="8" s="1"/>
  <c r="L67" i="23"/>
  <c r="B68" i="23"/>
  <c r="K68" i="1" s="1"/>
  <c r="L68" i="2" s="1"/>
  <c r="C68" i="23"/>
  <c r="D68" i="23"/>
  <c r="E68" i="23"/>
  <c r="K68" i="3" s="1"/>
  <c r="L68" i="4" s="1"/>
  <c r="F68" i="23"/>
  <c r="G68" i="23"/>
  <c r="H68" i="23"/>
  <c r="K68" i="5" s="1"/>
  <c r="L68" i="6" s="1"/>
  <c r="I68" i="23"/>
  <c r="J68" i="23"/>
  <c r="K68" i="23"/>
  <c r="K68" i="7" s="1"/>
  <c r="L68" i="8" s="1"/>
  <c r="L68" i="23"/>
  <c r="B69" i="23"/>
  <c r="K69" i="1" s="1"/>
  <c r="L69" i="2" s="1"/>
  <c r="C69" i="23"/>
  <c r="D69" i="23"/>
  <c r="E69" i="23"/>
  <c r="K69" i="3" s="1"/>
  <c r="L69" i="4" s="1"/>
  <c r="F69" i="23"/>
  <c r="G69" i="23"/>
  <c r="H69" i="23"/>
  <c r="K69" i="5" s="1"/>
  <c r="L69" i="6" s="1"/>
  <c r="I69" i="23"/>
  <c r="J69" i="23"/>
  <c r="K69" i="23"/>
  <c r="K69" i="7" s="1"/>
  <c r="L69" i="8" s="1"/>
  <c r="L69" i="23"/>
  <c r="B70" i="23"/>
  <c r="K70" i="1" s="1"/>
  <c r="L70" i="2" s="1"/>
  <c r="C70" i="23"/>
  <c r="D70" i="23"/>
  <c r="E70" i="23"/>
  <c r="K70" i="3" s="1"/>
  <c r="L70" i="4" s="1"/>
  <c r="F70" i="23"/>
  <c r="G70" i="23"/>
  <c r="H70" i="23"/>
  <c r="K70" i="5" s="1"/>
  <c r="L70" i="6" s="1"/>
  <c r="I70" i="23"/>
  <c r="J70" i="23"/>
  <c r="K70" i="23"/>
  <c r="K70" i="7" s="1"/>
  <c r="L70" i="8" s="1"/>
  <c r="L70" i="23"/>
  <c r="B71" i="23"/>
  <c r="K71" i="1" s="1"/>
  <c r="L71" i="2" s="1"/>
  <c r="C71" i="23"/>
  <c r="D71" i="23"/>
  <c r="E71" i="23"/>
  <c r="K71" i="3" s="1"/>
  <c r="L71" i="4" s="1"/>
  <c r="F71" i="23"/>
  <c r="G71" i="23"/>
  <c r="H71" i="23"/>
  <c r="K71" i="5" s="1"/>
  <c r="L71" i="6" s="1"/>
  <c r="I71" i="23"/>
  <c r="J71" i="23"/>
  <c r="K71" i="23"/>
  <c r="K71" i="7" s="1"/>
  <c r="L71" i="8" s="1"/>
  <c r="L71" i="23"/>
  <c r="B72" i="23"/>
  <c r="K72" i="1" s="1"/>
  <c r="L72" i="2" s="1"/>
  <c r="C72" i="23"/>
  <c r="D72" i="23"/>
  <c r="E72" i="23"/>
  <c r="K72" i="3" s="1"/>
  <c r="L72" i="4" s="1"/>
  <c r="F72" i="23"/>
  <c r="G72" i="23"/>
  <c r="H72" i="23"/>
  <c r="K72" i="5" s="1"/>
  <c r="L72" i="6" s="1"/>
  <c r="I72" i="23"/>
  <c r="J72" i="23"/>
  <c r="K72" i="23"/>
  <c r="K72" i="7" s="1"/>
  <c r="L72" i="8" s="1"/>
  <c r="L72" i="23"/>
  <c r="B73" i="23"/>
  <c r="K73" i="1" s="1"/>
  <c r="L73" i="2" s="1"/>
  <c r="C73" i="23"/>
  <c r="D73" i="23"/>
  <c r="E73" i="23"/>
  <c r="K73" i="3" s="1"/>
  <c r="L73" i="4" s="1"/>
  <c r="F73" i="23"/>
  <c r="G73" i="23"/>
  <c r="H73" i="23"/>
  <c r="K73" i="5" s="1"/>
  <c r="L73" i="6" s="1"/>
  <c r="I73" i="23"/>
  <c r="J73" i="23"/>
  <c r="K73" i="23"/>
  <c r="K73" i="7" s="1"/>
  <c r="L73" i="8" s="1"/>
  <c r="L73" i="23"/>
  <c r="B74" i="23"/>
  <c r="K74" i="1" s="1"/>
  <c r="L74" i="2" s="1"/>
  <c r="AH74" i="2" s="1"/>
  <c r="C74" i="23"/>
  <c r="D74" i="23"/>
  <c r="E74" i="23"/>
  <c r="K74" i="3" s="1"/>
  <c r="L74" i="4" s="1"/>
  <c r="F74" i="23"/>
  <c r="G74" i="23"/>
  <c r="H74" i="23"/>
  <c r="K74" i="5" s="1"/>
  <c r="L74" i="6" s="1"/>
  <c r="I74" i="23"/>
  <c r="J74" i="23"/>
  <c r="K74" i="23"/>
  <c r="K74" i="7" s="1"/>
  <c r="L74" i="8" s="1"/>
  <c r="L74" i="23"/>
  <c r="B75" i="23"/>
  <c r="K75" i="1" s="1"/>
  <c r="L75" i="2" s="1"/>
  <c r="C75" i="23"/>
  <c r="D75" i="23"/>
  <c r="E75" i="23"/>
  <c r="K75" i="3" s="1"/>
  <c r="L75" i="4" s="1"/>
  <c r="F75" i="23"/>
  <c r="G75" i="23"/>
  <c r="H75" i="23"/>
  <c r="K75" i="5" s="1"/>
  <c r="L75" i="6" s="1"/>
  <c r="I75" i="23"/>
  <c r="J75" i="23"/>
  <c r="K75" i="23"/>
  <c r="K75" i="7" s="1"/>
  <c r="L75" i="8" s="1"/>
  <c r="L75" i="23"/>
  <c r="B76" i="23"/>
  <c r="K76" i="1" s="1"/>
  <c r="L76" i="2" s="1"/>
  <c r="AH76" i="2" s="1"/>
  <c r="C76" i="23"/>
  <c r="D76" i="23"/>
  <c r="E76" i="23"/>
  <c r="K76" i="3" s="1"/>
  <c r="L76" i="4" s="1"/>
  <c r="F76" i="23"/>
  <c r="G76" i="23"/>
  <c r="H76" i="23"/>
  <c r="K76" i="5" s="1"/>
  <c r="L76" i="6" s="1"/>
  <c r="I76" i="23"/>
  <c r="J76" i="23"/>
  <c r="K76" i="23"/>
  <c r="K76" i="7" s="1"/>
  <c r="L76" i="8" s="1"/>
  <c r="L76" i="23"/>
  <c r="B77" i="23"/>
  <c r="K77" i="1" s="1"/>
  <c r="L77" i="2" s="1"/>
  <c r="C77" i="23"/>
  <c r="D77" i="23"/>
  <c r="E77" i="23"/>
  <c r="K77" i="3" s="1"/>
  <c r="L77" i="4" s="1"/>
  <c r="F77" i="23"/>
  <c r="G77" i="23"/>
  <c r="H77" i="23"/>
  <c r="K77" i="5" s="1"/>
  <c r="L77" i="6" s="1"/>
  <c r="I77" i="23"/>
  <c r="J77" i="23"/>
  <c r="K77" i="23"/>
  <c r="K77" i="7" s="1"/>
  <c r="L77" i="8" s="1"/>
  <c r="L77" i="23"/>
  <c r="B78" i="23"/>
  <c r="K78" i="1" s="1"/>
  <c r="L78" i="2" s="1"/>
  <c r="AH78" i="2" s="1"/>
  <c r="C78" i="23"/>
  <c r="D78" i="23"/>
  <c r="E78" i="23"/>
  <c r="K78" i="3" s="1"/>
  <c r="L78" i="4" s="1"/>
  <c r="F78" i="23"/>
  <c r="G78" i="23"/>
  <c r="H78" i="23"/>
  <c r="K78" i="5" s="1"/>
  <c r="L78" i="6" s="1"/>
  <c r="I78" i="23"/>
  <c r="J78" i="23"/>
  <c r="K78" i="23"/>
  <c r="K78" i="7" s="1"/>
  <c r="L78" i="8" s="1"/>
  <c r="L78" i="23"/>
  <c r="B79" i="23"/>
  <c r="C79" i="23"/>
  <c r="D79" i="23"/>
  <c r="E79" i="23"/>
  <c r="F79" i="23"/>
  <c r="G79" i="23"/>
  <c r="H79" i="23"/>
  <c r="K79" i="5" s="1"/>
  <c r="L79" i="6" s="1"/>
  <c r="I79" i="23"/>
  <c r="J79" i="23"/>
  <c r="K79" i="23"/>
  <c r="K79" i="7" s="1"/>
  <c r="L79" i="8" s="1"/>
  <c r="L79" i="23"/>
  <c r="B80" i="23"/>
  <c r="K80" i="1" s="1"/>
  <c r="L80" i="2" s="1"/>
  <c r="C80" i="23"/>
  <c r="D80" i="23"/>
  <c r="E80" i="23"/>
  <c r="K80" i="3" s="1"/>
  <c r="L80" i="4" s="1"/>
  <c r="F80" i="23"/>
  <c r="G80" i="23"/>
  <c r="H80" i="23"/>
  <c r="K80" i="5" s="1"/>
  <c r="L80" i="6" s="1"/>
  <c r="I80" i="23"/>
  <c r="J80" i="23"/>
  <c r="K80" i="23"/>
  <c r="K80" i="7" s="1"/>
  <c r="L80" i="8" s="1"/>
  <c r="L80" i="23"/>
  <c r="B81" i="23"/>
  <c r="C81" i="23"/>
  <c r="D81" i="23"/>
  <c r="E81" i="23"/>
  <c r="K81" i="3" s="1"/>
  <c r="L81" i="4" s="1"/>
  <c r="F81" i="23"/>
  <c r="G81" i="23"/>
  <c r="H81" i="23"/>
  <c r="K81" i="5" s="1"/>
  <c r="L81" i="6" s="1"/>
  <c r="I81" i="23"/>
  <c r="J81" i="23"/>
  <c r="K81" i="23"/>
  <c r="K81" i="7" s="1"/>
  <c r="L81" i="8" s="1"/>
  <c r="L81" i="23"/>
  <c r="B82" i="23"/>
  <c r="K82" i="1" s="1"/>
  <c r="L82" i="2" s="1"/>
  <c r="C82" i="23"/>
  <c r="D82" i="23"/>
  <c r="E82" i="23"/>
  <c r="K82" i="3" s="1"/>
  <c r="L82" i="4" s="1"/>
  <c r="F82" i="23"/>
  <c r="G82" i="23"/>
  <c r="H82" i="23"/>
  <c r="K82" i="5" s="1"/>
  <c r="L82" i="6" s="1"/>
  <c r="I82" i="23"/>
  <c r="J82" i="23"/>
  <c r="K82" i="23"/>
  <c r="K82" i="7" s="1"/>
  <c r="L82" i="8" s="1"/>
  <c r="L82" i="23"/>
  <c r="B83" i="23"/>
  <c r="C83" i="23"/>
  <c r="D83" i="23"/>
  <c r="E83" i="23"/>
  <c r="F83" i="23"/>
  <c r="G83" i="23"/>
  <c r="H83" i="23"/>
  <c r="K83" i="5" s="1"/>
  <c r="L83" i="6" s="1"/>
  <c r="I83" i="23"/>
  <c r="J83" i="23"/>
  <c r="K83" i="23"/>
  <c r="K83" i="7" s="1"/>
  <c r="L83" i="8" s="1"/>
  <c r="L83" i="23"/>
  <c r="B84" i="23"/>
  <c r="K84" i="1" s="1"/>
  <c r="L84" i="2" s="1"/>
  <c r="C84" i="23"/>
  <c r="D84" i="23"/>
  <c r="E84" i="23"/>
  <c r="K84" i="3" s="1"/>
  <c r="L84" i="4" s="1"/>
  <c r="F84" i="23"/>
  <c r="G84" i="23"/>
  <c r="H84" i="23"/>
  <c r="K84" i="5" s="1"/>
  <c r="L84" i="6" s="1"/>
  <c r="I84" i="23"/>
  <c r="J84" i="23"/>
  <c r="K84" i="23"/>
  <c r="K84" i="7" s="1"/>
  <c r="L84" i="8" s="1"/>
  <c r="L84" i="23"/>
  <c r="B85" i="23"/>
  <c r="K85" i="1" s="1"/>
  <c r="L85" i="2" s="1"/>
  <c r="C85" i="23"/>
  <c r="D85" i="23"/>
  <c r="E85" i="23"/>
  <c r="K85" i="3" s="1"/>
  <c r="L85" i="4" s="1"/>
  <c r="F85" i="23"/>
  <c r="G85" i="23"/>
  <c r="H85" i="23"/>
  <c r="K85" i="5" s="1"/>
  <c r="L85" i="6" s="1"/>
  <c r="I85" i="23"/>
  <c r="J85" i="23"/>
  <c r="K85" i="23"/>
  <c r="K85" i="7" s="1"/>
  <c r="L85" i="8" s="1"/>
  <c r="L85" i="23"/>
  <c r="B86" i="23"/>
  <c r="K86" i="1" s="1"/>
  <c r="L86" i="2" s="1"/>
  <c r="C86" i="23"/>
  <c r="D86" i="23"/>
  <c r="E86" i="23"/>
  <c r="K86" i="3" s="1"/>
  <c r="L86" i="4" s="1"/>
  <c r="F86" i="23"/>
  <c r="G86" i="23"/>
  <c r="H86" i="23"/>
  <c r="K86" i="5" s="1"/>
  <c r="L86" i="6" s="1"/>
  <c r="I86" i="23"/>
  <c r="J86" i="23"/>
  <c r="K86" i="23"/>
  <c r="K86" i="7" s="1"/>
  <c r="L86" i="8" s="1"/>
  <c r="L86" i="23"/>
  <c r="B87" i="23"/>
  <c r="C87" i="23"/>
  <c r="D87" i="23"/>
  <c r="E87" i="23"/>
  <c r="K87" i="3" s="1"/>
  <c r="L87" i="4" s="1"/>
  <c r="F87" i="23"/>
  <c r="G87" i="23"/>
  <c r="H87" i="23"/>
  <c r="K87" i="5" s="1"/>
  <c r="L87" i="6" s="1"/>
  <c r="I87" i="23"/>
  <c r="J87" i="23"/>
  <c r="K87" i="23"/>
  <c r="K87" i="7" s="1"/>
  <c r="L87" i="8" s="1"/>
  <c r="L87" i="23"/>
  <c r="B88" i="23"/>
  <c r="K88" i="1" s="1"/>
  <c r="L88" i="2" s="1"/>
  <c r="C88" i="23"/>
  <c r="D88" i="23"/>
  <c r="E88" i="23"/>
  <c r="K88" i="3" s="1"/>
  <c r="L88" i="4" s="1"/>
  <c r="F88" i="23"/>
  <c r="G88" i="23"/>
  <c r="H88" i="23"/>
  <c r="K88" i="5" s="1"/>
  <c r="L88" i="6" s="1"/>
  <c r="I88" i="23"/>
  <c r="J88" i="23"/>
  <c r="K88" i="23"/>
  <c r="K88" i="7" s="1"/>
  <c r="L88" i="8" s="1"/>
  <c r="L88" i="23"/>
  <c r="B89" i="23"/>
  <c r="C89" i="23"/>
  <c r="D89" i="23"/>
  <c r="E89" i="23"/>
  <c r="K89" i="3" s="1"/>
  <c r="L89" i="4" s="1"/>
  <c r="F89" i="23"/>
  <c r="G89" i="23"/>
  <c r="H89" i="23"/>
  <c r="I89" i="23"/>
  <c r="J89" i="23"/>
  <c r="K89" i="23"/>
  <c r="L89" i="23"/>
  <c r="B90" i="23"/>
  <c r="K90" i="1" s="1"/>
  <c r="L90" i="2" s="1"/>
  <c r="C90" i="23"/>
  <c r="D90" i="23"/>
  <c r="E90" i="23"/>
  <c r="K90" i="3" s="1"/>
  <c r="L90" i="4" s="1"/>
  <c r="F90" i="23"/>
  <c r="G90" i="23"/>
  <c r="H90" i="23"/>
  <c r="K90" i="5" s="1"/>
  <c r="L90" i="6" s="1"/>
  <c r="I90" i="23"/>
  <c r="J90" i="23"/>
  <c r="K90" i="23"/>
  <c r="K90" i="7" s="1"/>
  <c r="L90" i="8" s="1"/>
  <c r="L90" i="23"/>
  <c r="B91" i="23"/>
  <c r="K91" i="1" s="1"/>
  <c r="L91" i="2" s="1"/>
  <c r="C91" i="23"/>
  <c r="D91" i="23"/>
  <c r="E91" i="23"/>
  <c r="K91" i="3" s="1"/>
  <c r="L91" i="4" s="1"/>
  <c r="F91" i="23"/>
  <c r="G91" i="23"/>
  <c r="H91" i="23"/>
  <c r="K91" i="5" s="1"/>
  <c r="L91" i="6" s="1"/>
  <c r="I91" i="23"/>
  <c r="J91" i="23"/>
  <c r="K91" i="23"/>
  <c r="K91" i="7" s="1"/>
  <c r="L91" i="8" s="1"/>
  <c r="L91" i="23"/>
  <c r="B92" i="23"/>
  <c r="K92" i="1" s="1"/>
  <c r="L92" i="2" s="1"/>
  <c r="C92" i="23"/>
  <c r="D92" i="23"/>
  <c r="E92" i="23"/>
  <c r="K92" i="3" s="1"/>
  <c r="L92" i="4" s="1"/>
  <c r="F92" i="23"/>
  <c r="G92" i="23"/>
  <c r="H92" i="23"/>
  <c r="K92" i="5" s="1"/>
  <c r="L92" i="6" s="1"/>
  <c r="I92" i="23"/>
  <c r="J92" i="23"/>
  <c r="K92" i="23"/>
  <c r="K92" i="7" s="1"/>
  <c r="L92" i="8" s="1"/>
  <c r="L92" i="23"/>
  <c r="B93" i="23"/>
  <c r="K93" i="1" s="1"/>
  <c r="L93" i="2" s="1"/>
  <c r="C93" i="23"/>
  <c r="D93" i="23"/>
  <c r="E93" i="23"/>
  <c r="K93" i="3" s="1"/>
  <c r="L93" i="4" s="1"/>
  <c r="F93" i="23"/>
  <c r="G93" i="23"/>
  <c r="H93" i="23"/>
  <c r="K93" i="5" s="1"/>
  <c r="L93" i="6" s="1"/>
  <c r="I93" i="23"/>
  <c r="J93" i="23"/>
  <c r="K93" i="23"/>
  <c r="K93" i="7" s="1"/>
  <c r="L93" i="8" s="1"/>
  <c r="L93" i="23"/>
  <c r="B94" i="23"/>
  <c r="K94" i="1" s="1"/>
  <c r="L94" i="2" s="1"/>
  <c r="C94" i="23"/>
  <c r="D94" i="23"/>
  <c r="E94" i="23"/>
  <c r="K94" i="3" s="1"/>
  <c r="L94" i="4" s="1"/>
  <c r="F94" i="23"/>
  <c r="G94" i="23"/>
  <c r="H94" i="23"/>
  <c r="K94" i="5" s="1"/>
  <c r="L94" i="6" s="1"/>
  <c r="I94" i="23"/>
  <c r="J94" i="23"/>
  <c r="K94" i="23"/>
  <c r="K94" i="7" s="1"/>
  <c r="L94" i="8" s="1"/>
  <c r="L94" i="23"/>
  <c r="B95" i="23"/>
  <c r="C95" i="23"/>
  <c r="D95" i="23"/>
  <c r="E95" i="23"/>
  <c r="K95" i="3" s="1"/>
  <c r="L95" i="4" s="1"/>
  <c r="F95" i="23"/>
  <c r="G95" i="23"/>
  <c r="H95" i="23"/>
  <c r="K95" i="5" s="1"/>
  <c r="L95" i="6" s="1"/>
  <c r="I95" i="23"/>
  <c r="J95" i="23"/>
  <c r="K95" i="23"/>
  <c r="K95" i="7" s="1"/>
  <c r="L95" i="8" s="1"/>
  <c r="L95" i="23"/>
  <c r="B96" i="23"/>
  <c r="K96" i="1" s="1"/>
  <c r="L96" i="2" s="1"/>
  <c r="C96" i="23"/>
  <c r="D96" i="23"/>
  <c r="E96" i="23"/>
  <c r="K96" i="3" s="1"/>
  <c r="L96" i="4" s="1"/>
  <c r="F96" i="23"/>
  <c r="G96" i="23"/>
  <c r="H96" i="23"/>
  <c r="K96" i="5" s="1"/>
  <c r="L96" i="6" s="1"/>
  <c r="I96" i="23"/>
  <c r="J96" i="23"/>
  <c r="K96" i="23"/>
  <c r="K96" i="7" s="1"/>
  <c r="L96" i="8" s="1"/>
  <c r="L96" i="23"/>
  <c r="B97" i="23"/>
  <c r="K97" i="1" s="1"/>
  <c r="L97" i="2" s="1"/>
  <c r="AH97" i="2" s="1"/>
  <c r="C97" i="23"/>
  <c r="D97" i="23"/>
  <c r="E97" i="23"/>
  <c r="K97" i="3" s="1"/>
  <c r="L97" i="4" s="1"/>
  <c r="F97" i="23"/>
  <c r="G97" i="23"/>
  <c r="H97" i="23"/>
  <c r="K97" i="5" s="1"/>
  <c r="L97" i="6" s="1"/>
  <c r="I97" i="23"/>
  <c r="J97" i="23"/>
  <c r="K97" i="23"/>
  <c r="K97" i="7" s="1"/>
  <c r="L97" i="8" s="1"/>
  <c r="L97" i="23"/>
  <c r="B98" i="23"/>
  <c r="K98" i="1" s="1"/>
  <c r="L98" i="2" s="1"/>
  <c r="C98" i="23"/>
  <c r="D98" i="23"/>
  <c r="E98" i="23"/>
  <c r="K98" i="3" s="1"/>
  <c r="L98" i="4" s="1"/>
  <c r="F98" i="23"/>
  <c r="G98" i="23"/>
  <c r="H98" i="23"/>
  <c r="K98" i="5" s="1"/>
  <c r="L98" i="6" s="1"/>
  <c r="I98" i="23"/>
  <c r="J98" i="23"/>
  <c r="K98" i="23"/>
  <c r="K98" i="7" s="1"/>
  <c r="L98" i="8" s="1"/>
  <c r="L98" i="23"/>
  <c r="B99" i="23"/>
  <c r="K99" i="1" s="1"/>
  <c r="L99" i="2" s="1"/>
  <c r="C99" i="23"/>
  <c r="D99" i="23"/>
  <c r="E99" i="23"/>
  <c r="K99" i="3" s="1"/>
  <c r="L99" i="4" s="1"/>
  <c r="F99" i="23"/>
  <c r="G99" i="23"/>
  <c r="H99" i="23"/>
  <c r="K99" i="5" s="1"/>
  <c r="L99" i="6" s="1"/>
  <c r="I99" i="23"/>
  <c r="J99" i="23"/>
  <c r="K99" i="23"/>
  <c r="K99" i="7" s="1"/>
  <c r="L99" i="8" s="1"/>
  <c r="L99" i="23"/>
  <c r="B100" i="23"/>
  <c r="C100" i="23"/>
  <c r="D100" i="23"/>
  <c r="E100" i="23"/>
  <c r="F100" i="23"/>
  <c r="G100" i="23"/>
  <c r="H100" i="23"/>
  <c r="K100" i="5" s="1"/>
  <c r="L100" i="6" s="1"/>
  <c r="I100" i="23"/>
  <c r="J100" i="23"/>
  <c r="K100" i="23"/>
  <c r="L100" i="23"/>
  <c r="B101" i="23"/>
  <c r="K101" i="1" s="1"/>
  <c r="L101" i="2" s="1"/>
  <c r="C101" i="23"/>
  <c r="D101" i="23"/>
  <c r="E101" i="23"/>
  <c r="K101" i="3" s="1"/>
  <c r="L101" i="4" s="1"/>
  <c r="F101" i="23"/>
  <c r="G101" i="23"/>
  <c r="H101" i="23"/>
  <c r="K101" i="5" s="1"/>
  <c r="L101" i="6" s="1"/>
  <c r="I101" i="23"/>
  <c r="J101" i="23"/>
  <c r="K101" i="23"/>
  <c r="K101" i="7" s="1"/>
  <c r="L101" i="8" s="1"/>
  <c r="L101" i="23"/>
  <c r="B102" i="23"/>
  <c r="K102" i="1" s="1"/>
  <c r="L102" i="2" s="1"/>
  <c r="C102" i="23"/>
  <c r="D102" i="23"/>
  <c r="E102" i="23"/>
  <c r="K102" i="3" s="1"/>
  <c r="L102" i="4" s="1"/>
  <c r="F102" i="23"/>
  <c r="G102" i="23"/>
  <c r="H102" i="23"/>
  <c r="K102" i="5" s="1"/>
  <c r="L102" i="6" s="1"/>
  <c r="I102" i="23"/>
  <c r="J102" i="23"/>
  <c r="K102" i="23"/>
  <c r="K102" i="7" s="1"/>
  <c r="L102" i="8" s="1"/>
  <c r="L102" i="23"/>
  <c r="B103" i="23"/>
  <c r="K103" i="1" s="1"/>
  <c r="L103" i="2" s="1"/>
  <c r="AH103" i="2" s="1"/>
  <c r="C103" i="23"/>
  <c r="D103" i="23"/>
  <c r="E103" i="23"/>
  <c r="K103" i="3" s="1"/>
  <c r="L103" i="4" s="1"/>
  <c r="F103" i="23"/>
  <c r="G103" i="23"/>
  <c r="H103" i="23"/>
  <c r="K103" i="5" s="1"/>
  <c r="L103" i="6" s="1"/>
  <c r="I103" i="23"/>
  <c r="J103" i="23"/>
  <c r="K103" i="23"/>
  <c r="K103" i="7" s="1"/>
  <c r="L103" i="8" s="1"/>
  <c r="L103" i="23"/>
  <c r="B104" i="23"/>
  <c r="K104" i="1" s="1"/>
  <c r="L104" i="2" s="1"/>
  <c r="AH104" i="2" s="1"/>
  <c r="C104" i="23"/>
  <c r="D104" i="23"/>
  <c r="E104" i="23"/>
  <c r="K104" i="3" s="1"/>
  <c r="L104" i="4" s="1"/>
  <c r="F104" i="23"/>
  <c r="G104" i="23"/>
  <c r="H104" i="23"/>
  <c r="K104" i="5" s="1"/>
  <c r="L104" i="6" s="1"/>
  <c r="I104" i="23"/>
  <c r="J104" i="23"/>
  <c r="K104" i="23"/>
  <c r="K104" i="7" s="1"/>
  <c r="L104" i="8" s="1"/>
  <c r="L104" i="23"/>
  <c r="B105" i="23"/>
  <c r="K105" i="1" s="1"/>
  <c r="L105" i="2" s="1"/>
  <c r="C105" i="23"/>
  <c r="D105" i="23"/>
  <c r="E105" i="23"/>
  <c r="K105" i="3" s="1"/>
  <c r="L105" i="4" s="1"/>
  <c r="F105" i="23"/>
  <c r="G105" i="23"/>
  <c r="H105" i="23"/>
  <c r="K105" i="5" s="1"/>
  <c r="L105" i="6" s="1"/>
  <c r="I105" i="23"/>
  <c r="J105" i="23"/>
  <c r="K105" i="23"/>
  <c r="K105" i="7" s="1"/>
  <c r="L105" i="8" s="1"/>
  <c r="L105" i="23"/>
  <c r="B106" i="23"/>
  <c r="K106" i="1" s="1"/>
  <c r="L106" i="2" s="1"/>
  <c r="C106" i="23"/>
  <c r="D106" i="23"/>
  <c r="E106" i="23"/>
  <c r="F106" i="23"/>
  <c r="G106" i="23"/>
  <c r="H106" i="23"/>
  <c r="I106" i="23"/>
  <c r="J106" i="23"/>
  <c r="K106" i="23"/>
  <c r="L106" i="23"/>
  <c r="B107" i="23"/>
  <c r="K107" i="1" s="1"/>
  <c r="L107" i="2" s="1"/>
  <c r="AH107" i="2" s="1"/>
  <c r="C107" i="23"/>
  <c r="D107" i="23"/>
  <c r="E107" i="23"/>
  <c r="K107" i="3" s="1"/>
  <c r="L107" i="4" s="1"/>
  <c r="F107" i="23"/>
  <c r="G107" i="23"/>
  <c r="H107" i="23"/>
  <c r="K107" i="5" s="1"/>
  <c r="L107" i="6" s="1"/>
  <c r="I107" i="23"/>
  <c r="J107" i="23"/>
  <c r="K107" i="23"/>
  <c r="K107" i="7" s="1"/>
  <c r="L107" i="8" s="1"/>
  <c r="L107" i="23"/>
  <c r="B108" i="23"/>
  <c r="K108" i="1" s="1"/>
  <c r="L108" i="2" s="1"/>
  <c r="C108" i="23"/>
  <c r="D108" i="23"/>
  <c r="E108" i="23"/>
  <c r="K108" i="3" s="1"/>
  <c r="L108" i="4" s="1"/>
  <c r="F108" i="23"/>
  <c r="G108" i="23"/>
  <c r="H108" i="23"/>
  <c r="K108" i="5" s="1"/>
  <c r="L108" i="6" s="1"/>
  <c r="I108" i="23"/>
  <c r="J108" i="23"/>
  <c r="K108" i="23"/>
  <c r="K108" i="7" s="1"/>
  <c r="L108" i="8" s="1"/>
  <c r="L108" i="23"/>
  <c r="B109" i="23"/>
  <c r="K109" i="1" s="1"/>
  <c r="L109" i="2" s="1"/>
  <c r="C109" i="23"/>
  <c r="D109" i="23"/>
  <c r="E109" i="23"/>
  <c r="K109" i="3" s="1"/>
  <c r="L109" i="4" s="1"/>
  <c r="F109" i="23"/>
  <c r="G109" i="23"/>
  <c r="H109" i="23"/>
  <c r="K109" i="5" s="1"/>
  <c r="L109" i="6" s="1"/>
  <c r="I109" i="23"/>
  <c r="J109" i="23"/>
  <c r="K109" i="23"/>
  <c r="K109" i="7" s="1"/>
  <c r="L109" i="8" s="1"/>
  <c r="L109" i="23"/>
  <c r="B110" i="23"/>
  <c r="K110" i="1" s="1"/>
  <c r="L110" i="2" s="1"/>
  <c r="C110" i="23"/>
  <c r="D110" i="23"/>
  <c r="E110" i="23"/>
  <c r="K110" i="3" s="1"/>
  <c r="L110" i="4" s="1"/>
  <c r="F110" i="23"/>
  <c r="G110" i="23"/>
  <c r="H110" i="23"/>
  <c r="K110" i="5" s="1"/>
  <c r="L110" i="6" s="1"/>
  <c r="I110" i="23"/>
  <c r="J110" i="23"/>
  <c r="K110" i="23"/>
  <c r="K110" i="7" s="1"/>
  <c r="L110" i="8" s="1"/>
  <c r="L110" i="23"/>
  <c r="B111" i="23"/>
  <c r="K111" i="1" s="1"/>
  <c r="L111" i="2" s="1"/>
  <c r="AH111" i="2" s="1"/>
  <c r="C111" i="23"/>
  <c r="D111" i="23"/>
  <c r="E111" i="23"/>
  <c r="K111" i="3" s="1"/>
  <c r="L111" i="4" s="1"/>
  <c r="F111" i="23"/>
  <c r="G111" i="23"/>
  <c r="H111" i="23"/>
  <c r="K111" i="5" s="1"/>
  <c r="L111" i="6" s="1"/>
  <c r="I111" i="23"/>
  <c r="J111" i="23"/>
  <c r="K111" i="23"/>
  <c r="K111" i="7" s="1"/>
  <c r="L111" i="8" s="1"/>
  <c r="L111" i="23"/>
  <c r="B112" i="23"/>
  <c r="K112" i="1" s="1"/>
  <c r="L112" i="2" s="1"/>
  <c r="C112" i="23"/>
  <c r="D112" i="23"/>
  <c r="E112" i="23"/>
  <c r="K112" i="3" s="1"/>
  <c r="L112" i="4" s="1"/>
  <c r="F112" i="23"/>
  <c r="G112" i="23"/>
  <c r="H112" i="23"/>
  <c r="K112" i="5" s="1"/>
  <c r="L112" i="6" s="1"/>
  <c r="I112" i="23"/>
  <c r="J112" i="23"/>
  <c r="K112" i="23"/>
  <c r="K112" i="7" s="1"/>
  <c r="L112" i="8" s="1"/>
  <c r="L112" i="23"/>
  <c r="B113" i="23"/>
  <c r="C113" i="23"/>
  <c r="D113" i="23"/>
  <c r="E113" i="23"/>
  <c r="K113" i="3" s="1"/>
  <c r="L113" i="4" s="1"/>
  <c r="AH113" i="4" s="1"/>
  <c r="F113" i="23"/>
  <c r="G113" i="23"/>
  <c r="H113" i="23"/>
  <c r="I113" i="23"/>
  <c r="J113" i="23"/>
  <c r="K113" i="23"/>
  <c r="L113" i="23"/>
  <c r="B114" i="23"/>
  <c r="K114" i="1" s="1"/>
  <c r="L114" i="2" s="1"/>
  <c r="C114" i="23"/>
  <c r="D114" i="23"/>
  <c r="E114" i="23"/>
  <c r="K114" i="3" s="1"/>
  <c r="L114" i="4" s="1"/>
  <c r="F114" i="23"/>
  <c r="G114" i="23"/>
  <c r="H114" i="23"/>
  <c r="K114" i="5" s="1"/>
  <c r="L114" i="6" s="1"/>
  <c r="I114" i="23"/>
  <c r="J114" i="23"/>
  <c r="K114" i="23"/>
  <c r="K114" i="7" s="1"/>
  <c r="L114" i="8" s="1"/>
  <c r="L114" i="23"/>
  <c r="B115" i="23"/>
  <c r="K115" i="1" s="1"/>
  <c r="L115" i="2" s="1"/>
  <c r="C115" i="23"/>
  <c r="D115" i="23"/>
  <c r="E115" i="23"/>
  <c r="K115" i="3" s="1"/>
  <c r="L115" i="4" s="1"/>
  <c r="F115" i="23"/>
  <c r="G115" i="23"/>
  <c r="H115" i="23"/>
  <c r="K115" i="5" s="1"/>
  <c r="L115" i="6" s="1"/>
  <c r="I115" i="23"/>
  <c r="J115" i="23"/>
  <c r="K115" i="23"/>
  <c r="K115" i="7" s="1"/>
  <c r="L115" i="8" s="1"/>
  <c r="L115" i="23"/>
  <c r="B116" i="23"/>
  <c r="K116" i="1" s="1"/>
  <c r="L116" i="2" s="1"/>
  <c r="C116" i="23"/>
  <c r="D116" i="23"/>
  <c r="E116" i="23"/>
  <c r="K116" i="3" s="1"/>
  <c r="L116" i="4" s="1"/>
  <c r="F116" i="23"/>
  <c r="G116" i="23"/>
  <c r="H116" i="23"/>
  <c r="K116" i="5" s="1"/>
  <c r="L116" i="6" s="1"/>
  <c r="I116" i="23"/>
  <c r="J116" i="23"/>
  <c r="K116" i="23"/>
  <c r="K116" i="7" s="1"/>
  <c r="L116" i="8" s="1"/>
  <c r="L116" i="23"/>
  <c r="B117" i="23"/>
  <c r="K117" i="1" s="1"/>
  <c r="L117" i="2" s="1"/>
  <c r="C117" i="23"/>
  <c r="D117" i="23"/>
  <c r="E117" i="23"/>
  <c r="K117" i="3" s="1"/>
  <c r="L117" i="4" s="1"/>
  <c r="F117" i="23"/>
  <c r="G117" i="23"/>
  <c r="H117" i="23"/>
  <c r="K117" i="5" s="1"/>
  <c r="L117" i="6" s="1"/>
  <c r="I117" i="23"/>
  <c r="J117" i="23"/>
  <c r="K117" i="23"/>
  <c r="K117" i="7" s="1"/>
  <c r="L117" i="8" s="1"/>
  <c r="L117" i="23"/>
  <c r="B118" i="23"/>
  <c r="K118" i="1" s="1"/>
  <c r="L118" i="2" s="1"/>
  <c r="C118" i="23"/>
  <c r="D118" i="23"/>
  <c r="E118" i="23"/>
  <c r="K118" i="3" s="1"/>
  <c r="L118" i="4" s="1"/>
  <c r="F118" i="23"/>
  <c r="G118" i="23"/>
  <c r="H118" i="23"/>
  <c r="K118" i="5" s="1"/>
  <c r="L118" i="6" s="1"/>
  <c r="I118" i="23"/>
  <c r="J118" i="23"/>
  <c r="K118" i="23"/>
  <c r="K118" i="7" s="1"/>
  <c r="L118" i="8" s="1"/>
  <c r="L118" i="23"/>
  <c r="B119" i="23"/>
  <c r="K119" i="1" s="1"/>
  <c r="L119" i="2" s="1"/>
  <c r="C119" i="23"/>
  <c r="D119" i="23"/>
  <c r="E119" i="23"/>
  <c r="K119" i="3" s="1"/>
  <c r="L119" i="4" s="1"/>
  <c r="F119" i="23"/>
  <c r="G119" i="23"/>
  <c r="H119" i="23"/>
  <c r="K119" i="5" s="1"/>
  <c r="L119" i="6" s="1"/>
  <c r="I119" i="23"/>
  <c r="J119" i="23"/>
  <c r="K119" i="23"/>
  <c r="K119" i="7" s="1"/>
  <c r="L119" i="8" s="1"/>
  <c r="L119" i="23"/>
  <c r="B120" i="23"/>
  <c r="K120" i="1" s="1"/>
  <c r="L120" i="2" s="1"/>
  <c r="C120" i="23"/>
  <c r="D120" i="23"/>
  <c r="E120" i="23"/>
  <c r="K120" i="3" s="1"/>
  <c r="L120" i="4" s="1"/>
  <c r="F120" i="23"/>
  <c r="G120" i="23"/>
  <c r="H120" i="23"/>
  <c r="K120" i="5" s="1"/>
  <c r="L120" i="6" s="1"/>
  <c r="I120" i="23"/>
  <c r="J120" i="23"/>
  <c r="K120" i="23"/>
  <c r="K120" i="7" s="1"/>
  <c r="L120" i="8" s="1"/>
  <c r="L120" i="23"/>
  <c r="B121" i="23"/>
  <c r="K121" i="1" s="1"/>
  <c r="L121" i="2" s="1"/>
  <c r="AH121" i="2" s="1"/>
  <c r="C121" i="23"/>
  <c r="D121" i="23"/>
  <c r="E121" i="23"/>
  <c r="K121" i="3" s="1"/>
  <c r="L121" i="4" s="1"/>
  <c r="F121" i="23"/>
  <c r="G121" i="23"/>
  <c r="H121" i="23"/>
  <c r="K121" i="5" s="1"/>
  <c r="L121" i="6" s="1"/>
  <c r="I121" i="23"/>
  <c r="J121" i="23"/>
  <c r="K121" i="23"/>
  <c r="K121" i="7" s="1"/>
  <c r="L121" i="8" s="1"/>
  <c r="L121" i="23"/>
  <c r="B122" i="23"/>
  <c r="K122" i="1" s="1"/>
  <c r="L122" i="2" s="1"/>
  <c r="C122" i="23"/>
  <c r="D122" i="23"/>
  <c r="E122" i="23"/>
  <c r="K122" i="3" s="1"/>
  <c r="L122" i="4" s="1"/>
  <c r="F122" i="23"/>
  <c r="G122" i="23"/>
  <c r="H122" i="23"/>
  <c r="K122" i="5" s="1"/>
  <c r="L122" i="6" s="1"/>
  <c r="I122" i="23"/>
  <c r="J122" i="23"/>
  <c r="K122" i="23"/>
  <c r="K122" i="7" s="1"/>
  <c r="L122" i="8" s="1"/>
  <c r="L122" i="23"/>
  <c r="B123" i="23"/>
  <c r="K123" i="1" s="1"/>
  <c r="L123" i="2" s="1"/>
  <c r="C123" i="23"/>
  <c r="D123" i="23"/>
  <c r="E123" i="23"/>
  <c r="K123" i="3" s="1"/>
  <c r="L123" i="4" s="1"/>
  <c r="F123" i="23"/>
  <c r="G123" i="23"/>
  <c r="H123" i="23"/>
  <c r="K123" i="5" s="1"/>
  <c r="L123" i="6" s="1"/>
  <c r="I123" i="23"/>
  <c r="J123" i="23"/>
  <c r="K123" i="23"/>
  <c r="K123" i="7" s="1"/>
  <c r="L123" i="8" s="1"/>
  <c r="L123" i="23"/>
  <c r="B124" i="23"/>
  <c r="K124" i="1" s="1"/>
  <c r="L124" i="2" s="1"/>
  <c r="C124" i="23"/>
  <c r="D124" i="23"/>
  <c r="E124" i="23"/>
  <c r="K124" i="3" s="1"/>
  <c r="L124" i="4" s="1"/>
  <c r="F124" i="23"/>
  <c r="G124" i="23"/>
  <c r="H124" i="23"/>
  <c r="K124" i="5" s="1"/>
  <c r="L124" i="6" s="1"/>
  <c r="I124" i="23"/>
  <c r="J124" i="23"/>
  <c r="K124" i="23"/>
  <c r="K124" i="7" s="1"/>
  <c r="L124" i="8" s="1"/>
  <c r="L124" i="23"/>
  <c r="B125" i="23"/>
  <c r="K125" i="1" s="1"/>
  <c r="L125" i="2" s="1"/>
  <c r="C125" i="23"/>
  <c r="D125" i="23"/>
  <c r="E125" i="23"/>
  <c r="K125" i="3" s="1"/>
  <c r="L125" i="4" s="1"/>
  <c r="F125" i="23"/>
  <c r="G125" i="23"/>
  <c r="H125" i="23"/>
  <c r="K125" i="5" s="1"/>
  <c r="L125" i="6" s="1"/>
  <c r="I125" i="23"/>
  <c r="J125" i="23"/>
  <c r="K125" i="23"/>
  <c r="K125" i="7" s="1"/>
  <c r="L125" i="8" s="1"/>
  <c r="L125" i="23"/>
  <c r="B126" i="23"/>
  <c r="C126" i="23"/>
  <c r="D126" i="23"/>
  <c r="E126" i="23"/>
  <c r="F126" i="23"/>
  <c r="G126" i="23"/>
  <c r="H126" i="23"/>
  <c r="K126" i="5" s="1"/>
  <c r="L126" i="6" s="1"/>
  <c r="I126" i="23"/>
  <c r="J126" i="23"/>
  <c r="K126" i="23"/>
  <c r="L126" i="23"/>
  <c r="B127" i="23"/>
  <c r="C127" i="23"/>
  <c r="D127" i="23"/>
  <c r="E127" i="23"/>
  <c r="F127" i="23"/>
  <c r="G127" i="23"/>
  <c r="H127" i="23"/>
  <c r="K127" i="5" s="1"/>
  <c r="L127" i="6" s="1"/>
  <c r="I127" i="23"/>
  <c r="J127" i="23"/>
  <c r="K127" i="23"/>
  <c r="K127" i="7" s="1"/>
  <c r="L127" i="8" s="1"/>
  <c r="L127" i="23"/>
  <c r="B128" i="23"/>
  <c r="K128" i="1" s="1"/>
  <c r="L128" i="2" s="1"/>
  <c r="C128" i="23"/>
  <c r="D128" i="23"/>
  <c r="E128" i="23"/>
  <c r="K128" i="3" s="1"/>
  <c r="L128" i="4" s="1"/>
  <c r="F128" i="23"/>
  <c r="G128" i="23"/>
  <c r="H128" i="23"/>
  <c r="K128" i="5" s="1"/>
  <c r="L128" i="6" s="1"/>
  <c r="I128" i="23"/>
  <c r="J128" i="23"/>
  <c r="K128" i="23"/>
  <c r="K128" i="7" s="1"/>
  <c r="L128" i="8" s="1"/>
  <c r="L128" i="23"/>
  <c r="B129" i="23"/>
  <c r="K129" i="1" s="1"/>
  <c r="L129" i="2" s="1"/>
  <c r="C129" i="23"/>
  <c r="D129" i="23"/>
  <c r="E129" i="23"/>
  <c r="K129" i="3" s="1"/>
  <c r="L129" i="4" s="1"/>
  <c r="F129" i="23"/>
  <c r="G129" i="23"/>
  <c r="H129" i="23"/>
  <c r="K129" i="5" s="1"/>
  <c r="L129" i="6" s="1"/>
  <c r="I129" i="23"/>
  <c r="J129" i="23"/>
  <c r="K129" i="23"/>
  <c r="K129" i="7" s="1"/>
  <c r="L129" i="8" s="1"/>
  <c r="L129" i="23"/>
  <c r="B130" i="23"/>
  <c r="K130" i="1" s="1"/>
  <c r="L130" i="2" s="1"/>
  <c r="C130" i="23"/>
  <c r="D130" i="23"/>
  <c r="E130" i="23"/>
  <c r="K130" i="3" s="1"/>
  <c r="L130" i="4" s="1"/>
  <c r="F130" i="23"/>
  <c r="G130" i="23"/>
  <c r="H130" i="23"/>
  <c r="K130" i="5" s="1"/>
  <c r="L130" i="6" s="1"/>
  <c r="I130" i="23"/>
  <c r="J130" i="23"/>
  <c r="K130" i="23"/>
  <c r="K130" i="7" s="1"/>
  <c r="L130" i="8" s="1"/>
  <c r="L130" i="23"/>
  <c r="B131" i="23"/>
  <c r="K131" i="1" s="1"/>
  <c r="L131" i="2" s="1"/>
  <c r="C131" i="23"/>
  <c r="D131" i="23"/>
  <c r="E131" i="23"/>
  <c r="K131" i="3" s="1"/>
  <c r="L131" i="4" s="1"/>
  <c r="F131" i="23"/>
  <c r="G131" i="23"/>
  <c r="H131" i="23"/>
  <c r="K131" i="5" s="1"/>
  <c r="L131" i="6" s="1"/>
  <c r="I131" i="23"/>
  <c r="J131" i="23"/>
  <c r="K131" i="23"/>
  <c r="K131" i="7" s="1"/>
  <c r="L131" i="8" s="1"/>
  <c r="L131" i="23"/>
  <c r="B132" i="23"/>
  <c r="C132" i="23"/>
  <c r="D132" i="23"/>
  <c r="E132" i="23"/>
  <c r="F132" i="23"/>
  <c r="G132" i="23"/>
  <c r="H132" i="23"/>
  <c r="I132" i="23"/>
  <c r="J132" i="23"/>
  <c r="K132" i="23"/>
  <c r="L132" i="23"/>
  <c r="B133" i="23"/>
  <c r="K133" i="1" s="1"/>
  <c r="L133" i="2" s="1"/>
  <c r="C133" i="23"/>
  <c r="D133" i="23"/>
  <c r="E133" i="23"/>
  <c r="K133" i="3" s="1"/>
  <c r="L133" i="4" s="1"/>
  <c r="F133" i="23"/>
  <c r="G133" i="23"/>
  <c r="H133" i="23"/>
  <c r="K133" i="5" s="1"/>
  <c r="L133" i="6" s="1"/>
  <c r="I133" i="23"/>
  <c r="J133" i="23"/>
  <c r="K133" i="23"/>
  <c r="K133" i="7" s="1"/>
  <c r="L133" i="8" s="1"/>
  <c r="L133" i="23"/>
  <c r="B134" i="23"/>
  <c r="K134" i="1" s="1"/>
  <c r="L134" i="2" s="1"/>
  <c r="C134" i="23"/>
  <c r="D134" i="23"/>
  <c r="E134" i="23"/>
  <c r="K134" i="3" s="1"/>
  <c r="L134" i="4" s="1"/>
  <c r="F134" i="23"/>
  <c r="G134" i="23"/>
  <c r="H134" i="23"/>
  <c r="K134" i="5" s="1"/>
  <c r="L134" i="6" s="1"/>
  <c r="I134" i="23"/>
  <c r="J134" i="23"/>
  <c r="K134" i="23"/>
  <c r="K134" i="7" s="1"/>
  <c r="L134" i="8" s="1"/>
  <c r="L134" i="23"/>
  <c r="B135" i="23"/>
  <c r="C135" i="23"/>
  <c r="D135" i="23"/>
  <c r="E135" i="23"/>
  <c r="F135" i="23"/>
  <c r="G135" i="23"/>
  <c r="H135" i="23"/>
  <c r="I135" i="23"/>
  <c r="J135" i="23"/>
  <c r="K135" i="23"/>
  <c r="K135" i="7" s="1"/>
  <c r="L135" i="8" s="1"/>
  <c r="L135" i="23"/>
  <c r="B136" i="23"/>
  <c r="K136" i="1" s="1"/>
  <c r="L136" i="2" s="1"/>
  <c r="C136" i="23"/>
  <c r="D136" i="23"/>
  <c r="E136" i="23"/>
  <c r="K136" i="3" s="1"/>
  <c r="L136" i="4" s="1"/>
  <c r="F136" i="23"/>
  <c r="G136" i="23"/>
  <c r="H136" i="23"/>
  <c r="K136" i="5" s="1"/>
  <c r="L136" i="6" s="1"/>
  <c r="I136" i="23"/>
  <c r="J136" i="23"/>
  <c r="K136" i="23"/>
  <c r="K136" i="7" s="1"/>
  <c r="L136" i="8" s="1"/>
  <c r="L136" i="23"/>
  <c r="B137" i="23"/>
  <c r="K137" i="1" s="1"/>
  <c r="L137" i="2" s="1"/>
  <c r="C137" i="23"/>
  <c r="D137" i="23"/>
  <c r="E137" i="23"/>
  <c r="K137" i="3" s="1"/>
  <c r="L137" i="4" s="1"/>
  <c r="F137" i="23"/>
  <c r="G137" i="23"/>
  <c r="H137" i="23"/>
  <c r="K137" i="5" s="1"/>
  <c r="L137" i="6" s="1"/>
  <c r="I137" i="23"/>
  <c r="J137" i="23"/>
  <c r="K137" i="23"/>
  <c r="K137" i="7" s="1"/>
  <c r="L137" i="8" s="1"/>
  <c r="L137" i="23"/>
  <c r="B138" i="23"/>
  <c r="K138" i="1" s="1"/>
  <c r="L138" i="2" s="1"/>
  <c r="AH138" i="2" s="1"/>
  <c r="C138" i="23"/>
  <c r="D138" i="23"/>
  <c r="E138" i="23"/>
  <c r="K138" i="3" s="1"/>
  <c r="L138" i="4" s="1"/>
  <c r="F138" i="23"/>
  <c r="G138" i="23"/>
  <c r="H138" i="23"/>
  <c r="I138" i="23"/>
  <c r="J138" i="23"/>
  <c r="K138" i="23"/>
  <c r="K138" i="7" s="1"/>
  <c r="L138" i="8" s="1"/>
  <c r="L138" i="23"/>
  <c r="B139" i="23"/>
  <c r="K139" i="1" s="1"/>
  <c r="L139" i="2" s="1"/>
  <c r="C139" i="23"/>
  <c r="D139" i="23"/>
  <c r="E139" i="23"/>
  <c r="K139" i="3" s="1"/>
  <c r="L139" i="4" s="1"/>
  <c r="F139" i="23"/>
  <c r="G139" i="23"/>
  <c r="H139" i="23"/>
  <c r="K139" i="5" s="1"/>
  <c r="L139" i="6" s="1"/>
  <c r="I139" i="23"/>
  <c r="J139" i="23"/>
  <c r="K139" i="23"/>
  <c r="K139" i="7" s="1"/>
  <c r="L139" i="8" s="1"/>
  <c r="L139" i="23"/>
  <c r="B140" i="23"/>
  <c r="K140" i="1" s="1"/>
  <c r="L140" i="2" s="1"/>
  <c r="C140" i="23"/>
  <c r="D140" i="23"/>
  <c r="E140" i="23"/>
  <c r="K140" i="3" s="1"/>
  <c r="L140" i="4" s="1"/>
  <c r="F140" i="23"/>
  <c r="G140" i="23"/>
  <c r="H140" i="23"/>
  <c r="K140" i="5" s="1"/>
  <c r="L140" i="6" s="1"/>
  <c r="I140" i="23"/>
  <c r="J140" i="23"/>
  <c r="K140" i="23"/>
  <c r="K140" i="7" s="1"/>
  <c r="L140" i="8" s="1"/>
  <c r="L140" i="23"/>
  <c r="B141" i="23"/>
  <c r="K141" i="1" s="1"/>
  <c r="L141" i="2" s="1"/>
  <c r="C141" i="23"/>
  <c r="D141" i="23"/>
  <c r="E141" i="23"/>
  <c r="K141" i="3" s="1"/>
  <c r="L141" i="4" s="1"/>
  <c r="F141" i="23"/>
  <c r="G141" i="23"/>
  <c r="H141" i="23"/>
  <c r="K141" i="5" s="1"/>
  <c r="L141" i="6" s="1"/>
  <c r="I141" i="23"/>
  <c r="J141" i="23"/>
  <c r="K141" i="23"/>
  <c r="L141" i="23"/>
  <c r="B142" i="23"/>
  <c r="C142" i="23"/>
  <c r="D142" i="23"/>
  <c r="E142" i="23"/>
  <c r="F142" i="23"/>
  <c r="G142" i="23"/>
  <c r="H142" i="23"/>
  <c r="I142" i="23"/>
  <c r="J142" i="23"/>
  <c r="K142" i="23"/>
  <c r="L142" i="23"/>
  <c r="B143" i="23"/>
  <c r="K143" i="1" s="1"/>
  <c r="L143" i="2" s="1"/>
  <c r="C143" i="23"/>
  <c r="D143" i="23"/>
  <c r="E143" i="23"/>
  <c r="K143" i="3" s="1"/>
  <c r="L143" i="4" s="1"/>
  <c r="F143" i="23"/>
  <c r="G143" i="23"/>
  <c r="H143" i="23"/>
  <c r="K143" i="5" s="1"/>
  <c r="L143" i="6" s="1"/>
  <c r="I143" i="23"/>
  <c r="J143" i="23"/>
  <c r="K143" i="23"/>
  <c r="K143" i="7" s="1"/>
  <c r="L143" i="8" s="1"/>
  <c r="L143" i="23"/>
  <c r="B144" i="23"/>
  <c r="K144" i="1" s="1"/>
  <c r="L144" i="2" s="1"/>
  <c r="C144" i="23"/>
  <c r="D144" i="23"/>
  <c r="E144" i="23"/>
  <c r="K144" i="3" s="1"/>
  <c r="L144" i="4" s="1"/>
  <c r="F144" i="23"/>
  <c r="G144" i="23"/>
  <c r="H144" i="23"/>
  <c r="K144" i="5" s="1"/>
  <c r="L144" i="6" s="1"/>
  <c r="I144" i="23"/>
  <c r="J144" i="23"/>
  <c r="K144" i="23"/>
  <c r="K144" i="7" s="1"/>
  <c r="L144" i="8" s="1"/>
  <c r="L144" i="23"/>
  <c r="B145" i="23"/>
  <c r="K145" i="1" s="1"/>
  <c r="L145" i="2" s="1"/>
  <c r="AH145" i="2" s="1"/>
  <c r="C145" i="23"/>
  <c r="D145" i="23"/>
  <c r="E145" i="23"/>
  <c r="K145" i="3" s="1"/>
  <c r="L145" i="4" s="1"/>
  <c r="F145" i="23"/>
  <c r="G145" i="23"/>
  <c r="H145" i="23"/>
  <c r="K145" i="5" s="1"/>
  <c r="L145" i="6" s="1"/>
  <c r="I145" i="23"/>
  <c r="J145" i="23"/>
  <c r="K145" i="23"/>
  <c r="K145" i="7" s="1"/>
  <c r="L145" i="8" s="1"/>
  <c r="L145" i="23"/>
  <c r="B146" i="23"/>
  <c r="K146" i="1" s="1"/>
  <c r="L146" i="2" s="1"/>
  <c r="C146" i="23"/>
  <c r="D146" i="23"/>
  <c r="E146" i="23"/>
  <c r="K146" i="3" s="1"/>
  <c r="L146" i="4" s="1"/>
  <c r="F146" i="23"/>
  <c r="G146" i="23"/>
  <c r="H146" i="23"/>
  <c r="K146" i="5" s="1"/>
  <c r="L146" i="6" s="1"/>
  <c r="I146" i="23"/>
  <c r="J146" i="23"/>
  <c r="K146" i="23"/>
  <c r="K146" i="7" s="1"/>
  <c r="L146" i="8" s="1"/>
  <c r="L146" i="23"/>
  <c r="B147" i="23"/>
  <c r="K147" i="1" s="1"/>
  <c r="L147" i="2" s="1"/>
  <c r="C147" i="23"/>
  <c r="D147" i="23"/>
  <c r="E147" i="23"/>
  <c r="K147" i="3" s="1"/>
  <c r="L147" i="4" s="1"/>
  <c r="F147" i="23"/>
  <c r="G147" i="23"/>
  <c r="H147" i="23"/>
  <c r="K147" i="5" s="1"/>
  <c r="L147" i="6" s="1"/>
  <c r="I147" i="23"/>
  <c r="J147" i="23"/>
  <c r="K147" i="23"/>
  <c r="K147" i="7" s="1"/>
  <c r="L147" i="8" s="1"/>
  <c r="L147" i="23"/>
  <c r="B148" i="23"/>
  <c r="K148" i="1" s="1"/>
  <c r="L148" i="2" s="1"/>
  <c r="AH148" i="2" s="1"/>
  <c r="C148" i="23"/>
  <c r="D148" i="23"/>
  <c r="E148" i="23"/>
  <c r="K148" i="3" s="1"/>
  <c r="L148" i="4" s="1"/>
  <c r="F148" i="23"/>
  <c r="G148" i="23"/>
  <c r="H148" i="23"/>
  <c r="K148" i="5" s="1"/>
  <c r="L148" i="6" s="1"/>
  <c r="I148" i="23"/>
  <c r="J148" i="23"/>
  <c r="K148" i="23"/>
  <c r="K148" i="7" s="1"/>
  <c r="L148" i="8" s="1"/>
  <c r="L148" i="23"/>
  <c r="B149" i="23"/>
  <c r="K149" i="1" s="1"/>
  <c r="L149" i="2" s="1"/>
  <c r="C149" i="23"/>
  <c r="D149" i="23"/>
  <c r="E149" i="23"/>
  <c r="K149" i="3" s="1"/>
  <c r="L149" i="4" s="1"/>
  <c r="F149" i="23"/>
  <c r="G149" i="23"/>
  <c r="H149" i="23"/>
  <c r="K149" i="5" s="1"/>
  <c r="L149" i="6" s="1"/>
  <c r="I149" i="23"/>
  <c r="J149" i="23"/>
  <c r="K149" i="23"/>
  <c r="K149" i="7" s="1"/>
  <c r="L149" i="8" s="1"/>
  <c r="L149" i="23"/>
  <c r="B150" i="23"/>
  <c r="K150" i="1" s="1"/>
  <c r="L150" i="2" s="1"/>
  <c r="AH150" i="2" s="1"/>
  <c r="C150" i="23"/>
  <c r="D150" i="23"/>
  <c r="E150" i="23"/>
  <c r="K150" i="3" s="1"/>
  <c r="L150" i="4" s="1"/>
  <c r="F150" i="23"/>
  <c r="G150" i="23"/>
  <c r="H150" i="23"/>
  <c r="K150" i="5" s="1"/>
  <c r="L150" i="6" s="1"/>
  <c r="I150" i="23"/>
  <c r="J150" i="23"/>
  <c r="K150" i="23"/>
  <c r="K150" i="7" s="1"/>
  <c r="L150" i="8" s="1"/>
  <c r="L150" i="23"/>
  <c r="B151" i="23"/>
  <c r="K151" i="1" s="1"/>
  <c r="L151" i="2" s="1"/>
  <c r="C151" i="23"/>
  <c r="D151" i="23"/>
  <c r="E151" i="23"/>
  <c r="K151" i="3" s="1"/>
  <c r="L151" i="4" s="1"/>
  <c r="F151" i="23"/>
  <c r="G151" i="23"/>
  <c r="H151" i="23"/>
  <c r="K151" i="5" s="1"/>
  <c r="L151" i="6" s="1"/>
  <c r="I151" i="23"/>
  <c r="J151" i="23"/>
  <c r="K151" i="23"/>
  <c r="K151" i="7" s="1"/>
  <c r="L151" i="8" s="1"/>
  <c r="L151" i="23"/>
  <c r="B152" i="23"/>
  <c r="C152" i="23"/>
  <c r="D152" i="23"/>
  <c r="E152" i="23"/>
  <c r="F152" i="23"/>
  <c r="G152" i="23"/>
  <c r="H152" i="23"/>
  <c r="K152" i="5" s="1"/>
  <c r="L152" i="6" s="1"/>
  <c r="I152" i="23"/>
  <c r="J152" i="23"/>
  <c r="K152" i="23"/>
  <c r="L152" i="23"/>
  <c r="B153" i="23"/>
  <c r="K153" i="1" s="1"/>
  <c r="L153" i="2" s="1"/>
  <c r="C153" i="23"/>
  <c r="D153" i="23"/>
  <c r="E153" i="23"/>
  <c r="K153" i="3" s="1"/>
  <c r="L153" i="4" s="1"/>
  <c r="F153" i="23"/>
  <c r="G153" i="23"/>
  <c r="H153" i="23"/>
  <c r="K153" i="5" s="1"/>
  <c r="L153" i="6" s="1"/>
  <c r="I153" i="23"/>
  <c r="J153" i="23"/>
  <c r="K153" i="23"/>
  <c r="K153" i="7" s="1"/>
  <c r="L153" i="8" s="1"/>
  <c r="L153" i="23"/>
  <c r="B154" i="23"/>
  <c r="K154" i="1" s="1"/>
  <c r="L154" i="2" s="1"/>
  <c r="C154" i="23"/>
  <c r="D154" i="23"/>
  <c r="E154" i="23"/>
  <c r="F154" i="23"/>
  <c r="G154" i="23"/>
  <c r="H154" i="23"/>
  <c r="K154" i="5" s="1"/>
  <c r="L154" i="6" s="1"/>
  <c r="I154" i="23"/>
  <c r="J154" i="23"/>
  <c r="K154" i="23"/>
  <c r="K154" i="7" s="1"/>
  <c r="L154" i="8" s="1"/>
  <c r="L154" i="23"/>
  <c r="B155" i="23"/>
  <c r="K155" i="1" s="1"/>
  <c r="L155" i="2" s="1"/>
  <c r="C155" i="23"/>
  <c r="D155" i="23"/>
  <c r="E155" i="23"/>
  <c r="K155" i="3" s="1"/>
  <c r="L155" i="4" s="1"/>
  <c r="F155" i="23"/>
  <c r="G155" i="23"/>
  <c r="H155" i="23"/>
  <c r="K155" i="5" s="1"/>
  <c r="L155" i="6" s="1"/>
  <c r="I155" i="23"/>
  <c r="J155" i="23"/>
  <c r="K155" i="23"/>
  <c r="K155" i="7" s="1"/>
  <c r="L155" i="8" s="1"/>
  <c r="L155" i="23"/>
  <c r="B156" i="23"/>
  <c r="K156" i="1" s="1"/>
  <c r="L156" i="2" s="1"/>
  <c r="C156" i="23"/>
  <c r="D156" i="23"/>
  <c r="E156" i="23"/>
  <c r="K156" i="3" s="1"/>
  <c r="L156" i="4" s="1"/>
  <c r="F156" i="23"/>
  <c r="G156" i="23"/>
  <c r="H156" i="23"/>
  <c r="K156" i="5" s="1"/>
  <c r="L156" i="6" s="1"/>
  <c r="I156" i="23"/>
  <c r="J156" i="23"/>
  <c r="K156" i="23"/>
  <c r="K156" i="7" s="1"/>
  <c r="L156" i="8" s="1"/>
  <c r="L156" i="23"/>
  <c r="B6" i="23"/>
  <c r="C6" i="23"/>
  <c r="D6" i="23"/>
  <c r="E6" i="23"/>
  <c r="K6" i="3" s="1"/>
  <c r="L6" i="4" s="1"/>
  <c r="F6" i="23"/>
  <c r="G6" i="23"/>
  <c r="H6" i="23"/>
  <c r="K6" i="5" s="1"/>
  <c r="L6" i="6" s="1"/>
  <c r="I6" i="23"/>
  <c r="J6" i="23"/>
  <c r="K6" i="23"/>
  <c r="L6" i="23"/>
  <c r="B7" i="23"/>
  <c r="K7" i="1" s="1"/>
  <c r="L7" i="2" s="1"/>
  <c r="C7" i="23"/>
  <c r="D7" i="23"/>
  <c r="E7" i="23"/>
  <c r="K7" i="3" s="1"/>
  <c r="L7" i="4" s="1"/>
  <c r="F7" i="23"/>
  <c r="G7" i="23"/>
  <c r="H7" i="23"/>
  <c r="K7" i="5" s="1"/>
  <c r="L7" i="6" s="1"/>
  <c r="I7" i="23"/>
  <c r="J7" i="23"/>
  <c r="K7" i="23"/>
  <c r="K7" i="7" s="1"/>
  <c r="L7" i="8" s="1"/>
  <c r="L7" i="23"/>
  <c r="B8" i="23"/>
  <c r="K8" i="1" s="1"/>
  <c r="L8" i="2" s="1"/>
  <c r="C8" i="23"/>
  <c r="D8" i="23"/>
  <c r="E8" i="23"/>
  <c r="K8" i="3" s="1"/>
  <c r="L8" i="4" s="1"/>
  <c r="F8" i="23"/>
  <c r="G8" i="23"/>
  <c r="H8" i="23"/>
  <c r="K8" i="5" s="1"/>
  <c r="L8" i="6" s="1"/>
  <c r="I8" i="23"/>
  <c r="J8" i="23"/>
  <c r="K8" i="23"/>
  <c r="K8" i="7" s="1"/>
  <c r="L8" i="8" s="1"/>
  <c r="L8" i="23"/>
  <c r="B9" i="23"/>
  <c r="K9" i="1" s="1"/>
  <c r="L9" i="2" s="1"/>
  <c r="C9" i="23"/>
  <c r="D9" i="23"/>
  <c r="E9" i="23"/>
  <c r="K9" i="3" s="1"/>
  <c r="L9" i="4" s="1"/>
  <c r="F9" i="23"/>
  <c r="G9" i="23"/>
  <c r="H9" i="23"/>
  <c r="K9" i="5" s="1"/>
  <c r="L9" i="6" s="1"/>
  <c r="I9" i="23"/>
  <c r="J9" i="23"/>
  <c r="K9" i="23"/>
  <c r="K9" i="7" s="1"/>
  <c r="L9" i="8" s="1"/>
  <c r="L9" i="23"/>
  <c r="B10" i="23"/>
  <c r="K10" i="1" s="1"/>
  <c r="L10" i="2" s="1"/>
  <c r="C10" i="23"/>
  <c r="D10" i="23"/>
  <c r="E10" i="23"/>
  <c r="K10" i="3" s="1"/>
  <c r="L10" i="4" s="1"/>
  <c r="F10" i="23"/>
  <c r="G10" i="23"/>
  <c r="H10" i="23"/>
  <c r="K10" i="5" s="1"/>
  <c r="L10" i="6" s="1"/>
  <c r="I10" i="23"/>
  <c r="J10" i="23"/>
  <c r="K10" i="23"/>
  <c r="K10" i="7" s="1"/>
  <c r="L10" i="8" s="1"/>
  <c r="L10" i="23"/>
  <c r="B11" i="23"/>
  <c r="K11" i="1" s="1"/>
  <c r="L11" i="2" s="1"/>
  <c r="AH11" i="2" s="1"/>
  <c r="C11" i="23"/>
  <c r="D11" i="23"/>
  <c r="E11" i="23"/>
  <c r="K11" i="3" s="1"/>
  <c r="L11" i="4" s="1"/>
  <c r="F11" i="23"/>
  <c r="G11" i="23"/>
  <c r="H11" i="23"/>
  <c r="K11" i="5" s="1"/>
  <c r="L11" i="6" s="1"/>
  <c r="I11" i="23"/>
  <c r="J11" i="23"/>
  <c r="K11" i="23"/>
  <c r="K11" i="7" s="1"/>
  <c r="L11" i="8" s="1"/>
  <c r="L11" i="23"/>
  <c r="B12" i="23"/>
  <c r="K12" i="1" s="1"/>
  <c r="L12" i="2" s="1"/>
  <c r="AH12" i="2" s="1"/>
  <c r="C12" i="23"/>
  <c r="D12" i="23"/>
  <c r="E12" i="23"/>
  <c r="K12" i="3" s="1"/>
  <c r="L12" i="4" s="1"/>
  <c r="F12" i="23"/>
  <c r="G12" i="23"/>
  <c r="H12" i="23"/>
  <c r="K12" i="5" s="1"/>
  <c r="L12" i="6" s="1"/>
  <c r="I12" i="23"/>
  <c r="J12" i="23"/>
  <c r="K12" i="23"/>
  <c r="K12" i="7" s="1"/>
  <c r="L12" i="8" s="1"/>
  <c r="L12" i="23"/>
  <c r="B13" i="23"/>
  <c r="K13" i="1" s="1"/>
  <c r="L13" i="2" s="1"/>
  <c r="C13" i="23"/>
  <c r="D13" i="23"/>
  <c r="E13" i="23"/>
  <c r="K13" i="3" s="1"/>
  <c r="L13" i="4" s="1"/>
  <c r="F13" i="23"/>
  <c r="G13" i="23"/>
  <c r="H13" i="23"/>
  <c r="K13" i="5" s="1"/>
  <c r="L13" i="6" s="1"/>
  <c r="I13" i="23"/>
  <c r="J13" i="23"/>
  <c r="K13" i="23"/>
  <c r="K13" i="7" s="1"/>
  <c r="L13" i="8" s="1"/>
  <c r="L13" i="23"/>
  <c r="B14" i="23"/>
  <c r="K14" i="1" s="1"/>
  <c r="L14" i="2" s="1"/>
  <c r="C14" i="23"/>
  <c r="D14" i="23"/>
  <c r="E14" i="23"/>
  <c r="K14" i="3" s="1"/>
  <c r="L14" i="4" s="1"/>
  <c r="F14" i="23"/>
  <c r="G14" i="23"/>
  <c r="H14" i="23"/>
  <c r="K14" i="5" s="1"/>
  <c r="L14" i="6" s="1"/>
  <c r="I14" i="23"/>
  <c r="J14" i="23"/>
  <c r="K14" i="23"/>
  <c r="K14" i="7" s="1"/>
  <c r="L14" i="8" s="1"/>
  <c r="L14" i="23"/>
  <c r="B15" i="23"/>
  <c r="C15" i="23"/>
  <c r="D15" i="23"/>
  <c r="E15" i="23"/>
  <c r="F15" i="23"/>
  <c r="G15" i="23"/>
  <c r="H15" i="23"/>
  <c r="I15" i="23"/>
  <c r="J15" i="23"/>
  <c r="K15" i="23"/>
  <c r="L15" i="23"/>
  <c r="B16" i="23"/>
  <c r="K16" i="1" s="1"/>
  <c r="L16" i="2" s="1"/>
  <c r="AH16" i="2" s="1"/>
  <c r="C16" i="23"/>
  <c r="D16" i="23"/>
  <c r="E16" i="23"/>
  <c r="K16" i="3" s="1"/>
  <c r="L16" i="4" s="1"/>
  <c r="F16" i="23"/>
  <c r="G16" i="23"/>
  <c r="H16" i="23"/>
  <c r="K16" i="5" s="1"/>
  <c r="L16" i="6" s="1"/>
  <c r="I16" i="23"/>
  <c r="J16" i="23"/>
  <c r="K16" i="23"/>
  <c r="K16" i="7" s="1"/>
  <c r="L16" i="8" s="1"/>
  <c r="L16" i="23"/>
  <c r="B17" i="23"/>
  <c r="K17" i="1" s="1"/>
  <c r="L17" i="2" s="1"/>
  <c r="C17" i="23"/>
  <c r="D17" i="23"/>
  <c r="E17" i="23"/>
  <c r="K17" i="3" s="1"/>
  <c r="L17" i="4" s="1"/>
  <c r="F17" i="23"/>
  <c r="G17" i="23"/>
  <c r="H17" i="23"/>
  <c r="K17" i="5" s="1"/>
  <c r="L17" i="6" s="1"/>
  <c r="I17" i="23"/>
  <c r="J17" i="23"/>
  <c r="K17" i="23"/>
  <c r="K17" i="7" s="1"/>
  <c r="L17" i="8" s="1"/>
  <c r="L17" i="23"/>
  <c r="B18" i="23"/>
  <c r="K18" i="1" s="1"/>
  <c r="L18" i="2" s="1"/>
  <c r="AH18" i="2" s="1"/>
  <c r="C18" i="23"/>
  <c r="D18" i="23"/>
  <c r="E18" i="23"/>
  <c r="K18" i="3" s="1"/>
  <c r="L18" i="4" s="1"/>
  <c r="F18" i="23"/>
  <c r="G18" i="23"/>
  <c r="H18" i="23"/>
  <c r="K18" i="5" s="1"/>
  <c r="L18" i="6" s="1"/>
  <c r="I18" i="23"/>
  <c r="J18" i="23"/>
  <c r="K18" i="23"/>
  <c r="K18" i="7" s="1"/>
  <c r="L18" i="8" s="1"/>
  <c r="L18" i="23"/>
  <c r="B19" i="23"/>
  <c r="K19" i="1" s="1"/>
  <c r="L19" i="2" s="1"/>
  <c r="AH19" i="2" s="1"/>
  <c r="C19" i="23"/>
  <c r="D19" i="23"/>
  <c r="E19" i="23"/>
  <c r="K19" i="3" s="1"/>
  <c r="L19" i="4" s="1"/>
  <c r="F19" i="23"/>
  <c r="G19" i="23"/>
  <c r="H19" i="23"/>
  <c r="K19" i="5" s="1"/>
  <c r="L19" i="6" s="1"/>
  <c r="I19" i="23"/>
  <c r="J19" i="23"/>
  <c r="K19" i="23"/>
  <c r="K19" i="7" s="1"/>
  <c r="L19" i="8" s="1"/>
  <c r="L19" i="23"/>
  <c r="B20" i="23"/>
  <c r="K20" i="1" s="1"/>
  <c r="L20" i="2" s="1"/>
  <c r="C20" i="23"/>
  <c r="D20" i="23"/>
  <c r="E20" i="23"/>
  <c r="K20" i="3" s="1"/>
  <c r="L20" i="4" s="1"/>
  <c r="F20" i="23"/>
  <c r="G20" i="23"/>
  <c r="H20" i="23"/>
  <c r="K20" i="5" s="1"/>
  <c r="L20" i="6" s="1"/>
  <c r="I20" i="23"/>
  <c r="J20" i="23"/>
  <c r="K20" i="23"/>
  <c r="K20" i="7" s="1"/>
  <c r="L20" i="8" s="1"/>
  <c r="L20" i="23"/>
  <c r="B21" i="23"/>
  <c r="K21" i="1" s="1"/>
  <c r="L21" i="2" s="1"/>
  <c r="C21" i="23"/>
  <c r="D21" i="23"/>
  <c r="E21" i="23"/>
  <c r="K21" i="3" s="1"/>
  <c r="L21" i="4" s="1"/>
  <c r="F21" i="23"/>
  <c r="G21" i="23"/>
  <c r="H21" i="23"/>
  <c r="K21" i="5" s="1"/>
  <c r="L21" i="6" s="1"/>
  <c r="I21" i="23"/>
  <c r="J21" i="23"/>
  <c r="K21" i="23"/>
  <c r="K21" i="7" s="1"/>
  <c r="L21" i="8" s="1"/>
  <c r="L21" i="23"/>
  <c r="B22" i="23"/>
  <c r="K22" i="1" s="1"/>
  <c r="L22" i="2" s="1"/>
  <c r="C22" i="23"/>
  <c r="D22" i="23"/>
  <c r="E22" i="23"/>
  <c r="K22" i="3" s="1"/>
  <c r="L22" i="4" s="1"/>
  <c r="F22" i="23"/>
  <c r="G22" i="23"/>
  <c r="H22" i="23"/>
  <c r="K22" i="5" s="1"/>
  <c r="L22" i="6" s="1"/>
  <c r="I22" i="23"/>
  <c r="J22" i="23"/>
  <c r="K22" i="23"/>
  <c r="K22" i="7" s="1"/>
  <c r="L22" i="8" s="1"/>
  <c r="L22" i="23"/>
  <c r="B23" i="23"/>
  <c r="K23" i="1" s="1"/>
  <c r="L23" i="2" s="1"/>
  <c r="C23" i="23"/>
  <c r="D23" i="23"/>
  <c r="E23" i="23"/>
  <c r="K23" i="3" s="1"/>
  <c r="L23" i="4" s="1"/>
  <c r="F23" i="23"/>
  <c r="G23" i="23"/>
  <c r="H23" i="23"/>
  <c r="K23" i="5" s="1"/>
  <c r="L23" i="6" s="1"/>
  <c r="I23" i="23"/>
  <c r="J23" i="23"/>
  <c r="K23" i="23"/>
  <c r="K23" i="7" s="1"/>
  <c r="L23" i="8" s="1"/>
  <c r="L23" i="23"/>
  <c r="B5" i="23"/>
  <c r="K5" i="1" s="1"/>
  <c r="L5" i="2" s="1"/>
  <c r="C5" i="23"/>
  <c r="D5" i="23"/>
  <c r="E5" i="23"/>
  <c r="K5" i="3" s="1"/>
  <c r="L5" i="4" s="1"/>
  <c r="F5" i="23"/>
  <c r="G5" i="23"/>
  <c r="H5" i="23"/>
  <c r="K5" i="5" s="1"/>
  <c r="L5" i="6" s="1"/>
  <c r="I5" i="23"/>
  <c r="J5" i="23"/>
  <c r="K5" i="23"/>
  <c r="K5" i="7" s="1"/>
  <c r="L5" i="8" s="1"/>
  <c r="L5" i="23"/>
  <c r="B4" i="23"/>
  <c r="K4" i="1" s="1"/>
  <c r="L4" i="2" s="1"/>
  <c r="AH4" i="2" s="1"/>
  <c r="C4" i="23"/>
  <c r="D4" i="23"/>
  <c r="E4" i="23"/>
  <c r="K4" i="3" s="1"/>
  <c r="L4" i="4" s="1"/>
  <c r="F4" i="23"/>
  <c r="G4" i="23"/>
  <c r="H4" i="23"/>
  <c r="K4" i="5" s="1"/>
  <c r="L4" i="6" s="1"/>
  <c r="I4" i="23"/>
  <c r="J4" i="23"/>
  <c r="K4" i="23"/>
  <c r="K4" i="7" s="1"/>
  <c r="L4" i="8" s="1"/>
  <c r="L4" i="23"/>
  <c r="C3" i="23"/>
  <c r="D3" i="23"/>
  <c r="E3" i="23"/>
  <c r="F3" i="23"/>
  <c r="G3" i="23"/>
  <c r="H3" i="23"/>
  <c r="I3" i="23"/>
  <c r="J3" i="23"/>
  <c r="K3" i="23"/>
  <c r="L3" i="23"/>
  <c r="B3" i="23"/>
  <c r="B17" i="22"/>
  <c r="H17" i="1" s="1"/>
  <c r="I17" i="2" s="1"/>
  <c r="C17" i="22"/>
  <c r="D17" i="22"/>
  <c r="E17" i="22"/>
  <c r="H17" i="3" s="1"/>
  <c r="I17" i="4" s="1"/>
  <c r="F17" i="22"/>
  <c r="G17" i="22"/>
  <c r="H17" i="22"/>
  <c r="H17" i="5" s="1"/>
  <c r="I17" i="6" s="1"/>
  <c r="I17" i="22"/>
  <c r="J17" i="22"/>
  <c r="K17" i="22"/>
  <c r="H17" i="7" s="1"/>
  <c r="I17" i="8" s="1"/>
  <c r="L17" i="22"/>
  <c r="B18" i="22"/>
  <c r="H18" i="1" s="1"/>
  <c r="I18" i="2" s="1"/>
  <c r="C18" i="22"/>
  <c r="D18" i="22"/>
  <c r="E18" i="22"/>
  <c r="H18" i="3" s="1"/>
  <c r="I18" i="4" s="1"/>
  <c r="F18" i="22"/>
  <c r="G18" i="22"/>
  <c r="H18" i="22"/>
  <c r="H18" i="5" s="1"/>
  <c r="I18" i="6" s="1"/>
  <c r="I18" i="22"/>
  <c r="J18" i="22"/>
  <c r="K18" i="22"/>
  <c r="H18" i="7" s="1"/>
  <c r="I18" i="8" s="1"/>
  <c r="L18" i="22"/>
  <c r="B19" i="22"/>
  <c r="H19" i="1" s="1"/>
  <c r="I19" i="2" s="1"/>
  <c r="C19" i="22"/>
  <c r="D19" i="22"/>
  <c r="E19" i="22"/>
  <c r="H19" i="3" s="1"/>
  <c r="I19" i="4" s="1"/>
  <c r="F19" i="22"/>
  <c r="G19" i="22"/>
  <c r="H19" i="22"/>
  <c r="H19" i="5" s="1"/>
  <c r="I19" i="6" s="1"/>
  <c r="I19" i="22"/>
  <c r="J19" i="22"/>
  <c r="K19" i="22"/>
  <c r="H19" i="7" s="1"/>
  <c r="I19" i="8" s="1"/>
  <c r="L19" i="22"/>
  <c r="B20" i="22"/>
  <c r="H20" i="1" s="1"/>
  <c r="I20" i="2" s="1"/>
  <c r="C20" i="22"/>
  <c r="D20" i="22"/>
  <c r="E20" i="22"/>
  <c r="H20" i="3" s="1"/>
  <c r="I20" i="4" s="1"/>
  <c r="F20" i="22"/>
  <c r="G20" i="22"/>
  <c r="H20" i="22"/>
  <c r="H20" i="5" s="1"/>
  <c r="I20" i="6" s="1"/>
  <c r="I20" i="22"/>
  <c r="J20" i="22"/>
  <c r="K20" i="22"/>
  <c r="H20" i="7" s="1"/>
  <c r="I20" i="8" s="1"/>
  <c r="L20" i="22"/>
  <c r="B21" i="22"/>
  <c r="H21" i="1" s="1"/>
  <c r="I21" i="2" s="1"/>
  <c r="C21" i="22"/>
  <c r="D21" i="22"/>
  <c r="E21" i="22"/>
  <c r="H21" i="3" s="1"/>
  <c r="I21" i="4" s="1"/>
  <c r="F21" i="22"/>
  <c r="G21" i="22"/>
  <c r="H21" i="22"/>
  <c r="H21" i="5" s="1"/>
  <c r="I21" i="6" s="1"/>
  <c r="I21" i="22"/>
  <c r="J21" i="22"/>
  <c r="K21" i="22"/>
  <c r="H21" i="7" s="1"/>
  <c r="I21" i="8" s="1"/>
  <c r="L21" i="22"/>
  <c r="B22" i="22"/>
  <c r="C22" i="22"/>
  <c r="D22" i="22"/>
  <c r="E22" i="22"/>
  <c r="H22" i="3" s="1"/>
  <c r="I22" i="4" s="1"/>
  <c r="F22" i="22"/>
  <c r="G22" i="22"/>
  <c r="H22" i="22"/>
  <c r="H22" i="5" s="1"/>
  <c r="I22" i="6" s="1"/>
  <c r="I22" i="22"/>
  <c r="J22" i="22"/>
  <c r="K22" i="22"/>
  <c r="H22" i="7" s="1"/>
  <c r="I22" i="8" s="1"/>
  <c r="L22" i="22"/>
  <c r="B23" i="22"/>
  <c r="H23" i="1" s="1"/>
  <c r="I23" i="2" s="1"/>
  <c r="C23" i="22"/>
  <c r="D23" i="22"/>
  <c r="E23" i="22"/>
  <c r="H23" i="3" s="1"/>
  <c r="I23" i="4" s="1"/>
  <c r="F23" i="22"/>
  <c r="G23" i="22"/>
  <c r="H23" i="22"/>
  <c r="H23" i="5" s="1"/>
  <c r="I23" i="6" s="1"/>
  <c r="I23" i="22"/>
  <c r="J23" i="22"/>
  <c r="K23" i="22"/>
  <c r="H23" i="7" s="1"/>
  <c r="I23" i="8" s="1"/>
  <c r="L23" i="22"/>
  <c r="B24" i="22"/>
  <c r="H24" i="1" s="1"/>
  <c r="I24" i="2" s="1"/>
  <c r="C24" i="22"/>
  <c r="D24" i="22"/>
  <c r="E24" i="22"/>
  <c r="H24" i="3" s="1"/>
  <c r="I24" i="4" s="1"/>
  <c r="F24" i="22"/>
  <c r="G24" i="22"/>
  <c r="H24" i="22"/>
  <c r="H24" i="5" s="1"/>
  <c r="I24" i="6" s="1"/>
  <c r="I24" i="22"/>
  <c r="J24" i="22"/>
  <c r="K24" i="22"/>
  <c r="L24" i="22"/>
  <c r="B25" i="22"/>
  <c r="H25" i="1" s="1"/>
  <c r="I25" i="2" s="1"/>
  <c r="C25" i="22"/>
  <c r="D25" i="22"/>
  <c r="E25" i="22"/>
  <c r="H25" i="3" s="1"/>
  <c r="I25" i="4" s="1"/>
  <c r="F25" i="22"/>
  <c r="G25" i="22"/>
  <c r="H25" i="22"/>
  <c r="H25" i="5" s="1"/>
  <c r="I25" i="6" s="1"/>
  <c r="I25" i="22"/>
  <c r="J25" i="22"/>
  <c r="K25" i="22"/>
  <c r="H25" i="7" s="1"/>
  <c r="I25" i="8" s="1"/>
  <c r="L25" i="22"/>
  <c r="B26" i="22"/>
  <c r="H26" i="1" s="1"/>
  <c r="I26" i="2" s="1"/>
  <c r="C26" i="22"/>
  <c r="D26" i="22"/>
  <c r="E26" i="22"/>
  <c r="H26" i="3" s="1"/>
  <c r="I26" i="4" s="1"/>
  <c r="F26" i="22"/>
  <c r="G26" i="22"/>
  <c r="H26" i="22"/>
  <c r="H26" i="5" s="1"/>
  <c r="I26" i="6" s="1"/>
  <c r="I26" i="22"/>
  <c r="J26" i="22"/>
  <c r="K26" i="22"/>
  <c r="H26" i="7" s="1"/>
  <c r="I26" i="8" s="1"/>
  <c r="L26" i="22"/>
  <c r="B27" i="22"/>
  <c r="H27" i="1" s="1"/>
  <c r="I27" i="2" s="1"/>
  <c r="C27" i="22"/>
  <c r="D27" i="22"/>
  <c r="E27" i="22"/>
  <c r="H27" i="3" s="1"/>
  <c r="I27" i="4" s="1"/>
  <c r="F27" i="22"/>
  <c r="G27" i="22"/>
  <c r="H27" i="22"/>
  <c r="H27" i="5" s="1"/>
  <c r="I27" i="6" s="1"/>
  <c r="I27" i="22"/>
  <c r="J27" i="22"/>
  <c r="K27" i="22"/>
  <c r="H27" i="7" s="1"/>
  <c r="I27" i="8" s="1"/>
  <c r="L27" i="22"/>
  <c r="B28" i="22"/>
  <c r="H28" i="1" s="1"/>
  <c r="I28" i="2" s="1"/>
  <c r="C28" i="22"/>
  <c r="D28" i="22"/>
  <c r="E28" i="22"/>
  <c r="H28" i="3" s="1"/>
  <c r="I28" i="4" s="1"/>
  <c r="F28" i="22"/>
  <c r="G28" i="22"/>
  <c r="H28" i="22"/>
  <c r="H28" i="5" s="1"/>
  <c r="I28" i="6" s="1"/>
  <c r="I28" i="22"/>
  <c r="J28" i="22"/>
  <c r="K28" i="22"/>
  <c r="H28" i="7" s="1"/>
  <c r="I28" i="8" s="1"/>
  <c r="L28" i="22"/>
  <c r="B29" i="22"/>
  <c r="C29" i="22"/>
  <c r="D29" i="22"/>
  <c r="E29" i="22"/>
  <c r="F29" i="22"/>
  <c r="G29" i="22"/>
  <c r="H29" i="22"/>
  <c r="I29" i="22"/>
  <c r="J29" i="22"/>
  <c r="K29" i="22"/>
  <c r="L29" i="22"/>
  <c r="B30" i="22"/>
  <c r="H30" i="1" s="1"/>
  <c r="I30" i="2" s="1"/>
  <c r="C30" i="22"/>
  <c r="D30" i="22"/>
  <c r="E30" i="22"/>
  <c r="H30" i="3" s="1"/>
  <c r="I30" i="4" s="1"/>
  <c r="F30" i="22"/>
  <c r="G30" i="22"/>
  <c r="H30" i="22"/>
  <c r="H30" i="5" s="1"/>
  <c r="I30" i="6" s="1"/>
  <c r="I30" i="22"/>
  <c r="J30" i="22"/>
  <c r="K30" i="22"/>
  <c r="H30" i="7" s="1"/>
  <c r="I30" i="8" s="1"/>
  <c r="L30" i="22"/>
  <c r="B31" i="22"/>
  <c r="H31" i="1" s="1"/>
  <c r="I31" i="2" s="1"/>
  <c r="C31" i="22"/>
  <c r="D31" i="22"/>
  <c r="E31" i="22"/>
  <c r="H31" i="3" s="1"/>
  <c r="I31" i="4" s="1"/>
  <c r="F31" i="22"/>
  <c r="G31" i="22"/>
  <c r="H31" i="22"/>
  <c r="H31" i="5" s="1"/>
  <c r="I31" i="6" s="1"/>
  <c r="I31" i="22"/>
  <c r="J31" i="22"/>
  <c r="K31" i="22"/>
  <c r="H31" i="7" s="1"/>
  <c r="I31" i="8" s="1"/>
  <c r="L31" i="22"/>
  <c r="B32" i="22"/>
  <c r="H32" i="1" s="1"/>
  <c r="I32" i="2" s="1"/>
  <c r="C32" i="22"/>
  <c r="D32" i="22"/>
  <c r="E32" i="22"/>
  <c r="H32" i="3" s="1"/>
  <c r="I32" i="4" s="1"/>
  <c r="F32" i="22"/>
  <c r="G32" i="22"/>
  <c r="H32" i="22"/>
  <c r="H32" i="5" s="1"/>
  <c r="I32" i="6" s="1"/>
  <c r="I32" i="22"/>
  <c r="J32" i="22"/>
  <c r="K32" i="22"/>
  <c r="H32" i="7" s="1"/>
  <c r="I32" i="8" s="1"/>
  <c r="L32" i="22"/>
  <c r="B33" i="22"/>
  <c r="H33" i="1" s="1"/>
  <c r="I33" i="2" s="1"/>
  <c r="C33" i="22"/>
  <c r="D33" i="22"/>
  <c r="E33" i="22"/>
  <c r="H33" i="3" s="1"/>
  <c r="I33" i="4" s="1"/>
  <c r="F33" i="22"/>
  <c r="G33" i="22"/>
  <c r="H33" i="22"/>
  <c r="H33" i="5" s="1"/>
  <c r="I33" i="6" s="1"/>
  <c r="I33" i="22"/>
  <c r="J33" i="22"/>
  <c r="K33" i="22"/>
  <c r="H33" i="7" s="1"/>
  <c r="I33" i="8" s="1"/>
  <c r="L33" i="22"/>
  <c r="B34" i="22"/>
  <c r="C34" i="22"/>
  <c r="D34" i="22"/>
  <c r="E34" i="22"/>
  <c r="F34" i="22"/>
  <c r="G34" i="22"/>
  <c r="H34" i="22"/>
  <c r="I34" i="22"/>
  <c r="J34" i="22"/>
  <c r="K34" i="22"/>
  <c r="H34" i="7" s="1"/>
  <c r="I34" i="8" s="1"/>
  <c r="L34" i="22"/>
  <c r="B35" i="22"/>
  <c r="C35" i="22"/>
  <c r="D35" i="22"/>
  <c r="E35" i="22"/>
  <c r="F35" i="22"/>
  <c r="G35" i="22"/>
  <c r="H35" i="22"/>
  <c r="I35" i="22"/>
  <c r="J35" i="22"/>
  <c r="K35" i="22"/>
  <c r="L35" i="22"/>
  <c r="B36" i="22"/>
  <c r="H36" i="1" s="1"/>
  <c r="I36" i="2" s="1"/>
  <c r="C36" i="22"/>
  <c r="D36" i="22"/>
  <c r="E36" i="22"/>
  <c r="H36" i="3" s="1"/>
  <c r="I36" i="4" s="1"/>
  <c r="F36" i="22"/>
  <c r="G36" i="22"/>
  <c r="H36" i="22"/>
  <c r="H36" i="5" s="1"/>
  <c r="I36" i="6" s="1"/>
  <c r="I36" i="22"/>
  <c r="J36" i="22"/>
  <c r="K36" i="22"/>
  <c r="H36" i="7" s="1"/>
  <c r="I36" i="8" s="1"/>
  <c r="L36" i="22"/>
  <c r="B37" i="22"/>
  <c r="H37" i="1" s="1"/>
  <c r="I37" i="2" s="1"/>
  <c r="C37" i="22"/>
  <c r="D37" i="22"/>
  <c r="E37" i="22"/>
  <c r="H37" i="3" s="1"/>
  <c r="I37" i="4" s="1"/>
  <c r="F37" i="22"/>
  <c r="G37" i="22"/>
  <c r="H37" i="22"/>
  <c r="H37" i="5" s="1"/>
  <c r="I37" i="6" s="1"/>
  <c r="I37" i="22"/>
  <c r="J37" i="22"/>
  <c r="K37" i="22"/>
  <c r="H37" i="7" s="1"/>
  <c r="I37" i="8" s="1"/>
  <c r="L37" i="22"/>
  <c r="B38" i="22"/>
  <c r="H38" i="1" s="1"/>
  <c r="I38" i="2" s="1"/>
  <c r="C38" i="22"/>
  <c r="D38" i="22"/>
  <c r="E38" i="22"/>
  <c r="H38" i="3" s="1"/>
  <c r="I38" i="4" s="1"/>
  <c r="F38" i="22"/>
  <c r="G38" i="22"/>
  <c r="H38" i="22"/>
  <c r="H38" i="5" s="1"/>
  <c r="I38" i="6" s="1"/>
  <c r="I38" i="22"/>
  <c r="J38" i="22"/>
  <c r="K38" i="22"/>
  <c r="H38" i="7" s="1"/>
  <c r="I38" i="8" s="1"/>
  <c r="L38" i="22"/>
  <c r="B39" i="22"/>
  <c r="H39" i="1" s="1"/>
  <c r="I39" i="2" s="1"/>
  <c r="C39" i="22"/>
  <c r="D39" i="22"/>
  <c r="E39" i="22"/>
  <c r="H39" i="3" s="1"/>
  <c r="I39" i="4" s="1"/>
  <c r="F39" i="22"/>
  <c r="G39" i="22"/>
  <c r="H39" i="22"/>
  <c r="H39" i="5" s="1"/>
  <c r="I39" i="6" s="1"/>
  <c r="I39" i="22"/>
  <c r="J39" i="22"/>
  <c r="K39" i="22"/>
  <c r="H39" i="7" s="1"/>
  <c r="I39" i="8" s="1"/>
  <c r="L39" i="22"/>
  <c r="B40" i="22"/>
  <c r="H40" i="1" s="1"/>
  <c r="I40" i="2" s="1"/>
  <c r="C40" i="22"/>
  <c r="D40" i="22"/>
  <c r="E40" i="22"/>
  <c r="H40" i="3" s="1"/>
  <c r="I40" i="4" s="1"/>
  <c r="F40" i="22"/>
  <c r="G40" i="22"/>
  <c r="H40" i="22"/>
  <c r="H40" i="5" s="1"/>
  <c r="I40" i="6" s="1"/>
  <c r="I40" i="22"/>
  <c r="J40" i="22"/>
  <c r="K40" i="22"/>
  <c r="H40" i="7" s="1"/>
  <c r="I40" i="8" s="1"/>
  <c r="L40" i="22"/>
  <c r="B41" i="22"/>
  <c r="H41" i="1" s="1"/>
  <c r="I41" i="2" s="1"/>
  <c r="C41" i="22"/>
  <c r="D41" i="22"/>
  <c r="E41" i="22"/>
  <c r="H41" i="3" s="1"/>
  <c r="I41" i="4" s="1"/>
  <c r="F41" i="22"/>
  <c r="G41" i="22"/>
  <c r="H41" i="22"/>
  <c r="H41" i="5" s="1"/>
  <c r="I41" i="6" s="1"/>
  <c r="I41" i="22"/>
  <c r="J41" i="22"/>
  <c r="K41" i="22"/>
  <c r="H41" i="7" s="1"/>
  <c r="I41" i="8" s="1"/>
  <c r="L41" i="22"/>
  <c r="B42" i="22"/>
  <c r="H42" i="1" s="1"/>
  <c r="I42" i="2" s="1"/>
  <c r="C42" i="22"/>
  <c r="D42" i="22"/>
  <c r="E42" i="22"/>
  <c r="H42" i="3" s="1"/>
  <c r="I42" i="4" s="1"/>
  <c r="F42" i="22"/>
  <c r="G42" i="22"/>
  <c r="H42" i="22"/>
  <c r="H42" i="5" s="1"/>
  <c r="I42" i="6" s="1"/>
  <c r="I42" i="22"/>
  <c r="J42" i="22"/>
  <c r="K42" i="22"/>
  <c r="H42" i="7" s="1"/>
  <c r="I42" i="8" s="1"/>
  <c r="L42" i="22"/>
  <c r="B43" i="22"/>
  <c r="H43" i="1" s="1"/>
  <c r="I43" i="2" s="1"/>
  <c r="C43" i="22"/>
  <c r="D43" i="22"/>
  <c r="E43" i="22"/>
  <c r="H43" i="3" s="1"/>
  <c r="I43" i="4" s="1"/>
  <c r="F43" i="22"/>
  <c r="G43" i="22"/>
  <c r="H43" i="22"/>
  <c r="H43" i="5" s="1"/>
  <c r="I43" i="6" s="1"/>
  <c r="I43" i="22"/>
  <c r="J43" i="22"/>
  <c r="K43" i="22"/>
  <c r="H43" i="7" s="1"/>
  <c r="I43" i="8" s="1"/>
  <c r="L43" i="22"/>
  <c r="B44" i="22"/>
  <c r="H44" i="1" s="1"/>
  <c r="I44" i="2" s="1"/>
  <c r="C44" i="22"/>
  <c r="D44" i="22"/>
  <c r="E44" i="22"/>
  <c r="H44" i="3" s="1"/>
  <c r="I44" i="4" s="1"/>
  <c r="F44" i="22"/>
  <c r="G44" i="22"/>
  <c r="H44" i="22"/>
  <c r="H44" i="5" s="1"/>
  <c r="I44" i="6" s="1"/>
  <c r="I44" i="22"/>
  <c r="J44" i="22"/>
  <c r="K44" i="22"/>
  <c r="H44" i="7" s="1"/>
  <c r="I44" i="8" s="1"/>
  <c r="L44" i="22"/>
  <c r="B45" i="22"/>
  <c r="H45" i="1" s="1"/>
  <c r="I45" i="2" s="1"/>
  <c r="C45" i="22"/>
  <c r="D45" i="22"/>
  <c r="E45" i="22"/>
  <c r="H45" i="3" s="1"/>
  <c r="I45" i="4" s="1"/>
  <c r="F45" i="22"/>
  <c r="G45" i="22"/>
  <c r="H45" i="22"/>
  <c r="H45" i="5" s="1"/>
  <c r="I45" i="6" s="1"/>
  <c r="I45" i="22"/>
  <c r="J45" i="22"/>
  <c r="K45" i="22"/>
  <c r="H45" i="7" s="1"/>
  <c r="I45" i="8" s="1"/>
  <c r="L45" i="22"/>
  <c r="B46" i="22"/>
  <c r="H46" i="1" s="1"/>
  <c r="I46" i="2" s="1"/>
  <c r="C46" i="22"/>
  <c r="D46" i="22"/>
  <c r="E46" i="22"/>
  <c r="H46" i="3" s="1"/>
  <c r="I46" i="4" s="1"/>
  <c r="F46" i="22"/>
  <c r="G46" i="22"/>
  <c r="H46" i="22"/>
  <c r="H46" i="5" s="1"/>
  <c r="I46" i="6" s="1"/>
  <c r="I46" i="22"/>
  <c r="J46" i="22"/>
  <c r="K46" i="22"/>
  <c r="H46" i="7" s="1"/>
  <c r="I46" i="8" s="1"/>
  <c r="L46" i="22"/>
  <c r="B47" i="22"/>
  <c r="C47" i="22"/>
  <c r="D47" i="22"/>
  <c r="E47" i="22"/>
  <c r="H47" i="3" s="1"/>
  <c r="I47" i="4" s="1"/>
  <c r="F47" i="22"/>
  <c r="G47" i="22"/>
  <c r="H47" i="22"/>
  <c r="H47" i="5" s="1"/>
  <c r="I47" i="6" s="1"/>
  <c r="I47" i="22"/>
  <c r="J47" i="22"/>
  <c r="K47" i="22"/>
  <c r="L47" i="22"/>
  <c r="B48" i="22"/>
  <c r="H48" i="1" s="1"/>
  <c r="I48" i="2" s="1"/>
  <c r="C48" i="22"/>
  <c r="D48" i="22"/>
  <c r="E48" i="22"/>
  <c r="H48" i="3" s="1"/>
  <c r="I48" i="4" s="1"/>
  <c r="F48" i="22"/>
  <c r="G48" i="22"/>
  <c r="H48" i="22"/>
  <c r="H48" i="5" s="1"/>
  <c r="I48" i="6" s="1"/>
  <c r="I48" i="22"/>
  <c r="J48" i="22"/>
  <c r="K48" i="22"/>
  <c r="H48" i="7" s="1"/>
  <c r="I48" i="8" s="1"/>
  <c r="L48" i="22"/>
  <c r="B49" i="22"/>
  <c r="H49" i="1" s="1"/>
  <c r="I49" i="2" s="1"/>
  <c r="C49" i="22"/>
  <c r="D49" i="22"/>
  <c r="E49" i="22"/>
  <c r="F49" i="22"/>
  <c r="G49" i="22"/>
  <c r="H49" i="22"/>
  <c r="I49" i="22"/>
  <c r="J49" i="22"/>
  <c r="K49" i="22"/>
  <c r="L49" i="22"/>
  <c r="B50" i="22"/>
  <c r="H50" i="1" s="1"/>
  <c r="I50" i="2" s="1"/>
  <c r="C50" i="22"/>
  <c r="D50" i="22"/>
  <c r="E50" i="22"/>
  <c r="H50" i="3" s="1"/>
  <c r="I50" i="4" s="1"/>
  <c r="F50" i="22"/>
  <c r="G50" i="22"/>
  <c r="H50" i="22"/>
  <c r="H50" i="5" s="1"/>
  <c r="I50" i="6" s="1"/>
  <c r="I50" i="22"/>
  <c r="J50" i="22"/>
  <c r="K50" i="22"/>
  <c r="H50" i="7" s="1"/>
  <c r="I50" i="8" s="1"/>
  <c r="L50" i="22"/>
  <c r="B51" i="22"/>
  <c r="H51" i="1" s="1"/>
  <c r="I51" i="2" s="1"/>
  <c r="C51" i="22"/>
  <c r="D51" i="22"/>
  <c r="E51" i="22"/>
  <c r="H51" i="3" s="1"/>
  <c r="I51" i="4" s="1"/>
  <c r="F51" i="22"/>
  <c r="G51" i="22"/>
  <c r="H51" i="22"/>
  <c r="H51" i="5" s="1"/>
  <c r="I51" i="6" s="1"/>
  <c r="I51" i="22"/>
  <c r="J51" i="22"/>
  <c r="K51" i="22"/>
  <c r="H51" i="7" s="1"/>
  <c r="I51" i="8" s="1"/>
  <c r="L51" i="22"/>
  <c r="B52" i="22"/>
  <c r="C52" i="22"/>
  <c r="D52" i="22"/>
  <c r="E52" i="22"/>
  <c r="H52" i="3" s="1"/>
  <c r="I52" i="4" s="1"/>
  <c r="F52" i="22"/>
  <c r="G52" i="22"/>
  <c r="H52" i="22"/>
  <c r="H52" i="5" s="1"/>
  <c r="I52" i="6" s="1"/>
  <c r="I52" i="22"/>
  <c r="J52" i="22"/>
  <c r="K52" i="22"/>
  <c r="H52" i="7" s="1"/>
  <c r="I52" i="8" s="1"/>
  <c r="L52" i="22"/>
  <c r="B53" i="22"/>
  <c r="H53" i="1" s="1"/>
  <c r="I53" i="2" s="1"/>
  <c r="C53" i="22"/>
  <c r="D53" i="22"/>
  <c r="E53" i="22"/>
  <c r="H53" i="3" s="1"/>
  <c r="I53" i="4" s="1"/>
  <c r="F53" i="22"/>
  <c r="G53" i="22"/>
  <c r="H53" i="22"/>
  <c r="H53" i="5" s="1"/>
  <c r="I53" i="6" s="1"/>
  <c r="I53" i="22"/>
  <c r="J53" i="22"/>
  <c r="K53" i="22"/>
  <c r="H53" i="7" s="1"/>
  <c r="I53" i="8" s="1"/>
  <c r="L53" i="22"/>
  <c r="B54" i="22"/>
  <c r="H54" i="1" s="1"/>
  <c r="I54" i="2" s="1"/>
  <c r="C54" i="22"/>
  <c r="D54" i="22"/>
  <c r="E54" i="22"/>
  <c r="H54" i="3" s="1"/>
  <c r="I54" i="4" s="1"/>
  <c r="F54" i="22"/>
  <c r="G54" i="22"/>
  <c r="H54" i="22"/>
  <c r="H54" i="5" s="1"/>
  <c r="I54" i="6" s="1"/>
  <c r="I54" i="22"/>
  <c r="J54" i="22"/>
  <c r="K54" i="22"/>
  <c r="H54" i="7" s="1"/>
  <c r="I54" i="8" s="1"/>
  <c r="L54" i="22"/>
  <c r="B55" i="22"/>
  <c r="H55" i="1" s="1"/>
  <c r="I55" i="2" s="1"/>
  <c r="C55" i="22"/>
  <c r="D55" i="22"/>
  <c r="E55" i="22"/>
  <c r="H55" i="3" s="1"/>
  <c r="I55" i="4" s="1"/>
  <c r="F55" i="22"/>
  <c r="G55" i="22"/>
  <c r="H55" i="22"/>
  <c r="H55" i="5" s="1"/>
  <c r="I55" i="6" s="1"/>
  <c r="I55" i="22"/>
  <c r="J55" i="22"/>
  <c r="K55" i="22"/>
  <c r="H55" i="7" s="1"/>
  <c r="I55" i="8" s="1"/>
  <c r="L55" i="22"/>
  <c r="B56" i="22"/>
  <c r="H56" i="1" s="1"/>
  <c r="I56" i="2" s="1"/>
  <c r="C56" i="22"/>
  <c r="D56" i="22"/>
  <c r="E56" i="22"/>
  <c r="H56" i="3" s="1"/>
  <c r="I56" i="4" s="1"/>
  <c r="F56" i="22"/>
  <c r="G56" i="22"/>
  <c r="H56" i="22"/>
  <c r="H56" i="5" s="1"/>
  <c r="I56" i="6" s="1"/>
  <c r="I56" i="22"/>
  <c r="J56" i="22"/>
  <c r="K56" i="22"/>
  <c r="H56" i="7" s="1"/>
  <c r="I56" i="8" s="1"/>
  <c r="L56" i="22"/>
  <c r="B57" i="22"/>
  <c r="H57" i="1" s="1"/>
  <c r="I57" i="2" s="1"/>
  <c r="C57" i="22"/>
  <c r="D57" i="22"/>
  <c r="E57" i="22"/>
  <c r="H57" i="3" s="1"/>
  <c r="I57" i="4" s="1"/>
  <c r="F57" i="22"/>
  <c r="G57" i="22"/>
  <c r="H57" i="22"/>
  <c r="H57" i="5" s="1"/>
  <c r="I57" i="6" s="1"/>
  <c r="I57" i="22"/>
  <c r="J57" i="22"/>
  <c r="K57" i="22"/>
  <c r="H57" i="7" s="1"/>
  <c r="I57" i="8" s="1"/>
  <c r="L57" i="22"/>
  <c r="B58" i="22"/>
  <c r="H58" i="1" s="1"/>
  <c r="I58" i="2" s="1"/>
  <c r="C58" i="22"/>
  <c r="D58" i="22"/>
  <c r="E58" i="22"/>
  <c r="H58" i="3" s="1"/>
  <c r="I58" i="4" s="1"/>
  <c r="F58" i="22"/>
  <c r="G58" i="22"/>
  <c r="H58" i="22"/>
  <c r="H58" i="5" s="1"/>
  <c r="I58" i="6" s="1"/>
  <c r="I58" i="22"/>
  <c r="J58" i="22"/>
  <c r="K58" i="22"/>
  <c r="H58" i="7" s="1"/>
  <c r="I58" i="8" s="1"/>
  <c r="L58" i="22"/>
  <c r="B59" i="22"/>
  <c r="C59" i="22"/>
  <c r="D59" i="22"/>
  <c r="E59" i="22"/>
  <c r="F59" i="22"/>
  <c r="G59" i="22"/>
  <c r="H59" i="22"/>
  <c r="H59" i="5" s="1"/>
  <c r="I59" i="6" s="1"/>
  <c r="I59" i="22"/>
  <c r="J59" i="22"/>
  <c r="K59" i="22"/>
  <c r="L59" i="22"/>
  <c r="B60" i="22"/>
  <c r="C60" i="22"/>
  <c r="D60" i="22"/>
  <c r="E60" i="22"/>
  <c r="H60" i="3" s="1"/>
  <c r="I60" i="4" s="1"/>
  <c r="F60" i="22"/>
  <c r="G60" i="22"/>
  <c r="H60" i="22"/>
  <c r="H60" i="5" s="1"/>
  <c r="I60" i="6" s="1"/>
  <c r="I60" i="22"/>
  <c r="J60" i="22"/>
  <c r="K60" i="22"/>
  <c r="L60" i="22"/>
  <c r="B61" i="22"/>
  <c r="H61" i="1" s="1"/>
  <c r="I61" i="2" s="1"/>
  <c r="C61" i="22"/>
  <c r="D61" i="22"/>
  <c r="E61" i="22"/>
  <c r="H61" i="3" s="1"/>
  <c r="I61" i="4" s="1"/>
  <c r="F61" i="22"/>
  <c r="G61" i="22"/>
  <c r="H61" i="22"/>
  <c r="H61" i="5" s="1"/>
  <c r="I61" i="6" s="1"/>
  <c r="I61" i="22"/>
  <c r="J61" i="22"/>
  <c r="K61" i="22"/>
  <c r="H61" i="7" s="1"/>
  <c r="I61" i="8" s="1"/>
  <c r="L61" i="22"/>
  <c r="B62" i="22"/>
  <c r="H62" i="1" s="1"/>
  <c r="I62" i="2" s="1"/>
  <c r="C62" i="22"/>
  <c r="D62" i="22"/>
  <c r="E62" i="22"/>
  <c r="H62" i="3" s="1"/>
  <c r="I62" i="4" s="1"/>
  <c r="F62" i="22"/>
  <c r="G62" i="22"/>
  <c r="H62" i="22"/>
  <c r="H62" i="5" s="1"/>
  <c r="I62" i="6" s="1"/>
  <c r="I62" i="22"/>
  <c r="J62" i="22"/>
  <c r="K62" i="22"/>
  <c r="H62" i="7" s="1"/>
  <c r="I62" i="8" s="1"/>
  <c r="L62" i="22"/>
  <c r="B63" i="22"/>
  <c r="H63" i="1" s="1"/>
  <c r="I63" i="2" s="1"/>
  <c r="C63" i="22"/>
  <c r="D63" i="22"/>
  <c r="E63" i="22"/>
  <c r="H63" i="3" s="1"/>
  <c r="I63" i="4" s="1"/>
  <c r="F63" i="22"/>
  <c r="G63" i="22"/>
  <c r="H63" i="22"/>
  <c r="H63" i="5" s="1"/>
  <c r="I63" i="6" s="1"/>
  <c r="I63" i="22"/>
  <c r="J63" i="22"/>
  <c r="K63" i="22"/>
  <c r="H63" i="7" s="1"/>
  <c r="I63" i="8" s="1"/>
  <c r="L63" i="22"/>
  <c r="B64" i="22"/>
  <c r="H64" i="1" s="1"/>
  <c r="I64" i="2" s="1"/>
  <c r="C64" i="22"/>
  <c r="D64" i="22"/>
  <c r="E64" i="22"/>
  <c r="H64" i="3" s="1"/>
  <c r="I64" i="4" s="1"/>
  <c r="F64" i="22"/>
  <c r="G64" i="22"/>
  <c r="H64" i="22"/>
  <c r="H64" i="5" s="1"/>
  <c r="I64" i="6" s="1"/>
  <c r="I64" i="22"/>
  <c r="J64" i="22"/>
  <c r="K64" i="22"/>
  <c r="H64" i="7" s="1"/>
  <c r="I64" i="8" s="1"/>
  <c r="L64" i="22"/>
  <c r="B65" i="22"/>
  <c r="H65" i="1" s="1"/>
  <c r="I65" i="2" s="1"/>
  <c r="C65" i="22"/>
  <c r="D65" i="22"/>
  <c r="E65" i="22"/>
  <c r="H65" i="3" s="1"/>
  <c r="I65" i="4" s="1"/>
  <c r="F65" i="22"/>
  <c r="G65" i="22"/>
  <c r="H65" i="22"/>
  <c r="H65" i="5" s="1"/>
  <c r="I65" i="6" s="1"/>
  <c r="I65" i="22"/>
  <c r="J65" i="22"/>
  <c r="K65" i="22"/>
  <c r="H65" i="7" s="1"/>
  <c r="I65" i="8" s="1"/>
  <c r="L65" i="22"/>
  <c r="B66" i="22"/>
  <c r="H66" i="1" s="1"/>
  <c r="I66" i="2" s="1"/>
  <c r="C66" i="22"/>
  <c r="D66" i="22"/>
  <c r="E66" i="22"/>
  <c r="H66" i="3" s="1"/>
  <c r="I66" i="4" s="1"/>
  <c r="F66" i="22"/>
  <c r="G66" i="22"/>
  <c r="H66" i="22"/>
  <c r="H66" i="5" s="1"/>
  <c r="I66" i="6" s="1"/>
  <c r="I66" i="22"/>
  <c r="J66" i="22"/>
  <c r="K66" i="22"/>
  <c r="H66" i="7" s="1"/>
  <c r="I66" i="8" s="1"/>
  <c r="L66" i="22"/>
  <c r="B67" i="22"/>
  <c r="C67" i="22"/>
  <c r="D67" i="22"/>
  <c r="E67" i="22"/>
  <c r="F67" i="22"/>
  <c r="G67" i="22"/>
  <c r="H67" i="22"/>
  <c r="I67" i="22"/>
  <c r="J67" i="22"/>
  <c r="K67" i="22"/>
  <c r="L67" i="22"/>
  <c r="B68" i="22"/>
  <c r="H68" i="1" s="1"/>
  <c r="I68" i="2" s="1"/>
  <c r="C68" i="22"/>
  <c r="D68" i="22"/>
  <c r="E68" i="22"/>
  <c r="H68" i="3" s="1"/>
  <c r="I68" i="4" s="1"/>
  <c r="F68" i="22"/>
  <c r="G68" i="22"/>
  <c r="H68" i="22"/>
  <c r="H68" i="5" s="1"/>
  <c r="I68" i="6" s="1"/>
  <c r="I68" i="22"/>
  <c r="J68" i="22"/>
  <c r="K68" i="22"/>
  <c r="H68" i="7" s="1"/>
  <c r="I68" i="8" s="1"/>
  <c r="L68" i="22"/>
  <c r="B69" i="22"/>
  <c r="H69" i="1" s="1"/>
  <c r="I69" i="2" s="1"/>
  <c r="C69" i="22"/>
  <c r="D69" i="22"/>
  <c r="E69" i="22"/>
  <c r="H69" i="3" s="1"/>
  <c r="I69" i="4" s="1"/>
  <c r="F69" i="22"/>
  <c r="G69" i="22"/>
  <c r="H69" i="22"/>
  <c r="H69" i="5" s="1"/>
  <c r="I69" i="6" s="1"/>
  <c r="I69" i="22"/>
  <c r="J69" i="22"/>
  <c r="K69" i="22"/>
  <c r="H69" i="7" s="1"/>
  <c r="I69" i="8" s="1"/>
  <c r="L69" i="22"/>
  <c r="B70" i="22"/>
  <c r="H70" i="1" s="1"/>
  <c r="I70" i="2" s="1"/>
  <c r="C70" i="22"/>
  <c r="D70" i="22"/>
  <c r="E70" i="22"/>
  <c r="H70" i="3" s="1"/>
  <c r="I70" i="4" s="1"/>
  <c r="F70" i="22"/>
  <c r="G70" i="22"/>
  <c r="H70" i="22"/>
  <c r="H70" i="5" s="1"/>
  <c r="I70" i="6" s="1"/>
  <c r="I70" i="22"/>
  <c r="J70" i="22"/>
  <c r="K70" i="22"/>
  <c r="H70" i="7" s="1"/>
  <c r="I70" i="8" s="1"/>
  <c r="L70" i="22"/>
  <c r="B71" i="22"/>
  <c r="H71" i="1" s="1"/>
  <c r="I71" i="2" s="1"/>
  <c r="C71" i="22"/>
  <c r="D71" i="22"/>
  <c r="E71" i="22"/>
  <c r="H71" i="3" s="1"/>
  <c r="I71" i="4" s="1"/>
  <c r="F71" i="22"/>
  <c r="G71" i="22"/>
  <c r="H71" i="22"/>
  <c r="H71" i="5" s="1"/>
  <c r="I71" i="6" s="1"/>
  <c r="I71" i="22"/>
  <c r="J71" i="22"/>
  <c r="K71" i="22"/>
  <c r="H71" i="7" s="1"/>
  <c r="I71" i="8" s="1"/>
  <c r="L71" i="22"/>
  <c r="B72" i="22"/>
  <c r="H72" i="1" s="1"/>
  <c r="I72" i="2" s="1"/>
  <c r="C72" i="22"/>
  <c r="D72" i="22"/>
  <c r="E72" i="22"/>
  <c r="H72" i="3" s="1"/>
  <c r="I72" i="4" s="1"/>
  <c r="F72" i="22"/>
  <c r="G72" i="22"/>
  <c r="H72" i="22"/>
  <c r="H72" i="5" s="1"/>
  <c r="I72" i="6" s="1"/>
  <c r="I72" i="22"/>
  <c r="J72" i="22"/>
  <c r="K72" i="22"/>
  <c r="H72" i="7" s="1"/>
  <c r="I72" i="8" s="1"/>
  <c r="L72" i="22"/>
  <c r="B73" i="22"/>
  <c r="H73" i="1" s="1"/>
  <c r="I73" i="2" s="1"/>
  <c r="C73" i="22"/>
  <c r="D73" i="22"/>
  <c r="E73" i="22"/>
  <c r="H73" i="3" s="1"/>
  <c r="I73" i="4" s="1"/>
  <c r="F73" i="22"/>
  <c r="G73" i="22"/>
  <c r="H73" i="22"/>
  <c r="H73" i="5" s="1"/>
  <c r="I73" i="6" s="1"/>
  <c r="I73" i="22"/>
  <c r="J73" i="22"/>
  <c r="K73" i="22"/>
  <c r="H73" i="7" s="1"/>
  <c r="I73" i="8" s="1"/>
  <c r="L73" i="22"/>
  <c r="B74" i="22"/>
  <c r="H74" i="1" s="1"/>
  <c r="I74" i="2" s="1"/>
  <c r="C74" i="22"/>
  <c r="D74" i="22"/>
  <c r="E74" i="22"/>
  <c r="H74" i="3" s="1"/>
  <c r="I74" i="4" s="1"/>
  <c r="F74" i="22"/>
  <c r="G74" i="22"/>
  <c r="H74" i="22"/>
  <c r="H74" i="5" s="1"/>
  <c r="I74" i="6" s="1"/>
  <c r="I74" i="22"/>
  <c r="J74" i="22"/>
  <c r="K74" i="22"/>
  <c r="H74" i="7" s="1"/>
  <c r="I74" i="8" s="1"/>
  <c r="L74" i="22"/>
  <c r="B75" i="22"/>
  <c r="H75" i="1" s="1"/>
  <c r="I75" i="2" s="1"/>
  <c r="C75" i="22"/>
  <c r="D75" i="22"/>
  <c r="E75" i="22"/>
  <c r="H75" i="3" s="1"/>
  <c r="I75" i="4" s="1"/>
  <c r="F75" i="22"/>
  <c r="G75" i="22"/>
  <c r="H75" i="22"/>
  <c r="H75" i="5" s="1"/>
  <c r="I75" i="6" s="1"/>
  <c r="I75" i="22"/>
  <c r="J75" i="22"/>
  <c r="K75" i="22"/>
  <c r="H75" i="7" s="1"/>
  <c r="I75" i="8" s="1"/>
  <c r="L75" i="22"/>
  <c r="B76" i="22"/>
  <c r="H76" i="1" s="1"/>
  <c r="I76" i="2" s="1"/>
  <c r="C76" i="22"/>
  <c r="D76" i="22"/>
  <c r="E76" i="22"/>
  <c r="H76" i="3" s="1"/>
  <c r="I76" i="4" s="1"/>
  <c r="F76" i="22"/>
  <c r="G76" i="22"/>
  <c r="H76" i="22"/>
  <c r="H76" i="5" s="1"/>
  <c r="I76" i="6" s="1"/>
  <c r="I76" i="22"/>
  <c r="J76" i="22"/>
  <c r="K76" i="22"/>
  <c r="H76" i="7" s="1"/>
  <c r="I76" i="8" s="1"/>
  <c r="L76" i="22"/>
  <c r="B77" i="22"/>
  <c r="H77" i="1" s="1"/>
  <c r="I77" i="2" s="1"/>
  <c r="C77" i="22"/>
  <c r="D77" i="22"/>
  <c r="E77" i="22"/>
  <c r="H77" i="3" s="1"/>
  <c r="I77" i="4" s="1"/>
  <c r="F77" i="22"/>
  <c r="G77" i="22"/>
  <c r="H77" i="22"/>
  <c r="H77" i="5" s="1"/>
  <c r="I77" i="6" s="1"/>
  <c r="I77" i="22"/>
  <c r="J77" i="22"/>
  <c r="K77" i="22"/>
  <c r="H77" i="7" s="1"/>
  <c r="I77" i="8" s="1"/>
  <c r="L77" i="22"/>
  <c r="B78" i="22"/>
  <c r="H78" i="1" s="1"/>
  <c r="I78" i="2" s="1"/>
  <c r="C78" i="22"/>
  <c r="D78" i="22"/>
  <c r="E78" i="22"/>
  <c r="H78" i="3" s="1"/>
  <c r="I78" i="4" s="1"/>
  <c r="F78" i="22"/>
  <c r="G78" i="22"/>
  <c r="H78" i="22"/>
  <c r="H78" i="5" s="1"/>
  <c r="I78" i="6" s="1"/>
  <c r="I78" i="22"/>
  <c r="J78" i="22"/>
  <c r="K78" i="22"/>
  <c r="H78" i="7" s="1"/>
  <c r="I78" i="8" s="1"/>
  <c r="L78" i="22"/>
  <c r="B79" i="22"/>
  <c r="C79" i="22"/>
  <c r="D79" i="22"/>
  <c r="E79" i="22"/>
  <c r="F79" i="22"/>
  <c r="G79" i="22"/>
  <c r="H79" i="22"/>
  <c r="H79" i="5" s="1"/>
  <c r="I79" i="6" s="1"/>
  <c r="I79" i="22"/>
  <c r="J79" i="22"/>
  <c r="K79" i="22"/>
  <c r="H79" i="7" s="1"/>
  <c r="I79" i="8" s="1"/>
  <c r="L79" i="22"/>
  <c r="B80" i="22"/>
  <c r="H80" i="1" s="1"/>
  <c r="I80" i="2" s="1"/>
  <c r="C80" i="22"/>
  <c r="D80" i="22"/>
  <c r="E80" i="22"/>
  <c r="H80" i="3" s="1"/>
  <c r="I80" i="4" s="1"/>
  <c r="F80" i="22"/>
  <c r="G80" i="22"/>
  <c r="H80" i="22"/>
  <c r="H80" i="5" s="1"/>
  <c r="I80" i="6" s="1"/>
  <c r="I80" i="22"/>
  <c r="J80" i="22"/>
  <c r="K80" i="22"/>
  <c r="H80" i="7" s="1"/>
  <c r="I80" i="8" s="1"/>
  <c r="L80" i="22"/>
  <c r="B81" i="22"/>
  <c r="H81" i="1" s="1"/>
  <c r="I81" i="2" s="1"/>
  <c r="C81" i="22"/>
  <c r="D81" i="22"/>
  <c r="E81" i="22"/>
  <c r="H81" i="3" s="1"/>
  <c r="I81" i="4" s="1"/>
  <c r="F81" i="22"/>
  <c r="G81" i="22"/>
  <c r="H81" i="22"/>
  <c r="H81" i="5" s="1"/>
  <c r="I81" i="6" s="1"/>
  <c r="I81" i="22"/>
  <c r="J81" i="22"/>
  <c r="K81" i="22"/>
  <c r="H81" i="7" s="1"/>
  <c r="I81" i="8" s="1"/>
  <c r="L81" i="22"/>
  <c r="B82" i="22"/>
  <c r="H82" i="1" s="1"/>
  <c r="I82" i="2" s="1"/>
  <c r="C82" i="22"/>
  <c r="D82" i="22"/>
  <c r="E82" i="22"/>
  <c r="H82" i="3" s="1"/>
  <c r="I82" i="4" s="1"/>
  <c r="F82" i="22"/>
  <c r="G82" i="22"/>
  <c r="H82" i="22"/>
  <c r="H82" i="5" s="1"/>
  <c r="I82" i="6" s="1"/>
  <c r="I82" i="22"/>
  <c r="J82" i="22"/>
  <c r="K82" i="22"/>
  <c r="H82" i="7" s="1"/>
  <c r="I82" i="8" s="1"/>
  <c r="L82" i="22"/>
  <c r="B83" i="22"/>
  <c r="C83" i="22"/>
  <c r="D83" i="22"/>
  <c r="E83" i="22"/>
  <c r="F83" i="22"/>
  <c r="G83" i="22"/>
  <c r="H83" i="22"/>
  <c r="H83" i="5" s="1"/>
  <c r="I83" i="6" s="1"/>
  <c r="I83" i="22"/>
  <c r="J83" i="22"/>
  <c r="K83" i="22"/>
  <c r="H83" i="7" s="1"/>
  <c r="I83" i="8" s="1"/>
  <c r="L83" i="22"/>
  <c r="B84" i="22"/>
  <c r="H84" i="1" s="1"/>
  <c r="I84" i="2" s="1"/>
  <c r="C84" i="22"/>
  <c r="D84" i="22"/>
  <c r="E84" i="22"/>
  <c r="H84" i="3" s="1"/>
  <c r="I84" i="4" s="1"/>
  <c r="F84" i="22"/>
  <c r="G84" i="22"/>
  <c r="H84" i="22"/>
  <c r="H84" i="5" s="1"/>
  <c r="I84" i="6" s="1"/>
  <c r="I84" i="22"/>
  <c r="J84" i="22"/>
  <c r="K84" i="22"/>
  <c r="H84" i="7" s="1"/>
  <c r="I84" i="8" s="1"/>
  <c r="L84" i="22"/>
  <c r="B85" i="22"/>
  <c r="H85" i="1" s="1"/>
  <c r="I85" i="2" s="1"/>
  <c r="C85" i="22"/>
  <c r="D85" i="22"/>
  <c r="E85" i="22"/>
  <c r="H85" i="3" s="1"/>
  <c r="I85" i="4" s="1"/>
  <c r="F85" i="22"/>
  <c r="G85" i="22"/>
  <c r="H85" i="22"/>
  <c r="H85" i="5" s="1"/>
  <c r="I85" i="6" s="1"/>
  <c r="I85" i="22"/>
  <c r="J85" i="22"/>
  <c r="K85" i="22"/>
  <c r="H85" i="7" s="1"/>
  <c r="I85" i="8" s="1"/>
  <c r="L85" i="22"/>
  <c r="B86" i="22"/>
  <c r="H86" i="1" s="1"/>
  <c r="I86" i="2" s="1"/>
  <c r="C86" i="22"/>
  <c r="D86" i="22"/>
  <c r="E86" i="22"/>
  <c r="H86" i="3" s="1"/>
  <c r="I86" i="4" s="1"/>
  <c r="F86" i="22"/>
  <c r="G86" i="22"/>
  <c r="H86" i="22"/>
  <c r="H86" i="5" s="1"/>
  <c r="I86" i="6" s="1"/>
  <c r="I86" i="22"/>
  <c r="J86" i="22"/>
  <c r="K86" i="22"/>
  <c r="H86" i="7" s="1"/>
  <c r="I86" i="8" s="1"/>
  <c r="L86" i="22"/>
  <c r="B87" i="22"/>
  <c r="C87" i="22"/>
  <c r="D87" i="22"/>
  <c r="E87" i="22"/>
  <c r="H87" i="3" s="1"/>
  <c r="I87" i="4" s="1"/>
  <c r="F87" i="22"/>
  <c r="G87" i="22"/>
  <c r="H87" i="22"/>
  <c r="H87" i="5" s="1"/>
  <c r="I87" i="6" s="1"/>
  <c r="I87" i="22"/>
  <c r="J87" i="22"/>
  <c r="K87" i="22"/>
  <c r="H87" i="7" s="1"/>
  <c r="I87" i="8" s="1"/>
  <c r="L87" i="22"/>
  <c r="B88" i="22"/>
  <c r="H88" i="1" s="1"/>
  <c r="I88" i="2" s="1"/>
  <c r="C88" i="22"/>
  <c r="D88" i="22"/>
  <c r="E88" i="22"/>
  <c r="H88" i="3" s="1"/>
  <c r="I88" i="4" s="1"/>
  <c r="F88" i="22"/>
  <c r="G88" i="22"/>
  <c r="H88" i="22"/>
  <c r="H88" i="5" s="1"/>
  <c r="I88" i="6" s="1"/>
  <c r="I88" i="22"/>
  <c r="J88" i="22"/>
  <c r="K88" i="22"/>
  <c r="H88" i="7" s="1"/>
  <c r="I88" i="8" s="1"/>
  <c r="L88" i="22"/>
  <c r="B89" i="22"/>
  <c r="H89" i="1" s="1"/>
  <c r="I89" i="2" s="1"/>
  <c r="C89" i="22"/>
  <c r="D89" i="22"/>
  <c r="E89" i="22"/>
  <c r="F89" i="22"/>
  <c r="G89" i="22"/>
  <c r="H89" i="22"/>
  <c r="I89" i="22"/>
  <c r="J89" i="22"/>
  <c r="K89" i="22"/>
  <c r="H89" i="7" s="1"/>
  <c r="I89" i="8" s="1"/>
  <c r="L89" i="22"/>
  <c r="B90" i="22"/>
  <c r="H90" i="1" s="1"/>
  <c r="I90" i="2" s="1"/>
  <c r="C90" i="22"/>
  <c r="D90" i="22"/>
  <c r="E90" i="22"/>
  <c r="H90" i="3" s="1"/>
  <c r="I90" i="4" s="1"/>
  <c r="F90" i="22"/>
  <c r="G90" i="22"/>
  <c r="H90" i="22"/>
  <c r="H90" i="5" s="1"/>
  <c r="I90" i="6" s="1"/>
  <c r="I90" i="22"/>
  <c r="J90" i="22"/>
  <c r="K90" i="22"/>
  <c r="H90" i="7" s="1"/>
  <c r="I90" i="8" s="1"/>
  <c r="L90" i="22"/>
  <c r="B91" i="22"/>
  <c r="H91" i="1" s="1"/>
  <c r="I91" i="2" s="1"/>
  <c r="C91" i="22"/>
  <c r="D91" i="22"/>
  <c r="E91" i="22"/>
  <c r="H91" i="3" s="1"/>
  <c r="I91" i="4" s="1"/>
  <c r="F91" i="22"/>
  <c r="G91" i="22"/>
  <c r="H91" i="22"/>
  <c r="H91" i="5" s="1"/>
  <c r="I91" i="6" s="1"/>
  <c r="I91" i="22"/>
  <c r="J91" i="22"/>
  <c r="K91" i="22"/>
  <c r="H91" i="7" s="1"/>
  <c r="I91" i="8" s="1"/>
  <c r="L91" i="22"/>
  <c r="B92" i="22"/>
  <c r="H92" i="1" s="1"/>
  <c r="I92" i="2" s="1"/>
  <c r="C92" i="22"/>
  <c r="D92" i="22"/>
  <c r="E92" i="22"/>
  <c r="H92" i="3" s="1"/>
  <c r="I92" i="4" s="1"/>
  <c r="F92" i="22"/>
  <c r="G92" i="22"/>
  <c r="H92" i="22"/>
  <c r="H92" i="5" s="1"/>
  <c r="I92" i="6" s="1"/>
  <c r="I92" i="22"/>
  <c r="J92" i="22"/>
  <c r="K92" i="22"/>
  <c r="H92" i="7" s="1"/>
  <c r="I92" i="8" s="1"/>
  <c r="L92" i="22"/>
  <c r="B93" i="22"/>
  <c r="H93" i="1" s="1"/>
  <c r="I93" i="2" s="1"/>
  <c r="C93" i="22"/>
  <c r="D93" i="22"/>
  <c r="E93" i="22"/>
  <c r="H93" i="3" s="1"/>
  <c r="I93" i="4" s="1"/>
  <c r="F93" i="22"/>
  <c r="G93" i="22"/>
  <c r="H93" i="22"/>
  <c r="H93" i="5" s="1"/>
  <c r="I93" i="6" s="1"/>
  <c r="I93" i="22"/>
  <c r="J93" i="22"/>
  <c r="K93" i="22"/>
  <c r="H93" i="7" s="1"/>
  <c r="I93" i="8" s="1"/>
  <c r="L93" i="22"/>
  <c r="B94" i="22"/>
  <c r="H94" i="1" s="1"/>
  <c r="I94" i="2" s="1"/>
  <c r="C94" i="22"/>
  <c r="D94" i="22"/>
  <c r="E94" i="22"/>
  <c r="H94" i="3" s="1"/>
  <c r="I94" i="4" s="1"/>
  <c r="F94" i="22"/>
  <c r="G94" i="22"/>
  <c r="H94" i="22"/>
  <c r="H94" i="5" s="1"/>
  <c r="I94" i="6" s="1"/>
  <c r="I94" i="22"/>
  <c r="J94" i="22"/>
  <c r="K94" i="22"/>
  <c r="H94" i="7" s="1"/>
  <c r="I94" i="8" s="1"/>
  <c r="L94" i="22"/>
  <c r="B95" i="22"/>
  <c r="C95" i="22"/>
  <c r="D95" i="22"/>
  <c r="E95" i="22"/>
  <c r="H95" i="3" s="1"/>
  <c r="I95" i="4" s="1"/>
  <c r="F95" i="22"/>
  <c r="G95" i="22"/>
  <c r="H95" i="22"/>
  <c r="H95" i="5" s="1"/>
  <c r="I95" i="6" s="1"/>
  <c r="I95" i="22"/>
  <c r="J95" i="22"/>
  <c r="K95" i="22"/>
  <c r="H95" i="7" s="1"/>
  <c r="I95" i="8" s="1"/>
  <c r="L95" i="22"/>
  <c r="B96" i="22"/>
  <c r="H96" i="1" s="1"/>
  <c r="I96" i="2" s="1"/>
  <c r="C96" i="22"/>
  <c r="D96" i="22"/>
  <c r="E96" i="22"/>
  <c r="H96" i="3" s="1"/>
  <c r="I96" i="4" s="1"/>
  <c r="F96" i="22"/>
  <c r="G96" i="22"/>
  <c r="H96" i="22"/>
  <c r="H96" i="5" s="1"/>
  <c r="I96" i="6" s="1"/>
  <c r="I96" i="22"/>
  <c r="J96" i="22"/>
  <c r="K96" i="22"/>
  <c r="H96" i="7" s="1"/>
  <c r="I96" i="8" s="1"/>
  <c r="L96" i="22"/>
  <c r="B97" i="22"/>
  <c r="H97" i="1" s="1"/>
  <c r="I97" i="2" s="1"/>
  <c r="C97" i="22"/>
  <c r="D97" i="22"/>
  <c r="E97" i="22"/>
  <c r="H97" i="3" s="1"/>
  <c r="I97" i="4" s="1"/>
  <c r="F97" i="22"/>
  <c r="G97" i="22"/>
  <c r="H97" i="22"/>
  <c r="H97" i="5" s="1"/>
  <c r="I97" i="6" s="1"/>
  <c r="I97" i="22"/>
  <c r="J97" i="22"/>
  <c r="K97" i="22"/>
  <c r="H97" i="7" s="1"/>
  <c r="I97" i="8" s="1"/>
  <c r="L97" i="22"/>
  <c r="B98" i="22"/>
  <c r="H98" i="1" s="1"/>
  <c r="I98" i="2" s="1"/>
  <c r="C98" i="22"/>
  <c r="D98" i="22"/>
  <c r="E98" i="22"/>
  <c r="H98" i="3" s="1"/>
  <c r="I98" i="4" s="1"/>
  <c r="F98" i="22"/>
  <c r="G98" i="22"/>
  <c r="H98" i="22"/>
  <c r="H98" i="5" s="1"/>
  <c r="I98" i="6" s="1"/>
  <c r="I98" i="22"/>
  <c r="J98" i="22"/>
  <c r="K98" i="22"/>
  <c r="H98" i="7" s="1"/>
  <c r="I98" i="8" s="1"/>
  <c r="L98" i="22"/>
  <c r="B99" i="22"/>
  <c r="H99" i="1" s="1"/>
  <c r="I99" i="2" s="1"/>
  <c r="C99" i="22"/>
  <c r="D99" i="22"/>
  <c r="E99" i="22"/>
  <c r="H99" i="3" s="1"/>
  <c r="I99" i="4" s="1"/>
  <c r="F99" i="22"/>
  <c r="G99" i="22"/>
  <c r="H99" i="22"/>
  <c r="H99" i="5" s="1"/>
  <c r="I99" i="6" s="1"/>
  <c r="I99" i="22"/>
  <c r="J99" i="22"/>
  <c r="K99" i="22"/>
  <c r="H99" i="7" s="1"/>
  <c r="I99" i="8" s="1"/>
  <c r="L99" i="22"/>
  <c r="B100" i="22"/>
  <c r="C100" i="22"/>
  <c r="D100" i="22"/>
  <c r="E100" i="22"/>
  <c r="F100" i="22"/>
  <c r="G100" i="22"/>
  <c r="H100" i="22"/>
  <c r="H100" i="5" s="1"/>
  <c r="I100" i="6" s="1"/>
  <c r="I100" i="22"/>
  <c r="J100" i="22"/>
  <c r="H100" i="7" s="1"/>
  <c r="I100" i="8" s="1"/>
  <c r="K100" i="22"/>
  <c r="L100" i="22"/>
  <c r="B101" i="22"/>
  <c r="H101" i="1" s="1"/>
  <c r="I101" i="2" s="1"/>
  <c r="C101" i="22"/>
  <c r="D101" i="22"/>
  <c r="E101" i="22"/>
  <c r="H101" i="3" s="1"/>
  <c r="I101" i="4" s="1"/>
  <c r="F101" i="22"/>
  <c r="G101" i="22"/>
  <c r="H101" i="22"/>
  <c r="H101" i="5" s="1"/>
  <c r="I101" i="6" s="1"/>
  <c r="I101" i="22"/>
  <c r="J101" i="22"/>
  <c r="K101" i="22"/>
  <c r="H101" i="7" s="1"/>
  <c r="I101" i="8" s="1"/>
  <c r="L101" i="22"/>
  <c r="B102" i="22"/>
  <c r="H102" i="1" s="1"/>
  <c r="I102" i="2" s="1"/>
  <c r="C102" i="22"/>
  <c r="D102" i="22"/>
  <c r="E102" i="22"/>
  <c r="H102" i="3" s="1"/>
  <c r="I102" i="4" s="1"/>
  <c r="F102" i="22"/>
  <c r="G102" i="22"/>
  <c r="H102" i="22"/>
  <c r="H102" i="5" s="1"/>
  <c r="I102" i="6" s="1"/>
  <c r="I102" i="22"/>
  <c r="J102" i="22"/>
  <c r="K102" i="22"/>
  <c r="H102" i="7" s="1"/>
  <c r="I102" i="8" s="1"/>
  <c r="L102" i="22"/>
  <c r="B103" i="22"/>
  <c r="H103" i="1" s="1"/>
  <c r="I103" i="2" s="1"/>
  <c r="C103" i="22"/>
  <c r="D103" i="22"/>
  <c r="E103" i="22"/>
  <c r="H103" i="3" s="1"/>
  <c r="I103" i="4" s="1"/>
  <c r="F103" i="22"/>
  <c r="G103" i="22"/>
  <c r="H103" i="22"/>
  <c r="H103" i="5" s="1"/>
  <c r="I103" i="6" s="1"/>
  <c r="I103" i="22"/>
  <c r="J103" i="22"/>
  <c r="K103" i="22"/>
  <c r="H103" i="7" s="1"/>
  <c r="I103" i="8" s="1"/>
  <c r="L103" i="22"/>
  <c r="B104" i="22"/>
  <c r="H104" i="1" s="1"/>
  <c r="I104" i="2" s="1"/>
  <c r="C104" i="22"/>
  <c r="D104" i="22"/>
  <c r="E104" i="22"/>
  <c r="H104" i="3" s="1"/>
  <c r="I104" i="4" s="1"/>
  <c r="F104" i="22"/>
  <c r="G104" i="22"/>
  <c r="H104" i="22"/>
  <c r="H104" i="5" s="1"/>
  <c r="I104" i="6" s="1"/>
  <c r="I104" i="22"/>
  <c r="J104" i="22"/>
  <c r="K104" i="22"/>
  <c r="H104" i="7" s="1"/>
  <c r="I104" i="8" s="1"/>
  <c r="L104" i="22"/>
  <c r="B105" i="22"/>
  <c r="H105" i="1" s="1"/>
  <c r="I105" i="2" s="1"/>
  <c r="C105" i="22"/>
  <c r="D105" i="22"/>
  <c r="E105" i="22"/>
  <c r="H105" i="3" s="1"/>
  <c r="I105" i="4" s="1"/>
  <c r="F105" i="22"/>
  <c r="G105" i="22"/>
  <c r="H105" i="22"/>
  <c r="H105" i="5" s="1"/>
  <c r="I105" i="6" s="1"/>
  <c r="I105" i="22"/>
  <c r="J105" i="22"/>
  <c r="K105" i="22"/>
  <c r="H105" i="7" s="1"/>
  <c r="I105" i="8" s="1"/>
  <c r="L105" i="22"/>
  <c r="B106" i="22"/>
  <c r="H106" i="1" s="1"/>
  <c r="I106" i="2" s="1"/>
  <c r="C106" i="22"/>
  <c r="D106" i="22"/>
  <c r="E106" i="22"/>
  <c r="H106" i="3" s="1"/>
  <c r="I106" i="4" s="1"/>
  <c r="F106" i="22"/>
  <c r="G106" i="22"/>
  <c r="H106" i="22"/>
  <c r="H106" i="5" s="1"/>
  <c r="I106" i="6" s="1"/>
  <c r="I106" i="22"/>
  <c r="J106" i="22"/>
  <c r="K106" i="22"/>
  <c r="H106" i="7" s="1"/>
  <c r="I106" i="8" s="1"/>
  <c r="L106" i="22"/>
  <c r="B107" i="22"/>
  <c r="C107" i="22"/>
  <c r="D107" i="22"/>
  <c r="E107" i="22"/>
  <c r="F107" i="22"/>
  <c r="G107" i="22"/>
  <c r="H107" i="22"/>
  <c r="I107" i="22"/>
  <c r="J107" i="22"/>
  <c r="K107" i="22"/>
  <c r="L107" i="22"/>
  <c r="B108" i="22"/>
  <c r="H108" i="1" s="1"/>
  <c r="I108" i="2" s="1"/>
  <c r="C108" i="22"/>
  <c r="D108" i="22"/>
  <c r="E108" i="22"/>
  <c r="H108" i="3" s="1"/>
  <c r="I108" i="4" s="1"/>
  <c r="F108" i="22"/>
  <c r="G108" i="22"/>
  <c r="H108" i="22"/>
  <c r="H108" i="5" s="1"/>
  <c r="I108" i="6" s="1"/>
  <c r="I108" i="22"/>
  <c r="J108" i="22"/>
  <c r="K108" i="22"/>
  <c r="H108" i="7" s="1"/>
  <c r="I108" i="8" s="1"/>
  <c r="L108" i="22"/>
  <c r="B109" i="22"/>
  <c r="H109" i="1" s="1"/>
  <c r="I109" i="2" s="1"/>
  <c r="C109" i="22"/>
  <c r="D109" i="22"/>
  <c r="E109" i="22"/>
  <c r="H109" i="3" s="1"/>
  <c r="I109" i="4" s="1"/>
  <c r="F109" i="22"/>
  <c r="G109" i="22"/>
  <c r="H109" i="22"/>
  <c r="H109" i="5" s="1"/>
  <c r="I109" i="6" s="1"/>
  <c r="I109" i="22"/>
  <c r="J109" i="22"/>
  <c r="K109" i="22"/>
  <c r="H109" i="7" s="1"/>
  <c r="I109" i="8" s="1"/>
  <c r="L109" i="22"/>
  <c r="B110" i="22"/>
  <c r="H110" i="1" s="1"/>
  <c r="I110" i="2" s="1"/>
  <c r="C110" i="22"/>
  <c r="D110" i="22"/>
  <c r="E110" i="22"/>
  <c r="H110" i="3" s="1"/>
  <c r="I110" i="4" s="1"/>
  <c r="F110" i="22"/>
  <c r="G110" i="22"/>
  <c r="H110" i="22"/>
  <c r="H110" i="5" s="1"/>
  <c r="I110" i="6" s="1"/>
  <c r="I110" i="22"/>
  <c r="J110" i="22"/>
  <c r="K110" i="22"/>
  <c r="H110" i="7" s="1"/>
  <c r="I110" i="8" s="1"/>
  <c r="L110" i="22"/>
  <c r="B111" i="22"/>
  <c r="H111" i="1" s="1"/>
  <c r="I111" i="2" s="1"/>
  <c r="C111" i="22"/>
  <c r="D111" i="22"/>
  <c r="E111" i="22"/>
  <c r="H111" i="3" s="1"/>
  <c r="I111" i="4" s="1"/>
  <c r="F111" i="22"/>
  <c r="G111" i="22"/>
  <c r="H111" i="22"/>
  <c r="H111" i="5" s="1"/>
  <c r="I111" i="6" s="1"/>
  <c r="I111" i="22"/>
  <c r="J111" i="22"/>
  <c r="K111" i="22"/>
  <c r="H111" i="7" s="1"/>
  <c r="I111" i="8" s="1"/>
  <c r="L111" i="22"/>
  <c r="B112" i="22"/>
  <c r="H112" i="1" s="1"/>
  <c r="I112" i="2" s="1"/>
  <c r="C112" i="22"/>
  <c r="D112" i="22"/>
  <c r="E112" i="22"/>
  <c r="H112" i="3" s="1"/>
  <c r="I112" i="4" s="1"/>
  <c r="F112" i="22"/>
  <c r="G112" i="22"/>
  <c r="H112" i="22"/>
  <c r="H112" i="5" s="1"/>
  <c r="I112" i="6" s="1"/>
  <c r="I112" i="22"/>
  <c r="J112" i="22"/>
  <c r="K112" i="22"/>
  <c r="H112" i="7" s="1"/>
  <c r="I112" i="8" s="1"/>
  <c r="L112" i="22"/>
  <c r="B113" i="22"/>
  <c r="H113" i="1" s="1"/>
  <c r="I113" i="2" s="1"/>
  <c r="C113" i="22"/>
  <c r="D113" i="22"/>
  <c r="E113" i="22"/>
  <c r="F113" i="22"/>
  <c r="G113" i="22"/>
  <c r="H113" i="22"/>
  <c r="I113" i="22"/>
  <c r="J113" i="22"/>
  <c r="K113" i="22"/>
  <c r="H113" i="7" s="1"/>
  <c r="I113" i="8" s="1"/>
  <c r="L113" i="22"/>
  <c r="B114" i="22"/>
  <c r="H114" i="1" s="1"/>
  <c r="I114" i="2" s="1"/>
  <c r="C114" i="22"/>
  <c r="D114" i="22"/>
  <c r="E114" i="22"/>
  <c r="H114" i="3" s="1"/>
  <c r="I114" i="4" s="1"/>
  <c r="F114" i="22"/>
  <c r="G114" i="22"/>
  <c r="H114" i="22"/>
  <c r="H114" i="5" s="1"/>
  <c r="I114" i="6" s="1"/>
  <c r="I114" i="22"/>
  <c r="J114" i="22"/>
  <c r="K114" i="22"/>
  <c r="H114" i="7" s="1"/>
  <c r="I114" i="8" s="1"/>
  <c r="L114" i="22"/>
  <c r="B115" i="22"/>
  <c r="H115" i="1" s="1"/>
  <c r="I115" i="2" s="1"/>
  <c r="C115" i="22"/>
  <c r="D115" i="22"/>
  <c r="E115" i="22"/>
  <c r="H115" i="3" s="1"/>
  <c r="I115" i="4" s="1"/>
  <c r="F115" i="22"/>
  <c r="G115" i="22"/>
  <c r="H115" i="22"/>
  <c r="H115" i="5" s="1"/>
  <c r="I115" i="6" s="1"/>
  <c r="I115" i="22"/>
  <c r="J115" i="22"/>
  <c r="K115" i="22"/>
  <c r="H115" i="7" s="1"/>
  <c r="I115" i="8" s="1"/>
  <c r="L115" i="22"/>
  <c r="B116" i="22"/>
  <c r="H116" i="1" s="1"/>
  <c r="I116" i="2" s="1"/>
  <c r="C116" i="22"/>
  <c r="D116" i="22"/>
  <c r="E116" i="22"/>
  <c r="H116" i="3" s="1"/>
  <c r="I116" i="4" s="1"/>
  <c r="F116" i="22"/>
  <c r="G116" i="22"/>
  <c r="H116" i="22"/>
  <c r="H116" i="5" s="1"/>
  <c r="I116" i="6" s="1"/>
  <c r="I116" i="22"/>
  <c r="J116" i="22"/>
  <c r="K116" i="22"/>
  <c r="H116" i="7" s="1"/>
  <c r="I116" i="8" s="1"/>
  <c r="L116" i="22"/>
  <c r="B117" i="22"/>
  <c r="H117" i="1" s="1"/>
  <c r="I117" i="2" s="1"/>
  <c r="C117" i="22"/>
  <c r="D117" i="22"/>
  <c r="E117" i="22"/>
  <c r="H117" i="3" s="1"/>
  <c r="I117" i="4" s="1"/>
  <c r="F117" i="22"/>
  <c r="G117" i="22"/>
  <c r="H117" i="22"/>
  <c r="H117" i="5" s="1"/>
  <c r="I117" i="6" s="1"/>
  <c r="I117" i="22"/>
  <c r="J117" i="22"/>
  <c r="K117" i="22"/>
  <c r="H117" i="7" s="1"/>
  <c r="I117" i="8" s="1"/>
  <c r="L117" i="22"/>
  <c r="B118" i="22"/>
  <c r="H118" i="1" s="1"/>
  <c r="I118" i="2" s="1"/>
  <c r="C118" i="22"/>
  <c r="D118" i="22"/>
  <c r="E118" i="22"/>
  <c r="H118" i="3" s="1"/>
  <c r="I118" i="4" s="1"/>
  <c r="F118" i="22"/>
  <c r="G118" i="22"/>
  <c r="H118" i="22"/>
  <c r="H118" i="5" s="1"/>
  <c r="I118" i="6" s="1"/>
  <c r="I118" i="22"/>
  <c r="J118" i="22"/>
  <c r="K118" i="22"/>
  <c r="H118" i="7" s="1"/>
  <c r="I118" i="8" s="1"/>
  <c r="L118" i="22"/>
  <c r="B119" i="22"/>
  <c r="H119" i="1" s="1"/>
  <c r="I119" i="2" s="1"/>
  <c r="C119" i="22"/>
  <c r="D119" i="22"/>
  <c r="E119" i="22"/>
  <c r="H119" i="3" s="1"/>
  <c r="I119" i="4" s="1"/>
  <c r="F119" i="22"/>
  <c r="G119" i="22"/>
  <c r="H119" i="22"/>
  <c r="H119" i="5" s="1"/>
  <c r="I119" i="6" s="1"/>
  <c r="I119" i="22"/>
  <c r="J119" i="22"/>
  <c r="K119" i="22"/>
  <c r="H119" i="7" s="1"/>
  <c r="I119" i="8" s="1"/>
  <c r="L119" i="22"/>
  <c r="B120" i="22"/>
  <c r="H120" i="1" s="1"/>
  <c r="I120" i="2" s="1"/>
  <c r="C120" i="22"/>
  <c r="D120" i="22"/>
  <c r="E120" i="22"/>
  <c r="H120" i="3" s="1"/>
  <c r="I120" i="4" s="1"/>
  <c r="F120" i="22"/>
  <c r="G120" i="22"/>
  <c r="H120" i="22"/>
  <c r="H120" i="5" s="1"/>
  <c r="I120" i="6" s="1"/>
  <c r="I120" i="22"/>
  <c r="J120" i="22"/>
  <c r="K120" i="22"/>
  <c r="H120" i="7" s="1"/>
  <c r="I120" i="8" s="1"/>
  <c r="L120" i="22"/>
  <c r="B121" i="22"/>
  <c r="H121" i="1" s="1"/>
  <c r="I121" i="2" s="1"/>
  <c r="C121" i="22"/>
  <c r="D121" i="22"/>
  <c r="E121" i="22"/>
  <c r="H121" i="3" s="1"/>
  <c r="I121" i="4" s="1"/>
  <c r="F121" i="22"/>
  <c r="G121" i="22"/>
  <c r="H121" i="22"/>
  <c r="H121" i="5" s="1"/>
  <c r="I121" i="6" s="1"/>
  <c r="I121" i="22"/>
  <c r="J121" i="22"/>
  <c r="K121" i="22"/>
  <c r="H121" i="7" s="1"/>
  <c r="I121" i="8" s="1"/>
  <c r="L121" i="22"/>
  <c r="B122" i="22"/>
  <c r="H122" i="1" s="1"/>
  <c r="I122" i="2" s="1"/>
  <c r="C122" i="22"/>
  <c r="D122" i="22"/>
  <c r="E122" i="22"/>
  <c r="H122" i="3" s="1"/>
  <c r="I122" i="4" s="1"/>
  <c r="F122" i="22"/>
  <c r="G122" i="22"/>
  <c r="H122" i="22"/>
  <c r="H122" i="5" s="1"/>
  <c r="I122" i="6" s="1"/>
  <c r="I122" i="22"/>
  <c r="J122" i="22"/>
  <c r="K122" i="22"/>
  <c r="H122" i="7" s="1"/>
  <c r="I122" i="8" s="1"/>
  <c r="L122" i="22"/>
  <c r="B123" i="22"/>
  <c r="H123" i="1" s="1"/>
  <c r="I123" i="2" s="1"/>
  <c r="C123" i="22"/>
  <c r="D123" i="22"/>
  <c r="E123" i="22"/>
  <c r="H123" i="3" s="1"/>
  <c r="I123" i="4" s="1"/>
  <c r="F123" i="22"/>
  <c r="G123" i="22"/>
  <c r="H123" i="22"/>
  <c r="H123" i="5" s="1"/>
  <c r="I123" i="6" s="1"/>
  <c r="I123" i="22"/>
  <c r="J123" i="22"/>
  <c r="K123" i="22"/>
  <c r="H123" i="7" s="1"/>
  <c r="I123" i="8" s="1"/>
  <c r="L123" i="22"/>
  <c r="B124" i="22"/>
  <c r="H124" i="1" s="1"/>
  <c r="I124" i="2" s="1"/>
  <c r="C124" i="22"/>
  <c r="D124" i="22"/>
  <c r="E124" i="22"/>
  <c r="H124" i="3" s="1"/>
  <c r="I124" i="4" s="1"/>
  <c r="F124" i="22"/>
  <c r="G124" i="22"/>
  <c r="H124" i="22"/>
  <c r="H124" i="5" s="1"/>
  <c r="I124" i="6" s="1"/>
  <c r="I124" i="22"/>
  <c r="J124" i="22"/>
  <c r="K124" i="22"/>
  <c r="H124" i="7" s="1"/>
  <c r="I124" i="8" s="1"/>
  <c r="L124" i="22"/>
  <c r="B125" i="22"/>
  <c r="H125" i="1" s="1"/>
  <c r="I125" i="2" s="1"/>
  <c r="C125" i="22"/>
  <c r="D125" i="22"/>
  <c r="E125" i="22"/>
  <c r="H125" i="3" s="1"/>
  <c r="I125" i="4" s="1"/>
  <c r="F125" i="22"/>
  <c r="G125" i="22"/>
  <c r="H125" i="22"/>
  <c r="H125" i="5" s="1"/>
  <c r="I125" i="6" s="1"/>
  <c r="I125" i="22"/>
  <c r="J125" i="22"/>
  <c r="K125" i="22"/>
  <c r="H125" i="7" s="1"/>
  <c r="I125" i="8" s="1"/>
  <c r="L125" i="22"/>
  <c r="B126" i="22"/>
  <c r="C126" i="22"/>
  <c r="D126" i="22"/>
  <c r="E126" i="22"/>
  <c r="F126" i="22"/>
  <c r="G126" i="22"/>
  <c r="H126" i="22"/>
  <c r="H126" i="5" s="1"/>
  <c r="I126" i="6" s="1"/>
  <c r="I126" i="22"/>
  <c r="J126" i="22"/>
  <c r="H126" i="7" s="1"/>
  <c r="I126" i="8" s="1"/>
  <c r="K126" i="22"/>
  <c r="L126" i="22"/>
  <c r="B127" i="22"/>
  <c r="C127" i="22"/>
  <c r="D127" i="22"/>
  <c r="E127" i="22"/>
  <c r="F127" i="22"/>
  <c r="G127" i="22"/>
  <c r="H127" i="22"/>
  <c r="H127" i="5" s="1"/>
  <c r="I127" i="6" s="1"/>
  <c r="I127" i="22"/>
  <c r="J127" i="22"/>
  <c r="K127" i="22"/>
  <c r="H127" i="7" s="1"/>
  <c r="I127" i="8" s="1"/>
  <c r="L127" i="22"/>
  <c r="B128" i="22"/>
  <c r="H128" i="1" s="1"/>
  <c r="I128" i="2" s="1"/>
  <c r="C128" i="22"/>
  <c r="D128" i="22"/>
  <c r="E128" i="22"/>
  <c r="H128" i="3" s="1"/>
  <c r="I128" i="4" s="1"/>
  <c r="F128" i="22"/>
  <c r="G128" i="22"/>
  <c r="H128" i="22"/>
  <c r="H128" i="5" s="1"/>
  <c r="I128" i="6" s="1"/>
  <c r="I128" i="22"/>
  <c r="J128" i="22"/>
  <c r="K128" i="22"/>
  <c r="H128" i="7" s="1"/>
  <c r="I128" i="8" s="1"/>
  <c r="L128" i="22"/>
  <c r="B129" i="22"/>
  <c r="H129" i="1" s="1"/>
  <c r="I129" i="2" s="1"/>
  <c r="C129" i="22"/>
  <c r="D129" i="22"/>
  <c r="E129" i="22"/>
  <c r="H129" i="3" s="1"/>
  <c r="I129" i="4" s="1"/>
  <c r="F129" i="22"/>
  <c r="G129" i="22"/>
  <c r="H129" i="22"/>
  <c r="H129" i="5" s="1"/>
  <c r="I129" i="6" s="1"/>
  <c r="I129" i="22"/>
  <c r="J129" i="22"/>
  <c r="K129" i="22"/>
  <c r="H129" i="7" s="1"/>
  <c r="I129" i="8" s="1"/>
  <c r="L129" i="22"/>
  <c r="B130" i="22"/>
  <c r="H130" i="1" s="1"/>
  <c r="I130" i="2" s="1"/>
  <c r="C130" i="22"/>
  <c r="D130" i="22"/>
  <c r="E130" i="22"/>
  <c r="H130" i="3" s="1"/>
  <c r="I130" i="4" s="1"/>
  <c r="F130" i="22"/>
  <c r="G130" i="22"/>
  <c r="H130" i="22"/>
  <c r="H130" i="5" s="1"/>
  <c r="I130" i="6" s="1"/>
  <c r="I130" i="22"/>
  <c r="J130" i="22"/>
  <c r="K130" i="22"/>
  <c r="H130" i="7" s="1"/>
  <c r="I130" i="8" s="1"/>
  <c r="L130" i="22"/>
  <c r="B131" i="22"/>
  <c r="H131" i="1" s="1"/>
  <c r="I131" i="2" s="1"/>
  <c r="C131" i="22"/>
  <c r="D131" i="22"/>
  <c r="E131" i="22"/>
  <c r="H131" i="3" s="1"/>
  <c r="I131" i="4" s="1"/>
  <c r="F131" i="22"/>
  <c r="G131" i="22"/>
  <c r="H131" i="22"/>
  <c r="H131" i="5" s="1"/>
  <c r="I131" i="6" s="1"/>
  <c r="I131" i="22"/>
  <c r="J131" i="22"/>
  <c r="K131" i="22"/>
  <c r="H131" i="7" s="1"/>
  <c r="I131" i="8" s="1"/>
  <c r="L131" i="22"/>
  <c r="B132" i="22"/>
  <c r="C132" i="22"/>
  <c r="D132" i="22"/>
  <c r="E132" i="22"/>
  <c r="F132" i="22"/>
  <c r="G132" i="22"/>
  <c r="H132" i="22"/>
  <c r="I132" i="22"/>
  <c r="J132" i="22"/>
  <c r="K132" i="22"/>
  <c r="L132" i="22"/>
  <c r="B133" i="22"/>
  <c r="H133" i="1" s="1"/>
  <c r="I133" i="2" s="1"/>
  <c r="C133" i="22"/>
  <c r="D133" i="22"/>
  <c r="E133" i="22"/>
  <c r="H133" i="3" s="1"/>
  <c r="I133" i="4" s="1"/>
  <c r="F133" i="22"/>
  <c r="G133" i="22"/>
  <c r="H133" i="22"/>
  <c r="H133" i="5" s="1"/>
  <c r="I133" i="6" s="1"/>
  <c r="I133" i="22"/>
  <c r="J133" i="22"/>
  <c r="K133" i="22"/>
  <c r="H133" i="7" s="1"/>
  <c r="I133" i="8" s="1"/>
  <c r="L133" i="22"/>
  <c r="B134" i="22"/>
  <c r="H134" i="1" s="1"/>
  <c r="I134" i="2" s="1"/>
  <c r="C134" i="22"/>
  <c r="D134" i="22"/>
  <c r="E134" i="22"/>
  <c r="H134" i="3" s="1"/>
  <c r="I134" i="4" s="1"/>
  <c r="F134" i="22"/>
  <c r="G134" i="22"/>
  <c r="H134" i="22"/>
  <c r="H134" i="5" s="1"/>
  <c r="I134" i="6" s="1"/>
  <c r="I134" i="22"/>
  <c r="J134" i="22"/>
  <c r="K134" i="22"/>
  <c r="H134" i="7" s="1"/>
  <c r="I134" i="8" s="1"/>
  <c r="L134" i="22"/>
  <c r="B135" i="22"/>
  <c r="C135" i="22"/>
  <c r="D135" i="22"/>
  <c r="E135" i="22"/>
  <c r="F135" i="22"/>
  <c r="G135" i="22"/>
  <c r="H135" i="22"/>
  <c r="H135" i="5" s="1"/>
  <c r="I135" i="6" s="1"/>
  <c r="I135" i="22"/>
  <c r="J135" i="22"/>
  <c r="K135" i="22"/>
  <c r="H135" i="7" s="1"/>
  <c r="I135" i="8" s="1"/>
  <c r="L135" i="22"/>
  <c r="B136" i="22"/>
  <c r="H136" i="1" s="1"/>
  <c r="I136" i="2" s="1"/>
  <c r="C136" i="22"/>
  <c r="D136" i="22"/>
  <c r="E136" i="22"/>
  <c r="H136" i="3" s="1"/>
  <c r="I136" i="4" s="1"/>
  <c r="F136" i="22"/>
  <c r="G136" i="22"/>
  <c r="H136" i="22"/>
  <c r="H136" i="5" s="1"/>
  <c r="I136" i="6" s="1"/>
  <c r="I136" i="22"/>
  <c r="J136" i="22"/>
  <c r="K136" i="22"/>
  <c r="H136" i="7" s="1"/>
  <c r="I136" i="8" s="1"/>
  <c r="L136" i="22"/>
  <c r="B137" i="22"/>
  <c r="H137" i="1" s="1"/>
  <c r="I137" i="2" s="1"/>
  <c r="C137" i="22"/>
  <c r="D137" i="22"/>
  <c r="E137" i="22"/>
  <c r="H137" i="3" s="1"/>
  <c r="I137" i="4" s="1"/>
  <c r="F137" i="22"/>
  <c r="G137" i="22"/>
  <c r="H137" i="22"/>
  <c r="H137" i="5" s="1"/>
  <c r="I137" i="6" s="1"/>
  <c r="I137" i="22"/>
  <c r="J137" i="22"/>
  <c r="K137" i="22"/>
  <c r="H137" i="7" s="1"/>
  <c r="I137" i="8" s="1"/>
  <c r="L137" i="22"/>
  <c r="B138" i="22"/>
  <c r="H138" i="1" s="1"/>
  <c r="I138" i="2" s="1"/>
  <c r="C138" i="22"/>
  <c r="D138" i="22"/>
  <c r="E138" i="22"/>
  <c r="H138" i="3" s="1"/>
  <c r="I138" i="4" s="1"/>
  <c r="F138" i="22"/>
  <c r="G138" i="22"/>
  <c r="H138" i="22"/>
  <c r="H138" i="5" s="1"/>
  <c r="I138" i="6" s="1"/>
  <c r="I138" i="22"/>
  <c r="J138" i="22"/>
  <c r="K138" i="22"/>
  <c r="H138" i="7" s="1"/>
  <c r="I138" i="8" s="1"/>
  <c r="L138" i="22"/>
  <c r="B139" i="22"/>
  <c r="H139" i="1" s="1"/>
  <c r="I139" i="2" s="1"/>
  <c r="C139" i="22"/>
  <c r="D139" i="22"/>
  <c r="E139" i="22"/>
  <c r="H139" i="3" s="1"/>
  <c r="I139" i="4" s="1"/>
  <c r="F139" i="22"/>
  <c r="G139" i="22"/>
  <c r="H139" i="22"/>
  <c r="H139" i="5" s="1"/>
  <c r="I139" i="6" s="1"/>
  <c r="I139" i="22"/>
  <c r="J139" i="22"/>
  <c r="K139" i="22"/>
  <c r="H139" i="7" s="1"/>
  <c r="I139" i="8" s="1"/>
  <c r="L139" i="22"/>
  <c r="B140" i="22"/>
  <c r="H140" i="1" s="1"/>
  <c r="I140" i="2" s="1"/>
  <c r="C140" i="22"/>
  <c r="D140" i="22"/>
  <c r="E140" i="22"/>
  <c r="H140" i="3" s="1"/>
  <c r="I140" i="4" s="1"/>
  <c r="F140" i="22"/>
  <c r="G140" i="22"/>
  <c r="H140" i="22"/>
  <c r="H140" i="5" s="1"/>
  <c r="I140" i="6" s="1"/>
  <c r="I140" i="22"/>
  <c r="J140" i="22"/>
  <c r="K140" i="22"/>
  <c r="H140" i="7" s="1"/>
  <c r="I140" i="8" s="1"/>
  <c r="L140" i="22"/>
  <c r="B141" i="22"/>
  <c r="H141" i="1" s="1"/>
  <c r="I141" i="2" s="1"/>
  <c r="C141" i="22"/>
  <c r="D141" i="22"/>
  <c r="E141" i="22"/>
  <c r="H141" i="3" s="1"/>
  <c r="I141" i="4" s="1"/>
  <c r="F141" i="22"/>
  <c r="G141" i="22"/>
  <c r="H141" i="22"/>
  <c r="H141" i="5" s="1"/>
  <c r="I141" i="6" s="1"/>
  <c r="I141" i="22"/>
  <c r="H141" i="7" s="1"/>
  <c r="I141" i="8" s="1"/>
  <c r="J141" i="22"/>
  <c r="K141" i="22"/>
  <c r="L141" i="22"/>
  <c r="B142" i="22"/>
  <c r="C142" i="22"/>
  <c r="D142" i="22"/>
  <c r="E142" i="22"/>
  <c r="F142" i="22"/>
  <c r="G142" i="22"/>
  <c r="H142" i="22"/>
  <c r="I142" i="22"/>
  <c r="J142" i="22"/>
  <c r="K142" i="22"/>
  <c r="H142" i="7" s="1"/>
  <c r="I142" i="8" s="1"/>
  <c r="L142" i="22"/>
  <c r="B143" i="22"/>
  <c r="H143" i="1" s="1"/>
  <c r="I143" i="2" s="1"/>
  <c r="C143" i="22"/>
  <c r="D143" i="22"/>
  <c r="E143" i="22"/>
  <c r="H143" i="3" s="1"/>
  <c r="I143" i="4" s="1"/>
  <c r="F143" i="22"/>
  <c r="G143" i="22"/>
  <c r="H143" i="22"/>
  <c r="H143" i="5" s="1"/>
  <c r="I143" i="6" s="1"/>
  <c r="I143" i="22"/>
  <c r="J143" i="22"/>
  <c r="K143" i="22"/>
  <c r="H143" i="7" s="1"/>
  <c r="I143" i="8" s="1"/>
  <c r="L143" i="22"/>
  <c r="B144" i="22"/>
  <c r="H144" i="1" s="1"/>
  <c r="I144" i="2" s="1"/>
  <c r="C144" i="22"/>
  <c r="D144" i="22"/>
  <c r="E144" i="22"/>
  <c r="H144" i="3" s="1"/>
  <c r="I144" i="4" s="1"/>
  <c r="F144" i="22"/>
  <c r="G144" i="22"/>
  <c r="H144" i="22"/>
  <c r="H144" i="5" s="1"/>
  <c r="I144" i="6" s="1"/>
  <c r="I144" i="22"/>
  <c r="J144" i="22"/>
  <c r="K144" i="22"/>
  <c r="H144" i="7" s="1"/>
  <c r="I144" i="8" s="1"/>
  <c r="L144" i="22"/>
  <c r="B145" i="22"/>
  <c r="H145" i="1" s="1"/>
  <c r="I145" i="2" s="1"/>
  <c r="C145" i="22"/>
  <c r="D145" i="22"/>
  <c r="E145" i="22"/>
  <c r="H145" i="3" s="1"/>
  <c r="I145" i="4" s="1"/>
  <c r="F145" i="22"/>
  <c r="G145" i="22"/>
  <c r="H145" i="22"/>
  <c r="H145" i="5" s="1"/>
  <c r="I145" i="6" s="1"/>
  <c r="I145" i="22"/>
  <c r="J145" i="22"/>
  <c r="K145" i="22"/>
  <c r="H145" i="7" s="1"/>
  <c r="I145" i="8" s="1"/>
  <c r="L145" i="22"/>
  <c r="B146" i="22"/>
  <c r="H146" i="1" s="1"/>
  <c r="I146" i="2" s="1"/>
  <c r="C146" i="22"/>
  <c r="D146" i="22"/>
  <c r="E146" i="22"/>
  <c r="H146" i="3" s="1"/>
  <c r="I146" i="4" s="1"/>
  <c r="F146" i="22"/>
  <c r="G146" i="22"/>
  <c r="H146" i="22"/>
  <c r="H146" i="5" s="1"/>
  <c r="I146" i="6" s="1"/>
  <c r="I146" i="22"/>
  <c r="J146" i="22"/>
  <c r="K146" i="22"/>
  <c r="H146" i="7" s="1"/>
  <c r="I146" i="8" s="1"/>
  <c r="L146" i="22"/>
  <c r="B147" i="22"/>
  <c r="H147" i="1" s="1"/>
  <c r="I147" i="2" s="1"/>
  <c r="C147" i="22"/>
  <c r="D147" i="22"/>
  <c r="E147" i="22"/>
  <c r="H147" i="3" s="1"/>
  <c r="I147" i="4" s="1"/>
  <c r="F147" i="22"/>
  <c r="G147" i="22"/>
  <c r="H147" i="22"/>
  <c r="H147" i="5" s="1"/>
  <c r="I147" i="6" s="1"/>
  <c r="I147" i="22"/>
  <c r="J147" i="22"/>
  <c r="K147" i="22"/>
  <c r="H147" i="7" s="1"/>
  <c r="I147" i="8" s="1"/>
  <c r="L147" i="22"/>
  <c r="B148" i="22"/>
  <c r="H148" i="1" s="1"/>
  <c r="I148" i="2" s="1"/>
  <c r="C148" i="22"/>
  <c r="D148" i="22"/>
  <c r="E148" i="22"/>
  <c r="H148" i="3" s="1"/>
  <c r="I148" i="4" s="1"/>
  <c r="F148" i="22"/>
  <c r="G148" i="22"/>
  <c r="H148" i="22"/>
  <c r="H148" i="5" s="1"/>
  <c r="I148" i="6" s="1"/>
  <c r="I148" i="22"/>
  <c r="J148" i="22"/>
  <c r="K148" i="22"/>
  <c r="H148" i="7" s="1"/>
  <c r="I148" i="8" s="1"/>
  <c r="L148" i="22"/>
  <c r="B149" i="22"/>
  <c r="H149" i="1" s="1"/>
  <c r="I149" i="2" s="1"/>
  <c r="C149" i="22"/>
  <c r="D149" i="22"/>
  <c r="E149" i="22"/>
  <c r="H149" i="3" s="1"/>
  <c r="I149" i="4" s="1"/>
  <c r="F149" i="22"/>
  <c r="G149" i="22"/>
  <c r="H149" i="22"/>
  <c r="H149" i="5" s="1"/>
  <c r="I149" i="6" s="1"/>
  <c r="I149" i="22"/>
  <c r="J149" i="22"/>
  <c r="K149" i="22"/>
  <c r="H149" i="7" s="1"/>
  <c r="I149" i="8" s="1"/>
  <c r="L149" i="22"/>
  <c r="B150" i="22"/>
  <c r="H150" i="1" s="1"/>
  <c r="I150" i="2" s="1"/>
  <c r="C150" i="22"/>
  <c r="D150" i="22"/>
  <c r="E150" i="22"/>
  <c r="H150" i="3" s="1"/>
  <c r="I150" i="4" s="1"/>
  <c r="F150" i="22"/>
  <c r="G150" i="22"/>
  <c r="H150" i="22"/>
  <c r="H150" i="5" s="1"/>
  <c r="I150" i="6" s="1"/>
  <c r="I150" i="22"/>
  <c r="J150" i="22"/>
  <c r="K150" i="22"/>
  <c r="H150" i="7" s="1"/>
  <c r="I150" i="8" s="1"/>
  <c r="L150" i="22"/>
  <c r="B151" i="22"/>
  <c r="H151" i="1" s="1"/>
  <c r="I151" i="2" s="1"/>
  <c r="C151" i="22"/>
  <c r="D151" i="22"/>
  <c r="E151" i="22"/>
  <c r="H151" i="3" s="1"/>
  <c r="I151" i="4" s="1"/>
  <c r="F151" i="22"/>
  <c r="G151" i="22"/>
  <c r="H151" i="22"/>
  <c r="H151" i="5" s="1"/>
  <c r="I151" i="6" s="1"/>
  <c r="I151" i="22"/>
  <c r="J151" i="22"/>
  <c r="K151" i="22"/>
  <c r="H151" i="7" s="1"/>
  <c r="I151" i="8" s="1"/>
  <c r="L151" i="22"/>
  <c r="B152" i="22"/>
  <c r="C152" i="22"/>
  <c r="D152" i="22"/>
  <c r="E152" i="22"/>
  <c r="H152" i="3" s="1"/>
  <c r="I152" i="4" s="1"/>
  <c r="F152" i="22"/>
  <c r="G152" i="22"/>
  <c r="H152" i="22"/>
  <c r="H152" i="5" s="1"/>
  <c r="I152" i="6" s="1"/>
  <c r="I152" i="22"/>
  <c r="J152" i="22"/>
  <c r="K152" i="22"/>
  <c r="L152" i="22"/>
  <c r="B153" i="22"/>
  <c r="H153" i="1" s="1"/>
  <c r="I153" i="2" s="1"/>
  <c r="C153" i="22"/>
  <c r="D153" i="22"/>
  <c r="E153" i="22"/>
  <c r="H153" i="3" s="1"/>
  <c r="I153" i="4" s="1"/>
  <c r="F153" i="22"/>
  <c r="G153" i="22"/>
  <c r="H153" i="22"/>
  <c r="H153" i="5" s="1"/>
  <c r="I153" i="6" s="1"/>
  <c r="I153" i="22"/>
  <c r="J153" i="22"/>
  <c r="K153" i="22"/>
  <c r="H153" i="7" s="1"/>
  <c r="I153" i="8" s="1"/>
  <c r="L153" i="22"/>
  <c r="B154" i="22"/>
  <c r="H154" i="1" s="1"/>
  <c r="I154" i="2" s="1"/>
  <c r="C154" i="22"/>
  <c r="D154" i="22"/>
  <c r="E154" i="22"/>
  <c r="F154" i="22"/>
  <c r="G154" i="22"/>
  <c r="H154" i="22"/>
  <c r="H154" i="5" s="1"/>
  <c r="I154" i="6" s="1"/>
  <c r="I154" i="22"/>
  <c r="J154" i="22"/>
  <c r="K154" i="22"/>
  <c r="H154" i="7" s="1"/>
  <c r="I154" i="8" s="1"/>
  <c r="L154" i="22"/>
  <c r="B155" i="22"/>
  <c r="H155" i="1" s="1"/>
  <c r="I155" i="2" s="1"/>
  <c r="C155" i="22"/>
  <c r="D155" i="22"/>
  <c r="E155" i="22"/>
  <c r="H155" i="3" s="1"/>
  <c r="I155" i="4" s="1"/>
  <c r="F155" i="22"/>
  <c r="G155" i="22"/>
  <c r="H155" i="22"/>
  <c r="H155" i="5" s="1"/>
  <c r="I155" i="6" s="1"/>
  <c r="I155" i="22"/>
  <c r="J155" i="22"/>
  <c r="K155" i="22"/>
  <c r="H155" i="7" s="1"/>
  <c r="I155" i="8" s="1"/>
  <c r="L155" i="22"/>
  <c r="B156" i="22"/>
  <c r="H156" i="1" s="1"/>
  <c r="I156" i="2" s="1"/>
  <c r="C156" i="22"/>
  <c r="D156" i="22"/>
  <c r="E156" i="22"/>
  <c r="H156" i="3" s="1"/>
  <c r="I156" i="4" s="1"/>
  <c r="F156" i="22"/>
  <c r="G156" i="22"/>
  <c r="H156" i="22"/>
  <c r="H156" i="5" s="1"/>
  <c r="I156" i="6" s="1"/>
  <c r="I156" i="22"/>
  <c r="J156" i="22"/>
  <c r="K156" i="22"/>
  <c r="H156" i="7" s="1"/>
  <c r="I156" i="8" s="1"/>
  <c r="L156" i="22"/>
  <c r="B6" i="22"/>
  <c r="C6" i="22"/>
  <c r="D6" i="22"/>
  <c r="E6" i="22"/>
  <c r="H6" i="3" s="1"/>
  <c r="I6" i="4" s="1"/>
  <c r="F6" i="22"/>
  <c r="G6" i="22"/>
  <c r="H6" i="22"/>
  <c r="H6" i="5" s="1"/>
  <c r="I6" i="6" s="1"/>
  <c r="I6" i="22"/>
  <c r="J6" i="22"/>
  <c r="K6" i="22"/>
  <c r="L6" i="22"/>
  <c r="B7" i="22"/>
  <c r="H7" i="1" s="1"/>
  <c r="I7" i="2" s="1"/>
  <c r="C7" i="22"/>
  <c r="D7" i="22"/>
  <c r="E7" i="22"/>
  <c r="H7" i="3" s="1"/>
  <c r="I7" i="4" s="1"/>
  <c r="F7" i="22"/>
  <c r="G7" i="22"/>
  <c r="H7" i="22"/>
  <c r="H7" i="5" s="1"/>
  <c r="I7" i="6" s="1"/>
  <c r="I7" i="22"/>
  <c r="J7" i="22"/>
  <c r="K7" i="22"/>
  <c r="H7" i="7" s="1"/>
  <c r="I7" i="8" s="1"/>
  <c r="L7" i="22"/>
  <c r="B8" i="22"/>
  <c r="H8" i="1" s="1"/>
  <c r="I8" i="2" s="1"/>
  <c r="C8" i="22"/>
  <c r="D8" i="22"/>
  <c r="E8" i="22"/>
  <c r="H8" i="3" s="1"/>
  <c r="I8" i="4" s="1"/>
  <c r="F8" i="22"/>
  <c r="G8" i="22"/>
  <c r="H8" i="22"/>
  <c r="H8" i="5" s="1"/>
  <c r="I8" i="6" s="1"/>
  <c r="I8" i="22"/>
  <c r="J8" i="22"/>
  <c r="K8" i="22"/>
  <c r="H8" i="7" s="1"/>
  <c r="I8" i="8" s="1"/>
  <c r="L8" i="22"/>
  <c r="B9" i="22"/>
  <c r="H9" i="1" s="1"/>
  <c r="I9" i="2" s="1"/>
  <c r="C9" i="22"/>
  <c r="D9" i="22"/>
  <c r="E9" i="22"/>
  <c r="H9" i="3" s="1"/>
  <c r="I9" i="4" s="1"/>
  <c r="F9" i="22"/>
  <c r="G9" i="22"/>
  <c r="H9" i="22"/>
  <c r="H9" i="5" s="1"/>
  <c r="I9" i="6" s="1"/>
  <c r="I9" i="22"/>
  <c r="J9" i="22"/>
  <c r="K9" i="22"/>
  <c r="H9" i="7" s="1"/>
  <c r="I9" i="8" s="1"/>
  <c r="L9" i="22"/>
  <c r="B10" i="22"/>
  <c r="H10" i="1" s="1"/>
  <c r="I10" i="2" s="1"/>
  <c r="C10" i="22"/>
  <c r="D10" i="22"/>
  <c r="E10" i="22"/>
  <c r="H10" i="3" s="1"/>
  <c r="I10" i="4" s="1"/>
  <c r="F10" i="22"/>
  <c r="G10" i="22"/>
  <c r="H10" i="22"/>
  <c r="H10" i="5" s="1"/>
  <c r="I10" i="6" s="1"/>
  <c r="I10" i="22"/>
  <c r="J10" i="22"/>
  <c r="K10" i="22"/>
  <c r="H10" i="7" s="1"/>
  <c r="I10" i="8" s="1"/>
  <c r="L10" i="22"/>
  <c r="B11" i="22"/>
  <c r="H11" i="1" s="1"/>
  <c r="I11" i="2" s="1"/>
  <c r="C11" i="22"/>
  <c r="D11" i="22"/>
  <c r="E11" i="22"/>
  <c r="H11" i="3" s="1"/>
  <c r="I11" i="4" s="1"/>
  <c r="F11" i="22"/>
  <c r="G11" i="22"/>
  <c r="H11" i="22"/>
  <c r="H11" i="5" s="1"/>
  <c r="I11" i="6" s="1"/>
  <c r="I11" i="22"/>
  <c r="J11" i="22"/>
  <c r="K11" i="22"/>
  <c r="H11" i="7" s="1"/>
  <c r="I11" i="8" s="1"/>
  <c r="L11" i="22"/>
  <c r="B12" i="22"/>
  <c r="H12" i="1" s="1"/>
  <c r="I12" i="2" s="1"/>
  <c r="C12" i="22"/>
  <c r="D12" i="22"/>
  <c r="E12" i="22"/>
  <c r="H12" i="3" s="1"/>
  <c r="I12" i="4" s="1"/>
  <c r="F12" i="22"/>
  <c r="G12" i="22"/>
  <c r="H12" i="22"/>
  <c r="H12" i="5" s="1"/>
  <c r="I12" i="6" s="1"/>
  <c r="I12" i="22"/>
  <c r="J12" i="22"/>
  <c r="K12" i="22"/>
  <c r="H12" i="7" s="1"/>
  <c r="I12" i="8" s="1"/>
  <c r="L12" i="22"/>
  <c r="B13" i="22"/>
  <c r="H13" i="1" s="1"/>
  <c r="I13" i="2" s="1"/>
  <c r="C13" i="22"/>
  <c r="D13" i="22"/>
  <c r="E13" i="22"/>
  <c r="H13" i="3" s="1"/>
  <c r="I13" i="4" s="1"/>
  <c r="F13" i="22"/>
  <c r="G13" i="22"/>
  <c r="H13" i="22"/>
  <c r="H13" i="5" s="1"/>
  <c r="I13" i="6" s="1"/>
  <c r="I13" i="22"/>
  <c r="J13" i="22"/>
  <c r="K13" i="22"/>
  <c r="H13" i="7" s="1"/>
  <c r="I13" i="8" s="1"/>
  <c r="L13" i="22"/>
  <c r="B14" i="22"/>
  <c r="H14" i="1" s="1"/>
  <c r="I14" i="2" s="1"/>
  <c r="C14" i="22"/>
  <c r="D14" i="22"/>
  <c r="E14" i="22"/>
  <c r="H14" i="3" s="1"/>
  <c r="I14" i="4" s="1"/>
  <c r="F14" i="22"/>
  <c r="G14" i="22"/>
  <c r="H14" i="22"/>
  <c r="H14" i="5" s="1"/>
  <c r="I14" i="6" s="1"/>
  <c r="I14" i="22"/>
  <c r="J14" i="22"/>
  <c r="K14" i="22"/>
  <c r="H14" i="7" s="1"/>
  <c r="I14" i="8" s="1"/>
  <c r="L14" i="22"/>
  <c r="B15" i="22"/>
  <c r="C15" i="22"/>
  <c r="D15" i="22"/>
  <c r="E15" i="22"/>
  <c r="F15" i="22"/>
  <c r="G15" i="22"/>
  <c r="H15" i="22"/>
  <c r="I15" i="22"/>
  <c r="J15" i="22"/>
  <c r="K15" i="22"/>
  <c r="H15" i="7" s="1"/>
  <c r="I15" i="8" s="1"/>
  <c r="L15" i="22"/>
  <c r="B16" i="22"/>
  <c r="H16" i="1" s="1"/>
  <c r="I16" i="2" s="1"/>
  <c r="C16" i="22"/>
  <c r="D16" i="22"/>
  <c r="E16" i="22"/>
  <c r="H16" i="3" s="1"/>
  <c r="I16" i="4" s="1"/>
  <c r="F16" i="22"/>
  <c r="G16" i="22"/>
  <c r="H16" i="22"/>
  <c r="H16" i="5" s="1"/>
  <c r="I16" i="6" s="1"/>
  <c r="I16" i="22"/>
  <c r="J16" i="22"/>
  <c r="K16" i="22"/>
  <c r="H16" i="7" s="1"/>
  <c r="I16" i="8" s="1"/>
  <c r="L16" i="22"/>
  <c r="B4" i="22"/>
  <c r="H4" i="1" s="1"/>
  <c r="I4" i="2" s="1"/>
  <c r="C4" i="22"/>
  <c r="D4" i="22"/>
  <c r="E4" i="22"/>
  <c r="H4" i="3" s="1"/>
  <c r="I4" i="4" s="1"/>
  <c r="F4" i="22"/>
  <c r="G4" i="22"/>
  <c r="H4" i="22"/>
  <c r="H4" i="5" s="1"/>
  <c r="I4" i="6" s="1"/>
  <c r="I4" i="22"/>
  <c r="J4" i="22"/>
  <c r="K4" i="22"/>
  <c r="H4" i="7" s="1"/>
  <c r="I4" i="8" s="1"/>
  <c r="L4" i="22"/>
  <c r="B5" i="22"/>
  <c r="H5" i="1" s="1"/>
  <c r="I5" i="2" s="1"/>
  <c r="C5" i="22"/>
  <c r="D5" i="22"/>
  <c r="E5" i="22"/>
  <c r="H5" i="3" s="1"/>
  <c r="I5" i="4" s="1"/>
  <c r="F5" i="22"/>
  <c r="G5" i="22"/>
  <c r="H5" i="22"/>
  <c r="H5" i="5" s="1"/>
  <c r="I5" i="6" s="1"/>
  <c r="I5" i="22"/>
  <c r="J5" i="22"/>
  <c r="K5" i="22"/>
  <c r="H5" i="7" s="1"/>
  <c r="I5" i="8" s="1"/>
  <c r="L5" i="22"/>
  <c r="B3" i="22"/>
  <c r="C3" i="22"/>
  <c r="D3" i="22"/>
  <c r="E3" i="22"/>
  <c r="F3" i="22"/>
  <c r="G3" i="22"/>
  <c r="H3" i="22"/>
  <c r="I3" i="22"/>
  <c r="J3" i="22"/>
  <c r="K3" i="22"/>
  <c r="H3" i="7" s="1"/>
  <c r="I3" i="8" s="1"/>
  <c r="L3" i="22"/>
  <c r="AG18" i="4" l="1"/>
  <c r="AI27" i="43" s="1"/>
  <c r="AH18" i="4"/>
  <c r="AG10" i="4"/>
  <c r="AI19" i="43" s="1"/>
  <c r="AH10" i="4"/>
  <c r="AH154" i="2"/>
  <c r="AG154" i="2"/>
  <c r="AH163" i="43" s="1"/>
  <c r="AG153" i="4"/>
  <c r="AI162" i="43" s="1"/>
  <c r="AH153" i="4"/>
  <c r="AH146" i="2"/>
  <c r="AG146" i="2"/>
  <c r="AH155" i="43" s="1"/>
  <c r="AG145" i="4"/>
  <c r="AI154" i="43" s="1"/>
  <c r="AH145" i="4"/>
  <c r="AG137" i="4"/>
  <c r="AI146" i="43" s="1"/>
  <c r="AH137" i="4"/>
  <c r="AH130" i="2"/>
  <c r="AG130" i="2"/>
  <c r="AH139" i="43" s="1"/>
  <c r="AG129" i="4"/>
  <c r="AI138" i="43" s="1"/>
  <c r="AH129" i="4"/>
  <c r="AG122" i="2"/>
  <c r="AH131" i="43" s="1"/>
  <c r="AH122" i="2"/>
  <c r="AG121" i="4"/>
  <c r="AI130" i="43" s="1"/>
  <c r="AH121" i="4"/>
  <c r="AG114" i="2"/>
  <c r="AH123" i="43" s="1"/>
  <c r="AH114" i="2"/>
  <c r="AG106" i="2"/>
  <c r="AH115" i="43" s="1"/>
  <c r="AH106" i="2"/>
  <c r="AG105" i="4"/>
  <c r="AI114" i="43" s="1"/>
  <c r="AH105" i="4"/>
  <c r="AG98" i="2"/>
  <c r="AH107" i="43" s="1"/>
  <c r="AH98" i="2"/>
  <c r="AG97" i="4"/>
  <c r="AI106" i="43" s="1"/>
  <c r="AH97" i="4"/>
  <c r="AG90" i="2"/>
  <c r="AH99" i="43" s="1"/>
  <c r="AH90" i="2"/>
  <c r="AG89" i="4"/>
  <c r="AI98" i="43" s="1"/>
  <c r="AH89" i="4"/>
  <c r="AG82" i="2"/>
  <c r="AH91" i="43" s="1"/>
  <c r="AH82" i="2"/>
  <c r="AG81" i="4"/>
  <c r="AI90" i="43" s="1"/>
  <c r="AH81" i="4"/>
  <c r="AG73" i="4"/>
  <c r="AI82" i="43" s="1"/>
  <c r="AH73" i="4"/>
  <c r="AG66" i="2"/>
  <c r="AH75" i="43" s="1"/>
  <c r="AH66" i="2"/>
  <c r="AG65" i="4"/>
  <c r="AI74" i="43" s="1"/>
  <c r="AH65" i="4"/>
  <c r="AG58" i="2"/>
  <c r="AH67" i="43" s="1"/>
  <c r="AH58" i="2"/>
  <c r="AG57" i="4"/>
  <c r="AI66" i="43" s="1"/>
  <c r="AH57" i="4"/>
  <c r="AG50" i="2"/>
  <c r="AH59" i="43" s="1"/>
  <c r="AH50" i="2"/>
  <c r="AG49" i="4"/>
  <c r="AI58" i="43" s="1"/>
  <c r="AH49" i="4"/>
  <c r="AH42" i="2"/>
  <c r="AG42" i="2"/>
  <c r="AH51" i="43" s="1"/>
  <c r="AG41" i="4"/>
  <c r="AI50" i="43" s="1"/>
  <c r="AH41" i="4"/>
  <c r="AH34" i="2"/>
  <c r="AG34" i="2"/>
  <c r="AH43" i="43" s="1"/>
  <c r="AG33" i="4"/>
  <c r="AI42" i="43" s="1"/>
  <c r="AH33" i="4"/>
  <c r="AH26" i="2"/>
  <c r="AG26" i="2"/>
  <c r="AH35" i="43" s="1"/>
  <c r="AG25" i="4"/>
  <c r="AI34" i="43" s="1"/>
  <c r="AH25" i="4"/>
  <c r="AR35" i="2"/>
  <c r="AR67" i="2"/>
  <c r="AR83" i="2"/>
  <c r="AQ95" i="2"/>
  <c r="AR67" i="4"/>
  <c r="AR89" i="2"/>
  <c r="AR152" i="4"/>
  <c r="AS35" i="6"/>
  <c r="AQ15" i="8"/>
  <c r="AQ106" i="2"/>
  <c r="AR100" i="2"/>
  <c r="H15" i="1"/>
  <c r="I15" i="2" s="1"/>
  <c r="H142" i="1"/>
  <c r="I142" i="2" s="1"/>
  <c r="H132" i="5"/>
  <c r="I132" i="6" s="1"/>
  <c r="H126" i="1"/>
  <c r="I126" i="2" s="1"/>
  <c r="H107" i="7"/>
  <c r="I107" i="8" s="1"/>
  <c r="H67" i="7"/>
  <c r="I67" i="8" s="1"/>
  <c r="H35" i="7"/>
  <c r="I35" i="8" s="1"/>
  <c r="H29" i="3"/>
  <c r="I29" i="4" s="1"/>
  <c r="H22" i="1"/>
  <c r="I22" i="2" s="1"/>
  <c r="K3" i="1"/>
  <c r="L3" i="2" s="1"/>
  <c r="K3" i="3"/>
  <c r="L3" i="4" s="1"/>
  <c r="AH5" i="2"/>
  <c r="AG5" i="2"/>
  <c r="AH14" i="43" s="1"/>
  <c r="AG23" i="4"/>
  <c r="AI32" i="43" s="1"/>
  <c r="AH23" i="4"/>
  <c r="K15" i="3"/>
  <c r="L15" i="4" s="1"/>
  <c r="AH15" i="4" s="1"/>
  <c r="AH8" i="2"/>
  <c r="AG8" i="2"/>
  <c r="AH17" i="43" s="1"/>
  <c r="AG7" i="4"/>
  <c r="AI16" i="43" s="1"/>
  <c r="AH7" i="4"/>
  <c r="AG151" i="2"/>
  <c r="AH160" i="43" s="1"/>
  <c r="AH151" i="2"/>
  <c r="AG150" i="4"/>
  <c r="AI159" i="43" s="1"/>
  <c r="AH150" i="4"/>
  <c r="AG143" i="2"/>
  <c r="AH152" i="43" s="1"/>
  <c r="AH143" i="2"/>
  <c r="K142" i="3"/>
  <c r="L142" i="4" s="1"/>
  <c r="K135" i="1"/>
  <c r="L135" i="2" s="1"/>
  <c r="AH135" i="2" s="1"/>
  <c r="AG134" i="4"/>
  <c r="AI143" i="43" s="1"/>
  <c r="AH134" i="4"/>
  <c r="K132" i="7"/>
  <c r="L132" i="8" s="1"/>
  <c r="K127" i="1"/>
  <c r="L127" i="2" s="1"/>
  <c r="K126" i="3"/>
  <c r="L126" i="4" s="1"/>
  <c r="AH119" i="2"/>
  <c r="AG119" i="2"/>
  <c r="AH128" i="43" s="1"/>
  <c r="AG118" i="4"/>
  <c r="AI127" i="43" s="1"/>
  <c r="AH118" i="4"/>
  <c r="AG110" i="4"/>
  <c r="AI119" i="43" s="1"/>
  <c r="AH110" i="4"/>
  <c r="AG102" i="4"/>
  <c r="AI111" i="43" s="1"/>
  <c r="AH102" i="4"/>
  <c r="K100" i="7"/>
  <c r="L100" i="8" s="1"/>
  <c r="K95" i="1"/>
  <c r="L95" i="2" s="1"/>
  <c r="AG94" i="4"/>
  <c r="AI103" i="43" s="1"/>
  <c r="AH94" i="4"/>
  <c r="K87" i="1"/>
  <c r="L87" i="2" s="1"/>
  <c r="AG86" i="4"/>
  <c r="AI95" i="43" s="1"/>
  <c r="AH86" i="4"/>
  <c r="K79" i="1"/>
  <c r="L79" i="2" s="1"/>
  <c r="AG78" i="4"/>
  <c r="AI87" i="43" s="1"/>
  <c r="AH78" i="4"/>
  <c r="AH71" i="2"/>
  <c r="AG71" i="2"/>
  <c r="AH80" i="43" s="1"/>
  <c r="AG70" i="4"/>
  <c r="AI79" i="43" s="1"/>
  <c r="AH70" i="4"/>
  <c r="AH63" i="2"/>
  <c r="AG63" i="2"/>
  <c r="AH72" i="43" s="1"/>
  <c r="AG62" i="4"/>
  <c r="AI71" i="43" s="1"/>
  <c r="AH62" i="4"/>
  <c r="K60" i="7"/>
  <c r="L60" i="8" s="1"/>
  <c r="AH55" i="2"/>
  <c r="AG55" i="2"/>
  <c r="AH64" i="43" s="1"/>
  <c r="AG54" i="4"/>
  <c r="AI63" i="43" s="1"/>
  <c r="AH54" i="4"/>
  <c r="K47" i="1"/>
  <c r="L47" i="2" s="1"/>
  <c r="AG46" i="4"/>
  <c r="AI55" i="43" s="1"/>
  <c r="AH46" i="4"/>
  <c r="AG39" i="2"/>
  <c r="AH48" i="43" s="1"/>
  <c r="AH39" i="2"/>
  <c r="AG38" i="4"/>
  <c r="AI47" i="43" s="1"/>
  <c r="AH38" i="4"/>
  <c r="AH31" i="2"/>
  <c r="AG31" i="2"/>
  <c r="AH40" i="43" s="1"/>
  <c r="AG30" i="4"/>
  <c r="AI39" i="43" s="1"/>
  <c r="AH30" i="4"/>
  <c r="K29" i="5"/>
  <c r="L29" i="6" s="1"/>
  <c r="AR24" i="8"/>
  <c r="AR152" i="8"/>
  <c r="AR29" i="4"/>
  <c r="AQ100" i="8"/>
  <c r="AR89" i="8"/>
  <c r="AR126" i="8"/>
  <c r="AR138" i="6"/>
  <c r="AS37" i="2"/>
  <c r="AQ113" i="4"/>
  <c r="H3" i="3"/>
  <c r="I3" i="4" s="1"/>
  <c r="H154" i="3"/>
  <c r="I154" i="4" s="1"/>
  <c r="H152" i="7"/>
  <c r="I152" i="8" s="1"/>
  <c r="H113" i="5"/>
  <c r="I113" i="6" s="1"/>
  <c r="H107" i="1"/>
  <c r="I107" i="2" s="1"/>
  <c r="H89" i="5"/>
  <c r="I89" i="6" s="1"/>
  <c r="H83" i="1"/>
  <c r="I83" i="2" s="1"/>
  <c r="H67" i="1"/>
  <c r="I67" i="2" s="1"/>
  <c r="H59" i="7"/>
  <c r="I59" i="8" s="1"/>
  <c r="H59" i="1"/>
  <c r="I59" i="2" s="1"/>
  <c r="H49" i="5"/>
  <c r="I49" i="6" s="1"/>
  <c r="H35" i="1"/>
  <c r="I35" i="2" s="1"/>
  <c r="H34" i="3"/>
  <c r="I34" i="4" s="1"/>
  <c r="H24" i="7"/>
  <c r="I24" i="8" s="1"/>
  <c r="AH21" i="2"/>
  <c r="AG21" i="2"/>
  <c r="AH30" i="43" s="1"/>
  <c r="AG20" i="4"/>
  <c r="AI29" i="43" s="1"/>
  <c r="AH20" i="4"/>
  <c r="AH13" i="2"/>
  <c r="AG13" i="2"/>
  <c r="AH22" i="43" s="1"/>
  <c r="AG12" i="4"/>
  <c r="AI21" i="43" s="1"/>
  <c r="AH12" i="4"/>
  <c r="AG156" i="2"/>
  <c r="AH165" i="43" s="1"/>
  <c r="AH156" i="2"/>
  <c r="AG155" i="4"/>
  <c r="AI164" i="43" s="1"/>
  <c r="AH155" i="4"/>
  <c r="AG147" i="4"/>
  <c r="AI156" i="43" s="1"/>
  <c r="AH147" i="4"/>
  <c r="AG140" i="2"/>
  <c r="AH149" i="43" s="1"/>
  <c r="AH140" i="2"/>
  <c r="AG139" i="4"/>
  <c r="AI148" i="43" s="1"/>
  <c r="AH139" i="4"/>
  <c r="K138" i="5"/>
  <c r="L138" i="6" s="1"/>
  <c r="AG131" i="4"/>
  <c r="AI140" i="43" s="1"/>
  <c r="AH131" i="4"/>
  <c r="AH124" i="2"/>
  <c r="AG124" i="2"/>
  <c r="AH133" i="43" s="1"/>
  <c r="AG123" i="4"/>
  <c r="AI132" i="43" s="1"/>
  <c r="AH123" i="4"/>
  <c r="AH116" i="2"/>
  <c r="AG116" i="2"/>
  <c r="AH125" i="43" s="1"/>
  <c r="AG115" i="4"/>
  <c r="AI124" i="43" s="1"/>
  <c r="AH115" i="4"/>
  <c r="K113" i="7"/>
  <c r="L113" i="8" s="1"/>
  <c r="AH108" i="2"/>
  <c r="AG108" i="2"/>
  <c r="AH117" i="43" s="1"/>
  <c r="AG107" i="4"/>
  <c r="AI116" i="43" s="1"/>
  <c r="AH107" i="4"/>
  <c r="K106" i="5"/>
  <c r="L106" i="6" s="1"/>
  <c r="K100" i="1"/>
  <c r="L100" i="2" s="1"/>
  <c r="AG99" i="4"/>
  <c r="AI108" i="43" s="1"/>
  <c r="AH99" i="4"/>
  <c r="AH92" i="2"/>
  <c r="AG92" i="2"/>
  <c r="AH101" i="43" s="1"/>
  <c r="AG91" i="4"/>
  <c r="AI100" i="43" s="1"/>
  <c r="AH91" i="4"/>
  <c r="K89" i="7"/>
  <c r="L89" i="8" s="1"/>
  <c r="AH84" i="2"/>
  <c r="AG84" i="2"/>
  <c r="AH93" i="43" s="1"/>
  <c r="K83" i="3"/>
  <c r="L83" i="4" s="1"/>
  <c r="AG75" i="4"/>
  <c r="AI84" i="43" s="1"/>
  <c r="AH75" i="4"/>
  <c r="AG68" i="2"/>
  <c r="AH77" i="43" s="1"/>
  <c r="AH68" i="2"/>
  <c r="K67" i="3"/>
  <c r="L67" i="4" s="1"/>
  <c r="AH67" i="4" s="1"/>
  <c r="K60" i="1"/>
  <c r="L60" i="2" s="1"/>
  <c r="AH60" i="2" s="1"/>
  <c r="K59" i="3"/>
  <c r="L59" i="4" s="1"/>
  <c r="K52" i="1"/>
  <c r="L52" i="2" s="1"/>
  <c r="AG51" i="4"/>
  <c r="AI60" i="43" s="1"/>
  <c r="AH51" i="4"/>
  <c r="K49" i="7"/>
  <c r="L49" i="8" s="1"/>
  <c r="AG43" i="4"/>
  <c r="AI52" i="43" s="1"/>
  <c r="AH43" i="4"/>
  <c r="AH36" i="2"/>
  <c r="AG36" i="2"/>
  <c r="AH45" i="43" s="1"/>
  <c r="K35" i="3"/>
  <c r="L35" i="4" s="1"/>
  <c r="K34" i="5"/>
  <c r="L34" i="6" s="1"/>
  <c r="AG27" i="4"/>
  <c r="AI36" i="43" s="1"/>
  <c r="AH27" i="4"/>
  <c r="AR106" i="6"/>
  <c r="AR89" i="6"/>
  <c r="AR142" i="2"/>
  <c r="AQ15" i="2"/>
  <c r="AQ126" i="4"/>
  <c r="AR15" i="6"/>
  <c r="AR142" i="8"/>
  <c r="AS52" i="4"/>
  <c r="AQ29" i="2"/>
  <c r="H15" i="5"/>
  <c r="I15" i="6" s="1"/>
  <c r="H6" i="7"/>
  <c r="I6" i="8" s="1"/>
  <c r="H152" i="1"/>
  <c r="I152" i="2" s="1"/>
  <c r="H142" i="5"/>
  <c r="I142" i="6" s="1"/>
  <c r="H135" i="3"/>
  <c r="I135" i="4" s="1"/>
  <c r="H127" i="3"/>
  <c r="I127" i="4" s="1"/>
  <c r="H79" i="3"/>
  <c r="I79" i="4" s="1"/>
  <c r="H29" i="7"/>
  <c r="I29" i="8" s="1"/>
  <c r="K3" i="7"/>
  <c r="L3" i="8" s="1"/>
  <c r="AG4" i="4"/>
  <c r="AI13" i="43" s="1"/>
  <c r="AH4" i="4"/>
  <c r="AG17" i="4"/>
  <c r="AI26" i="43" s="1"/>
  <c r="AH17" i="4"/>
  <c r="K15" i="7"/>
  <c r="L15" i="8" s="1"/>
  <c r="AH10" i="2"/>
  <c r="AG10" i="2"/>
  <c r="AH19" i="43" s="1"/>
  <c r="AG9" i="4"/>
  <c r="AI18" i="43" s="1"/>
  <c r="AH9" i="4"/>
  <c r="AH153" i="2"/>
  <c r="AG153" i="2"/>
  <c r="AH162" i="43" s="1"/>
  <c r="K152" i="3"/>
  <c r="L152" i="4" s="1"/>
  <c r="AH152" i="4" s="1"/>
  <c r="AG144" i="4"/>
  <c r="AI153" i="43" s="1"/>
  <c r="AH144" i="4"/>
  <c r="K142" i="7"/>
  <c r="L142" i="8" s="1"/>
  <c r="AH137" i="2"/>
  <c r="AG137" i="2"/>
  <c r="AH146" i="43" s="1"/>
  <c r="AG136" i="4"/>
  <c r="AI145" i="43" s="1"/>
  <c r="AH136" i="4"/>
  <c r="K135" i="5"/>
  <c r="L135" i="6" s="1"/>
  <c r="AG129" i="2"/>
  <c r="AH138" i="43" s="1"/>
  <c r="AH129" i="2"/>
  <c r="AG128" i="4"/>
  <c r="AI137" i="43" s="1"/>
  <c r="AH128" i="4"/>
  <c r="K126" i="7"/>
  <c r="L126" i="8" s="1"/>
  <c r="AG120" i="4"/>
  <c r="AI129" i="43" s="1"/>
  <c r="AH120" i="4"/>
  <c r="K113" i="1"/>
  <c r="L113" i="2" s="1"/>
  <c r="AH113" i="2" s="1"/>
  <c r="AG112" i="4"/>
  <c r="AI121" i="43" s="1"/>
  <c r="AH112" i="4"/>
  <c r="AH105" i="2"/>
  <c r="AG105" i="2"/>
  <c r="AH114" i="43" s="1"/>
  <c r="AG104" i="4"/>
  <c r="AI113" i="43" s="1"/>
  <c r="AH104" i="4"/>
  <c r="AG96" i="4"/>
  <c r="AI105" i="43" s="1"/>
  <c r="AH96" i="4"/>
  <c r="K89" i="1"/>
  <c r="L89" i="2" s="1"/>
  <c r="AG88" i="4"/>
  <c r="AI97" i="43" s="1"/>
  <c r="AH88" i="4"/>
  <c r="K81" i="1"/>
  <c r="L81" i="2" s="1"/>
  <c r="AH81" i="2" s="1"/>
  <c r="AG80" i="4"/>
  <c r="AI89" i="43" s="1"/>
  <c r="AH80" i="4"/>
  <c r="AH73" i="2"/>
  <c r="AG73" i="2"/>
  <c r="AH82" i="43" s="1"/>
  <c r="AG72" i="4"/>
  <c r="AI81" i="43" s="1"/>
  <c r="AH72" i="4"/>
  <c r="AH65" i="2"/>
  <c r="AG65" i="2"/>
  <c r="AH74" i="43" s="1"/>
  <c r="AG64" i="4"/>
  <c r="AI73" i="43" s="1"/>
  <c r="AH64" i="4"/>
  <c r="AG56" i="4"/>
  <c r="AI65" i="43" s="1"/>
  <c r="AH56" i="4"/>
  <c r="K49" i="1"/>
  <c r="L49" i="2" s="1"/>
  <c r="AG48" i="4"/>
  <c r="AI57" i="43" s="1"/>
  <c r="AH48" i="4"/>
  <c r="AH41" i="2"/>
  <c r="AG41" i="2"/>
  <c r="AH50" i="43" s="1"/>
  <c r="AG40" i="4"/>
  <c r="AI49" i="43" s="1"/>
  <c r="AH40" i="4"/>
  <c r="AH33" i="2"/>
  <c r="AG33" i="2"/>
  <c r="AH42" i="43" s="1"/>
  <c r="AG32" i="4"/>
  <c r="AI41" i="43" s="1"/>
  <c r="AH32" i="4"/>
  <c r="AH25" i="2"/>
  <c r="AG25" i="2"/>
  <c r="AH34" i="43" s="1"/>
  <c r="AG24" i="4"/>
  <c r="AI33" i="43" s="1"/>
  <c r="AH24" i="4"/>
  <c r="AR113" i="8"/>
  <c r="AR106" i="4"/>
  <c r="AR154" i="4"/>
  <c r="AQ29" i="6"/>
  <c r="AQ127" i="2"/>
  <c r="AS60" i="4"/>
  <c r="AQ34" i="2"/>
  <c r="AQ52" i="4"/>
  <c r="H6" i="1"/>
  <c r="I6" i="2" s="1"/>
  <c r="H107" i="5"/>
  <c r="I107" i="6" s="1"/>
  <c r="H100" i="3"/>
  <c r="I100" i="4" s="1"/>
  <c r="H67" i="5"/>
  <c r="I67" i="6" s="1"/>
  <c r="H35" i="5"/>
  <c r="I35" i="6" s="1"/>
  <c r="H29" i="1"/>
  <c r="I29" i="2" s="1"/>
  <c r="AH23" i="2"/>
  <c r="AG23" i="2"/>
  <c r="AH32" i="43" s="1"/>
  <c r="AG22" i="4"/>
  <c r="AI31" i="43" s="1"/>
  <c r="AH22" i="4"/>
  <c r="K15" i="1"/>
  <c r="L15" i="2" s="1"/>
  <c r="AH15" i="2" s="1"/>
  <c r="AG14" i="4"/>
  <c r="AI23" i="43" s="1"/>
  <c r="AH14" i="4"/>
  <c r="AG7" i="2"/>
  <c r="AH16" i="43" s="1"/>
  <c r="AH7" i="2"/>
  <c r="AG6" i="4"/>
  <c r="AI15" i="43" s="1"/>
  <c r="AH6" i="4"/>
  <c r="AG149" i="4"/>
  <c r="AI158" i="43" s="1"/>
  <c r="AH149" i="4"/>
  <c r="K142" i="1"/>
  <c r="L142" i="2" s="1"/>
  <c r="AG141" i="4"/>
  <c r="AI150" i="43" s="1"/>
  <c r="AH141" i="4"/>
  <c r="AG134" i="2"/>
  <c r="AH143" i="43" s="1"/>
  <c r="AH134" i="2"/>
  <c r="AG133" i="4"/>
  <c r="AI142" i="43" s="1"/>
  <c r="AH133" i="4"/>
  <c r="K132" i="5"/>
  <c r="L132" i="6" s="1"/>
  <c r="K126" i="1"/>
  <c r="L126" i="2" s="1"/>
  <c r="AG125" i="4"/>
  <c r="AI134" i="43" s="1"/>
  <c r="AH125" i="4"/>
  <c r="AG118" i="2"/>
  <c r="AH127" i="43" s="1"/>
  <c r="AH118" i="2"/>
  <c r="AG117" i="4"/>
  <c r="AI126" i="43" s="1"/>
  <c r="AH117" i="4"/>
  <c r="AG110" i="2"/>
  <c r="AH119" i="43" s="1"/>
  <c r="AH110" i="2"/>
  <c r="AG109" i="4"/>
  <c r="AI118" i="43" s="1"/>
  <c r="AH109" i="4"/>
  <c r="AH102" i="2"/>
  <c r="AG102" i="2"/>
  <c r="AH111" i="43" s="1"/>
  <c r="AG101" i="4"/>
  <c r="AI110" i="43" s="1"/>
  <c r="AH101" i="4"/>
  <c r="AH94" i="2"/>
  <c r="AG94" i="2"/>
  <c r="AH103" i="43" s="1"/>
  <c r="AG93" i="4"/>
  <c r="AI102" i="43" s="1"/>
  <c r="AH93" i="4"/>
  <c r="AH86" i="2"/>
  <c r="AG86" i="2"/>
  <c r="AH95" i="43" s="1"/>
  <c r="AG85" i="4"/>
  <c r="AI94" i="43" s="1"/>
  <c r="AH85" i="4"/>
  <c r="AG77" i="4"/>
  <c r="AI86" i="43" s="1"/>
  <c r="AH77" i="4"/>
  <c r="AG70" i="2"/>
  <c r="AH79" i="43" s="1"/>
  <c r="AH70" i="2"/>
  <c r="AG69" i="4"/>
  <c r="AI78" i="43" s="1"/>
  <c r="AH69" i="4"/>
  <c r="AG62" i="2"/>
  <c r="AH71" i="43" s="1"/>
  <c r="AH62" i="2"/>
  <c r="AG61" i="4"/>
  <c r="AI70" i="43" s="1"/>
  <c r="AH61" i="4"/>
  <c r="AG54" i="2"/>
  <c r="AH63" i="43" s="1"/>
  <c r="AH54" i="2"/>
  <c r="AG53" i="4"/>
  <c r="AI62" i="43" s="1"/>
  <c r="AH53" i="4"/>
  <c r="AH46" i="2"/>
  <c r="AG46" i="2"/>
  <c r="AH55" i="43" s="1"/>
  <c r="AG45" i="4"/>
  <c r="AI54" i="43" s="1"/>
  <c r="AH45" i="4"/>
  <c r="AG37" i="4"/>
  <c r="AI46" i="43" s="1"/>
  <c r="AH37" i="4"/>
  <c r="AH30" i="2"/>
  <c r="AG30" i="2"/>
  <c r="AH39" i="43" s="1"/>
  <c r="K29" i="3"/>
  <c r="L29" i="4" s="1"/>
  <c r="AR3" i="6"/>
  <c r="AR59" i="2"/>
  <c r="AQ47" i="2"/>
  <c r="AQ132" i="8"/>
  <c r="AQ37" i="2"/>
  <c r="AR49" i="2"/>
  <c r="AR81" i="2"/>
  <c r="AR113" i="2"/>
  <c r="AS67" i="6"/>
  <c r="AQ60" i="4"/>
  <c r="H113" i="3"/>
  <c r="I113" i="4" s="1"/>
  <c r="H89" i="3"/>
  <c r="I89" i="4" s="1"/>
  <c r="H49" i="3"/>
  <c r="I49" i="4" s="1"/>
  <c r="H34" i="1"/>
  <c r="I34" i="2" s="1"/>
  <c r="AG20" i="2"/>
  <c r="AH29" i="43" s="1"/>
  <c r="AH20" i="2"/>
  <c r="AG19" i="4"/>
  <c r="AI28" i="43" s="1"/>
  <c r="AH19" i="4"/>
  <c r="AG11" i="4"/>
  <c r="AI20" i="43" s="1"/>
  <c r="AH11" i="4"/>
  <c r="AH155" i="2"/>
  <c r="AG155" i="2"/>
  <c r="AH164" i="43" s="1"/>
  <c r="K154" i="3"/>
  <c r="L154" i="4" s="1"/>
  <c r="K152" i="7"/>
  <c r="L152" i="8" s="1"/>
  <c r="AH147" i="2"/>
  <c r="AG147" i="2"/>
  <c r="AH156" i="43" s="1"/>
  <c r="AG146" i="4"/>
  <c r="AI155" i="43" s="1"/>
  <c r="AH146" i="4"/>
  <c r="AH139" i="2"/>
  <c r="AG139" i="2"/>
  <c r="AH148" i="43" s="1"/>
  <c r="AG138" i="4"/>
  <c r="AI147" i="43" s="1"/>
  <c r="AH138" i="4"/>
  <c r="AH131" i="2"/>
  <c r="AG131" i="2"/>
  <c r="AH140" i="43" s="1"/>
  <c r="AG130" i="4"/>
  <c r="AI139" i="43" s="1"/>
  <c r="AH130" i="4"/>
  <c r="AH123" i="2"/>
  <c r="AG123" i="2"/>
  <c r="AH132" i="43" s="1"/>
  <c r="AG122" i="4"/>
  <c r="AI131" i="43" s="1"/>
  <c r="AH122" i="4"/>
  <c r="AH115" i="2"/>
  <c r="AG115" i="2"/>
  <c r="AH124" i="43" s="1"/>
  <c r="AG114" i="4"/>
  <c r="AI123" i="43" s="1"/>
  <c r="AH114" i="4"/>
  <c r="K113" i="5"/>
  <c r="L113" i="6" s="1"/>
  <c r="K106" i="3"/>
  <c r="L106" i="4" s="1"/>
  <c r="AG99" i="2"/>
  <c r="AH108" i="43" s="1"/>
  <c r="AH99" i="2"/>
  <c r="AG98" i="4"/>
  <c r="AI107" i="43" s="1"/>
  <c r="AH98" i="4"/>
  <c r="AG91" i="2"/>
  <c r="AH100" i="43" s="1"/>
  <c r="AH91" i="2"/>
  <c r="AG90" i="4"/>
  <c r="AI99" i="43" s="1"/>
  <c r="AH90" i="4"/>
  <c r="K89" i="5"/>
  <c r="L89" i="6" s="1"/>
  <c r="K83" i="1"/>
  <c r="L83" i="2" s="1"/>
  <c r="AG82" i="4"/>
  <c r="AI91" i="43" s="1"/>
  <c r="AH82" i="4"/>
  <c r="AH75" i="2"/>
  <c r="AG75" i="2"/>
  <c r="AH84" i="43" s="1"/>
  <c r="AG74" i="4"/>
  <c r="AI83" i="43" s="1"/>
  <c r="AH74" i="4"/>
  <c r="K67" i="1"/>
  <c r="L67" i="2" s="1"/>
  <c r="AH67" i="2" s="1"/>
  <c r="AG66" i="4"/>
  <c r="AI75" i="43" s="1"/>
  <c r="AH66" i="4"/>
  <c r="K59" i="1"/>
  <c r="L59" i="2" s="1"/>
  <c r="AG58" i="4"/>
  <c r="AI67" i="43" s="1"/>
  <c r="AH58" i="4"/>
  <c r="AG50" i="4"/>
  <c r="AI59" i="43" s="1"/>
  <c r="AH50" i="4"/>
  <c r="K49" i="5"/>
  <c r="L49" i="6" s="1"/>
  <c r="AH43" i="2"/>
  <c r="AG43" i="2"/>
  <c r="AH52" i="43" s="1"/>
  <c r="AG42" i="4"/>
  <c r="AI51" i="43" s="1"/>
  <c r="AH42" i="4"/>
  <c r="K35" i="1"/>
  <c r="L35" i="2" s="1"/>
  <c r="K34" i="3"/>
  <c r="L34" i="4" s="1"/>
  <c r="AH27" i="2"/>
  <c r="AG27" i="2"/>
  <c r="AH36" i="43" s="1"/>
  <c r="AG26" i="4"/>
  <c r="AI35" i="43" s="1"/>
  <c r="AH26" i="4"/>
  <c r="K24" i="7"/>
  <c r="L24" i="8" s="1"/>
  <c r="AQ35" i="6"/>
  <c r="AR3" i="4"/>
  <c r="AQ60" i="8"/>
  <c r="AQ135" i="2"/>
  <c r="AR6" i="8"/>
  <c r="AS100" i="4"/>
  <c r="AQ49" i="4"/>
  <c r="AQ106" i="8"/>
  <c r="H3" i="1"/>
  <c r="I3" i="2" s="1"/>
  <c r="H15" i="3"/>
  <c r="I15" i="4" s="1"/>
  <c r="H142" i="3"/>
  <c r="I142" i="4" s="1"/>
  <c r="H135" i="1"/>
  <c r="I135" i="2" s="1"/>
  <c r="H132" i="7"/>
  <c r="I132" i="8" s="1"/>
  <c r="H127" i="1"/>
  <c r="I127" i="2" s="1"/>
  <c r="H126" i="3"/>
  <c r="I126" i="4" s="1"/>
  <c r="H95" i="1"/>
  <c r="I95" i="2" s="1"/>
  <c r="H87" i="1"/>
  <c r="I87" i="2" s="1"/>
  <c r="H79" i="1"/>
  <c r="I79" i="2" s="1"/>
  <c r="H47" i="7"/>
  <c r="I47" i="8" s="1"/>
  <c r="H47" i="1"/>
  <c r="I47" i="2" s="1"/>
  <c r="H29" i="5"/>
  <c r="I29" i="6" s="1"/>
  <c r="K3" i="5"/>
  <c r="L3" i="6" s="1"/>
  <c r="AG5" i="4"/>
  <c r="AI14" i="43" s="1"/>
  <c r="AH5" i="4"/>
  <c r="AH17" i="2"/>
  <c r="AG17" i="2"/>
  <c r="AH26" i="43" s="1"/>
  <c r="AG16" i="4"/>
  <c r="AI25" i="43" s="1"/>
  <c r="AH16" i="4"/>
  <c r="K15" i="5"/>
  <c r="L15" i="6" s="1"/>
  <c r="AH9" i="2"/>
  <c r="AG9" i="2"/>
  <c r="AH18" i="43" s="1"/>
  <c r="AG8" i="4"/>
  <c r="AI17" i="43" s="1"/>
  <c r="AH8" i="4"/>
  <c r="K6" i="7"/>
  <c r="L6" i="8" s="1"/>
  <c r="K152" i="1"/>
  <c r="L152" i="2" s="1"/>
  <c r="AH152" i="2" s="1"/>
  <c r="AG151" i="4"/>
  <c r="AI160" i="43" s="1"/>
  <c r="AH151" i="4"/>
  <c r="AH144" i="2"/>
  <c r="AG144" i="2"/>
  <c r="AH153" i="43" s="1"/>
  <c r="AG143" i="4"/>
  <c r="AI152" i="43" s="1"/>
  <c r="AH143" i="4"/>
  <c r="K142" i="5"/>
  <c r="L142" i="6" s="1"/>
  <c r="K141" i="7"/>
  <c r="L141" i="8" s="1"/>
  <c r="AH136" i="2"/>
  <c r="AG136" i="2"/>
  <c r="AH145" i="43" s="1"/>
  <c r="K135" i="3"/>
  <c r="L135" i="4" s="1"/>
  <c r="AH135" i="4" s="1"/>
  <c r="AH128" i="2"/>
  <c r="AG128" i="2"/>
  <c r="AH137" i="43" s="1"/>
  <c r="K127" i="3"/>
  <c r="L127" i="4" s="1"/>
  <c r="AH120" i="2"/>
  <c r="AG120" i="2"/>
  <c r="AH129" i="43" s="1"/>
  <c r="AG119" i="4"/>
  <c r="AI128" i="43" s="1"/>
  <c r="AH119" i="4"/>
  <c r="AH112" i="2"/>
  <c r="AG112" i="2"/>
  <c r="AH121" i="43" s="1"/>
  <c r="AG111" i="4"/>
  <c r="AI120" i="43" s="1"/>
  <c r="AH111" i="4"/>
  <c r="AG103" i="4"/>
  <c r="AI112" i="43" s="1"/>
  <c r="AH103" i="4"/>
  <c r="AH96" i="2"/>
  <c r="AG96" i="2"/>
  <c r="AH105" i="43" s="1"/>
  <c r="AG95" i="4"/>
  <c r="AI104" i="43" s="1"/>
  <c r="AH95" i="4"/>
  <c r="AH88" i="2"/>
  <c r="AG88" i="2"/>
  <c r="AH97" i="43" s="1"/>
  <c r="AG87" i="4"/>
  <c r="AI96" i="43" s="1"/>
  <c r="AH87" i="4"/>
  <c r="AH80" i="2"/>
  <c r="AG80" i="2"/>
  <c r="AH89" i="43" s="1"/>
  <c r="K79" i="3"/>
  <c r="L79" i="4" s="1"/>
  <c r="AH72" i="2"/>
  <c r="AG72" i="2"/>
  <c r="AH81" i="43" s="1"/>
  <c r="AG71" i="4"/>
  <c r="AI80" i="43" s="1"/>
  <c r="AH71" i="4"/>
  <c r="AH64" i="2"/>
  <c r="AG64" i="2"/>
  <c r="AH73" i="43" s="1"/>
  <c r="AG63" i="4"/>
  <c r="AI72" i="43" s="1"/>
  <c r="AH63" i="4"/>
  <c r="AH56" i="2"/>
  <c r="AG56" i="2"/>
  <c r="AH65" i="43" s="1"/>
  <c r="AG55" i="4"/>
  <c r="AI64" i="43" s="1"/>
  <c r="AH55" i="4"/>
  <c r="AH48" i="2"/>
  <c r="AG48" i="2"/>
  <c r="AH57" i="43" s="1"/>
  <c r="AG47" i="4"/>
  <c r="AI56" i="43" s="1"/>
  <c r="AH47" i="4"/>
  <c r="AH40" i="2"/>
  <c r="AG40" i="2"/>
  <c r="AH49" i="43" s="1"/>
  <c r="AG39" i="4"/>
  <c r="AI48" i="43" s="1"/>
  <c r="AH39" i="4"/>
  <c r="AG31" i="4"/>
  <c r="AI40" i="43" s="1"/>
  <c r="AH31" i="4"/>
  <c r="K29" i="7"/>
  <c r="L29" i="8" s="1"/>
  <c r="AH24" i="2"/>
  <c r="AG24" i="2"/>
  <c r="AH33" i="43" s="1"/>
  <c r="AS89" i="6"/>
  <c r="AQ67" i="6"/>
  <c r="AR49" i="6"/>
  <c r="AR113" i="6"/>
  <c r="AR3" i="2"/>
  <c r="AQ79" i="2"/>
  <c r="AQ142" i="4"/>
  <c r="AR135" i="6"/>
  <c r="AS106" i="8"/>
  <c r="AR35" i="4"/>
  <c r="AQ3" i="8"/>
  <c r="H3" i="5"/>
  <c r="I3" i="6" s="1"/>
  <c r="H107" i="3"/>
  <c r="I107" i="4" s="1"/>
  <c r="H100" i="1"/>
  <c r="I100" i="2" s="1"/>
  <c r="H83" i="3"/>
  <c r="I83" i="4" s="1"/>
  <c r="H67" i="3"/>
  <c r="I67" i="4" s="1"/>
  <c r="H60" i="7"/>
  <c r="I60" i="8" s="1"/>
  <c r="H60" i="1"/>
  <c r="I60" i="2" s="1"/>
  <c r="H59" i="3"/>
  <c r="I59" i="4" s="1"/>
  <c r="H52" i="1"/>
  <c r="I52" i="2" s="1"/>
  <c r="H49" i="7"/>
  <c r="I49" i="8" s="1"/>
  <c r="H35" i="3"/>
  <c r="I35" i="4" s="1"/>
  <c r="H34" i="5"/>
  <c r="I34" i="6" s="1"/>
  <c r="AG22" i="2"/>
  <c r="AH31" i="43" s="1"/>
  <c r="AH22" i="2"/>
  <c r="AG21" i="4"/>
  <c r="AI30" i="43" s="1"/>
  <c r="AH21" i="4"/>
  <c r="AH14" i="2"/>
  <c r="AG14" i="2"/>
  <c r="AH23" i="43" s="1"/>
  <c r="AG13" i="4"/>
  <c r="AI22" i="43" s="1"/>
  <c r="AH13" i="4"/>
  <c r="K6" i="1"/>
  <c r="L6" i="2" s="1"/>
  <c r="AG156" i="4"/>
  <c r="AI165" i="43" s="1"/>
  <c r="AH156" i="4"/>
  <c r="AH149" i="2"/>
  <c r="AG149" i="2"/>
  <c r="AH158" i="43" s="1"/>
  <c r="AG148" i="4"/>
  <c r="AI157" i="43" s="1"/>
  <c r="AH148" i="4"/>
  <c r="AH141" i="2"/>
  <c r="AG141" i="2"/>
  <c r="AH150" i="43" s="1"/>
  <c r="AG140" i="4"/>
  <c r="AI149" i="43" s="1"/>
  <c r="AH140" i="4"/>
  <c r="AH133" i="2"/>
  <c r="AG133" i="2"/>
  <c r="AH142" i="43" s="1"/>
  <c r="AH125" i="2"/>
  <c r="AG125" i="2"/>
  <c r="AH134" i="43" s="1"/>
  <c r="AG124" i="4"/>
  <c r="AI133" i="43" s="1"/>
  <c r="AH124" i="4"/>
  <c r="AG117" i="2"/>
  <c r="AH126" i="43" s="1"/>
  <c r="AH117" i="2"/>
  <c r="AG116" i="4"/>
  <c r="AI125" i="43" s="1"/>
  <c r="AH116" i="4"/>
  <c r="AG109" i="2"/>
  <c r="AH118" i="43" s="1"/>
  <c r="AH109" i="2"/>
  <c r="AG108" i="4"/>
  <c r="AI117" i="43" s="1"/>
  <c r="AH108" i="4"/>
  <c r="K106" i="7"/>
  <c r="L106" i="8" s="1"/>
  <c r="AH101" i="2"/>
  <c r="AG101" i="2"/>
  <c r="AH110" i="43" s="1"/>
  <c r="K100" i="3"/>
  <c r="L100" i="4" s="1"/>
  <c r="AH93" i="2"/>
  <c r="AG93" i="2"/>
  <c r="AH102" i="43" s="1"/>
  <c r="AG92" i="4"/>
  <c r="AI101" i="43" s="1"/>
  <c r="AH92" i="4"/>
  <c r="AH85" i="2"/>
  <c r="AG85" i="2"/>
  <c r="AH94" i="43" s="1"/>
  <c r="AG84" i="4"/>
  <c r="AI93" i="43" s="1"/>
  <c r="AH84" i="4"/>
  <c r="AG77" i="2"/>
  <c r="AH86" i="43" s="1"/>
  <c r="AH77" i="2"/>
  <c r="AG76" i="4"/>
  <c r="AI85" i="43" s="1"/>
  <c r="AH76" i="4"/>
  <c r="AG69" i="2"/>
  <c r="AH78" i="43" s="1"/>
  <c r="AH69" i="2"/>
  <c r="AG68" i="4"/>
  <c r="AI77" i="43" s="1"/>
  <c r="AH68" i="4"/>
  <c r="K67" i="5"/>
  <c r="L67" i="6" s="1"/>
  <c r="AH53" i="2"/>
  <c r="AG53" i="2"/>
  <c r="AH62" i="43" s="1"/>
  <c r="K52" i="3"/>
  <c r="L52" i="4" s="1"/>
  <c r="AH45" i="2"/>
  <c r="AG45" i="2"/>
  <c r="AH54" i="43" s="1"/>
  <c r="AG44" i="4"/>
  <c r="AI53" i="43" s="1"/>
  <c r="AH44" i="4"/>
  <c r="AG37" i="2"/>
  <c r="AH46" i="43" s="1"/>
  <c r="AH37" i="2"/>
  <c r="AG36" i="4"/>
  <c r="AI45" i="43" s="1"/>
  <c r="AH36" i="4"/>
  <c r="K35" i="5"/>
  <c r="L35" i="6" s="1"/>
  <c r="K29" i="1"/>
  <c r="L29" i="2" s="1"/>
  <c r="AG28" i="4"/>
  <c r="AI37" i="43" s="1"/>
  <c r="AH28" i="4"/>
  <c r="AQ100" i="4"/>
  <c r="AR34" i="4"/>
  <c r="AQ87" i="2"/>
  <c r="AR52" i="2"/>
  <c r="AS29" i="2"/>
  <c r="AS3" i="8"/>
  <c r="AQ89" i="4"/>
  <c r="AR60" i="2"/>
  <c r="AQ3" i="2"/>
  <c r="AH148" i="2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AE4" i="21"/>
  <c r="AG13" i="43" s="1"/>
  <c r="AP4" i="21"/>
  <c r="AE5" i="21"/>
  <c r="AG14" i="43" s="1"/>
  <c r="AP5" i="21"/>
  <c r="AB5" i="21"/>
  <c r="G14" i="39" s="1"/>
  <c r="AK6" i="21"/>
  <c r="AN6" i="21"/>
  <c r="AP6" i="21"/>
  <c r="AE7" i="21"/>
  <c r="AG16" i="43" s="1"/>
  <c r="AL7" i="21"/>
  <c r="AP7" i="21"/>
  <c r="AE8" i="21"/>
  <c r="AG17" i="43" s="1"/>
  <c r="AM8" i="21"/>
  <c r="BA17" i="43" s="1"/>
  <c r="AP8" i="21"/>
  <c r="AE9" i="21"/>
  <c r="AG18" i="43" s="1"/>
  <c r="AN9" i="21"/>
  <c r="AP9" i="21"/>
  <c r="AB9" i="21"/>
  <c r="G18" i="39" s="1"/>
  <c r="AE10" i="21"/>
  <c r="AG19" i="43" s="1"/>
  <c r="AO10" i="21"/>
  <c r="BF19" i="43" s="1"/>
  <c r="AP10" i="21"/>
  <c r="AE11" i="21"/>
  <c r="AG20" i="43" s="1"/>
  <c r="AK11" i="21"/>
  <c r="AP11" i="21"/>
  <c r="AE12" i="21"/>
  <c r="AG21" i="43" s="1"/>
  <c r="AL12" i="21"/>
  <c r="AP12" i="21"/>
  <c r="AB12" i="21"/>
  <c r="G21" i="39" s="1"/>
  <c r="AE13" i="21"/>
  <c r="AG22" i="43" s="1"/>
  <c r="AM13" i="21"/>
  <c r="BA22" i="43" s="1"/>
  <c r="AP13" i="21"/>
  <c r="AE14" i="21"/>
  <c r="AG23" i="43" s="1"/>
  <c r="AK14" i="21"/>
  <c r="AN14" i="21"/>
  <c r="AP14" i="21"/>
  <c r="AE15" i="21"/>
  <c r="AL15" i="21"/>
  <c r="AO15" i="21"/>
  <c r="BF24" i="43" s="1"/>
  <c r="AP15" i="21"/>
  <c r="AE16" i="21"/>
  <c r="AG25" i="43" s="1"/>
  <c r="AM16" i="21"/>
  <c r="BA25" i="43" s="1"/>
  <c r="AP16" i="21"/>
  <c r="AE17" i="21"/>
  <c r="AG26" i="43" s="1"/>
  <c r="AN17" i="21"/>
  <c r="AP17" i="21"/>
  <c r="AB17" i="21"/>
  <c r="G26" i="39" s="1"/>
  <c r="AE18" i="21"/>
  <c r="AG27" i="43" s="1"/>
  <c r="AO18" i="21"/>
  <c r="BF27" i="43" s="1"/>
  <c r="AP18" i="21"/>
  <c r="AE19" i="21"/>
  <c r="AG28" i="43" s="1"/>
  <c r="AK19" i="21"/>
  <c r="AP19" i="21"/>
  <c r="AE20" i="21"/>
  <c r="AG29" i="43" s="1"/>
  <c r="AL20" i="21"/>
  <c r="AP20" i="21"/>
  <c r="AB20" i="21"/>
  <c r="G29" i="39" s="1"/>
  <c r="AE21" i="21"/>
  <c r="AG30" i="43" s="1"/>
  <c r="AM21" i="21"/>
  <c r="BA30" i="43" s="1"/>
  <c r="AP21" i="21"/>
  <c r="AE22" i="21"/>
  <c r="AG31" i="43" s="1"/>
  <c r="AK22" i="21"/>
  <c r="AN22" i="21"/>
  <c r="AP22" i="21"/>
  <c r="AE23" i="21"/>
  <c r="AG32" i="43" s="1"/>
  <c r="AL23" i="21"/>
  <c r="AO23" i="21"/>
  <c r="BF32" i="43" s="1"/>
  <c r="AP23" i="21"/>
  <c r="AE24" i="21"/>
  <c r="AG33" i="43" s="1"/>
  <c r="AM24" i="21"/>
  <c r="BA33" i="43" s="1"/>
  <c r="AP24" i="21"/>
  <c r="AE25" i="21"/>
  <c r="AG34" i="43" s="1"/>
  <c r="AN25" i="21"/>
  <c r="AP25" i="21"/>
  <c r="AB25" i="21"/>
  <c r="G34" i="39" s="1"/>
  <c r="AE26" i="21"/>
  <c r="AG35" i="43" s="1"/>
  <c r="AO26" i="21"/>
  <c r="BF35" i="43" s="1"/>
  <c r="AP26" i="21"/>
  <c r="AE27" i="21"/>
  <c r="AG36" i="43" s="1"/>
  <c r="AK27" i="21"/>
  <c r="AP27" i="21"/>
  <c r="AE28" i="21"/>
  <c r="AG37" i="43" s="1"/>
  <c r="AL28" i="21"/>
  <c r="AP28" i="21"/>
  <c r="AB28" i="21"/>
  <c r="G37" i="39" s="1"/>
  <c r="AK29" i="21"/>
  <c r="AV38" i="43" s="1"/>
  <c r="AN29" i="21"/>
  <c r="AP29" i="21"/>
  <c r="AE30" i="21"/>
  <c r="AG39" i="43" s="1"/>
  <c r="AL30" i="21"/>
  <c r="AO30" i="21"/>
  <c r="BF39" i="43" s="1"/>
  <c r="AP30" i="21"/>
  <c r="AN31" i="21"/>
  <c r="AP31" i="21"/>
  <c r="AB31" i="21"/>
  <c r="G40" i="39" s="1"/>
  <c r="AE32" i="21"/>
  <c r="AG41" i="43" s="1"/>
  <c r="AO32" i="21"/>
  <c r="BF41" i="43" s="1"/>
  <c r="AP32" i="21"/>
  <c r="AE33" i="21"/>
  <c r="AG42" i="43" s="1"/>
  <c r="AK33" i="21"/>
  <c r="AP33" i="21"/>
  <c r="AE34" i="21"/>
  <c r="AG43" i="43" s="1"/>
  <c r="AL34" i="21"/>
  <c r="AP34" i="21"/>
  <c r="AB34" i="21"/>
  <c r="G43" i="39" s="1"/>
  <c r="AE35" i="21"/>
  <c r="AG44" i="43" s="1"/>
  <c r="AM35" i="21"/>
  <c r="BA44" i="43" s="1"/>
  <c r="AP35" i="21"/>
  <c r="AE36" i="21"/>
  <c r="AG45" i="43" s="1"/>
  <c r="AK36" i="21"/>
  <c r="AN36" i="21"/>
  <c r="AP36" i="21"/>
  <c r="AE37" i="21"/>
  <c r="AG46" i="43" s="1"/>
  <c r="AL37" i="21"/>
  <c r="AO37" i="21"/>
  <c r="BF46" i="43" s="1"/>
  <c r="AP37" i="21"/>
  <c r="AE38" i="21"/>
  <c r="AG47" i="43" s="1"/>
  <c r="AM38" i="21"/>
  <c r="BA47" i="43" s="1"/>
  <c r="AP38" i="21"/>
  <c r="AE39" i="21"/>
  <c r="AG48" i="43" s="1"/>
  <c r="AN39" i="21"/>
  <c r="AP39" i="21"/>
  <c r="AB39" i="21"/>
  <c r="G48" i="39" s="1"/>
  <c r="AE40" i="21"/>
  <c r="AG49" i="43" s="1"/>
  <c r="AO40" i="21"/>
  <c r="BF49" i="43" s="1"/>
  <c r="AP40" i="21"/>
  <c r="AE41" i="21"/>
  <c r="AG50" i="43" s="1"/>
  <c r="AK41" i="21"/>
  <c r="AP41" i="21"/>
  <c r="AE42" i="21"/>
  <c r="AG51" i="43" s="1"/>
  <c r="AL42" i="21"/>
  <c r="AP42" i="21"/>
  <c r="AB42" i="21"/>
  <c r="G51" i="39" s="1"/>
  <c r="AE43" i="21"/>
  <c r="AG52" i="43" s="1"/>
  <c r="AM43" i="21"/>
  <c r="BA52" i="43" s="1"/>
  <c r="AP43" i="21"/>
  <c r="AE44" i="21"/>
  <c r="AG53" i="43" s="1"/>
  <c r="AK44" i="21"/>
  <c r="AN44" i="21"/>
  <c r="AP44" i="21"/>
  <c r="AE45" i="21"/>
  <c r="AG54" i="43" s="1"/>
  <c r="AL45" i="21"/>
  <c r="AO45" i="21"/>
  <c r="BF54" i="43" s="1"/>
  <c r="AP45" i="21"/>
  <c r="AE46" i="21"/>
  <c r="AG55" i="43" s="1"/>
  <c r="AM46" i="21"/>
  <c r="BA55" i="43" s="1"/>
  <c r="AP46" i="21"/>
  <c r="AE47" i="21"/>
  <c r="AG56" i="43" s="1"/>
  <c r="AN47" i="21"/>
  <c r="AP47" i="21"/>
  <c r="AB47" i="21"/>
  <c r="AE48" i="21"/>
  <c r="AG57" i="43" s="1"/>
  <c r="AO48" i="21"/>
  <c r="BF57" i="43" s="1"/>
  <c r="AP48" i="21"/>
  <c r="AL49" i="21"/>
  <c r="AP49" i="21"/>
  <c r="AB49" i="21"/>
  <c r="G58" i="39" s="1"/>
  <c r="AE50" i="21"/>
  <c r="AG59" i="43" s="1"/>
  <c r="AM50" i="21"/>
  <c r="BA59" i="43" s="1"/>
  <c r="AP50" i="21"/>
  <c r="AE51" i="21"/>
  <c r="AG60" i="43" s="1"/>
  <c r="AK51" i="21"/>
  <c r="AN51" i="21"/>
  <c r="AP51" i="21"/>
  <c r="AM52" i="21"/>
  <c r="BA61" i="43" s="1"/>
  <c r="AP52" i="21"/>
  <c r="AE53" i="21"/>
  <c r="AG62" i="43" s="1"/>
  <c r="AN53" i="21"/>
  <c r="AP53" i="21"/>
  <c r="AB53" i="21"/>
  <c r="G62" i="39" s="1"/>
  <c r="AE54" i="21"/>
  <c r="AG63" i="43" s="1"/>
  <c r="AO54" i="21"/>
  <c r="BF63" i="43" s="1"/>
  <c r="AP54" i="21"/>
  <c r="AE55" i="21"/>
  <c r="AG64" i="43" s="1"/>
  <c r="AK55" i="21"/>
  <c r="AP55" i="21"/>
  <c r="AE56" i="21"/>
  <c r="AG65" i="43" s="1"/>
  <c r="AL56" i="21"/>
  <c r="AP56" i="21"/>
  <c r="AB56" i="21"/>
  <c r="G65" i="39" s="1"/>
  <c r="AE57" i="21"/>
  <c r="AG66" i="43" s="1"/>
  <c r="AM57" i="21"/>
  <c r="BA66" i="43" s="1"/>
  <c r="AP57" i="21"/>
  <c r="AE58" i="21"/>
  <c r="AG67" i="43" s="1"/>
  <c r="AK58" i="21"/>
  <c r="AN58" i="21"/>
  <c r="AP58" i="21"/>
  <c r="AE59" i="21"/>
  <c r="AG68" i="43" s="1"/>
  <c r="AL59" i="21"/>
  <c r="AO59" i="21"/>
  <c r="BF68" i="43" s="1"/>
  <c r="AP59" i="21"/>
  <c r="AE60" i="21"/>
  <c r="AG69" i="43" s="1"/>
  <c r="AM60" i="21"/>
  <c r="BA69" i="43" s="1"/>
  <c r="AP60" i="21"/>
  <c r="AE61" i="21"/>
  <c r="AG70" i="43" s="1"/>
  <c r="AN61" i="21"/>
  <c r="AP61" i="21"/>
  <c r="AB61" i="21"/>
  <c r="G70" i="39" s="1"/>
  <c r="AE62" i="21"/>
  <c r="AG71" i="43" s="1"/>
  <c r="AO62" i="21"/>
  <c r="BF71" i="43" s="1"/>
  <c r="AP62" i="21"/>
  <c r="AE63" i="21"/>
  <c r="AG72" i="43" s="1"/>
  <c r="AL63" i="21"/>
  <c r="AP63" i="21"/>
  <c r="AB63" i="21"/>
  <c r="G72" i="39" s="1"/>
  <c r="AE64" i="21"/>
  <c r="AG73" i="43" s="1"/>
  <c r="AM64" i="21"/>
  <c r="BA73" i="43" s="1"/>
  <c r="AP64" i="21"/>
  <c r="AE65" i="21"/>
  <c r="AG74" i="43" s="1"/>
  <c r="AK65" i="21"/>
  <c r="AN65" i="21"/>
  <c r="AP65" i="21"/>
  <c r="AE66" i="21"/>
  <c r="AG75" i="43" s="1"/>
  <c r="AL66" i="21"/>
  <c r="AO66" i="21"/>
  <c r="BF75" i="43" s="1"/>
  <c r="AP66" i="21"/>
  <c r="AE67" i="21"/>
  <c r="AM67" i="21"/>
  <c r="BA76" i="43" s="1"/>
  <c r="AP67" i="21"/>
  <c r="AE68" i="21"/>
  <c r="AG77" i="43" s="1"/>
  <c r="AN68" i="21"/>
  <c r="AP68" i="21"/>
  <c r="AB68" i="21"/>
  <c r="G77" i="39" s="1"/>
  <c r="AE69" i="21"/>
  <c r="AG78" i="43" s="1"/>
  <c r="AO69" i="21"/>
  <c r="BF78" i="43" s="1"/>
  <c r="AP69" i="21"/>
  <c r="AE70" i="21"/>
  <c r="AG79" i="43" s="1"/>
  <c r="AK70" i="21"/>
  <c r="AP70" i="21"/>
  <c r="AE71" i="21"/>
  <c r="AG80" i="43" s="1"/>
  <c r="AL71" i="21"/>
  <c r="AP71" i="21"/>
  <c r="AB71" i="21"/>
  <c r="G80" i="39" s="1"/>
  <c r="AE72" i="21"/>
  <c r="AG81" i="43" s="1"/>
  <c r="AM72" i="21"/>
  <c r="BA81" i="43" s="1"/>
  <c r="AP72" i="21"/>
  <c r="AE73" i="21"/>
  <c r="AG82" i="43" s="1"/>
  <c r="AK73" i="21"/>
  <c r="AN73" i="21"/>
  <c r="AP73" i="21"/>
  <c r="AE74" i="21"/>
  <c r="AG83" i="43" s="1"/>
  <c r="AL74" i="21"/>
  <c r="AO74" i="21"/>
  <c r="BF83" i="43" s="1"/>
  <c r="AP74" i="21"/>
  <c r="AE75" i="21"/>
  <c r="AG84" i="43" s="1"/>
  <c r="AM75" i="21"/>
  <c r="BA84" i="43" s="1"/>
  <c r="AP75" i="21"/>
  <c r="AE76" i="21"/>
  <c r="AG85" i="43" s="1"/>
  <c r="AN76" i="21"/>
  <c r="AP76" i="21"/>
  <c r="AB76" i="21"/>
  <c r="G85" i="39" s="1"/>
  <c r="AE77" i="21"/>
  <c r="AG86" i="43" s="1"/>
  <c r="AO77" i="21"/>
  <c r="BF86" i="43" s="1"/>
  <c r="AP77" i="21"/>
  <c r="AE78" i="21"/>
  <c r="AG87" i="43" s="1"/>
  <c r="AK78" i="21"/>
  <c r="AP78" i="21"/>
  <c r="AE79" i="21"/>
  <c r="AG88" i="43" s="1"/>
  <c r="AL79" i="21"/>
  <c r="AP79" i="21"/>
  <c r="AE80" i="21"/>
  <c r="AG89" i="43" s="1"/>
  <c r="AM80" i="21"/>
  <c r="BA89" i="43" s="1"/>
  <c r="AP80" i="21"/>
  <c r="AE81" i="21"/>
  <c r="AG90" i="43" s="1"/>
  <c r="AN81" i="21"/>
  <c r="AP81" i="21"/>
  <c r="AE82" i="21"/>
  <c r="AG91" i="43" s="1"/>
  <c r="AO82" i="21"/>
  <c r="BF91" i="43" s="1"/>
  <c r="AP82" i="21"/>
  <c r="AE83" i="21"/>
  <c r="AG92" i="43" s="1"/>
  <c r="AP83" i="21"/>
  <c r="AE84" i="21"/>
  <c r="AG93" i="43" s="1"/>
  <c r="AP84" i="21"/>
  <c r="AB84" i="21"/>
  <c r="G93" i="39" s="1"/>
  <c r="AE85" i="21"/>
  <c r="AG94" i="43" s="1"/>
  <c r="AK85" i="21"/>
  <c r="AP85" i="21"/>
  <c r="AE86" i="21"/>
  <c r="AG95" i="43" s="1"/>
  <c r="AL86" i="21"/>
  <c r="AP86" i="21"/>
  <c r="AE87" i="21"/>
  <c r="AG96" i="43" s="1"/>
  <c r="AM87" i="21"/>
  <c r="BA96" i="43" s="1"/>
  <c r="AP87" i="21"/>
  <c r="AE88" i="21"/>
  <c r="AG97" i="43" s="1"/>
  <c r="AN88" i="21"/>
  <c r="AP88" i="21"/>
  <c r="AE89" i="21"/>
  <c r="AG98" i="43" s="1"/>
  <c r="AO89" i="21"/>
  <c r="BF98" i="43" s="1"/>
  <c r="AP89" i="21"/>
  <c r="AE90" i="21"/>
  <c r="AG99" i="43" s="1"/>
  <c r="AP90" i="21"/>
  <c r="AE91" i="21"/>
  <c r="AG100" i="43" s="1"/>
  <c r="AP91" i="21"/>
  <c r="AB91" i="21"/>
  <c r="G100" i="39" s="1"/>
  <c r="AE92" i="21"/>
  <c r="AG101" i="43" s="1"/>
  <c r="AP92" i="21"/>
  <c r="AE93" i="21"/>
  <c r="AG102" i="43" s="1"/>
  <c r="AL93" i="21"/>
  <c r="AP93" i="21"/>
  <c r="AE94" i="21"/>
  <c r="AG103" i="43" s="1"/>
  <c r="AM94" i="21"/>
  <c r="BA103" i="43" s="1"/>
  <c r="AP94" i="21"/>
  <c r="AE95" i="21"/>
  <c r="AG104" i="43" s="1"/>
  <c r="AN95" i="21"/>
  <c r="AP95" i="21"/>
  <c r="AE96" i="21"/>
  <c r="AG105" i="43" s="1"/>
  <c r="AO96" i="21"/>
  <c r="BF105" i="43" s="1"/>
  <c r="AP96" i="21"/>
  <c r="AE97" i="21"/>
  <c r="AG106" i="43" s="1"/>
  <c r="AP97" i="21"/>
  <c r="AE98" i="21"/>
  <c r="AG107" i="43" s="1"/>
  <c r="AP98" i="21"/>
  <c r="AB98" i="21"/>
  <c r="G107" i="39" s="1"/>
  <c r="AE99" i="21"/>
  <c r="AG108" i="43" s="1"/>
  <c r="AP99" i="21"/>
  <c r="AE100" i="21"/>
  <c r="AG109" i="43" s="1"/>
  <c r="AK100" i="21"/>
  <c r="AP100" i="21"/>
  <c r="AE101" i="21"/>
  <c r="AG110" i="43" s="1"/>
  <c r="AL101" i="21"/>
  <c r="AP101" i="21"/>
  <c r="AE102" i="21"/>
  <c r="AG111" i="43" s="1"/>
  <c r="AM102" i="21"/>
  <c r="BA111" i="43" s="1"/>
  <c r="AP102" i="21"/>
  <c r="AE103" i="21"/>
  <c r="AG112" i="43" s="1"/>
  <c r="AN103" i="21"/>
  <c r="AP103" i="21"/>
  <c r="AE104" i="21"/>
  <c r="AG113" i="43" s="1"/>
  <c r="AO104" i="21"/>
  <c r="BF113" i="43" s="1"/>
  <c r="AP104" i="21"/>
  <c r="AE105" i="21"/>
  <c r="AG114" i="43" s="1"/>
  <c r="AP105" i="21"/>
  <c r="AE106" i="21"/>
  <c r="AG115" i="43" s="1"/>
  <c r="AP106" i="21"/>
  <c r="AB106" i="21"/>
  <c r="G115" i="39" s="1"/>
  <c r="AE107" i="21"/>
  <c r="AG116" i="43" s="1"/>
  <c r="AP107" i="21"/>
  <c r="AL108" i="21"/>
  <c r="AP108" i="21"/>
  <c r="AE109" i="21"/>
  <c r="AG118" i="43" s="1"/>
  <c r="AM109" i="21"/>
  <c r="BA118" i="43" s="1"/>
  <c r="AP109" i="21"/>
  <c r="AE110" i="21"/>
  <c r="AG119" i="43" s="1"/>
  <c r="AN110" i="21"/>
  <c r="AP110" i="21"/>
  <c r="AE111" i="21"/>
  <c r="AG120" i="43" s="1"/>
  <c r="AO111" i="21"/>
  <c r="BF120" i="43" s="1"/>
  <c r="AP111" i="21"/>
  <c r="AE112" i="21"/>
  <c r="AG121" i="43" s="1"/>
  <c r="AP112" i="21"/>
  <c r="AB112" i="21"/>
  <c r="G121" i="39" s="1"/>
  <c r="AE113" i="21"/>
  <c r="AP113" i="21"/>
  <c r="AE114" i="21"/>
  <c r="AG123" i="43" s="1"/>
  <c r="AK114" i="21"/>
  <c r="AP114" i="21"/>
  <c r="AE115" i="21"/>
  <c r="AG124" i="43" s="1"/>
  <c r="AL115" i="21"/>
  <c r="AP115" i="21"/>
  <c r="AE116" i="21"/>
  <c r="AG125" i="43" s="1"/>
  <c r="AM116" i="21"/>
  <c r="BA125" i="43" s="1"/>
  <c r="AP116" i="21"/>
  <c r="AE117" i="21"/>
  <c r="AG126" i="43" s="1"/>
  <c r="AN117" i="21"/>
  <c r="AP117" i="21"/>
  <c r="AE118" i="21"/>
  <c r="AG127" i="43" s="1"/>
  <c r="AO118" i="21"/>
  <c r="BF127" i="43" s="1"/>
  <c r="AP118" i="21"/>
  <c r="AE119" i="21"/>
  <c r="AG128" i="43" s="1"/>
  <c r="AP119" i="21"/>
  <c r="AE120" i="21"/>
  <c r="AG129" i="43" s="1"/>
  <c r="AM120" i="21"/>
  <c r="BA129" i="43" s="1"/>
  <c r="AP120" i="21"/>
  <c r="AB120" i="21"/>
  <c r="G129" i="39" s="1"/>
  <c r="AE121" i="21"/>
  <c r="AG130" i="43" s="1"/>
  <c r="AN121" i="21"/>
  <c r="AP121" i="21"/>
  <c r="AE122" i="21"/>
  <c r="AG131" i="43" s="1"/>
  <c r="AK122" i="21"/>
  <c r="AO122" i="21"/>
  <c r="BF131" i="43" s="1"/>
  <c r="AP122" i="21"/>
  <c r="AE123" i="21"/>
  <c r="AG132" i="43" s="1"/>
  <c r="AL123" i="21"/>
  <c r="AP123" i="21"/>
  <c r="AE124" i="21"/>
  <c r="AG133" i="43" s="1"/>
  <c r="AM124" i="21"/>
  <c r="BA133" i="43" s="1"/>
  <c r="AP124" i="21"/>
  <c r="AB124" i="21"/>
  <c r="G133" i="39" s="1"/>
  <c r="AE125" i="21"/>
  <c r="AG134" i="43" s="1"/>
  <c r="AN125" i="21"/>
  <c r="AP125" i="21"/>
  <c r="AE126" i="21"/>
  <c r="AG135" i="43" s="1"/>
  <c r="AK126" i="21"/>
  <c r="AV135" i="43" s="1"/>
  <c r="AO126" i="21"/>
  <c r="AE127" i="21"/>
  <c r="AG136" i="43" s="1"/>
  <c r="AL127" i="21"/>
  <c r="AP127" i="21"/>
  <c r="AE128" i="21"/>
  <c r="AG137" i="43" s="1"/>
  <c r="AM128" i="21"/>
  <c r="BA137" i="43" s="1"/>
  <c r="AP128" i="21"/>
  <c r="AB128" i="21"/>
  <c r="G137" i="39" s="1"/>
  <c r="AE129" i="21"/>
  <c r="AG138" i="43" s="1"/>
  <c r="AN129" i="21"/>
  <c r="AP129" i="21"/>
  <c r="AE130" i="21"/>
  <c r="AG139" i="43" s="1"/>
  <c r="AK130" i="21"/>
  <c r="AO130" i="21"/>
  <c r="BF139" i="43" s="1"/>
  <c r="AP130" i="21"/>
  <c r="AE131" i="21"/>
  <c r="AG140" i="43" s="1"/>
  <c r="AL131" i="21"/>
  <c r="AP131" i="21"/>
  <c r="AB132" i="21"/>
  <c r="AG133" i="21"/>
  <c r="AL142" i="43" s="1"/>
  <c r="AN133" i="21"/>
  <c r="AP133" i="21"/>
  <c r="AG134" i="21"/>
  <c r="AL143" i="43" s="1"/>
  <c r="AK134" i="21"/>
  <c r="AO134" i="21"/>
  <c r="BF143" i="43" s="1"/>
  <c r="AP134" i="21"/>
  <c r="AL135" i="21"/>
  <c r="AP135" i="21"/>
  <c r="AG136" i="21"/>
  <c r="AL145" i="43" s="1"/>
  <c r="AM136" i="21"/>
  <c r="BA145" i="43" s="1"/>
  <c r="AP136" i="21"/>
  <c r="AB136" i="21"/>
  <c r="G145" i="39" s="1"/>
  <c r="AG137" i="21"/>
  <c r="AL146" i="43" s="1"/>
  <c r="AN137" i="21"/>
  <c r="AP137" i="21"/>
  <c r="AK138" i="21"/>
  <c r="AO138" i="21"/>
  <c r="BF147" i="43" s="1"/>
  <c r="AP138" i="21"/>
  <c r="AG139" i="21"/>
  <c r="AL148" i="43" s="1"/>
  <c r="AL139" i="21"/>
  <c r="AP139" i="21"/>
  <c r="AG140" i="21"/>
  <c r="AL149" i="43" s="1"/>
  <c r="AM140" i="21"/>
  <c r="BA149" i="43" s="1"/>
  <c r="AP140" i="21"/>
  <c r="AB140" i="21"/>
  <c r="G149" i="39" s="1"/>
  <c r="AG141" i="21"/>
  <c r="AL150" i="43" s="1"/>
  <c r="AN141" i="21"/>
  <c r="AP141" i="21"/>
  <c r="AG142" i="21"/>
  <c r="AL151" i="43" s="1"/>
  <c r="AK142" i="21"/>
  <c r="AO142" i="21"/>
  <c r="BF151" i="43" s="1"/>
  <c r="AP142" i="21"/>
  <c r="AG143" i="21"/>
  <c r="AL152" i="43" s="1"/>
  <c r="AL143" i="21"/>
  <c r="AP143" i="21"/>
  <c r="AG144" i="21"/>
  <c r="AL153" i="43" s="1"/>
  <c r="AM144" i="21"/>
  <c r="BA153" i="43" s="1"/>
  <c r="AP144" i="21"/>
  <c r="AB144" i="21"/>
  <c r="G153" i="39" s="1"/>
  <c r="AN145" i="21"/>
  <c r="AP145" i="21"/>
  <c r="AG146" i="21"/>
  <c r="AL155" i="43" s="1"/>
  <c r="AK146" i="21"/>
  <c r="AO146" i="21"/>
  <c r="BF155" i="43" s="1"/>
  <c r="AP146" i="21"/>
  <c r="AG147" i="21"/>
  <c r="AL156" i="43" s="1"/>
  <c r="AL147" i="21"/>
  <c r="AP147" i="21"/>
  <c r="AM148" i="21"/>
  <c r="BA157" i="43" s="1"/>
  <c r="AP148" i="21"/>
  <c r="AB148" i="21"/>
  <c r="G157" i="39" s="1"/>
  <c r="AG149" i="21"/>
  <c r="AL158" i="43" s="1"/>
  <c r="AN149" i="21"/>
  <c r="AP149" i="21"/>
  <c r="AE150" i="21"/>
  <c r="AG159" i="43" s="1"/>
  <c r="AK150" i="21"/>
  <c r="AO150" i="21"/>
  <c r="BF159" i="43" s="1"/>
  <c r="AP150" i="21"/>
  <c r="AG151" i="21"/>
  <c r="AL160" i="43" s="1"/>
  <c r="AL151" i="21"/>
  <c r="AP151" i="21"/>
  <c r="AM152" i="21"/>
  <c r="BA161" i="43" s="1"/>
  <c r="AP152" i="21"/>
  <c r="AB152" i="21"/>
  <c r="AG153" i="21"/>
  <c r="AL162" i="43" s="1"/>
  <c r="AN153" i="21"/>
  <c r="AP153" i="21"/>
  <c r="AG154" i="21"/>
  <c r="AL163" i="43" s="1"/>
  <c r="AK154" i="21"/>
  <c r="AO154" i="21"/>
  <c r="BF163" i="43" s="1"/>
  <c r="AP154" i="21"/>
  <c r="AG155" i="21"/>
  <c r="AL164" i="43" s="1"/>
  <c r="AL155" i="21"/>
  <c r="AP155" i="21"/>
  <c r="AG156" i="21"/>
  <c r="AL165" i="43" s="1"/>
  <c r="AM156" i="21"/>
  <c r="BA165" i="43" s="1"/>
  <c r="AP156" i="21"/>
  <c r="AB156" i="21"/>
  <c r="G165" i="39" s="1"/>
  <c r="AG3" i="21"/>
  <c r="AL12" i="43" s="1"/>
  <c r="AK3" i="21"/>
  <c r="AO3" i="21"/>
  <c r="BF12" i="43" s="1"/>
  <c r="AP3" i="21"/>
  <c r="C12" i="20"/>
  <c r="E12" i="1" s="1"/>
  <c r="E12" i="2" s="1"/>
  <c r="D12" i="20"/>
  <c r="E12" i="20"/>
  <c r="F12" i="20"/>
  <c r="E12" i="3" s="1"/>
  <c r="E12" i="4" s="1"/>
  <c r="G12" i="20"/>
  <c r="H12" i="20"/>
  <c r="I12" i="20"/>
  <c r="E12" i="5" s="1"/>
  <c r="E12" i="6" s="1"/>
  <c r="J12" i="20"/>
  <c r="K12" i="20"/>
  <c r="L12" i="20"/>
  <c r="E12" i="7" s="1"/>
  <c r="E12" i="8" s="1"/>
  <c r="M12" i="20"/>
  <c r="BH12" i="21" s="1"/>
  <c r="C13" i="20"/>
  <c r="E13" i="1" s="1"/>
  <c r="E13" i="2" s="1"/>
  <c r="D13" i="20"/>
  <c r="E13" i="20"/>
  <c r="F13" i="20"/>
  <c r="E13" i="3" s="1"/>
  <c r="E13" i="4" s="1"/>
  <c r="G13" i="20"/>
  <c r="H13" i="20"/>
  <c r="I13" i="20"/>
  <c r="E13" i="5" s="1"/>
  <c r="E13" i="6" s="1"/>
  <c r="J13" i="20"/>
  <c r="K13" i="20"/>
  <c r="L13" i="20"/>
  <c r="E13" i="7" s="1"/>
  <c r="E13" i="8" s="1"/>
  <c r="M13" i="20"/>
  <c r="BH13" i="21" s="1"/>
  <c r="C14" i="20"/>
  <c r="E14" i="1" s="1"/>
  <c r="E14" i="2" s="1"/>
  <c r="D14" i="20"/>
  <c r="E14" i="20"/>
  <c r="F14" i="20"/>
  <c r="E14" i="3" s="1"/>
  <c r="E14" i="4" s="1"/>
  <c r="G14" i="20"/>
  <c r="H14" i="20"/>
  <c r="I14" i="20"/>
  <c r="E14" i="5" s="1"/>
  <c r="E14" i="6" s="1"/>
  <c r="J14" i="20"/>
  <c r="K14" i="20"/>
  <c r="L14" i="20"/>
  <c r="E14" i="7" s="1"/>
  <c r="E14" i="8" s="1"/>
  <c r="M14" i="20"/>
  <c r="BH14" i="21" s="1"/>
  <c r="C15" i="20"/>
  <c r="E15" i="1" s="1"/>
  <c r="E15" i="2" s="1"/>
  <c r="D15" i="20"/>
  <c r="E15" i="20"/>
  <c r="F15" i="20"/>
  <c r="G15" i="20"/>
  <c r="H15" i="20"/>
  <c r="I15" i="20"/>
  <c r="J15" i="20"/>
  <c r="K15" i="20"/>
  <c r="L15" i="20"/>
  <c r="M15" i="20"/>
  <c r="BH15" i="21" s="1"/>
  <c r="C16" i="20"/>
  <c r="E16" i="1" s="1"/>
  <c r="E16" i="2" s="1"/>
  <c r="D16" i="20"/>
  <c r="E16" i="20"/>
  <c r="F16" i="20"/>
  <c r="E16" i="3" s="1"/>
  <c r="E16" i="4" s="1"/>
  <c r="G16" i="20"/>
  <c r="H16" i="20"/>
  <c r="I16" i="20"/>
  <c r="E16" i="5" s="1"/>
  <c r="E16" i="6" s="1"/>
  <c r="J16" i="20"/>
  <c r="K16" i="20"/>
  <c r="L16" i="20"/>
  <c r="E16" i="7" s="1"/>
  <c r="E16" i="8" s="1"/>
  <c r="M16" i="20"/>
  <c r="BH16" i="21" s="1"/>
  <c r="C17" i="20"/>
  <c r="E17" i="1" s="1"/>
  <c r="E17" i="2" s="1"/>
  <c r="D17" i="20"/>
  <c r="E17" i="20"/>
  <c r="F17" i="20"/>
  <c r="E17" i="3" s="1"/>
  <c r="E17" i="4" s="1"/>
  <c r="G17" i="20"/>
  <c r="H17" i="20"/>
  <c r="I17" i="20"/>
  <c r="E17" i="5" s="1"/>
  <c r="E17" i="6" s="1"/>
  <c r="J17" i="20"/>
  <c r="K17" i="20"/>
  <c r="L17" i="20"/>
  <c r="E17" i="7" s="1"/>
  <c r="E17" i="8" s="1"/>
  <c r="M17" i="20"/>
  <c r="BH17" i="21" s="1"/>
  <c r="C18" i="20"/>
  <c r="E18" i="1" s="1"/>
  <c r="E18" i="2" s="1"/>
  <c r="D18" i="20"/>
  <c r="E18" i="20"/>
  <c r="F18" i="20"/>
  <c r="E18" i="3" s="1"/>
  <c r="E18" i="4" s="1"/>
  <c r="G18" i="20"/>
  <c r="H18" i="20"/>
  <c r="I18" i="20"/>
  <c r="E18" i="5" s="1"/>
  <c r="E18" i="6" s="1"/>
  <c r="J18" i="20"/>
  <c r="K18" i="20"/>
  <c r="L18" i="20"/>
  <c r="E18" i="7" s="1"/>
  <c r="E18" i="8" s="1"/>
  <c r="M18" i="20"/>
  <c r="BH18" i="21" s="1"/>
  <c r="C19" i="20"/>
  <c r="E19" i="1" s="1"/>
  <c r="E19" i="2" s="1"/>
  <c r="D19" i="20"/>
  <c r="E19" i="20"/>
  <c r="F19" i="20"/>
  <c r="E19" i="3" s="1"/>
  <c r="E19" i="4" s="1"/>
  <c r="G19" i="20"/>
  <c r="H19" i="20"/>
  <c r="I19" i="20"/>
  <c r="E19" i="5" s="1"/>
  <c r="E19" i="6" s="1"/>
  <c r="J19" i="20"/>
  <c r="K19" i="20"/>
  <c r="L19" i="20"/>
  <c r="E19" i="7" s="1"/>
  <c r="E19" i="8" s="1"/>
  <c r="M19" i="20"/>
  <c r="BH19" i="21" s="1"/>
  <c r="C20" i="20"/>
  <c r="E20" i="1" s="1"/>
  <c r="E20" i="2" s="1"/>
  <c r="D20" i="20"/>
  <c r="E20" i="20"/>
  <c r="F20" i="20"/>
  <c r="E20" i="3" s="1"/>
  <c r="E20" i="4" s="1"/>
  <c r="G20" i="20"/>
  <c r="H20" i="20"/>
  <c r="I20" i="20"/>
  <c r="E20" i="5" s="1"/>
  <c r="E20" i="6" s="1"/>
  <c r="J20" i="20"/>
  <c r="K20" i="20"/>
  <c r="L20" i="20"/>
  <c r="E20" i="7" s="1"/>
  <c r="E20" i="8" s="1"/>
  <c r="M20" i="20"/>
  <c r="BH20" i="21" s="1"/>
  <c r="C21" i="20"/>
  <c r="E21" i="1" s="1"/>
  <c r="E21" i="2" s="1"/>
  <c r="D21" i="20"/>
  <c r="E21" i="20"/>
  <c r="F21" i="20"/>
  <c r="E21" i="3" s="1"/>
  <c r="E21" i="4" s="1"/>
  <c r="G21" i="20"/>
  <c r="H21" i="20"/>
  <c r="I21" i="20"/>
  <c r="E21" i="5" s="1"/>
  <c r="E21" i="6" s="1"/>
  <c r="J21" i="20"/>
  <c r="K21" i="20"/>
  <c r="L21" i="20"/>
  <c r="E21" i="7" s="1"/>
  <c r="E21" i="8" s="1"/>
  <c r="M21" i="20"/>
  <c r="BH21" i="21" s="1"/>
  <c r="C22" i="20"/>
  <c r="E22" i="1" s="1"/>
  <c r="E22" i="2" s="1"/>
  <c r="D22" i="20"/>
  <c r="E22" i="20"/>
  <c r="F22" i="20"/>
  <c r="E22" i="3" s="1"/>
  <c r="G22" i="20"/>
  <c r="H22" i="20"/>
  <c r="I22" i="20"/>
  <c r="E22" i="5" s="1"/>
  <c r="E22" i="6" s="1"/>
  <c r="J22" i="20"/>
  <c r="K22" i="20"/>
  <c r="L22" i="20"/>
  <c r="E22" i="7" s="1"/>
  <c r="E22" i="8" s="1"/>
  <c r="M22" i="20"/>
  <c r="BH22" i="21" s="1"/>
  <c r="C23" i="20"/>
  <c r="E23" i="1" s="1"/>
  <c r="E23" i="2" s="1"/>
  <c r="D23" i="20"/>
  <c r="E23" i="20"/>
  <c r="F23" i="20"/>
  <c r="E23" i="3" s="1"/>
  <c r="E23" i="4" s="1"/>
  <c r="G23" i="20"/>
  <c r="H23" i="20"/>
  <c r="I23" i="20"/>
  <c r="E23" i="5" s="1"/>
  <c r="E23" i="6" s="1"/>
  <c r="J23" i="20"/>
  <c r="K23" i="20"/>
  <c r="L23" i="20"/>
  <c r="E23" i="7" s="1"/>
  <c r="E23" i="8" s="1"/>
  <c r="M23" i="20"/>
  <c r="BH23" i="21" s="1"/>
  <c r="C24" i="20"/>
  <c r="E24" i="1" s="1"/>
  <c r="E24" i="2" s="1"/>
  <c r="D24" i="20"/>
  <c r="E24" i="20"/>
  <c r="F24" i="20"/>
  <c r="E24" i="3" s="1"/>
  <c r="E24" i="4" s="1"/>
  <c r="G24" i="20"/>
  <c r="H24" i="20"/>
  <c r="I24" i="20"/>
  <c r="E24" i="5" s="1"/>
  <c r="E24" i="6" s="1"/>
  <c r="J24" i="20"/>
  <c r="E24" i="7" s="1"/>
  <c r="E24" i="8" s="1"/>
  <c r="K24" i="20"/>
  <c r="L24" i="20"/>
  <c r="M24" i="20"/>
  <c r="BH24" i="21" s="1"/>
  <c r="C25" i="20"/>
  <c r="E25" i="1" s="1"/>
  <c r="E25" i="2" s="1"/>
  <c r="D25" i="20"/>
  <c r="E25" i="20"/>
  <c r="F25" i="20"/>
  <c r="E25" i="3" s="1"/>
  <c r="E25" i="4" s="1"/>
  <c r="G25" i="20"/>
  <c r="H25" i="20"/>
  <c r="I25" i="20"/>
  <c r="E25" i="5" s="1"/>
  <c r="E25" i="6" s="1"/>
  <c r="J25" i="20"/>
  <c r="K25" i="20"/>
  <c r="L25" i="20"/>
  <c r="E25" i="7" s="1"/>
  <c r="E25" i="8" s="1"/>
  <c r="M25" i="20"/>
  <c r="BH25" i="21" s="1"/>
  <c r="C26" i="20"/>
  <c r="E26" i="1" s="1"/>
  <c r="E26" i="2" s="1"/>
  <c r="D26" i="20"/>
  <c r="E26" i="20"/>
  <c r="F26" i="20"/>
  <c r="E26" i="3" s="1"/>
  <c r="E26" i="4" s="1"/>
  <c r="G26" i="20"/>
  <c r="H26" i="20"/>
  <c r="I26" i="20"/>
  <c r="E26" i="5" s="1"/>
  <c r="E26" i="6" s="1"/>
  <c r="J26" i="20"/>
  <c r="K26" i="20"/>
  <c r="L26" i="20"/>
  <c r="E26" i="7" s="1"/>
  <c r="E26" i="8" s="1"/>
  <c r="M26" i="20"/>
  <c r="BH26" i="21" s="1"/>
  <c r="C27" i="20"/>
  <c r="E27" i="1" s="1"/>
  <c r="E27" i="2" s="1"/>
  <c r="D27" i="20"/>
  <c r="E27" i="20"/>
  <c r="F27" i="20"/>
  <c r="E27" i="3" s="1"/>
  <c r="E27" i="4" s="1"/>
  <c r="G27" i="20"/>
  <c r="H27" i="20"/>
  <c r="I27" i="20"/>
  <c r="E27" i="5" s="1"/>
  <c r="E27" i="6" s="1"/>
  <c r="J27" i="20"/>
  <c r="K27" i="20"/>
  <c r="L27" i="20"/>
  <c r="E27" i="7" s="1"/>
  <c r="E27" i="8" s="1"/>
  <c r="M27" i="20"/>
  <c r="BH27" i="21" s="1"/>
  <c r="C28" i="20"/>
  <c r="E28" i="1" s="1"/>
  <c r="E28" i="2" s="1"/>
  <c r="D28" i="20"/>
  <c r="E28" i="20"/>
  <c r="F28" i="20"/>
  <c r="E28" i="3" s="1"/>
  <c r="E28" i="4" s="1"/>
  <c r="G28" i="20"/>
  <c r="H28" i="20"/>
  <c r="I28" i="20"/>
  <c r="E28" i="5" s="1"/>
  <c r="E28" i="6" s="1"/>
  <c r="J28" i="20"/>
  <c r="K28" i="20"/>
  <c r="L28" i="20"/>
  <c r="E28" i="7" s="1"/>
  <c r="E28" i="8" s="1"/>
  <c r="M28" i="20"/>
  <c r="BH28" i="21" s="1"/>
  <c r="C29" i="20"/>
  <c r="D29" i="20"/>
  <c r="E29" i="20"/>
  <c r="F29" i="20"/>
  <c r="G29" i="20"/>
  <c r="H29" i="20"/>
  <c r="I29" i="20"/>
  <c r="E29" i="5" s="1"/>
  <c r="E29" i="6" s="1"/>
  <c r="J29" i="20"/>
  <c r="K29" i="20"/>
  <c r="L29" i="20"/>
  <c r="E29" i="7" s="1"/>
  <c r="E29" i="8" s="1"/>
  <c r="M29" i="20"/>
  <c r="BH29" i="21" s="1"/>
  <c r="C30" i="20"/>
  <c r="E30" i="1" s="1"/>
  <c r="E30" i="2" s="1"/>
  <c r="D30" i="20"/>
  <c r="E30" i="20"/>
  <c r="F30" i="20"/>
  <c r="E30" i="3" s="1"/>
  <c r="E30" i="4" s="1"/>
  <c r="G30" i="20"/>
  <c r="H30" i="20"/>
  <c r="I30" i="20"/>
  <c r="E30" i="5" s="1"/>
  <c r="E30" i="6" s="1"/>
  <c r="J30" i="20"/>
  <c r="K30" i="20"/>
  <c r="L30" i="20"/>
  <c r="E30" i="7" s="1"/>
  <c r="E30" i="8" s="1"/>
  <c r="M30" i="20"/>
  <c r="BH30" i="21" s="1"/>
  <c r="C31" i="20"/>
  <c r="E31" i="1" s="1"/>
  <c r="E31" i="2" s="1"/>
  <c r="D31" i="20"/>
  <c r="E31" i="20"/>
  <c r="F31" i="20"/>
  <c r="E31" i="3" s="1"/>
  <c r="E31" i="4" s="1"/>
  <c r="G31" i="20"/>
  <c r="H31" i="20"/>
  <c r="I31" i="20"/>
  <c r="E31" i="5" s="1"/>
  <c r="E31" i="6" s="1"/>
  <c r="J31" i="20"/>
  <c r="K31" i="20"/>
  <c r="L31" i="20"/>
  <c r="E31" i="7" s="1"/>
  <c r="E31" i="8" s="1"/>
  <c r="M31" i="20"/>
  <c r="BH31" i="21" s="1"/>
  <c r="C32" i="20"/>
  <c r="E32" i="1" s="1"/>
  <c r="E32" i="2" s="1"/>
  <c r="D32" i="20"/>
  <c r="E32" i="20"/>
  <c r="F32" i="20"/>
  <c r="E32" i="3" s="1"/>
  <c r="E32" i="4" s="1"/>
  <c r="G32" i="20"/>
  <c r="H32" i="20"/>
  <c r="I32" i="20"/>
  <c r="E32" i="5" s="1"/>
  <c r="E32" i="6" s="1"/>
  <c r="J32" i="20"/>
  <c r="K32" i="20"/>
  <c r="L32" i="20"/>
  <c r="E32" i="7" s="1"/>
  <c r="E32" i="8" s="1"/>
  <c r="M32" i="20"/>
  <c r="BH32" i="21" s="1"/>
  <c r="C33" i="20"/>
  <c r="E33" i="1" s="1"/>
  <c r="E33" i="2" s="1"/>
  <c r="D33" i="20"/>
  <c r="E33" i="20"/>
  <c r="F33" i="20"/>
  <c r="E33" i="3" s="1"/>
  <c r="E33" i="4" s="1"/>
  <c r="G33" i="20"/>
  <c r="H33" i="20"/>
  <c r="I33" i="20"/>
  <c r="E33" i="5" s="1"/>
  <c r="E33" i="6" s="1"/>
  <c r="J33" i="20"/>
  <c r="K33" i="20"/>
  <c r="L33" i="20"/>
  <c r="E33" i="7" s="1"/>
  <c r="E33" i="8" s="1"/>
  <c r="M33" i="20"/>
  <c r="BH33" i="21" s="1"/>
  <c r="C34" i="20"/>
  <c r="D34" i="20"/>
  <c r="E34" i="20"/>
  <c r="F34" i="20"/>
  <c r="G34" i="20"/>
  <c r="H34" i="20"/>
  <c r="I34" i="20"/>
  <c r="J34" i="20"/>
  <c r="K34" i="20"/>
  <c r="L34" i="20"/>
  <c r="E34" i="7" s="1"/>
  <c r="E34" i="8" s="1"/>
  <c r="M34" i="20"/>
  <c r="BH34" i="21" s="1"/>
  <c r="C35" i="20"/>
  <c r="D35" i="20"/>
  <c r="E35" i="20"/>
  <c r="F35" i="20"/>
  <c r="G35" i="20"/>
  <c r="H35" i="20"/>
  <c r="I35" i="20"/>
  <c r="J35" i="20"/>
  <c r="K35" i="20"/>
  <c r="L35" i="20"/>
  <c r="E35" i="7" s="1"/>
  <c r="E35" i="8" s="1"/>
  <c r="M35" i="20"/>
  <c r="BH35" i="21" s="1"/>
  <c r="C36" i="20"/>
  <c r="E36" i="1" s="1"/>
  <c r="E36" i="2" s="1"/>
  <c r="D36" i="20"/>
  <c r="E36" i="20"/>
  <c r="F36" i="20"/>
  <c r="E36" i="3" s="1"/>
  <c r="E36" i="4" s="1"/>
  <c r="G36" i="20"/>
  <c r="H36" i="20"/>
  <c r="I36" i="20"/>
  <c r="E36" i="5" s="1"/>
  <c r="E36" i="6" s="1"/>
  <c r="J36" i="20"/>
  <c r="K36" i="20"/>
  <c r="L36" i="20"/>
  <c r="E36" i="7" s="1"/>
  <c r="E36" i="8" s="1"/>
  <c r="M36" i="20"/>
  <c r="BH36" i="21" s="1"/>
  <c r="C37" i="20"/>
  <c r="D37" i="20"/>
  <c r="E37" i="20"/>
  <c r="F37" i="20"/>
  <c r="E37" i="3" s="1"/>
  <c r="E37" i="4" s="1"/>
  <c r="G37" i="20"/>
  <c r="H37" i="20"/>
  <c r="I37" i="20"/>
  <c r="E37" i="5" s="1"/>
  <c r="E37" i="6" s="1"/>
  <c r="J37" i="20"/>
  <c r="K37" i="20"/>
  <c r="L37" i="20"/>
  <c r="E37" i="7" s="1"/>
  <c r="E37" i="8" s="1"/>
  <c r="M37" i="20"/>
  <c r="BH37" i="21" s="1"/>
  <c r="C38" i="20"/>
  <c r="E38" i="1" s="1"/>
  <c r="E38" i="2" s="1"/>
  <c r="D38" i="20"/>
  <c r="E38" i="20"/>
  <c r="F38" i="20"/>
  <c r="E38" i="3" s="1"/>
  <c r="E38" i="4" s="1"/>
  <c r="G38" i="20"/>
  <c r="H38" i="20"/>
  <c r="I38" i="20"/>
  <c r="E38" i="5" s="1"/>
  <c r="E38" i="6" s="1"/>
  <c r="J38" i="20"/>
  <c r="K38" i="20"/>
  <c r="L38" i="20"/>
  <c r="E38" i="7" s="1"/>
  <c r="E38" i="8" s="1"/>
  <c r="M38" i="20"/>
  <c r="BH38" i="21" s="1"/>
  <c r="C39" i="20"/>
  <c r="E39" i="1" s="1"/>
  <c r="E39" i="2" s="1"/>
  <c r="D39" i="20"/>
  <c r="E39" i="20"/>
  <c r="F39" i="20"/>
  <c r="E39" i="3" s="1"/>
  <c r="E39" i="4" s="1"/>
  <c r="G39" i="20"/>
  <c r="H39" i="20"/>
  <c r="I39" i="20"/>
  <c r="E39" i="5" s="1"/>
  <c r="E39" i="6" s="1"/>
  <c r="J39" i="20"/>
  <c r="K39" i="20"/>
  <c r="L39" i="20"/>
  <c r="E39" i="7" s="1"/>
  <c r="E39" i="8" s="1"/>
  <c r="M39" i="20"/>
  <c r="BH39" i="21" s="1"/>
  <c r="C40" i="20"/>
  <c r="E40" i="1" s="1"/>
  <c r="E40" i="2" s="1"/>
  <c r="D40" i="20"/>
  <c r="E40" i="20"/>
  <c r="F40" i="20"/>
  <c r="E40" i="3" s="1"/>
  <c r="E40" i="4" s="1"/>
  <c r="G40" i="20"/>
  <c r="H40" i="20"/>
  <c r="I40" i="20"/>
  <c r="E40" i="5" s="1"/>
  <c r="E40" i="6" s="1"/>
  <c r="J40" i="20"/>
  <c r="K40" i="20"/>
  <c r="L40" i="20"/>
  <c r="E40" i="7" s="1"/>
  <c r="E40" i="8" s="1"/>
  <c r="M40" i="20"/>
  <c r="BH40" i="21" s="1"/>
  <c r="C41" i="20"/>
  <c r="E41" i="1" s="1"/>
  <c r="E41" i="2" s="1"/>
  <c r="D41" i="20"/>
  <c r="E41" i="20"/>
  <c r="F41" i="20"/>
  <c r="E41" i="3" s="1"/>
  <c r="G41" i="20"/>
  <c r="H41" i="20"/>
  <c r="I41" i="20"/>
  <c r="E41" i="5" s="1"/>
  <c r="E41" i="6" s="1"/>
  <c r="J41" i="20"/>
  <c r="K41" i="20"/>
  <c r="L41" i="20"/>
  <c r="E41" i="7" s="1"/>
  <c r="E41" i="8" s="1"/>
  <c r="M41" i="20"/>
  <c r="BH41" i="21" s="1"/>
  <c r="C42" i="20"/>
  <c r="E42" i="1" s="1"/>
  <c r="E42" i="2" s="1"/>
  <c r="D42" i="20"/>
  <c r="E42" i="20"/>
  <c r="F42" i="20"/>
  <c r="E42" i="3" s="1"/>
  <c r="E42" i="4" s="1"/>
  <c r="G42" i="20"/>
  <c r="H42" i="20"/>
  <c r="I42" i="20"/>
  <c r="E42" i="5" s="1"/>
  <c r="E42" i="6" s="1"/>
  <c r="J42" i="20"/>
  <c r="K42" i="20"/>
  <c r="L42" i="20"/>
  <c r="E42" i="7" s="1"/>
  <c r="E42" i="8" s="1"/>
  <c r="M42" i="20"/>
  <c r="BH42" i="21" s="1"/>
  <c r="C43" i="20"/>
  <c r="E43" i="1" s="1"/>
  <c r="E43" i="2" s="1"/>
  <c r="D43" i="20"/>
  <c r="E43" i="20"/>
  <c r="F43" i="20"/>
  <c r="E43" i="3" s="1"/>
  <c r="E43" i="4" s="1"/>
  <c r="G43" i="20"/>
  <c r="H43" i="20"/>
  <c r="I43" i="20"/>
  <c r="E43" i="5" s="1"/>
  <c r="E43" i="6" s="1"/>
  <c r="J43" i="20"/>
  <c r="K43" i="20"/>
  <c r="L43" i="20"/>
  <c r="E43" i="7" s="1"/>
  <c r="E43" i="8" s="1"/>
  <c r="M43" i="20"/>
  <c r="BH43" i="21" s="1"/>
  <c r="C44" i="20"/>
  <c r="E44" i="1" s="1"/>
  <c r="E44" i="2" s="1"/>
  <c r="D44" i="20"/>
  <c r="E44" i="20"/>
  <c r="F44" i="20"/>
  <c r="E44" i="3" s="1"/>
  <c r="E44" i="4" s="1"/>
  <c r="G44" i="20"/>
  <c r="H44" i="20"/>
  <c r="I44" i="20"/>
  <c r="E44" i="5" s="1"/>
  <c r="E44" i="6" s="1"/>
  <c r="J44" i="20"/>
  <c r="K44" i="20"/>
  <c r="L44" i="20"/>
  <c r="E44" i="7" s="1"/>
  <c r="E44" i="8" s="1"/>
  <c r="M44" i="20"/>
  <c r="BH44" i="21" s="1"/>
  <c r="C45" i="20"/>
  <c r="E45" i="1" s="1"/>
  <c r="E45" i="2" s="1"/>
  <c r="D45" i="20"/>
  <c r="E45" i="20"/>
  <c r="F45" i="20"/>
  <c r="E45" i="3" s="1"/>
  <c r="E45" i="4" s="1"/>
  <c r="G45" i="20"/>
  <c r="H45" i="20"/>
  <c r="I45" i="20"/>
  <c r="E45" i="5" s="1"/>
  <c r="E45" i="6" s="1"/>
  <c r="J45" i="20"/>
  <c r="K45" i="20"/>
  <c r="L45" i="20"/>
  <c r="E45" i="7" s="1"/>
  <c r="E45" i="8" s="1"/>
  <c r="M45" i="20"/>
  <c r="BH45" i="21" s="1"/>
  <c r="C46" i="20"/>
  <c r="E46" i="1" s="1"/>
  <c r="E46" i="2" s="1"/>
  <c r="D46" i="20"/>
  <c r="E46" i="20"/>
  <c r="F46" i="20"/>
  <c r="E46" i="3" s="1"/>
  <c r="G46" i="20"/>
  <c r="H46" i="20"/>
  <c r="I46" i="20"/>
  <c r="E46" i="5" s="1"/>
  <c r="E46" i="6" s="1"/>
  <c r="J46" i="20"/>
  <c r="K46" i="20"/>
  <c r="L46" i="20"/>
  <c r="E46" i="7" s="1"/>
  <c r="E46" i="8" s="1"/>
  <c r="M46" i="20"/>
  <c r="BH46" i="21" s="1"/>
  <c r="C47" i="20"/>
  <c r="E47" i="1" s="1"/>
  <c r="E47" i="2" s="1"/>
  <c r="D47" i="20"/>
  <c r="E47" i="20"/>
  <c r="F47" i="20"/>
  <c r="E47" i="3" s="1"/>
  <c r="E47" i="4" s="1"/>
  <c r="G47" i="20"/>
  <c r="H47" i="20"/>
  <c r="I47" i="20"/>
  <c r="E47" i="5" s="1"/>
  <c r="E47" i="6" s="1"/>
  <c r="J47" i="20"/>
  <c r="K47" i="20"/>
  <c r="E47" i="7" s="1"/>
  <c r="E47" i="8" s="1"/>
  <c r="L47" i="20"/>
  <c r="M47" i="20"/>
  <c r="BH47" i="21" s="1"/>
  <c r="C48" i="20"/>
  <c r="E48" i="1" s="1"/>
  <c r="E48" i="2" s="1"/>
  <c r="D48" i="20"/>
  <c r="E48" i="20"/>
  <c r="F48" i="20"/>
  <c r="E48" i="3" s="1"/>
  <c r="E48" i="4" s="1"/>
  <c r="G48" i="20"/>
  <c r="H48" i="20"/>
  <c r="I48" i="20"/>
  <c r="E48" i="5" s="1"/>
  <c r="E48" i="6" s="1"/>
  <c r="J48" i="20"/>
  <c r="K48" i="20"/>
  <c r="L48" i="20"/>
  <c r="E48" i="7" s="1"/>
  <c r="E48" i="8" s="1"/>
  <c r="M48" i="20"/>
  <c r="BH48" i="21" s="1"/>
  <c r="C49" i="20"/>
  <c r="D49" i="20"/>
  <c r="E49" i="20"/>
  <c r="F49" i="20"/>
  <c r="G49" i="20"/>
  <c r="H49" i="20"/>
  <c r="I49" i="20"/>
  <c r="J49" i="20"/>
  <c r="K49" i="20"/>
  <c r="L49" i="20"/>
  <c r="M49" i="20"/>
  <c r="BH49" i="21" s="1"/>
  <c r="C50" i="20"/>
  <c r="E50" i="1" s="1"/>
  <c r="E50" i="2" s="1"/>
  <c r="D50" i="20"/>
  <c r="E50" i="20"/>
  <c r="F50" i="20"/>
  <c r="E50" i="3" s="1"/>
  <c r="G50" i="20"/>
  <c r="H50" i="20"/>
  <c r="I50" i="20"/>
  <c r="E50" i="5" s="1"/>
  <c r="E50" i="6" s="1"/>
  <c r="J50" i="20"/>
  <c r="K50" i="20"/>
  <c r="L50" i="20"/>
  <c r="E50" i="7" s="1"/>
  <c r="E50" i="8" s="1"/>
  <c r="M50" i="20"/>
  <c r="BH50" i="21" s="1"/>
  <c r="C51" i="20"/>
  <c r="E51" i="1" s="1"/>
  <c r="E51" i="2" s="1"/>
  <c r="D51" i="20"/>
  <c r="E51" i="20"/>
  <c r="F51" i="20"/>
  <c r="E51" i="3" s="1"/>
  <c r="E51" i="4" s="1"/>
  <c r="G51" i="20"/>
  <c r="H51" i="20"/>
  <c r="I51" i="20"/>
  <c r="E51" i="5" s="1"/>
  <c r="E51" i="6" s="1"/>
  <c r="J51" i="20"/>
  <c r="K51" i="20"/>
  <c r="L51" i="20"/>
  <c r="E51" i="7" s="1"/>
  <c r="E51" i="8" s="1"/>
  <c r="M51" i="20"/>
  <c r="BH51" i="21" s="1"/>
  <c r="C52" i="20"/>
  <c r="D52" i="20"/>
  <c r="E52" i="20"/>
  <c r="F52" i="20"/>
  <c r="G52" i="20"/>
  <c r="H52" i="20"/>
  <c r="I52" i="20"/>
  <c r="E52" i="5" s="1"/>
  <c r="E52" i="6" s="1"/>
  <c r="J52" i="20"/>
  <c r="K52" i="20"/>
  <c r="L52" i="20"/>
  <c r="E52" i="7" s="1"/>
  <c r="E52" i="8" s="1"/>
  <c r="M52" i="20"/>
  <c r="BH52" i="21" s="1"/>
  <c r="C53" i="20"/>
  <c r="E53" i="1" s="1"/>
  <c r="E53" i="2" s="1"/>
  <c r="D53" i="20"/>
  <c r="E53" i="20"/>
  <c r="F53" i="20"/>
  <c r="E53" i="3" s="1"/>
  <c r="E53" i="4" s="1"/>
  <c r="G53" i="20"/>
  <c r="H53" i="20"/>
  <c r="I53" i="20"/>
  <c r="E53" i="5" s="1"/>
  <c r="E53" i="6" s="1"/>
  <c r="J53" i="20"/>
  <c r="K53" i="20"/>
  <c r="L53" i="20"/>
  <c r="E53" i="7" s="1"/>
  <c r="E53" i="8" s="1"/>
  <c r="M53" i="20"/>
  <c r="BH53" i="21" s="1"/>
  <c r="C54" i="20"/>
  <c r="E54" i="1" s="1"/>
  <c r="E54" i="2" s="1"/>
  <c r="D54" i="20"/>
  <c r="E54" i="20"/>
  <c r="F54" i="20"/>
  <c r="E54" i="3" s="1"/>
  <c r="E54" i="4" s="1"/>
  <c r="G54" i="20"/>
  <c r="H54" i="20"/>
  <c r="I54" i="20"/>
  <c r="E54" i="5" s="1"/>
  <c r="E54" i="6" s="1"/>
  <c r="J54" i="20"/>
  <c r="K54" i="20"/>
  <c r="L54" i="20"/>
  <c r="E54" i="7" s="1"/>
  <c r="E54" i="8" s="1"/>
  <c r="M54" i="20"/>
  <c r="BH54" i="21" s="1"/>
  <c r="C55" i="20"/>
  <c r="E55" i="1" s="1"/>
  <c r="E55" i="2" s="1"/>
  <c r="D55" i="20"/>
  <c r="E55" i="20"/>
  <c r="F55" i="20"/>
  <c r="E55" i="3" s="1"/>
  <c r="G55" i="20"/>
  <c r="H55" i="20"/>
  <c r="I55" i="20"/>
  <c r="E55" i="5" s="1"/>
  <c r="E55" i="6" s="1"/>
  <c r="J55" i="20"/>
  <c r="K55" i="20"/>
  <c r="L55" i="20"/>
  <c r="E55" i="7" s="1"/>
  <c r="E55" i="8" s="1"/>
  <c r="M55" i="20"/>
  <c r="BH55" i="21" s="1"/>
  <c r="C56" i="20"/>
  <c r="E56" i="1" s="1"/>
  <c r="E56" i="2" s="1"/>
  <c r="D56" i="20"/>
  <c r="E56" i="20"/>
  <c r="F56" i="20"/>
  <c r="E56" i="3" s="1"/>
  <c r="E56" i="4" s="1"/>
  <c r="G56" i="20"/>
  <c r="H56" i="20"/>
  <c r="I56" i="20"/>
  <c r="E56" i="5" s="1"/>
  <c r="E56" i="6" s="1"/>
  <c r="J56" i="20"/>
  <c r="K56" i="20"/>
  <c r="L56" i="20"/>
  <c r="E56" i="7" s="1"/>
  <c r="E56" i="8" s="1"/>
  <c r="M56" i="20"/>
  <c r="BH56" i="21" s="1"/>
  <c r="C57" i="20"/>
  <c r="E57" i="1" s="1"/>
  <c r="E57" i="2" s="1"/>
  <c r="D57" i="20"/>
  <c r="E57" i="20"/>
  <c r="F57" i="20"/>
  <c r="E57" i="3" s="1"/>
  <c r="E57" i="4" s="1"/>
  <c r="G57" i="20"/>
  <c r="H57" i="20"/>
  <c r="I57" i="20"/>
  <c r="E57" i="5" s="1"/>
  <c r="E57" i="6" s="1"/>
  <c r="J57" i="20"/>
  <c r="K57" i="20"/>
  <c r="L57" i="20"/>
  <c r="E57" i="7" s="1"/>
  <c r="E57" i="8" s="1"/>
  <c r="M57" i="20"/>
  <c r="BH57" i="21" s="1"/>
  <c r="C58" i="20"/>
  <c r="E58" i="1" s="1"/>
  <c r="E58" i="2" s="1"/>
  <c r="D58" i="20"/>
  <c r="E58" i="20"/>
  <c r="F58" i="20"/>
  <c r="E58" i="3" s="1"/>
  <c r="E58" i="4" s="1"/>
  <c r="G58" i="20"/>
  <c r="H58" i="20"/>
  <c r="I58" i="20"/>
  <c r="E58" i="5" s="1"/>
  <c r="E58" i="6" s="1"/>
  <c r="J58" i="20"/>
  <c r="K58" i="20"/>
  <c r="L58" i="20"/>
  <c r="E58" i="7" s="1"/>
  <c r="E58" i="8" s="1"/>
  <c r="M58" i="20"/>
  <c r="BH58" i="21" s="1"/>
  <c r="C59" i="20"/>
  <c r="D59" i="20"/>
  <c r="E59" i="20"/>
  <c r="F59" i="20"/>
  <c r="G59" i="20"/>
  <c r="H59" i="20"/>
  <c r="I59" i="20"/>
  <c r="E59" i="5" s="1"/>
  <c r="E59" i="6" s="1"/>
  <c r="J59" i="20"/>
  <c r="K59" i="20"/>
  <c r="L59" i="20"/>
  <c r="M59" i="20"/>
  <c r="BH59" i="21" s="1"/>
  <c r="C60" i="20"/>
  <c r="D60" i="20"/>
  <c r="E60" i="20"/>
  <c r="F60" i="20"/>
  <c r="G60" i="20"/>
  <c r="H60" i="20"/>
  <c r="I60" i="20"/>
  <c r="E60" i="5" s="1"/>
  <c r="E60" i="6" s="1"/>
  <c r="J60" i="20"/>
  <c r="K60" i="20"/>
  <c r="E60" i="7" s="1"/>
  <c r="E60" i="8" s="1"/>
  <c r="L60" i="20"/>
  <c r="M60" i="20"/>
  <c r="BH60" i="21" s="1"/>
  <c r="C61" i="20"/>
  <c r="E61" i="1" s="1"/>
  <c r="E61" i="2" s="1"/>
  <c r="D61" i="20"/>
  <c r="E61" i="20"/>
  <c r="F61" i="20"/>
  <c r="E61" i="3" s="1"/>
  <c r="E61" i="4" s="1"/>
  <c r="G61" i="20"/>
  <c r="H61" i="20"/>
  <c r="I61" i="20"/>
  <c r="E61" i="5" s="1"/>
  <c r="E61" i="6" s="1"/>
  <c r="J61" i="20"/>
  <c r="K61" i="20"/>
  <c r="L61" i="20"/>
  <c r="E61" i="7" s="1"/>
  <c r="E61" i="8" s="1"/>
  <c r="M61" i="20"/>
  <c r="BH61" i="21" s="1"/>
  <c r="C62" i="20"/>
  <c r="E62" i="1" s="1"/>
  <c r="E62" i="2" s="1"/>
  <c r="D62" i="20"/>
  <c r="E62" i="20"/>
  <c r="F62" i="20"/>
  <c r="E62" i="3" s="1"/>
  <c r="E62" i="4" s="1"/>
  <c r="G62" i="20"/>
  <c r="H62" i="20"/>
  <c r="I62" i="20"/>
  <c r="E62" i="5" s="1"/>
  <c r="E62" i="6" s="1"/>
  <c r="J62" i="20"/>
  <c r="K62" i="20"/>
  <c r="L62" i="20"/>
  <c r="E62" i="7" s="1"/>
  <c r="E62" i="8" s="1"/>
  <c r="M62" i="20"/>
  <c r="BH62" i="21" s="1"/>
  <c r="C63" i="20"/>
  <c r="E63" i="1" s="1"/>
  <c r="E63" i="2" s="1"/>
  <c r="D63" i="20"/>
  <c r="E63" i="20"/>
  <c r="F63" i="20"/>
  <c r="E63" i="3" s="1"/>
  <c r="E63" i="4" s="1"/>
  <c r="G63" i="20"/>
  <c r="H63" i="20"/>
  <c r="I63" i="20"/>
  <c r="E63" i="5" s="1"/>
  <c r="E63" i="6" s="1"/>
  <c r="J63" i="20"/>
  <c r="K63" i="20"/>
  <c r="L63" i="20"/>
  <c r="E63" i="7" s="1"/>
  <c r="E63" i="8" s="1"/>
  <c r="M63" i="20"/>
  <c r="BH63" i="21" s="1"/>
  <c r="C64" i="20"/>
  <c r="E64" i="1" s="1"/>
  <c r="E64" i="2" s="1"/>
  <c r="D64" i="20"/>
  <c r="E64" i="20"/>
  <c r="F64" i="20"/>
  <c r="E64" i="3" s="1"/>
  <c r="E64" i="4" s="1"/>
  <c r="G64" i="20"/>
  <c r="H64" i="20"/>
  <c r="I64" i="20"/>
  <c r="E64" i="5" s="1"/>
  <c r="E64" i="6" s="1"/>
  <c r="J64" i="20"/>
  <c r="K64" i="20"/>
  <c r="L64" i="20"/>
  <c r="E64" i="7" s="1"/>
  <c r="E64" i="8" s="1"/>
  <c r="M64" i="20"/>
  <c r="BH64" i="21" s="1"/>
  <c r="C65" i="20"/>
  <c r="E65" i="1" s="1"/>
  <c r="E65" i="2" s="1"/>
  <c r="D65" i="20"/>
  <c r="E65" i="20"/>
  <c r="F65" i="20"/>
  <c r="E65" i="3" s="1"/>
  <c r="E65" i="4" s="1"/>
  <c r="G65" i="20"/>
  <c r="H65" i="20"/>
  <c r="I65" i="20"/>
  <c r="E65" i="5" s="1"/>
  <c r="E65" i="6" s="1"/>
  <c r="J65" i="20"/>
  <c r="K65" i="20"/>
  <c r="L65" i="20"/>
  <c r="E65" i="7" s="1"/>
  <c r="E65" i="8" s="1"/>
  <c r="M65" i="20"/>
  <c r="BH65" i="21" s="1"/>
  <c r="C66" i="20"/>
  <c r="D66" i="20"/>
  <c r="E66" i="20"/>
  <c r="F66" i="20"/>
  <c r="E66" i="3" s="1"/>
  <c r="E66" i="4" s="1"/>
  <c r="G66" i="20"/>
  <c r="H66" i="20"/>
  <c r="I66" i="20"/>
  <c r="E66" i="5" s="1"/>
  <c r="E66" i="6" s="1"/>
  <c r="J66" i="20"/>
  <c r="K66" i="20"/>
  <c r="L66" i="20"/>
  <c r="E66" i="7" s="1"/>
  <c r="E66" i="8" s="1"/>
  <c r="M66" i="20"/>
  <c r="BH66" i="21" s="1"/>
  <c r="C67" i="20"/>
  <c r="D67" i="20"/>
  <c r="E67" i="20"/>
  <c r="F67" i="20"/>
  <c r="G67" i="20"/>
  <c r="H67" i="20"/>
  <c r="I67" i="20"/>
  <c r="J67" i="20"/>
  <c r="K67" i="20"/>
  <c r="L67" i="20"/>
  <c r="E67" i="7" s="1"/>
  <c r="E67" i="8" s="1"/>
  <c r="M67" i="20"/>
  <c r="BH67" i="21" s="1"/>
  <c r="C68" i="20"/>
  <c r="E68" i="1" s="1"/>
  <c r="E68" i="2" s="1"/>
  <c r="D68" i="20"/>
  <c r="E68" i="20"/>
  <c r="F68" i="20"/>
  <c r="E68" i="3" s="1"/>
  <c r="G68" i="20"/>
  <c r="H68" i="20"/>
  <c r="I68" i="20"/>
  <c r="E68" i="5" s="1"/>
  <c r="E68" i="6" s="1"/>
  <c r="J68" i="20"/>
  <c r="K68" i="20"/>
  <c r="L68" i="20"/>
  <c r="E68" i="7" s="1"/>
  <c r="E68" i="8" s="1"/>
  <c r="M68" i="20"/>
  <c r="BH68" i="21" s="1"/>
  <c r="C69" i="20"/>
  <c r="E69" i="1" s="1"/>
  <c r="E69" i="2" s="1"/>
  <c r="D69" i="20"/>
  <c r="E69" i="20"/>
  <c r="F69" i="20"/>
  <c r="E69" i="3" s="1"/>
  <c r="E69" i="4" s="1"/>
  <c r="G69" i="20"/>
  <c r="H69" i="20"/>
  <c r="I69" i="20"/>
  <c r="E69" i="5" s="1"/>
  <c r="E69" i="6" s="1"/>
  <c r="J69" i="20"/>
  <c r="K69" i="20"/>
  <c r="L69" i="20"/>
  <c r="E69" i="7" s="1"/>
  <c r="E69" i="8" s="1"/>
  <c r="M69" i="20"/>
  <c r="BH69" i="21" s="1"/>
  <c r="C70" i="20"/>
  <c r="E70" i="1" s="1"/>
  <c r="E70" i="2" s="1"/>
  <c r="D70" i="20"/>
  <c r="E70" i="20"/>
  <c r="F70" i="20"/>
  <c r="E70" i="3" s="1"/>
  <c r="E70" i="4" s="1"/>
  <c r="G70" i="20"/>
  <c r="H70" i="20"/>
  <c r="I70" i="20"/>
  <c r="E70" i="5" s="1"/>
  <c r="E70" i="6" s="1"/>
  <c r="J70" i="20"/>
  <c r="K70" i="20"/>
  <c r="L70" i="20"/>
  <c r="E70" i="7" s="1"/>
  <c r="E70" i="8" s="1"/>
  <c r="M70" i="20"/>
  <c r="BH70" i="21" s="1"/>
  <c r="C71" i="20"/>
  <c r="E71" i="1" s="1"/>
  <c r="E71" i="2" s="1"/>
  <c r="D71" i="20"/>
  <c r="E71" i="20"/>
  <c r="F71" i="20"/>
  <c r="E71" i="3" s="1"/>
  <c r="E71" i="4" s="1"/>
  <c r="G71" i="20"/>
  <c r="H71" i="20"/>
  <c r="I71" i="20"/>
  <c r="E71" i="5" s="1"/>
  <c r="E71" i="6" s="1"/>
  <c r="J71" i="20"/>
  <c r="K71" i="20"/>
  <c r="L71" i="20"/>
  <c r="E71" i="7" s="1"/>
  <c r="E71" i="8" s="1"/>
  <c r="M71" i="20"/>
  <c r="BH71" i="21" s="1"/>
  <c r="C72" i="20"/>
  <c r="E72" i="1" s="1"/>
  <c r="E72" i="2" s="1"/>
  <c r="D72" i="20"/>
  <c r="E72" i="20"/>
  <c r="F72" i="20"/>
  <c r="E72" i="3" s="1"/>
  <c r="E72" i="4" s="1"/>
  <c r="G72" i="20"/>
  <c r="H72" i="20"/>
  <c r="I72" i="20"/>
  <c r="E72" i="5" s="1"/>
  <c r="E72" i="6" s="1"/>
  <c r="J72" i="20"/>
  <c r="K72" i="20"/>
  <c r="L72" i="20"/>
  <c r="E72" i="7" s="1"/>
  <c r="E72" i="8" s="1"/>
  <c r="M72" i="20"/>
  <c r="BH72" i="21" s="1"/>
  <c r="C73" i="20"/>
  <c r="E73" i="1" s="1"/>
  <c r="E73" i="2" s="1"/>
  <c r="D73" i="20"/>
  <c r="E73" i="20"/>
  <c r="F73" i="20"/>
  <c r="E73" i="3" s="1"/>
  <c r="G73" i="20"/>
  <c r="H73" i="20"/>
  <c r="I73" i="20"/>
  <c r="E73" i="5" s="1"/>
  <c r="E73" i="6" s="1"/>
  <c r="J73" i="20"/>
  <c r="K73" i="20"/>
  <c r="L73" i="20"/>
  <c r="E73" i="7" s="1"/>
  <c r="E73" i="8" s="1"/>
  <c r="M73" i="20"/>
  <c r="BH73" i="21" s="1"/>
  <c r="C74" i="20"/>
  <c r="E74" i="1" s="1"/>
  <c r="E74" i="2" s="1"/>
  <c r="D74" i="20"/>
  <c r="E74" i="20"/>
  <c r="F74" i="20"/>
  <c r="E74" i="3" s="1"/>
  <c r="E74" i="4" s="1"/>
  <c r="G74" i="20"/>
  <c r="H74" i="20"/>
  <c r="I74" i="20"/>
  <c r="E74" i="5" s="1"/>
  <c r="E74" i="6" s="1"/>
  <c r="J74" i="20"/>
  <c r="K74" i="20"/>
  <c r="L74" i="20"/>
  <c r="E74" i="7" s="1"/>
  <c r="E74" i="8" s="1"/>
  <c r="M74" i="20"/>
  <c r="BH74" i="21" s="1"/>
  <c r="C75" i="20"/>
  <c r="E75" i="1" s="1"/>
  <c r="E75" i="2" s="1"/>
  <c r="D75" i="20"/>
  <c r="E75" i="20"/>
  <c r="F75" i="20"/>
  <c r="E75" i="3" s="1"/>
  <c r="E75" i="4" s="1"/>
  <c r="G75" i="20"/>
  <c r="H75" i="20"/>
  <c r="I75" i="20"/>
  <c r="E75" i="5" s="1"/>
  <c r="E75" i="6" s="1"/>
  <c r="J75" i="20"/>
  <c r="K75" i="20"/>
  <c r="L75" i="20"/>
  <c r="E75" i="7" s="1"/>
  <c r="E75" i="8" s="1"/>
  <c r="M75" i="20"/>
  <c r="BH75" i="21" s="1"/>
  <c r="C76" i="20"/>
  <c r="E76" i="1" s="1"/>
  <c r="E76" i="2" s="1"/>
  <c r="D76" i="20"/>
  <c r="E76" i="20"/>
  <c r="F76" i="20"/>
  <c r="E76" i="3" s="1"/>
  <c r="E76" i="4" s="1"/>
  <c r="G76" i="20"/>
  <c r="H76" i="20"/>
  <c r="I76" i="20"/>
  <c r="E76" i="5" s="1"/>
  <c r="E76" i="6" s="1"/>
  <c r="J76" i="20"/>
  <c r="K76" i="20"/>
  <c r="L76" i="20"/>
  <c r="E76" i="7" s="1"/>
  <c r="E76" i="8" s="1"/>
  <c r="M76" i="20"/>
  <c r="BH76" i="21" s="1"/>
  <c r="C77" i="20"/>
  <c r="E77" i="1" s="1"/>
  <c r="E77" i="2" s="1"/>
  <c r="D77" i="20"/>
  <c r="E77" i="20"/>
  <c r="F77" i="20"/>
  <c r="E77" i="3" s="1"/>
  <c r="E77" i="4" s="1"/>
  <c r="G77" i="20"/>
  <c r="H77" i="20"/>
  <c r="I77" i="20"/>
  <c r="E77" i="5" s="1"/>
  <c r="E77" i="6" s="1"/>
  <c r="J77" i="20"/>
  <c r="K77" i="20"/>
  <c r="L77" i="20"/>
  <c r="E77" i="7" s="1"/>
  <c r="E77" i="8" s="1"/>
  <c r="M77" i="20"/>
  <c r="BH77" i="21" s="1"/>
  <c r="C78" i="20"/>
  <c r="E78" i="1" s="1"/>
  <c r="E78" i="2" s="1"/>
  <c r="D78" i="20"/>
  <c r="E78" i="20"/>
  <c r="F78" i="20"/>
  <c r="E78" i="3" s="1"/>
  <c r="E78" i="4" s="1"/>
  <c r="G78" i="20"/>
  <c r="H78" i="20"/>
  <c r="I78" i="20"/>
  <c r="E78" i="5" s="1"/>
  <c r="E78" i="6" s="1"/>
  <c r="J78" i="20"/>
  <c r="K78" i="20"/>
  <c r="L78" i="20"/>
  <c r="E78" i="7" s="1"/>
  <c r="E78" i="8" s="1"/>
  <c r="M78" i="20"/>
  <c r="BH78" i="21" s="1"/>
  <c r="H78" i="21" s="1"/>
  <c r="G87" i="41" s="1"/>
  <c r="C79" i="20"/>
  <c r="E79" i="1" s="1"/>
  <c r="E79" i="2" s="1"/>
  <c r="D79" i="20"/>
  <c r="E79" i="20"/>
  <c r="F79" i="20"/>
  <c r="E79" i="3" s="1"/>
  <c r="E79" i="4" s="1"/>
  <c r="G79" i="20"/>
  <c r="H79" i="20"/>
  <c r="I79" i="20"/>
  <c r="E79" i="5" s="1"/>
  <c r="E79" i="6" s="1"/>
  <c r="J79" i="20"/>
  <c r="K79" i="20"/>
  <c r="L79" i="20"/>
  <c r="E79" i="7" s="1"/>
  <c r="E79" i="8" s="1"/>
  <c r="M79" i="20"/>
  <c r="BH79" i="21" s="1"/>
  <c r="C80" i="20"/>
  <c r="E80" i="1" s="1"/>
  <c r="E80" i="2" s="1"/>
  <c r="D80" i="20"/>
  <c r="E80" i="20"/>
  <c r="F80" i="20"/>
  <c r="E80" i="3" s="1"/>
  <c r="E80" i="4" s="1"/>
  <c r="G80" i="20"/>
  <c r="H80" i="20"/>
  <c r="I80" i="20"/>
  <c r="E80" i="5" s="1"/>
  <c r="E80" i="6" s="1"/>
  <c r="J80" i="20"/>
  <c r="K80" i="20"/>
  <c r="L80" i="20"/>
  <c r="E80" i="7" s="1"/>
  <c r="E80" i="8" s="1"/>
  <c r="M80" i="20"/>
  <c r="BH80" i="21" s="1"/>
  <c r="C81" i="20"/>
  <c r="D81" i="20"/>
  <c r="E81" i="20"/>
  <c r="F81" i="20"/>
  <c r="E81" i="3" s="1"/>
  <c r="E81" i="4" s="1"/>
  <c r="G81" i="20"/>
  <c r="H81" i="20"/>
  <c r="I81" i="20"/>
  <c r="E81" i="5" s="1"/>
  <c r="E81" i="6" s="1"/>
  <c r="J81" i="20"/>
  <c r="K81" i="20"/>
  <c r="L81" i="20"/>
  <c r="E81" i="7" s="1"/>
  <c r="E81" i="8" s="1"/>
  <c r="M81" i="20"/>
  <c r="BH81" i="21" s="1"/>
  <c r="C82" i="20"/>
  <c r="E82" i="1" s="1"/>
  <c r="E82" i="2" s="1"/>
  <c r="D82" i="20"/>
  <c r="E82" i="20"/>
  <c r="F82" i="20"/>
  <c r="E82" i="3" s="1"/>
  <c r="E82" i="4" s="1"/>
  <c r="G82" i="20"/>
  <c r="H82" i="20"/>
  <c r="I82" i="20"/>
  <c r="E82" i="5" s="1"/>
  <c r="E82" i="6" s="1"/>
  <c r="J82" i="20"/>
  <c r="K82" i="20"/>
  <c r="L82" i="20"/>
  <c r="E82" i="7" s="1"/>
  <c r="E82" i="8" s="1"/>
  <c r="M82" i="20"/>
  <c r="BH82" i="21" s="1"/>
  <c r="C83" i="20"/>
  <c r="D83" i="20"/>
  <c r="E83" i="20"/>
  <c r="F83" i="20"/>
  <c r="G83" i="20"/>
  <c r="H83" i="20"/>
  <c r="I83" i="20"/>
  <c r="E83" i="5" s="1"/>
  <c r="E83" i="6" s="1"/>
  <c r="J83" i="20"/>
  <c r="K83" i="20"/>
  <c r="L83" i="20"/>
  <c r="E83" i="7" s="1"/>
  <c r="E83" i="8" s="1"/>
  <c r="M83" i="20"/>
  <c r="E83" i="37" s="1"/>
  <c r="E83" i="21" s="1"/>
  <c r="C84" i="20"/>
  <c r="E84" i="1" s="1"/>
  <c r="E84" i="2" s="1"/>
  <c r="D84" i="20"/>
  <c r="E84" i="20"/>
  <c r="F84" i="20"/>
  <c r="E84" i="3" s="1"/>
  <c r="E84" i="4" s="1"/>
  <c r="G84" i="20"/>
  <c r="H84" i="20"/>
  <c r="I84" i="20"/>
  <c r="E84" i="5" s="1"/>
  <c r="E84" i="6" s="1"/>
  <c r="J84" i="20"/>
  <c r="K84" i="20"/>
  <c r="L84" i="20"/>
  <c r="E84" i="7" s="1"/>
  <c r="E84" i="8" s="1"/>
  <c r="M84" i="20"/>
  <c r="BH84" i="21" s="1"/>
  <c r="C85" i="20"/>
  <c r="E85" i="1" s="1"/>
  <c r="E85" i="2" s="1"/>
  <c r="D85" i="20"/>
  <c r="E85" i="20"/>
  <c r="F85" i="20"/>
  <c r="E85" i="3" s="1"/>
  <c r="G85" i="20"/>
  <c r="H85" i="20"/>
  <c r="I85" i="20"/>
  <c r="E85" i="5" s="1"/>
  <c r="E85" i="6" s="1"/>
  <c r="J85" i="20"/>
  <c r="K85" i="20"/>
  <c r="L85" i="20"/>
  <c r="E85" i="7" s="1"/>
  <c r="E85" i="8" s="1"/>
  <c r="M85" i="20"/>
  <c r="BH85" i="21" s="1"/>
  <c r="C86" i="20"/>
  <c r="E86" i="1" s="1"/>
  <c r="E86" i="2" s="1"/>
  <c r="D86" i="20"/>
  <c r="E86" i="20"/>
  <c r="F86" i="20"/>
  <c r="E86" i="3" s="1"/>
  <c r="E86" i="4" s="1"/>
  <c r="G86" i="20"/>
  <c r="H86" i="20"/>
  <c r="I86" i="20"/>
  <c r="E86" i="5" s="1"/>
  <c r="E86" i="6" s="1"/>
  <c r="J86" i="20"/>
  <c r="K86" i="20"/>
  <c r="L86" i="20"/>
  <c r="E86" i="7" s="1"/>
  <c r="E86" i="8" s="1"/>
  <c r="M86" i="20"/>
  <c r="BH86" i="21" s="1"/>
  <c r="C87" i="20"/>
  <c r="E87" i="1" s="1"/>
  <c r="E87" i="2" s="1"/>
  <c r="D87" i="20"/>
  <c r="E87" i="20"/>
  <c r="F87" i="20"/>
  <c r="E87" i="3" s="1"/>
  <c r="E87" i="4" s="1"/>
  <c r="G87" i="20"/>
  <c r="H87" i="20"/>
  <c r="I87" i="20"/>
  <c r="E87" i="5" s="1"/>
  <c r="E87" i="6" s="1"/>
  <c r="J87" i="20"/>
  <c r="K87" i="20"/>
  <c r="L87" i="20"/>
  <c r="E87" i="7" s="1"/>
  <c r="E87" i="8" s="1"/>
  <c r="M87" i="20"/>
  <c r="BH87" i="21" s="1"/>
  <c r="C88" i="20"/>
  <c r="E88" i="1" s="1"/>
  <c r="E88" i="2" s="1"/>
  <c r="D88" i="20"/>
  <c r="E88" i="20"/>
  <c r="F88" i="20"/>
  <c r="E88" i="3" s="1"/>
  <c r="E88" i="4" s="1"/>
  <c r="G88" i="20"/>
  <c r="H88" i="20"/>
  <c r="I88" i="20"/>
  <c r="E88" i="5" s="1"/>
  <c r="E88" i="6" s="1"/>
  <c r="J88" i="20"/>
  <c r="K88" i="20"/>
  <c r="L88" i="20"/>
  <c r="E88" i="7" s="1"/>
  <c r="E88" i="8" s="1"/>
  <c r="M88" i="20"/>
  <c r="BH88" i="21" s="1"/>
  <c r="C89" i="20"/>
  <c r="D89" i="20"/>
  <c r="E89" i="20"/>
  <c r="F89" i="20"/>
  <c r="G89" i="20"/>
  <c r="H89" i="20"/>
  <c r="I89" i="20"/>
  <c r="J89" i="20"/>
  <c r="K89" i="20"/>
  <c r="L89" i="20"/>
  <c r="M89" i="20"/>
  <c r="BH89" i="21" s="1"/>
  <c r="C90" i="20"/>
  <c r="E90" i="1" s="1"/>
  <c r="E90" i="2" s="1"/>
  <c r="D90" i="20"/>
  <c r="E90" i="20"/>
  <c r="F90" i="20"/>
  <c r="E90" i="3" s="1"/>
  <c r="E90" i="4" s="1"/>
  <c r="G90" i="20"/>
  <c r="H90" i="20"/>
  <c r="I90" i="20"/>
  <c r="E90" i="5" s="1"/>
  <c r="E90" i="6" s="1"/>
  <c r="J90" i="20"/>
  <c r="K90" i="20"/>
  <c r="L90" i="20"/>
  <c r="E90" i="7" s="1"/>
  <c r="E90" i="8" s="1"/>
  <c r="M90" i="20"/>
  <c r="BH90" i="21" s="1"/>
  <c r="C91" i="20"/>
  <c r="E91" i="1" s="1"/>
  <c r="E91" i="2" s="1"/>
  <c r="D91" i="20"/>
  <c r="E91" i="20"/>
  <c r="F91" i="20"/>
  <c r="E91" i="3" s="1"/>
  <c r="G91" i="20"/>
  <c r="H91" i="20"/>
  <c r="I91" i="20"/>
  <c r="E91" i="5" s="1"/>
  <c r="E91" i="6" s="1"/>
  <c r="J91" i="20"/>
  <c r="K91" i="20"/>
  <c r="L91" i="20"/>
  <c r="E91" i="7" s="1"/>
  <c r="E91" i="8" s="1"/>
  <c r="M91" i="20"/>
  <c r="BH91" i="21" s="1"/>
  <c r="C92" i="20"/>
  <c r="E92" i="1" s="1"/>
  <c r="E92" i="2" s="1"/>
  <c r="D92" i="20"/>
  <c r="E92" i="20"/>
  <c r="F92" i="20"/>
  <c r="E92" i="3" s="1"/>
  <c r="E92" i="4" s="1"/>
  <c r="G92" i="20"/>
  <c r="H92" i="20"/>
  <c r="I92" i="20"/>
  <c r="E92" i="5" s="1"/>
  <c r="E92" i="6" s="1"/>
  <c r="J92" i="20"/>
  <c r="K92" i="20"/>
  <c r="L92" i="20"/>
  <c r="E92" i="7" s="1"/>
  <c r="E92" i="8" s="1"/>
  <c r="M92" i="20"/>
  <c r="BH92" i="21" s="1"/>
  <c r="C93" i="20"/>
  <c r="E93" i="1" s="1"/>
  <c r="E93" i="2" s="1"/>
  <c r="D93" i="20"/>
  <c r="E93" i="20"/>
  <c r="F93" i="20"/>
  <c r="E93" i="3" s="1"/>
  <c r="E93" i="4" s="1"/>
  <c r="G93" i="20"/>
  <c r="H93" i="20"/>
  <c r="I93" i="20"/>
  <c r="E93" i="5" s="1"/>
  <c r="E93" i="6" s="1"/>
  <c r="J93" i="20"/>
  <c r="K93" i="20"/>
  <c r="L93" i="20"/>
  <c r="E93" i="7" s="1"/>
  <c r="E93" i="8" s="1"/>
  <c r="M93" i="20"/>
  <c r="BH93" i="21" s="1"/>
  <c r="C94" i="20"/>
  <c r="E94" i="1" s="1"/>
  <c r="E94" i="2" s="1"/>
  <c r="D94" i="20"/>
  <c r="E94" i="20"/>
  <c r="F94" i="20"/>
  <c r="E94" i="3" s="1"/>
  <c r="E94" i="4" s="1"/>
  <c r="G94" i="20"/>
  <c r="H94" i="20"/>
  <c r="I94" i="20"/>
  <c r="E94" i="5" s="1"/>
  <c r="E94" i="6" s="1"/>
  <c r="J94" i="20"/>
  <c r="K94" i="20"/>
  <c r="L94" i="20"/>
  <c r="E94" i="7" s="1"/>
  <c r="E94" i="8" s="1"/>
  <c r="M94" i="20"/>
  <c r="BH94" i="21" s="1"/>
  <c r="C95" i="20"/>
  <c r="E95" i="1" s="1"/>
  <c r="E95" i="2" s="1"/>
  <c r="D95" i="20"/>
  <c r="E95" i="20"/>
  <c r="F95" i="20"/>
  <c r="E95" i="3" s="1"/>
  <c r="E95" i="4" s="1"/>
  <c r="G95" i="20"/>
  <c r="H95" i="20"/>
  <c r="I95" i="20"/>
  <c r="E95" i="5" s="1"/>
  <c r="E95" i="6" s="1"/>
  <c r="J95" i="20"/>
  <c r="K95" i="20"/>
  <c r="L95" i="20"/>
  <c r="E95" i="7" s="1"/>
  <c r="E95" i="8" s="1"/>
  <c r="M95" i="20"/>
  <c r="BH95" i="21" s="1"/>
  <c r="C96" i="20"/>
  <c r="E96" i="1" s="1"/>
  <c r="E96" i="2" s="1"/>
  <c r="D96" i="20"/>
  <c r="E96" i="20"/>
  <c r="F96" i="20"/>
  <c r="E96" i="3" s="1"/>
  <c r="E96" i="4" s="1"/>
  <c r="G96" i="20"/>
  <c r="H96" i="20"/>
  <c r="I96" i="20"/>
  <c r="E96" i="5" s="1"/>
  <c r="E96" i="6" s="1"/>
  <c r="J96" i="20"/>
  <c r="K96" i="20"/>
  <c r="L96" i="20"/>
  <c r="E96" i="7" s="1"/>
  <c r="E96" i="8" s="1"/>
  <c r="M96" i="20"/>
  <c r="BH96" i="21" s="1"/>
  <c r="C97" i="20"/>
  <c r="E97" i="1" s="1"/>
  <c r="E97" i="2" s="1"/>
  <c r="D97" i="20"/>
  <c r="E97" i="20"/>
  <c r="F97" i="20"/>
  <c r="E97" i="3" s="1"/>
  <c r="E97" i="4" s="1"/>
  <c r="G97" i="20"/>
  <c r="H97" i="20"/>
  <c r="I97" i="20"/>
  <c r="E97" i="5" s="1"/>
  <c r="E97" i="6" s="1"/>
  <c r="J97" i="20"/>
  <c r="K97" i="20"/>
  <c r="L97" i="20"/>
  <c r="E97" i="7" s="1"/>
  <c r="E97" i="8" s="1"/>
  <c r="M97" i="20"/>
  <c r="BH97" i="21" s="1"/>
  <c r="C98" i="20"/>
  <c r="E98" i="1" s="1"/>
  <c r="E98" i="2" s="1"/>
  <c r="D98" i="20"/>
  <c r="E98" i="20"/>
  <c r="F98" i="20"/>
  <c r="E98" i="3" s="1"/>
  <c r="E98" i="4" s="1"/>
  <c r="G98" i="20"/>
  <c r="H98" i="20"/>
  <c r="I98" i="20"/>
  <c r="E98" i="5" s="1"/>
  <c r="E98" i="6" s="1"/>
  <c r="J98" i="20"/>
  <c r="K98" i="20"/>
  <c r="L98" i="20"/>
  <c r="E98" i="7" s="1"/>
  <c r="E98" i="8" s="1"/>
  <c r="M98" i="20"/>
  <c r="BH98" i="21" s="1"/>
  <c r="C99" i="20"/>
  <c r="E99" i="1" s="1"/>
  <c r="E99" i="2" s="1"/>
  <c r="D99" i="20"/>
  <c r="E99" i="20"/>
  <c r="F99" i="20"/>
  <c r="E99" i="3" s="1"/>
  <c r="E99" i="4" s="1"/>
  <c r="G99" i="20"/>
  <c r="H99" i="20"/>
  <c r="I99" i="20"/>
  <c r="E99" i="5" s="1"/>
  <c r="E99" i="6" s="1"/>
  <c r="J99" i="20"/>
  <c r="K99" i="20"/>
  <c r="L99" i="20"/>
  <c r="E99" i="7" s="1"/>
  <c r="E99" i="8" s="1"/>
  <c r="M99" i="20"/>
  <c r="BH99" i="21" s="1"/>
  <c r="C100" i="20"/>
  <c r="D100" i="20"/>
  <c r="E100" i="20"/>
  <c r="F100" i="20"/>
  <c r="G100" i="20"/>
  <c r="H100" i="20"/>
  <c r="I100" i="20"/>
  <c r="E100" i="5" s="1"/>
  <c r="E100" i="6" s="1"/>
  <c r="J100" i="20"/>
  <c r="K100" i="20"/>
  <c r="L100" i="20"/>
  <c r="M100" i="20"/>
  <c r="BH100" i="21" s="1"/>
  <c r="C101" i="20"/>
  <c r="E101" i="1" s="1"/>
  <c r="E101" i="2" s="1"/>
  <c r="D101" i="20"/>
  <c r="E101" i="20"/>
  <c r="F101" i="20"/>
  <c r="E101" i="3" s="1"/>
  <c r="E101" i="4" s="1"/>
  <c r="G101" i="20"/>
  <c r="H101" i="20"/>
  <c r="I101" i="20"/>
  <c r="E101" i="5" s="1"/>
  <c r="E101" i="6" s="1"/>
  <c r="J101" i="20"/>
  <c r="K101" i="20"/>
  <c r="L101" i="20"/>
  <c r="E101" i="7" s="1"/>
  <c r="E101" i="8" s="1"/>
  <c r="M101" i="20"/>
  <c r="BH101" i="21" s="1"/>
  <c r="C102" i="20"/>
  <c r="E102" i="1" s="1"/>
  <c r="E102" i="2" s="1"/>
  <c r="D102" i="20"/>
  <c r="E102" i="20"/>
  <c r="F102" i="20"/>
  <c r="E102" i="3" s="1"/>
  <c r="E102" i="4" s="1"/>
  <c r="G102" i="20"/>
  <c r="H102" i="20"/>
  <c r="I102" i="20"/>
  <c r="E102" i="5" s="1"/>
  <c r="E102" i="6" s="1"/>
  <c r="J102" i="20"/>
  <c r="K102" i="20"/>
  <c r="L102" i="20"/>
  <c r="E102" i="7" s="1"/>
  <c r="E102" i="8" s="1"/>
  <c r="M102" i="20"/>
  <c r="BH102" i="21" s="1"/>
  <c r="C103" i="20"/>
  <c r="E103" i="1" s="1"/>
  <c r="E103" i="2" s="1"/>
  <c r="D103" i="20"/>
  <c r="E103" i="20"/>
  <c r="F103" i="20"/>
  <c r="E103" i="3" s="1"/>
  <c r="E103" i="4" s="1"/>
  <c r="G103" i="20"/>
  <c r="H103" i="20"/>
  <c r="I103" i="20"/>
  <c r="E103" i="5" s="1"/>
  <c r="E103" i="6" s="1"/>
  <c r="J103" i="20"/>
  <c r="K103" i="20"/>
  <c r="L103" i="20"/>
  <c r="E103" i="7" s="1"/>
  <c r="E103" i="8" s="1"/>
  <c r="M103" i="20"/>
  <c r="BH103" i="21" s="1"/>
  <c r="C104" i="20"/>
  <c r="E104" i="1" s="1"/>
  <c r="E104" i="2" s="1"/>
  <c r="D104" i="20"/>
  <c r="E104" i="20"/>
  <c r="F104" i="20"/>
  <c r="E104" i="3" s="1"/>
  <c r="G104" i="20"/>
  <c r="H104" i="20"/>
  <c r="I104" i="20"/>
  <c r="E104" i="5" s="1"/>
  <c r="E104" i="6" s="1"/>
  <c r="J104" i="20"/>
  <c r="K104" i="20"/>
  <c r="L104" i="20"/>
  <c r="E104" i="7" s="1"/>
  <c r="E104" i="8" s="1"/>
  <c r="M104" i="20"/>
  <c r="BH104" i="21" s="1"/>
  <c r="C105" i="20"/>
  <c r="E105" i="1" s="1"/>
  <c r="E105" i="2" s="1"/>
  <c r="D105" i="20"/>
  <c r="E105" i="20"/>
  <c r="F105" i="20"/>
  <c r="E105" i="3" s="1"/>
  <c r="E105" i="4" s="1"/>
  <c r="G105" i="20"/>
  <c r="H105" i="20"/>
  <c r="I105" i="20"/>
  <c r="E105" i="5" s="1"/>
  <c r="E105" i="6" s="1"/>
  <c r="J105" i="20"/>
  <c r="K105" i="20"/>
  <c r="L105" i="20"/>
  <c r="E105" i="7" s="1"/>
  <c r="E105" i="8" s="1"/>
  <c r="M105" i="20"/>
  <c r="BH105" i="21" s="1"/>
  <c r="C106" i="20"/>
  <c r="D106" i="20"/>
  <c r="E106" i="20"/>
  <c r="F106" i="20"/>
  <c r="G106" i="20"/>
  <c r="H106" i="20"/>
  <c r="I106" i="20"/>
  <c r="J106" i="20"/>
  <c r="K106" i="20"/>
  <c r="L106" i="20"/>
  <c r="M106" i="20"/>
  <c r="BH106" i="21" s="1"/>
  <c r="C107" i="20"/>
  <c r="E107" i="1" s="1"/>
  <c r="E107" i="2" s="1"/>
  <c r="D107" i="20"/>
  <c r="E107" i="20"/>
  <c r="F107" i="20"/>
  <c r="E107" i="3" s="1"/>
  <c r="E107" i="4" s="1"/>
  <c r="G107" i="20"/>
  <c r="H107" i="20"/>
  <c r="I107" i="20"/>
  <c r="E107" i="5" s="1"/>
  <c r="E107" i="6" s="1"/>
  <c r="J107" i="20"/>
  <c r="K107" i="20"/>
  <c r="L107" i="20"/>
  <c r="E107" i="7" s="1"/>
  <c r="E107" i="8" s="1"/>
  <c r="M107" i="20"/>
  <c r="BH107" i="21" s="1"/>
  <c r="C108" i="20"/>
  <c r="E108" i="1" s="1"/>
  <c r="E108" i="2" s="1"/>
  <c r="D108" i="20"/>
  <c r="E108" i="20"/>
  <c r="F108" i="20"/>
  <c r="E108" i="3" s="1"/>
  <c r="E108" i="4" s="1"/>
  <c r="G108" i="20"/>
  <c r="H108" i="20"/>
  <c r="I108" i="20"/>
  <c r="E108" i="5" s="1"/>
  <c r="E108" i="6" s="1"/>
  <c r="J108" i="20"/>
  <c r="K108" i="20"/>
  <c r="L108" i="20"/>
  <c r="E108" i="7" s="1"/>
  <c r="E108" i="8" s="1"/>
  <c r="M108" i="20"/>
  <c r="BH108" i="21" s="1"/>
  <c r="C109" i="20"/>
  <c r="E109" i="1" s="1"/>
  <c r="E109" i="2" s="1"/>
  <c r="D109" i="20"/>
  <c r="E109" i="20"/>
  <c r="F109" i="20"/>
  <c r="E109" i="3" s="1"/>
  <c r="G109" i="20"/>
  <c r="H109" i="20"/>
  <c r="I109" i="20"/>
  <c r="E109" i="5" s="1"/>
  <c r="E109" i="6" s="1"/>
  <c r="J109" i="20"/>
  <c r="K109" i="20"/>
  <c r="L109" i="20"/>
  <c r="E109" i="7" s="1"/>
  <c r="E109" i="8" s="1"/>
  <c r="M109" i="20"/>
  <c r="BH109" i="21" s="1"/>
  <c r="C110" i="20"/>
  <c r="E110" i="1" s="1"/>
  <c r="E110" i="2" s="1"/>
  <c r="D110" i="20"/>
  <c r="E110" i="20"/>
  <c r="F110" i="20"/>
  <c r="E110" i="3" s="1"/>
  <c r="G110" i="20"/>
  <c r="H110" i="20"/>
  <c r="I110" i="20"/>
  <c r="E110" i="5" s="1"/>
  <c r="E110" i="6" s="1"/>
  <c r="J110" i="20"/>
  <c r="K110" i="20"/>
  <c r="L110" i="20"/>
  <c r="E110" i="7" s="1"/>
  <c r="E110" i="8" s="1"/>
  <c r="M110" i="20"/>
  <c r="BH110" i="21" s="1"/>
  <c r="C111" i="20"/>
  <c r="E111" i="1" s="1"/>
  <c r="E111" i="2" s="1"/>
  <c r="D111" i="20"/>
  <c r="E111" i="20"/>
  <c r="F111" i="20"/>
  <c r="E111" i="3" s="1"/>
  <c r="E111" i="4" s="1"/>
  <c r="G111" i="20"/>
  <c r="H111" i="20"/>
  <c r="I111" i="20"/>
  <c r="E111" i="5" s="1"/>
  <c r="E111" i="6" s="1"/>
  <c r="J111" i="20"/>
  <c r="K111" i="20"/>
  <c r="L111" i="20"/>
  <c r="E111" i="7" s="1"/>
  <c r="E111" i="8" s="1"/>
  <c r="M111" i="20"/>
  <c r="BH111" i="21" s="1"/>
  <c r="C112" i="20"/>
  <c r="E112" i="1" s="1"/>
  <c r="E112" i="2" s="1"/>
  <c r="D112" i="20"/>
  <c r="E112" i="20"/>
  <c r="F112" i="20"/>
  <c r="E112" i="3" s="1"/>
  <c r="E112" i="4" s="1"/>
  <c r="G112" i="20"/>
  <c r="H112" i="20"/>
  <c r="I112" i="20"/>
  <c r="E112" i="5" s="1"/>
  <c r="E112" i="6" s="1"/>
  <c r="J112" i="20"/>
  <c r="K112" i="20"/>
  <c r="L112" i="20"/>
  <c r="E112" i="7" s="1"/>
  <c r="E112" i="8" s="1"/>
  <c r="M112" i="20"/>
  <c r="BH112" i="21" s="1"/>
  <c r="C113" i="20"/>
  <c r="D113" i="20"/>
  <c r="E113" i="20"/>
  <c r="F113" i="20"/>
  <c r="G113" i="20"/>
  <c r="H113" i="20"/>
  <c r="I113" i="20"/>
  <c r="J113" i="20"/>
  <c r="K113" i="20"/>
  <c r="L113" i="20"/>
  <c r="M113" i="20"/>
  <c r="BH113" i="21" s="1"/>
  <c r="C114" i="20"/>
  <c r="E114" i="1" s="1"/>
  <c r="E114" i="2" s="1"/>
  <c r="D114" i="20"/>
  <c r="E114" i="20"/>
  <c r="F114" i="20"/>
  <c r="E114" i="3" s="1"/>
  <c r="E114" i="4" s="1"/>
  <c r="G114" i="20"/>
  <c r="H114" i="20"/>
  <c r="I114" i="20"/>
  <c r="E114" i="5" s="1"/>
  <c r="E114" i="6" s="1"/>
  <c r="J114" i="20"/>
  <c r="K114" i="20"/>
  <c r="L114" i="20"/>
  <c r="E114" i="7" s="1"/>
  <c r="E114" i="8" s="1"/>
  <c r="M114" i="20"/>
  <c r="BH114" i="21" s="1"/>
  <c r="C115" i="20"/>
  <c r="E115" i="1" s="1"/>
  <c r="E115" i="2" s="1"/>
  <c r="D115" i="20"/>
  <c r="E115" i="20"/>
  <c r="F115" i="20"/>
  <c r="E115" i="3" s="1"/>
  <c r="E115" i="4" s="1"/>
  <c r="G115" i="20"/>
  <c r="H115" i="20"/>
  <c r="I115" i="20"/>
  <c r="E115" i="5" s="1"/>
  <c r="E115" i="6" s="1"/>
  <c r="J115" i="20"/>
  <c r="K115" i="20"/>
  <c r="L115" i="20"/>
  <c r="E115" i="7" s="1"/>
  <c r="E115" i="8" s="1"/>
  <c r="M115" i="20"/>
  <c r="BH115" i="21" s="1"/>
  <c r="C116" i="20"/>
  <c r="E116" i="1" s="1"/>
  <c r="E116" i="2" s="1"/>
  <c r="D116" i="20"/>
  <c r="E116" i="20"/>
  <c r="F116" i="20"/>
  <c r="E116" i="3" s="1"/>
  <c r="E116" i="4" s="1"/>
  <c r="G116" i="20"/>
  <c r="H116" i="20"/>
  <c r="I116" i="20"/>
  <c r="E116" i="5" s="1"/>
  <c r="E116" i="6" s="1"/>
  <c r="J116" i="20"/>
  <c r="K116" i="20"/>
  <c r="L116" i="20"/>
  <c r="E116" i="7" s="1"/>
  <c r="E116" i="8" s="1"/>
  <c r="M116" i="20"/>
  <c r="BH116" i="21" s="1"/>
  <c r="C117" i="20"/>
  <c r="E117" i="1" s="1"/>
  <c r="E117" i="2" s="1"/>
  <c r="D117" i="20"/>
  <c r="E117" i="20"/>
  <c r="F117" i="20"/>
  <c r="E117" i="3" s="1"/>
  <c r="E117" i="4" s="1"/>
  <c r="G117" i="20"/>
  <c r="H117" i="20"/>
  <c r="I117" i="20"/>
  <c r="E117" i="5" s="1"/>
  <c r="E117" i="6" s="1"/>
  <c r="J117" i="20"/>
  <c r="K117" i="20"/>
  <c r="L117" i="20"/>
  <c r="E117" i="7" s="1"/>
  <c r="E117" i="8" s="1"/>
  <c r="M117" i="20"/>
  <c r="BH117" i="21" s="1"/>
  <c r="C118" i="20"/>
  <c r="E118" i="1" s="1"/>
  <c r="E118" i="2" s="1"/>
  <c r="D118" i="20"/>
  <c r="E118" i="20"/>
  <c r="F118" i="20"/>
  <c r="E118" i="3" s="1"/>
  <c r="E118" i="4" s="1"/>
  <c r="G118" i="20"/>
  <c r="H118" i="20"/>
  <c r="I118" i="20"/>
  <c r="E118" i="5" s="1"/>
  <c r="E118" i="6" s="1"/>
  <c r="J118" i="20"/>
  <c r="K118" i="20"/>
  <c r="L118" i="20"/>
  <c r="E118" i="7" s="1"/>
  <c r="E118" i="8" s="1"/>
  <c r="M118" i="20"/>
  <c r="BH118" i="21" s="1"/>
  <c r="C119" i="20"/>
  <c r="E119" i="1" s="1"/>
  <c r="E119" i="2" s="1"/>
  <c r="D119" i="20"/>
  <c r="E119" i="20"/>
  <c r="F119" i="20"/>
  <c r="E119" i="3" s="1"/>
  <c r="G119" i="20"/>
  <c r="H119" i="20"/>
  <c r="I119" i="20"/>
  <c r="E119" i="5" s="1"/>
  <c r="E119" i="6" s="1"/>
  <c r="J119" i="20"/>
  <c r="K119" i="20"/>
  <c r="L119" i="20"/>
  <c r="E119" i="7" s="1"/>
  <c r="E119" i="8" s="1"/>
  <c r="M119" i="20"/>
  <c r="BH119" i="21" s="1"/>
  <c r="C120" i="20"/>
  <c r="E120" i="1" s="1"/>
  <c r="E120" i="2" s="1"/>
  <c r="D120" i="20"/>
  <c r="E120" i="20"/>
  <c r="F120" i="20"/>
  <c r="E120" i="3" s="1"/>
  <c r="E120" i="4" s="1"/>
  <c r="G120" i="20"/>
  <c r="H120" i="20"/>
  <c r="I120" i="20"/>
  <c r="E120" i="5" s="1"/>
  <c r="E120" i="6" s="1"/>
  <c r="J120" i="20"/>
  <c r="K120" i="20"/>
  <c r="L120" i="20"/>
  <c r="E120" i="7" s="1"/>
  <c r="E120" i="8" s="1"/>
  <c r="M120" i="20"/>
  <c r="BH120" i="21" s="1"/>
  <c r="C121" i="20"/>
  <c r="E121" i="1" s="1"/>
  <c r="E121" i="2" s="1"/>
  <c r="D121" i="20"/>
  <c r="E121" i="20"/>
  <c r="F121" i="20"/>
  <c r="E121" i="3" s="1"/>
  <c r="E121" i="4" s="1"/>
  <c r="G121" i="20"/>
  <c r="H121" i="20"/>
  <c r="I121" i="20"/>
  <c r="E121" i="5" s="1"/>
  <c r="E121" i="6" s="1"/>
  <c r="J121" i="20"/>
  <c r="K121" i="20"/>
  <c r="L121" i="20"/>
  <c r="E121" i="7" s="1"/>
  <c r="E121" i="8" s="1"/>
  <c r="M121" i="20"/>
  <c r="BH121" i="21" s="1"/>
  <c r="C122" i="20"/>
  <c r="D122" i="20"/>
  <c r="E122" i="20"/>
  <c r="F122" i="20"/>
  <c r="E122" i="3" s="1"/>
  <c r="G122" i="20"/>
  <c r="H122" i="20"/>
  <c r="I122" i="20"/>
  <c r="E122" i="5" s="1"/>
  <c r="E122" i="6" s="1"/>
  <c r="J122" i="20"/>
  <c r="K122" i="20"/>
  <c r="L122" i="20"/>
  <c r="E122" i="7" s="1"/>
  <c r="E122" i="8" s="1"/>
  <c r="M122" i="20"/>
  <c r="BH122" i="21" s="1"/>
  <c r="C123" i="20"/>
  <c r="E123" i="1" s="1"/>
  <c r="E123" i="2" s="1"/>
  <c r="D123" i="20"/>
  <c r="E123" i="20"/>
  <c r="F123" i="20"/>
  <c r="E123" i="3" s="1"/>
  <c r="G123" i="20"/>
  <c r="H123" i="20"/>
  <c r="I123" i="20"/>
  <c r="E123" i="5" s="1"/>
  <c r="E123" i="6" s="1"/>
  <c r="J123" i="20"/>
  <c r="K123" i="20"/>
  <c r="L123" i="20"/>
  <c r="E123" i="7" s="1"/>
  <c r="E123" i="8" s="1"/>
  <c r="M123" i="20"/>
  <c r="BH123" i="21" s="1"/>
  <c r="C124" i="20"/>
  <c r="E124" i="1" s="1"/>
  <c r="E124" i="2" s="1"/>
  <c r="D124" i="20"/>
  <c r="E124" i="20"/>
  <c r="F124" i="20"/>
  <c r="E124" i="3" s="1"/>
  <c r="E124" i="4" s="1"/>
  <c r="G124" i="20"/>
  <c r="H124" i="20"/>
  <c r="I124" i="20"/>
  <c r="E124" i="5" s="1"/>
  <c r="E124" i="6" s="1"/>
  <c r="J124" i="20"/>
  <c r="K124" i="20"/>
  <c r="L124" i="20"/>
  <c r="E124" i="7" s="1"/>
  <c r="E124" i="8" s="1"/>
  <c r="M124" i="20"/>
  <c r="BH124" i="21" s="1"/>
  <c r="C125" i="20"/>
  <c r="E125" i="1" s="1"/>
  <c r="E125" i="2" s="1"/>
  <c r="D125" i="20"/>
  <c r="E125" i="20"/>
  <c r="F125" i="20"/>
  <c r="E125" i="3" s="1"/>
  <c r="E125" i="4" s="1"/>
  <c r="G125" i="20"/>
  <c r="H125" i="20"/>
  <c r="I125" i="20"/>
  <c r="E125" i="5" s="1"/>
  <c r="E125" i="6" s="1"/>
  <c r="J125" i="20"/>
  <c r="K125" i="20"/>
  <c r="L125" i="20"/>
  <c r="E125" i="7" s="1"/>
  <c r="E125" i="8" s="1"/>
  <c r="M125" i="20"/>
  <c r="BH125" i="21" s="1"/>
  <c r="C126" i="20"/>
  <c r="D126" i="20"/>
  <c r="E126" i="20"/>
  <c r="F126" i="20"/>
  <c r="E126" i="3" s="1"/>
  <c r="E126" i="4" s="1"/>
  <c r="G126" i="20"/>
  <c r="H126" i="20"/>
  <c r="I126" i="20"/>
  <c r="E126" i="5" s="1"/>
  <c r="E126" i="6" s="1"/>
  <c r="J126" i="20"/>
  <c r="K126" i="20"/>
  <c r="E126" i="7" s="1"/>
  <c r="E126" i="8" s="1"/>
  <c r="L126" i="20"/>
  <c r="M126" i="20"/>
  <c r="BH126" i="21" s="1"/>
  <c r="C127" i="20"/>
  <c r="E127" i="1" s="1"/>
  <c r="E127" i="2" s="1"/>
  <c r="D127" i="20"/>
  <c r="E127" i="20"/>
  <c r="F127" i="20"/>
  <c r="E127" i="3" s="1"/>
  <c r="E127" i="4" s="1"/>
  <c r="G127" i="20"/>
  <c r="H127" i="20"/>
  <c r="I127" i="20"/>
  <c r="E127" i="5" s="1"/>
  <c r="E127" i="6" s="1"/>
  <c r="J127" i="20"/>
  <c r="K127" i="20"/>
  <c r="L127" i="20"/>
  <c r="E127" i="7" s="1"/>
  <c r="E127" i="8" s="1"/>
  <c r="M127" i="20"/>
  <c r="E127" i="37" s="1"/>
  <c r="E127" i="21" s="1"/>
  <c r="C128" i="20"/>
  <c r="E128" i="1" s="1"/>
  <c r="E128" i="2" s="1"/>
  <c r="D128" i="20"/>
  <c r="E128" i="20"/>
  <c r="F128" i="20"/>
  <c r="E128" i="3" s="1"/>
  <c r="G128" i="20"/>
  <c r="H128" i="20"/>
  <c r="I128" i="20"/>
  <c r="E128" i="5" s="1"/>
  <c r="E128" i="6" s="1"/>
  <c r="J128" i="20"/>
  <c r="K128" i="20"/>
  <c r="L128" i="20"/>
  <c r="E128" i="7" s="1"/>
  <c r="E128" i="8" s="1"/>
  <c r="M128" i="20"/>
  <c r="BH128" i="21" s="1"/>
  <c r="C129" i="20"/>
  <c r="E129" i="1" s="1"/>
  <c r="E129" i="2" s="1"/>
  <c r="D129" i="20"/>
  <c r="E129" i="20"/>
  <c r="F129" i="20"/>
  <c r="E129" i="3" s="1"/>
  <c r="E129" i="4" s="1"/>
  <c r="G129" i="20"/>
  <c r="H129" i="20"/>
  <c r="I129" i="20"/>
  <c r="E129" i="5" s="1"/>
  <c r="E129" i="6" s="1"/>
  <c r="J129" i="20"/>
  <c r="K129" i="20"/>
  <c r="L129" i="20"/>
  <c r="E129" i="7" s="1"/>
  <c r="E129" i="8" s="1"/>
  <c r="M129" i="20"/>
  <c r="BH129" i="21" s="1"/>
  <c r="C130" i="20"/>
  <c r="E130" i="1" s="1"/>
  <c r="E130" i="2" s="1"/>
  <c r="D130" i="20"/>
  <c r="E130" i="20"/>
  <c r="F130" i="20"/>
  <c r="E130" i="3" s="1"/>
  <c r="E130" i="4" s="1"/>
  <c r="G130" i="20"/>
  <c r="H130" i="20"/>
  <c r="I130" i="20"/>
  <c r="E130" i="5" s="1"/>
  <c r="E130" i="6" s="1"/>
  <c r="J130" i="20"/>
  <c r="K130" i="20"/>
  <c r="L130" i="20"/>
  <c r="E130" i="7" s="1"/>
  <c r="E130" i="8" s="1"/>
  <c r="M130" i="20"/>
  <c r="BH130" i="21" s="1"/>
  <c r="C131" i="20"/>
  <c r="E131" i="1" s="1"/>
  <c r="E131" i="2" s="1"/>
  <c r="D131" i="20"/>
  <c r="E131" i="20"/>
  <c r="F131" i="20"/>
  <c r="E131" i="3" s="1"/>
  <c r="E131" i="4" s="1"/>
  <c r="G131" i="20"/>
  <c r="H131" i="20"/>
  <c r="I131" i="20"/>
  <c r="E131" i="5" s="1"/>
  <c r="E131" i="6" s="1"/>
  <c r="J131" i="20"/>
  <c r="K131" i="20"/>
  <c r="L131" i="20"/>
  <c r="E131" i="7" s="1"/>
  <c r="E131" i="8" s="1"/>
  <c r="M131" i="20"/>
  <c r="BH131" i="21" s="1"/>
  <c r="C132" i="20"/>
  <c r="D132" i="20"/>
  <c r="E132" i="20"/>
  <c r="F132" i="20"/>
  <c r="G132" i="20"/>
  <c r="H132" i="20"/>
  <c r="I132" i="20"/>
  <c r="J132" i="20"/>
  <c r="K132" i="20"/>
  <c r="L132" i="20"/>
  <c r="E132" i="7" s="1"/>
  <c r="E132" i="8" s="1"/>
  <c r="M132" i="20"/>
  <c r="BH132" i="21" s="1"/>
  <c r="C133" i="20"/>
  <c r="E133" i="1" s="1"/>
  <c r="E133" i="2" s="1"/>
  <c r="D133" i="20"/>
  <c r="E133" i="20"/>
  <c r="F133" i="20"/>
  <c r="E133" i="3" s="1"/>
  <c r="E133" i="4" s="1"/>
  <c r="G133" i="20"/>
  <c r="H133" i="20"/>
  <c r="I133" i="20"/>
  <c r="E133" i="5" s="1"/>
  <c r="E133" i="6" s="1"/>
  <c r="J133" i="20"/>
  <c r="K133" i="20"/>
  <c r="L133" i="20"/>
  <c r="E133" i="7" s="1"/>
  <c r="E133" i="8" s="1"/>
  <c r="M133" i="20"/>
  <c r="BH133" i="21" s="1"/>
  <c r="C134" i="20"/>
  <c r="E134" i="1" s="1"/>
  <c r="E134" i="2" s="1"/>
  <c r="D134" i="20"/>
  <c r="E134" i="20"/>
  <c r="F134" i="20"/>
  <c r="E134" i="3" s="1"/>
  <c r="E134" i="4" s="1"/>
  <c r="G134" i="20"/>
  <c r="H134" i="20"/>
  <c r="I134" i="20"/>
  <c r="E134" i="5" s="1"/>
  <c r="E134" i="6" s="1"/>
  <c r="J134" i="20"/>
  <c r="K134" i="20"/>
  <c r="L134" i="20"/>
  <c r="E134" i="7" s="1"/>
  <c r="E134" i="8" s="1"/>
  <c r="M134" i="20"/>
  <c r="BH134" i="21" s="1"/>
  <c r="C135" i="20"/>
  <c r="E135" i="1" s="1"/>
  <c r="E135" i="2" s="1"/>
  <c r="D135" i="20"/>
  <c r="E135" i="20"/>
  <c r="F135" i="20"/>
  <c r="G135" i="20"/>
  <c r="H135" i="20"/>
  <c r="I135" i="20"/>
  <c r="J135" i="20"/>
  <c r="K135" i="20"/>
  <c r="L135" i="20"/>
  <c r="M135" i="20"/>
  <c r="BH135" i="21" s="1"/>
  <c r="C136" i="20"/>
  <c r="E136" i="1" s="1"/>
  <c r="E136" i="2" s="1"/>
  <c r="D136" i="20"/>
  <c r="E136" i="20"/>
  <c r="F136" i="20"/>
  <c r="E136" i="3" s="1"/>
  <c r="G136" i="20"/>
  <c r="H136" i="20"/>
  <c r="I136" i="20"/>
  <c r="E136" i="5" s="1"/>
  <c r="E136" i="6" s="1"/>
  <c r="J136" i="20"/>
  <c r="K136" i="20"/>
  <c r="L136" i="20"/>
  <c r="E136" i="7" s="1"/>
  <c r="E136" i="8" s="1"/>
  <c r="M136" i="20"/>
  <c r="BH136" i="21" s="1"/>
  <c r="C137" i="20"/>
  <c r="E137" i="1" s="1"/>
  <c r="E137" i="2" s="1"/>
  <c r="D137" i="20"/>
  <c r="E137" i="20"/>
  <c r="F137" i="20"/>
  <c r="E137" i="3" s="1"/>
  <c r="G137" i="20"/>
  <c r="H137" i="20"/>
  <c r="I137" i="20"/>
  <c r="E137" i="5" s="1"/>
  <c r="E137" i="6" s="1"/>
  <c r="J137" i="20"/>
  <c r="K137" i="20"/>
  <c r="L137" i="20"/>
  <c r="E137" i="7" s="1"/>
  <c r="E137" i="8" s="1"/>
  <c r="M137" i="20"/>
  <c r="BH137" i="21" s="1"/>
  <c r="C138" i="20"/>
  <c r="E138" i="1" s="1"/>
  <c r="E138" i="2" s="1"/>
  <c r="D138" i="20"/>
  <c r="E138" i="20"/>
  <c r="F138" i="20"/>
  <c r="E138" i="3" s="1"/>
  <c r="E138" i="4" s="1"/>
  <c r="G138" i="20"/>
  <c r="H138" i="20"/>
  <c r="I138" i="20"/>
  <c r="J138" i="20"/>
  <c r="K138" i="20"/>
  <c r="L138" i="20"/>
  <c r="E138" i="7" s="1"/>
  <c r="E138" i="8" s="1"/>
  <c r="M138" i="20"/>
  <c r="BH138" i="21" s="1"/>
  <c r="C139" i="20"/>
  <c r="E139" i="1" s="1"/>
  <c r="E139" i="2" s="1"/>
  <c r="D139" i="20"/>
  <c r="E139" i="20"/>
  <c r="F139" i="20"/>
  <c r="E139" i="3" s="1"/>
  <c r="E139" i="4" s="1"/>
  <c r="G139" i="20"/>
  <c r="H139" i="20"/>
  <c r="I139" i="20"/>
  <c r="E139" i="5" s="1"/>
  <c r="E139" i="6" s="1"/>
  <c r="J139" i="20"/>
  <c r="K139" i="20"/>
  <c r="L139" i="20"/>
  <c r="E139" i="7" s="1"/>
  <c r="E139" i="8" s="1"/>
  <c r="M139" i="20"/>
  <c r="BH139" i="21" s="1"/>
  <c r="C140" i="20"/>
  <c r="E140" i="1" s="1"/>
  <c r="E140" i="2" s="1"/>
  <c r="D140" i="20"/>
  <c r="E140" i="20"/>
  <c r="F140" i="20"/>
  <c r="E140" i="3" s="1"/>
  <c r="E140" i="4" s="1"/>
  <c r="G140" i="20"/>
  <c r="H140" i="20"/>
  <c r="I140" i="20"/>
  <c r="E140" i="5" s="1"/>
  <c r="E140" i="6" s="1"/>
  <c r="J140" i="20"/>
  <c r="K140" i="20"/>
  <c r="L140" i="20"/>
  <c r="E140" i="7" s="1"/>
  <c r="E140" i="8" s="1"/>
  <c r="M140" i="20"/>
  <c r="BH140" i="21" s="1"/>
  <c r="C141" i="20"/>
  <c r="E141" i="1" s="1"/>
  <c r="E141" i="2" s="1"/>
  <c r="D141" i="20"/>
  <c r="E141" i="20"/>
  <c r="F141" i="20"/>
  <c r="E141" i="3" s="1"/>
  <c r="E141" i="4" s="1"/>
  <c r="G141" i="20"/>
  <c r="H141" i="20"/>
  <c r="I141" i="20"/>
  <c r="E141" i="5" s="1"/>
  <c r="E141" i="6" s="1"/>
  <c r="J141" i="20"/>
  <c r="K141" i="20"/>
  <c r="L141" i="20"/>
  <c r="M141" i="20"/>
  <c r="BH141" i="21" s="1"/>
  <c r="C142" i="20"/>
  <c r="D142" i="20"/>
  <c r="E142" i="20"/>
  <c r="F142" i="20"/>
  <c r="E142" i="3" s="1"/>
  <c r="E142" i="4" s="1"/>
  <c r="G142" i="20"/>
  <c r="H142" i="20"/>
  <c r="I142" i="20"/>
  <c r="E142" i="5" s="1"/>
  <c r="E142" i="6" s="1"/>
  <c r="J142" i="20"/>
  <c r="K142" i="20"/>
  <c r="L142" i="20"/>
  <c r="M142" i="20"/>
  <c r="BH142" i="21" s="1"/>
  <c r="C143" i="20"/>
  <c r="E143" i="1" s="1"/>
  <c r="E143" i="2" s="1"/>
  <c r="D143" i="20"/>
  <c r="E143" i="20"/>
  <c r="F143" i="20"/>
  <c r="E143" i="3" s="1"/>
  <c r="E143" i="4" s="1"/>
  <c r="G143" i="20"/>
  <c r="H143" i="20"/>
  <c r="I143" i="20"/>
  <c r="E143" i="5" s="1"/>
  <c r="E143" i="6" s="1"/>
  <c r="J143" i="20"/>
  <c r="K143" i="20"/>
  <c r="L143" i="20"/>
  <c r="E143" i="7" s="1"/>
  <c r="E143" i="8" s="1"/>
  <c r="M143" i="20"/>
  <c r="BH143" i="21" s="1"/>
  <c r="C144" i="20"/>
  <c r="E144" i="1" s="1"/>
  <c r="E144" i="2" s="1"/>
  <c r="D144" i="20"/>
  <c r="E144" i="20"/>
  <c r="F144" i="20"/>
  <c r="E144" i="3" s="1"/>
  <c r="G144" i="20"/>
  <c r="H144" i="20"/>
  <c r="I144" i="20"/>
  <c r="E144" i="5" s="1"/>
  <c r="E144" i="6" s="1"/>
  <c r="J144" i="20"/>
  <c r="K144" i="20"/>
  <c r="L144" i="20"/>
  <c r="E144" i="7" s="1"/>
  <c r="E144" i="8" s="1"/>
  <c r="M144" i="20"/>
  <c r="BH144" i="21" s="1"/>
  <c r="C145" i="20"/>
  <c r="E145" i="1" s="1"/>
  <c r="E145" i="2" s="1"/>
  <c r="D145" i="20"/>
  <c r="E145" i="20"/>
  <c r="F145" i="20"/>
  <c r="E145" i="3" s="1"/>
  <c r="E145" i="4" s="1"/>
  <c r="G145" i="20"/>
  <c r="H145" i="20"/>
  <c r="I145" i="20"/>
  <c r="E145" i="5" s="1"/>
  <c r="E145" i="6" s="1"/>
  <c r="J145" i="20"/>
  <c r="K145" i="20"/>
  <c r="L145" i="20"/>
  <c r="E145" i="7" s="1"/>
  <c r="E145" i="8" s="1"/>
  <c r="M145" i="20"/>
  <c r="BH145" i="21" s="1"/>
  <c r="C146" i="20"/>
  <c r="E146" i="1" s="1"/>
  <c r="E146" i="2" s="1"/>
  <c r="D146" i="20"/>
  <c r="E146" i="20"/>
  <c r="F146" i="20"/>
  <c r="E146" i="3" s="1"/>
  <c r="E146" i="4" s="1"/>
  <c r="G146" i="20"/>
  <c r="H146" i="20"/>
  <c r="I146" i="20"/>
  <c r="E146" i="5" s="1"/>
  <c r="E146" i="6" s="1"/>
  <c r="J146" i="20"/>
  <c r="K146" i="20"/>
  <c r="L146" i="20"/>
  <c r="E146" i="7" s="1"/>
  <c r="E146" i="8" s="1"/>
  <c r="M146" i="20"/>
  <c r="BH146" i="21" s="1"/>
  <c r="C147" i="20"/>
  <c r="E147" i="1" s="1"/>
  <c r="E147" i="2" s="1"/>
  <c r="D147" i="20"/>
  <c r="E147" i="20"/>
  <c r="F147" i="20"/>
  <c r="E147" i="3" s="1"/>
  <c r="E147" i="4" s="1"/>
  <c r="G147" i="20"/>
  <c r="H147" i="20"/>
  <c r="I147" i="20"/>
  <c r="E147" i="5" s="1"/>
  <c r="E147" i="6" s="1"/>
  <c r="J147" i="20"/>
  <c r="K147" i="20"/>
  <c r="L147" i="20"/>
  <c r="E147" i="7" s="1"/>
  <c r="E147" i="8" s="1"/>
  <c r="M147" i="20"/>
  <c r="BH147" i="21" s="1"/>
  <c r="C148" i="20"/>
  <c r="E148" i="1" s="1"/>
  <c r="E148" i="2" s="1"/>
  <c r="D148" i="20"/>
  <c r="E148" i="20"/>
  <c r="F148" i="20"/>
  <c r="E148" i="3" s="1"/>
  <c r="G148" i="20"/>
  <c r="H148" i="20"/>
  <c r="I148" i="20"/>
  <c r="E148" i="5" s="1"/>
  <c r="E148" i="6" s="1"/>
  <c r="J148" i="20"/>
  <c r="K148" i="20"/>
  <c r="L148" i="20"/>
  <c r="E148" i="7" s="1"/>
  <c r="E148" i="8" s="1"/>
  <c r="M148" i="20"/>
  <c r="BH148" i="21" s="1"/>
  <c r="C149" i="20"/>
  <c r="E149" i="1" s="1"/>
  <c r="E149" i="2" s="1"/>
  <c r="D149" i="20"/>
  <c r="E149" i="20"/>
  <c r="F149" i="20"/>
  <c r="E149" i="3" s="1"/>
  <c r="E149" i="4" s="1"/>
  <c r="G149" i="20"/>
  <c r="H149" i="20"/>
  <c r="I149" i="20"/>
  <c r="E149" i="5" s="1"/>
  <c r="E149" i="6" s="1"/>
  <c r="J149" i="20"/>
  <c r="K149" i="20"/>
  <c r="L149" i="20"/>
  <c r="E149" i="7" s="1"/>
  <c r="E149" i="8" s="1"/>
  <c r="M149" i="20"/>
  <c r="BH149" i="21" s="1"/>
  <c r="C150" i="20"/>
  <c r="E150" i="1" s="1"/>
  <c r="E150" i="2" s="1"/>
  <c r="D150" i="20"/>
  <c r="E150" i="20"/>
  <c r="F150" i="20"/>
  <c r="E150" i="3" s="1"/>
  <c r="E150" i="4" s="1"/>
  <c r="G150" i="20"/>
  <c r="H150" i="20"/>
  <c r="I150" i="20"/>
  <c r="E150" i="5" s="1"/>
  <c r="E150" i="6" s="1"/>
  <c r="J150" i="20"/>
  <c r="K150" i="20"/>
  <c r="L150" i="20"/>
  <c r="E150" i="7" s="1"/>
  <c r="E150" i="8" s="1"/>
  <c r="M150" i="20"/>
  <c r="BH150" i="21" s="1"/>
  <c r="C151" i="20"/>
  <c r="E151" i="1" s="1"/>
  <c r="E151" i="2" s="1"/>
  <c r="D151" i="20"/>
  <c r="E151" i="20"/>
  <c r="F151" i="20"/>
  <c r="E151" i="3" s="1"/>
  <c r="E151" i="4" s="1"/>
  <c r="G151" i="20"/>
  <c r="H151" i="20"/>
  <c r="I151" i="20"/>
  <c r="E151" i="5" s="1"/>
  <c r="E151" i="6" s="1"/>
  <c r="J151" i="20"/>
  <c r="K151" i="20"/>
  <c r="L151" i="20"/>
  <c r="E151" i="7" s="1"/>
  <c r="E151" i="8" s="1"/>
  <c r="M151" i="20"/>
  <c r="BH151" i="21" s="1"/>
  <c r="C152" i="20"/>
  <c r="D152" i="20"/>
  <c r="E152" i="20"/>
  <c r="F152" i="20"/>
  <c r="G152" i="20"/>
  <c r="H152" i="20"/>
  <c r="I152" i="20"/>
  <c r="J152" i="20"/>
  <c r="K152" i="20"/>
  <c r="L152" i="20"/>
  <c r="M152" i="20"/>
  <c r="BH152" i="21" s="1"/>
  <c r="C153" i="20"/>
  <c r="E153" i="1" s="1"/>
  <c r="E153" i="2" s="1"/>
  <c r="D153" i="20"/>
  <c r="E153" i="20"/>
  <c r="F153" i="20"/>
  <c r="E153" i="3" s="1"/>
  <c r="E153" i="4" s="1"/>
  <c r="G153" i="20"/>
  <c r="H153" i="20"/>
  <c r="I153" i="20"/>
  <c r="E153" i="5" s="1"/>
  <c r="E153" i="6" s="1"/>
  <c r="J153" i="20"/>
  <c r="K153" i="20"/>
  <c r="L153" i="20"/>
  <c r="E153" i="7" s="1"/>
  <c r="E153" i="8" s="1"/>
  <c r="M153" i="20"/>
  <c r="BH153" i="21" s="1"/>
  <c r="C154" i="20"/>
  <c r="D154" i="20"/>
  <c r="E154" i="20"/>
  <c r="F154" i="20"/>
  <c r="G154" i="20"/>
  <c r="H154" i="20"/>
  <c r="I154" i="20"/>
  <c r="E154" i="5" s="1"/>
  <c r="E154" i="6" s="1"/>
  <c r="J154" i="20"/>
  <c r="K154" i="20"/>
  <c r="L154" i="20"/>
  <c r="E154" i="7" s="1"/>
  <c r="E154" i="8" s="1"/>
  <c r="M154" i="20"/>
  <c r="BH154" i="21" s="1"/>
  <c r="C155" i="20"/>
  <c r="E155" i="1" s="1"/>
  <c r="E155" i="2" s="1"/>
  <c r="D155" i="20"/>
  <c r="E155" i="20"/>
  <c r="F155" i="20"/>
  <c r="E155" i="3" s="1"/>
  <c r="E155" i="4" s="1"/>
  <c r="G155" i="20"/>
  <c r="H155" i="20"/>
  <c r="I155" i="20"/>
  <c r="E155" i="5" s="1"/>
  <c r="E155" i="6" s="1"/>
  <c r="J155" i="20"/>
  <c r="K155" i="20"/>
  <c r="L155" i="20"/>
  <c r="E155" i="7" s="1"/>
  <c r="E155" i="8" s="1"/>
  <c r="M155" i="20"/>
  <c r="BH155" i="21" s="1"/>
  <c r="C156" i="20"/>
  <c r="E156" i="1" s="1"/>
  <c r="E156" i="2" s="1"/>
  <c r="D156" i="20"/>
  <c r="E156" i="20"/>
  <c r="F156" i="20"/>
  <c r="E156" i="3" s="1"/>
  <c r="E156" i="4" s="1"/>
  <c r="G156" i="20"/>
  <c r="H156" i="20"/>
  <c r="I156" i="20"/>
  <c r="E156" i="5" s="1"/>
  <c r="E156" i="6" s="1"/>
  <c r="J156" i="20"/>
  <c r="K156" i="20"/>
  <c r="L156" i="20"/>
  <c r="E156" i="7" s="1"/>
  <c r="E156" i="8" s="1"/>
  <c r="M156" i="20"/>
  <c r="BH156" i="21" s="1"/>
  <c r="C4" i="20"/>
  <c r="E4" i="1" s="1"/>
  <c r="E4" i="2" s="1"/>
  <c r="D4" i="20"/>
  <c r="E4" i="20"/>
  <c r="F4" i="20"/>
  <c r="E4" i="3" s="1"/>
  <c r="E4" i="4" s="1"/>
  <c r="G4" i="20"/>
  <c r="H4" i="20"/>
  <c r="I4" i="20"/>
  <c r="E4" i="5" s="1"/>
  <c r="E4" i="6" s="1"/>
  <c r="J4" i="20"/>
  <c r="K4" i="20"/>
  <c r="L4" i="20"/>
  <c r="E4" i="7" s="1"/>
  <c r="E4" i="8" s="1"/>
  <c r="M4" i="20"/>
  <c r="BH4" i="21" s="1"/>
  <c r="C5" i="20"/>
  <c r="E5" i="1" s="1"/>
  <c r="E5" i="2" s="1"/>
  <c r="D5" i="20"/>
  <c r="E5" i="20"/>
  <c r="F5" i="20"/>
  <c r="E5" i="3" s="1"/>
  <c r="E5" i="4" s="1"/>
  <c r="G5" i="20"/>
  <c r="H5" i="20"/>
  <c r="I5" i="20"/>
  <c r="E5" i="5" s="1"/>
  <c r="E5" i="6" s="1"/>
  <c r="J5" i="20"/>
  <c r="K5" i="20"/>
  <c r="L5" i="20"/>
  <c r="E5" i="7" s="1"/>
  <c r="E5" i="8" s="1"/>
  <c r="M5" i="20"/>
  <c r="BH5" i="21" s="1"/>
  <c r="C6" i="20"/>
  <c r="E6" i="1" s="1"/>
  <c r="E6" i="2" s="1"/>
  <c r="D6" i="20"/>
  <c r="E6" i="20"/>
  <c r="F6" i="20"/>
  <c r="E6" i="3" s="1"/>
  <c r="E6" i="4" s="1"/>
  <c r="G6" i="20"/>
  <c r="H6" i="20"/>
  <c r="I6" i="20"/>
  <c r="E6" i="5" s="1"/>
  <c r="E6" i="6" s="1"/>
  <c r="J6" i="20"/>
  <c r="E6" i="7" s="1"/>
  <c r="E6" i="8" s="1"/>
  <c r="K6" i="20"/>
  <c r="L6" i="20"/>
  <c r="M6" i="20"/>
  <c r="BH6" i="21" s="1"/>
  <c r="C7" i="20"/>
  <c r="E7" i="1" s="1"/>
  <c r="E7" i="2" s="1"/>
  <c r="D7" i="20"/>
  <c r="E7" i="20"/>
  <c r="F7" i="20"/>
  <c r="E7" i="3" s="1"/>
  <c r="E7" i="4" s="1"/>
  <c r="G7" i="20"/>
  <c r="H7" i="20"/>
  <c r="I7" i="20"/>
  <c r="E7" i="5" s="1"/>
  <c r="E7" i="6" s="1"/>
  <c r="J7" i="20"/>
  <c r="K7" i="20"/>
  <c r="L7" i="20"/>
  <c r="E7" i="7" s="1"/>
  <c r="E7" i="8" s="1"/>
  <c r="M7" i="20"/>
  <c r="BH7" i="21" s="1"/>
  <c r="C8" i="20"/>
  <c r="E8" i="1" s="1"/>
  <c r="E8" i="2" s="1"/>
  <c r="D8" i="20"/>
  <c r="E8" i="20"/>
  <c r="F8" i="20"/>
  <c r="E8" i="3" s="1"/>
  <c r="E8" i="4" s="1"/>
  <c r="G8" i="20"/>
  <c r="H8" i="20"/>
  <c r="I8" i="20"/>
  <c r="E8" i="5" s="1"/>
  <c r="E8" i="6" s="1"/>
  <c r="J8" i="20"/>
  <c r="K8" i="20"/>
  <c r="L8" i="20"/>
  <c r="E8" i="7" s="1"/>
  <c r="E8" i="8" s="1"/>
  <c r="M8" i="20"/>
  <c r="BH8" i="21" s="1"/>
  <c r="C9" i="20"/>
  <c r="E9" i="1" s="1"/>
  <c r="E9" i="2" s="1"/>
  <c r="D9" i="20"/>
  <c r="E9" i="20"/>
  <c r="F9" i="20"/>
  <c r="E9" i="3" s="1"/>
  <c r="E9" i="4" s="1"/>
  <c r="G9" i="20"/>
  <c r="H9" i="20"/>
  <c r="I9" i="20"/>
  <c r="E9" i="5" s="1"/>
  <c r="E9" i="6" s="1"/>
  <c r="J9" i="20"/>
  <c r="K9" i="20"/>
  <c r="L9" i="20"/>
  <c r="E9" i="7" s="1"/>
  <c r="E9" i="8" s="1"/>
  <c r="M9" i="20"/>
  <c r="BH9" i="21" s="1"/>
  <c r="C10" i="20"/>
  <c r="E10" i="1" s="1"/>
  <c r="E10" i="2" s="1"/>
  <c r="D10" i="20"/>
  <c r="E10" i="20"/>
  <c r="F10" i="20"/>
  <c r="E10" i="3" s="1"/>
  <c r="G10" i="20"/>
  <c r="H10" i="20"/>
  <c r="I10" i="20"/>
  <c r="E10" i="5" s="1"/>
  <c r="E10" i="6" s="1"/>
  <c r="J10" i="20"/>
  <c r="K10" i="20"/>
  <c r="L10" i="20"/>
  <c r="E10" i="7" s="1"/>
  <c r="E10" i="8" s="1"/>
  <c r="M10" i="20"/>
  <c r="BH10" i="21" s="1"/>
  <c r="C11" i="20"/>
  <c r="E11" i="1" s="1"/>
  <c r="E11" i="2" s="1"/>
  <c r="D11" i="20"/>
  <c r="E11" i="20"/>
  <c r="F11" i="20"/>
  <c r="E11" i="3" s="1"/>
  <c r="E11" i="4" s="1"/>
  <c r="G11" i="20"/>
  <c r="H11" i="20"/>
  <c r="I11" i="20"/>
  <c r="E11" i="5" s="1"/>
  <c r="E11" i="6" s="1"/>
  <c r="J11" i="20"/>
  <c r="K11" i="20"/>
  <c r="L11" i="20"/>
  <c r="E11" i="7" s="1"/>
  <c r="E11" i="8" s="1"/>
  <c r="M11" i="20"/>
  <c r="BH11" i="21" s="1"/>
  <c r="C3" i="20"/>
  <c r="D3" i="20"/>
  <c r="E3" i="20"/>
  <c r="F3" i="20"/>
  <c r="G3" i="20"/>
  <c r="H3" i="20"/>
  <c r="I3" i="20"/>
  <c r="E3" i="5" s="1"/>
  <c r="E3" i="6" s="1"/>
  <c r="J3" i="20"/>
  <c r="K3" i="20"/>
  <c r="L3" i="20"/>
  <c r="E3" i="7" s="1"/>
  <c r="E3" i="8" s="1"/>
  <c r="M3" i="20"/>
  <c r="BH3" i="21" s="1"/>
  <c r="BH127" i="21" l="1"/>
  <c r="AG52" i="4"/>
  <c r="AI61" i="43" s="1"/>
  <c r="AH52" i="4"/>
  <c r="AH6" i="2"/>
  <c r="AG6" i="2"/>
  <c r="AH15" i="43" s="1"/>
  <c r="AH49" i="2"/>
  <c r="AG49" i="2"/>
  <c r="AH58" i="43" s="1"/>
  <c r="AG89" i="2"/>
  <c r="AH98" i="43" s="1"/>
  <c r="AH89" i="2"/>
  <c r="AH95" i="2"/>
  <c r="AG95" i="2"/>
  <c r="AH104" i="43" s="1"/>
  <c r="AG142" i="4"/>
  <c r="AI151" i="43" s="1"/>
  <c r="AH142" i="4"/>
  <c r="AG3" i="4"/>
  <c r="AI12" i="43" s="1"/>
  <c r="AH3" i="4"/>
  <c r="E113" i="7"/>
  <c r="E113" i="8" s="1"/>
  <c r="E106" i="5"/>
  <c r="E106" i="6" s="1"/>
  <c r="E100" i="37"/>
  <c r="E100" i="21" s="1"/>
  <c r="E100" i="7"/>
  <c r="E100" i="8" s="1"/>
  <c r="E100" i="1"/>
  <c r="E100" i="2" s="1"/>
  <c r="E89" i="7"/>
  <c r="E89" i="8" s="1"/>
  <c r="E83" i="3"/>
  <c r="E83" i="4" s="1"/>
  <c r="E67" i="3"/>
  <c r="E67" i="4" s="1"/>
  <c r="E60" i="1"/>
  <c r="E60" i="2" s="1"/>
  <c r="E59" i="3"/>
  <c r="E59" i="4" s="1"/>
  <c r="E52" i="1"/>
  <c r="E52" i="2" s="1"/>
  <c r="E49" i="7"/>
  <c r="E49" i="8" s="1"/>
  <c r="E35" i="3"/>
  <c r="E35" i="4" s="1"/>
  <c r="E34" i="5"/>
  <c r="E34" i="6" s="1"/>
  <c r="AG79" i="4"/>
  <c r="AI88" i="43" s="1"/>
  <c r="AH79" i="4"/>
  <c r="AH83" i="2"/>
  <c r="AG83" i="2"/>
  <c r="AH92" i="43" s="1"/>
  <c r="AG29" i="4"/>
  <c r="AI38" i="43" s="1"/>
  <c r="AH29" i="4"/>
  <c r="AH3" i="2"/>
  <c r="AG3" i="2"/>
  <c r="AH12" i="43" s="1"/>
  <c r="E152" i="3"/>
  <c r="E152" i="4" s="1"/>
  <c r="E142" i="7"/>
  <c r="E142" i="8" s="1"/>
  <c r="E138" i="5"/>
  <c r="E138" i="6" s="1"/>
  <c r="E135" i="5"/>
  <c r="E135" i="6" s="1"/>
  <c r="E113" i="1"/>
  <c r="E113" i="2" s="1"/>
  <c r="E89" i="1"/>
  <c r="E89" i="2" s="1"/>
  <c r="E81" i="1"/>
  <c r="E81" i="2" s="1"/>
  <c r="E49" i="1"/>
  <c r="E49" i="2" s="1"/>
  <c r="E15" i="5"/>
  <c r="E15" i="6" s="1"/>
  <c r="G176" i="39"/>
  <c r="AG76" i="43"/>
  <c r="AA76" i="43"/>
  <c r="AG154" i="4"/>
  <c r="AI163" i="43" s="1"/>
  <c r="AH154" i="4"/>
  <c r="AG35" i="4"/>
  <c r="AI44" i="43" s="1"/>
  <c r="AH35" i="4"/>
  <c r="AH52" i="2"/>
  <c r="AG52" i="2"/>
  <c r="AH61" i="43" s="1"/>
  <c r="AG83" i="4"/>
  <c r="AI92" i="43" s="1"/>
  <c r="AH83" i="4"/>
  <c r="AG47" i="2"/>
  <c r="AH56" i="43" s="1"/>
  <c r="AH47" i="2"/>
  <c r="AH79" i="2"/>
  <c r="AG79" i="2"/>
  <c r="AH88" i="43" s="1"/>
  <c r="AG126" i="4"/>
  <c r="AI135" i="43" s="1"/>
  <c r="AH126" i="4"/>
  <c r="E142" i="1"/>
  <c r="E142" i="2" s="1"/>
  <c r="E132" i="5"/>
  <c r="E132" i="6" s="1"/>
  <c r="E126" i="1"/>
  <c r="E126" i="2" s="1"/>
  <c r="E29" i="3"/>
  <c r="E29" i="4" s="1"/>
  <c r="G182" i="39"/>
  <c r="AG122" i="43"/>
  <c r="AG106" i="4"/>
  <c r="AI115" i="43" s="1"/>
  <c r="AH106" i="4"/>
  <c r="AG59" i="4"/>
  <c r="AI68" i="43" s="1"/>
  <c r="AH59" i="4"/>
  <c r="AG127" i="2"/>
  <c r="AH136" i="43" s="1"/>
  <c r="AH127" i="2"/>
  <c r="E3" i="3"/>
  <c r="E3" i="4" s="1"/>
  <c r="E154" i="3"/>
  <c r="E154" i="4" s="1"/>
  <c r="E152" i="7"/>
  <c r="E152" i="8" s="1"/>
  <c r="E113" i="5"/>
  <c r="E113" i="6" s="1"/>
  <c r="E106" i="3"/>
  <c r="E106" i="4" s="1"/>
  <c r="E89" i="5"/>
  <c r="E89" i="6" s="1"/>
  <c r="E83" i="1"/>
  <c r="E83" i="2" s="1"/>
  <c r="E67" i="1"/>
  <c r="E67" i="2" s="1"/>
  <c r="E59" i="7"/>
  <c r="E59" i="8" s="1"/>
  <c r="E59" i="1"/>
  <c r="E59" i="2" s="1"/>
  <c r="E49" i="5"/>
  <c r="E49" i="6" s="1"/>
  <c r="E35" i="1"/>
  <c r="E35" i="2" s="1"/>
  <c r="E34" i="3"/>
  <c r="E34" i="4" s="1"/>
  <c r="BH83" i="21"/>
  <c r="AG100" i="4"/>
  <c r="AI109" i="43" s="1"/>
  <c r="AH100" i="4"/>
  <c r="AG34" i="4"/>
  <c r="AI43" i="43" s="1"/>
  <c r="AH34" i="4"/>
  <c r="AH100" i="2"/>
  <c r="AG100" i="2"/>
  <c r="AH109" i="43" s="1"/>
  <c r="E152" i="1"/>
  <c r="E152" i="2" s="1"/>
  <c r="E135" i="3"/>
  <c r="E135" i="4" s="1"/>
  <c r="E15" i="3"/>
  <c r="E15" i="4" s="1"/>
  <c r="G169" i="39"/>
  <c r="AG35" i="2"/>
  <c r="AH44" i="43" s="1"/>
  <c r="AH35" i="2"/>
  <c r="AH87" i="2"/>
  <c r="AG87" i="2"/>
  <c r="AH96" i="43" s="1"/>
  <c r="E106" i="7"/>
  <c r="E106" i="8" s="1"/>
  <c r="E100" i="3"/>
  <c r="E100" i="4" s="1"/>
  <c r="E67" i="5"/>
  <c r="E67" i="6" s="1"/>
  <c r="E60" i="3"/>
  <c r="E60" i="4" s="1"/>
  <c r="E52" i="3"/>
  <c r="E52" i="4" s="1"/>
  <c r="E37" i="1"/>
  <c r="E37" i="2" s="1"/>
  <c r="E35" i="5"/>
  <c r="E35" i="6" s="1"/>
  <c r="E29" i="1"/>
  <c r="E29" i="2" s="1"/>
  <c r="AG24" i="43"/>
  <c r="G170" i="39"/>
  <c r="AG29" i="2"/>
  <c r="AH38" i="43" s="1"/>
  <c r="AH29" i="2"/>
  <c r="AG127" i="4"/>
  <c r="AI136" i="43" s="1"/>
  <c r="AH127" i="4"/>
  <c r="AG126" i="2"/>
  <c r="AH135" i="43" s="1"/>
  <c r="AH126" i="2"/>
  <c r="AH142" i="2"/>
  <c r="AG142" i="2"/>
  <c r="AH151" i="43" s="1"/>
  <c r="E3" i="1"/>
  <c r="E3" i="2" s="1"/>
  <c r="E154" i="1"/>
  <c r="E154" i="2" s="1"/>
  <c r="E152" i="5"/>
  <c r="E152" i="6" s="1"/>
  <c r="E141" i="37"/>
  <c r="E141" i="21" s="1"/>
  <c r="E141" i="7"/>
  <c r="E141" i="8" s="1"/>
  <c r="E135" i="7"/>
  <c r="E135" i="8" s="1"/>
  <c r="E122" i="1"/>
  <c r="E122" i="2" s="1"/>
  <c r="E113" i="3"/>
  <c r="E113" i="4" s="1"/>
  <c r="E106" i="1"/>
  <c r="E106" i="2" s="1"/>
  <c r="E89" i="3"/>
  <c r="E89" i="4" s="1"/>
  <c r="E66" i="1"/>
  <c r="E66" i="2" s="1"/>
  <c r="E49" i="3"/>
  <c r="E49" i="4" s="1"/>
  <c r="E34" i="1"/>
  <c r="E34" i="2" s="1"/>
  <c r="E15" i="7"/>
  <c r="E15" i="8" s="1"/>
  <c r="G180" i="39"/>
  <c r="AH59" i="2"/>
  <c r="AG59" i="2"/>
  <c r="AH68" i="43" s="1"/>
  <c r="AV131" i="43"/>
  <c r="AA131" i="43"/>
  <c r="AV123" i="43"/>
  <c r="AV64" i="43"/>
  <c r="AV15" i="43"/>
  <c r="AV74" i="43"/>
  <c r="AV60" i="43"/>
  <c r="AV53" i="43"/>
  <c r="AV109" i="43"/>
  <c r="AV67" i="43"/>
  <c r="AV87" i="43"/>
  <c r="AV42" i="43"/>
  <c r="AV28" i="43"/>
  <c r="AV155" i="43"/>
  <c r="AV94" i="43"/>
  <c r="AV79" i="43"/>
  <c r="AV20" i="43"/>
  <c r="AV151" i="43"/>
  <c r="AV139" i="43"/>
  <c r="AV82" i="43"/>
  <c r="AV23" i="43"/>
  <c r="AV50" i="43"/>
  <c r="AA50" i="43"/>
  <c r="AV36" i="43"/>
  <c r="AV163" i="43"/>
  <c r="AV45" i="43"/>
  <c r="AV31" i="43"/>
  <c r="AA31" i="43"/>
  <c r="AV159" i="43"/>
  <c r="AV147" i="43"/>
  <c r="AV143" i="43"/>
  <c r="AV12" i="43"/>
  <c r="AA12" i="43"/>
  <c r="BF135" i="43"/>
  <c r="H76" i="21"/>
  <c r="G85" i="41" s="1"/>
  <c r="AB3" i="21"/>
  <c r="G12" i="39" s="1"/>
  <c r="AO156" i="21"/>
  <c r="BF165" i="43" s="1"/>
  <c r="AN155" i="21"/>
  <c r="AM154" i="21"/>
  <c r="BA163" i="43" s="1"/>
  <c r="AL153" i="21"/>
  <c r="AK152" i="21"/>
  <c r="AV161" i="43" s="1"/>
  <c r="AB150" i="21"/>
  <c r="G159" i="39" s="1"/>
  <c r="AO148" i="21"/>
  <c r="BF157" i="43" s="1"/>
  <c r="AN147" i="21"/>
  <c r="AM146" i="21"/>
  <c r="BA155" i="43" s="1"/>
  <c r="AL145" i="21"/>
  <c r="AK144" i="21"/>
  <c r="AB142" i="21"/>
  <c r="G151" i="39" s="1"/>
  <c r="AF141" i="21"/>
  <c r="AO140" i="21"/>
  <c r="BF149" i="43" s="1"/>
  <c r="AN139" i="21"/>
  <c r="AM138" i="21"/>
  <c r="BA147" i="43" s="1"/>
  <c r="AL137" i="21"/>
  <c r="AK136" i="21"/>
  <c r="AB134" i="21"/>
  <c r="G143" i="39" s="1"/>
  <c r="AN131" i="21"/>
  <c r="AM130" i="21"/>
  <c r="BA139" i="43" s="1"/>
  <c r="AL129" i="21"/>
  <c r="AK128" i="21"/>
  <c r="AB126" i="21"/>
  <c r="G135" i="39" s="1"/>
  <c r="AO124" i="21"/>
  <c r="BF133" i="43" s="1"/>
  <c r="AN123" i="21"/>
  <c r="AM122" i="21"/>
  <c r="BA131" i="43" s="1"/>
  <c r="AL121" i="21"/>
  <c r="AK120" i="21"/>
  <c r="AB118" i="21"/>
  <c r="G127" i="39" s="1"/>
  <c r="AO116" i="21"/>
  <c r="BF125" i="43" s="1"/>
  <c r="AN115" i="21"/>
  <c r="AM114" i="21"/>
  <c r="BA123" i="43" s="1"/>
  <c r="AL113" i="21"/>
  <c r="AK112" i="21"/>
  <c r="AB111" i="21"/>
  <c r="G120" i="39" s="1"/>
  <c r="AN3" i="21"/>
  <c r="AL156" i="21"/>
  <c r="AK155" i="21"/>
  <c r="AB153" i="21"/>
  <c r="G162" i="39" s="1"/>
  <c r="AO151" i="21"/>
  <c r="BF160" i="43" s="1"/>
  <c r="AN150" i="21"/>
  <c r="AM149" i="21"/>
  <c r="BA158" i="43" s="1"/>
  <c r="AL148" i="21"/>
  <c r="AK147" i="21"/>
  <c r="AB145" i="21"/>
  <c r="G154" i="39" s="1"/>
  <c r="AO143" i="21"/>
  <c r="BF152" i="43" s="1"/>
  <c r="AN142" i="21"/>
  <c r="AM141" i="21"/>
  <c r="BA150" i="43" s="1"/>
  <c r="AL140" i="21"/>
  <c r="AK139" i="21"/>
  <c r="AB137" i="21"/>
  <c r="G146" i="39" s="1"/>
  <c r="AO135" i="21"/>
  <c r="BF144" i="43" s="1"/>
  <c r="AN134" i="21"/>
  <c r="AM133" i="21"/>
  <c r="BA142" i="43" s="1"/>
  <c r="AK131" i="21"/>
  <c r="AB129" i="21"/>
  <c r="G138" i="39" s="1"/>
  <c r="AO127" i="21"/>
  <c r="BF136" i="43" s="1"/>
  <c r="AN126" i="21"/>
  <c r="AM125" i="21"/>
  <c r="BA134" i="43" s="1"/>
  <c r="AL124" i="21"/>
  <c r="AK123" i="21"/>
  <c r="AB121" i="21"/>
  <c r="G130" i="39" s="1"/>
  <c r="AO119" i="21"/>
  <c r="BF128" i="43" s="1"/>
  <c r="AN118" i="21"/>
  <c r="AM117" i="21"/>
  <c r="BA126" i="43" s="1"/>
  <c r="AL116" i="21"/>
  <c r="AK115" i="21"/>
  <c r="AB113" i="21"/>
  <c r="AN111" i="21"/>
  <c r="AO109" i="21"/>
  <c r="BF118" i="43" s="1"/>
  <c r="AN108" i="21"/>
  <c r="AL107" i="21"/>
  <c r="AK106" i="21"/>
  <c r="AB104" i="21"/>
  <c r="G113" i="39" s="1"/>
  <c r="AO102" i="21"/>
  <c r="BF111" i="43" s="1"/>
  <c r="AN101" i="21"/>
  <c r="AM100" i="21"/>
  <c r="BA109" i="43" s="1"/>
  <c r="AL99" i="21"/>
  <c r="AK98" i="21"/>
  <c r="AB96" i="21"/>
  <c r="G105" i="39" s="1"/>
  <c r="AO94" i="21"/>
  <c r="BF103" i="43" s="1"/>
  <c r="AN93" i="21"/>
  <c r="AL92" i="21"/>
  <c r="AK91" i="21"/>
  <c r="AB89" i="21"/>
  <c r="G98" i="39" s="1"/>
  <c r="AO87" i="21"/>
  <c r="BF96" i="43" s="1"/>
  <c r="AN86" i="21"/>
  <c r="AM85" i="21"/>
  <c r="BA94" i="43" s="1"/>
  <c r="AK84" i="21"/>
  <c r="AB82" i="21"/>
  <c r="G91" i="39" s="1"/>
  <c r="AO80" i="21"/>
  <c r="BF89" i="43" s="1"/>
  <c r="AN79" i="21"/>
  <c r="AM78" i="21"/>
  <c r="BA87" i="43" s="1"/>
  <c r="AL77" i="21"/>
  <c r="AK76" i="21"/>
  <c r="AB74" i="21"/>
  <c r="G83" i="39" s="1"/>
  <c r="AO72" i="21"/>
  <c r="BF81" i="43" s="1"/>
  <c r="AN71" i="21"/>
  <c r="AM70" i="21"/>
  <c r="BA79" i="43" s="1"/>
  <c r="AL69" i="21"/>
  <c r="AK68" i="21"/>
  <c r="AB66" i="21"/>
  <c r="G75" i="39" s="1"/>
  <c r="AO64" i="21"/>
  <c r="BF73" i="43" s="1"/>
  <c r="AN63" i="21"/>
  <c r="AL62" i="21"/>
  <c r="AK61" i="21"/>
  <c r="AB59" i="21"/>
  <c r="G68" i="39" s="1"/>
  <c r="AO57" i="21"/>
  <c r="BF66" i="43" s="1"/>
  <c r="AN56" i="21"/>
  <c r="AM55" i="21"/>
  <c r="BA64" i="43" s="1"/>
  <c r="AL54" i="21"/>
  <c r="AK53" i="21"/>
  <c r="AO50" i="21"/>
  <c r="BF59" i="43" s="1"/>
  <c r="AN49" i="21"/>
  <c r="AL48" i="21"/>
  <c r="AK47" i="21"/>
  <c r="AB45" i="21"/>
  <c r="G54" i="39" s="1"/>
  <c r="AO43" i="21"/>
  <c r="BF52" i="43" s="1"/>
  <c r="AN42" i="21"/>
  <c r="AM41" i="21"/>
  <c r="BA50" i="43" s="1"/>
  <c r="AL40" i="21"/>
  <c r="AK39" i="21"/>
  <c r="AB37" i="21"/>
  <c r="G46" i="39" s="1"/>
  <c r="AO35" i="21"/>
  <c r="BF44" i="43" s="1"/>
  <c r="AN34" i="21"/>
  <c r="AM33" i="21"/>
  <c r="BA42" i="43" s="1"/>
  <c r="AL32" i="21"/>
  <c r="AK31" i="21"/>
  <c r="AB30" i="21"/>
  <c r="G39" i="39" s="1"/>
  <c r="AM110" i="21"/>
  <c r="BA119" i="43" s="1"/>
  <c r="AL109" i="21"/>
  <c r="AK108" i="21"/>
  <c r="AB107" i="21"/>
  <c r="G116" i="39" s="1"/>
  <c r="AO105" i="21"/>
  <c r="BF114" i="43" s="1"/>
  <c r="AN104" i="21"/>
  <c r="AM103" i="21"/>
  <c r="BA112" i="43" s="1"/>
  <c r="AL102" i="21"/>
  <c r="AK101" i="21"/>
  <c r="AB99" i="21"/>
  <c r="G108" i="39" s="1"/>
  <c r="AO97" i="21"/>
  <c r="BF106" i="43" s="1"/>
  <c r="AN96" i="21"/>
  <c r="AM95" i="21"/>
  <c r="BA104" i="43" s="1"/>
  <c r="AL94" i="21"/>
  <c r="AK93" i="21"/>
  <c r="AB92" i="21"/>
  <c r="G101" i="39" s="1"/>
  <c r="AO90" i="21"/>
  <c r="BF99" i="43" s="1"/>
  <c r="AN89" i="21"/>
  <c r="AM88" i="21"/>
  <c r="BA97" i="43" s="1"/>
  <c r="AL87" i="21"/>
  <c r="AK86" i="21"/>
  <c r="AO83" i="21"/>
  <c r="BF92" i="43" s="1"/>
  <c r="AN82" i="21"/>
  <c r="AM81" i="21"/>
  <c r="BA90" i="43" s="1"/>
  <c r="AL80" i="21"/>
  <c r="AK79" i="21"/>
  <c r="AB77" i="21"/>
  <c r="G86" i="39" s="1"/>
  <c r="AO75" i="21"/>
  <c r="BF84" i="43" s="1"/>
  <c r="AN74" i="21"/>
  <c r="AM73" i="21"/>
  <c r="BA82" i="43" s="1"/>
  <c r="AL72" i="21"/>
  <c r="AK71" i="21"/>
  <c r="AB69" i="21"/>
  <c r="G78" i="39" s="1"/>
  <c r="AO67" i="21"/>
  <c r="BF76" i="43" s="1"/>
  <c r="AN66" i="21"/>
  <c r="AM65" i="21"/>
  <c r="BA74" i="43" s="1"/>
  <c r="AL64" i="21"/>
  <c r="AK63" i="21"/>
  <c r="AB62" i="21"/>
  <c r="G71" i="39" s="1"/>
  <c r="AO60" i="21"/>
  <c r="BF69" i="43" s="1"/>
  <c r="AN59" i="21"/>
  <c r="AM58" i="21"/>
  <c r="BA67" i="43" s="1"/>
  <c r="AL57" i="21"/>
  <c r="AK56" i="21"/>
  <c r="AB54" i="21"/>
  <c r="G63" i="39" s="1"/>
  <c r="AO52" i="21"/>
  <c r="BF61" i="43" s="1"/>
  <c r="AM51" i="21"/>
  <c r="BA60" i="43" s="1"/>
  <c r="AL50" i="21"/>
  <c r="AK49" i="21"/>
  <c r="AV58" i="43" s="1"/>
  <c r="AB48" i="21"/>
  <c r="G57" i="39" s="1"/>
  <c r="AO46" i="21"/>
  <c r="BF55" i="43" s="1"/>
  <c r="AN45" i="21"/>
  <c r="AM44" i="21"/>
  <c r="BA53" i="43" s="1"/>
  <c r="AL43" i="21"/>
  <c r="AK42" i="21"/>
  <c r="AB40" i="21"/>
  <c r="G49" i="39" s="1"/>
  <c r="AO38" i="21"/>
  <c r="BF47" i="43" s="1"/>
  <c r="AN37" i="21"/>
  <c r="AM36" i="21"/>
  <c r="BA45" i="43" s="1"/>
  <c r="AL35" i="21"/>
  <c r="AK34" i="21"/>
  <c r="AB32" i="21"/>
  <c r="G41" i="39" s="1"/>
  <c r="AN30" i="21"/>
  <c r="AM29" i="21"/>
  <c r="BA38" i="43" s="1"/>
  <c r="AK28" i="21"/>
  <c r="AB26" i="21"/>
  <c r="G35" i="39" s="1"/>
  <c r="AO24" i="21"/>
  <c r="BF33" i="43" s="1"/>
  <c r="AN23" i="21"/>
  <c r="AM22" i="21"/>
  <c r="BA31" i="43" s="1"/>
  <c r="AL21" i="21"/>
  <c r="AK20" i="21"/>
  <c r="AB18" i="21"/>
  <c r="G27" i="39" s="1"/>
  <c r="AO16" i="21"/>
  <c r="BF25" i="43" s="1"/>
  <c r="AN15" i="21"/>
  <c r="AM14" i="21"/>
  <c r="BA23" i="43" s="1"/>
  <c r="AL13" i="21"/>
  <c r="AK12" i="21"/>
  <c r="AB10" i="21"/>
  <c r="G19" i="39" s="1"/>
  <c r="AO8" i="21"/>
  <c r="BF17" i="43" s="1"/>
  <c r="AN7" i="21"/>
  <c r="AM6" i="21"/>
  <c r="BA15" i="43" s="1"/>
  <c r="AK5" i="21"/>
  <c r="AO7" i="21"/>
  <c r="BF16" i="43" s="1"/>
  <c r="AL5" i="21"/>
  <c r="AK4" i="21"/>
  <c r="AL119" i="21"/>
  <c r="AK118" i="21"/>
  <c r="AB116" i="21"/>
  <c r="G125" i="39" s="1"/>
  <c r="AO114" i="21"/>
  <c r="BF123" i="43" s="1"/>
  <c r="AN113" i="21"/>
  <c r="AM112" i="21"/>
  <c r="BA121" i="43" s="1"/>
  <c r="AK111" i="21"/>
  <c r="AB109" i="21"/>
  <c r="G118" i="39" s="1"/>
  <c r="AN107" i="21"/>
  <c r="AM106" i="21"/>
  <c r="BA115" i="43" s="1"/>
  <c r="AL105" i="21"/>
  <c r="AK104" i="21"/>
  <c r="AB102" i="21"/>
  <c r="G111" i="39" s="1"/>
  <c r="AO100" i="21"/>
  <c r="BF109" i="43" s="1"/>
  <c r="AN99" i="21"/>
  <c r="AM98" i="21"/>
  <c r="BA107" i="43" s="1"/>
  <c r="AL97" i="21"/>
  <c r="AK96" i="21"/>
  <c r="AB94" i="21"/>
  <c r="G103" i="39" s="1"/>
  <c r="AN92" i="21"/>
  <c r="AM91" i="21"/>
  <c r="BA100" i="43" s="1"/>
  <c r="AL90" i="21"/>
  <c r="AK89" i="21"/>
  <c r="AB87" i="21"/>
  <c r="G96" i="39" s="1"/>
  <c r="AO85" i="21"/>
  <c r="BF94" i="43" s="1"/>
  <c r="AM84" i="21"/>
  <c r="BA93" i="43" s="1"/>
  <c r="AL83" i="21"/>
  <c r="AK82" i="21"/>
  <c r="AB80" i="21"/>
  <c r="G89" i="39" s="1"/>
  <c r="AO78" i="21"/>
  <c r="BF87" i="43" s="1"/>
  <c r="AN77" i="21"/>
  <c r="AM76" i="21"/>
  <c r="BA85" i="43" s="1"/>
  <c r="AL75" i="21"/>
  <c r="AK74" i="21"/>
  <c r="AB72" i="21"/>
  <c r="G81" i="39" s="1"/>
  <c r="AO70" i="21"/>
  <c r="BF79" i="43" s="1"/>
  <c r="AN69" i="21"/>
  <c r="AM68" i="21"/>
  <c r="BA77" i="43" s="1"/>
  <c r="AL67" i="21"/>
  <c r="AK66" i="21"/>
  <c r="AB64" i="21"/>
  <c r="G73" i="39" s="1"/>
  <c r="AN62" i="21"/>
  <c r="AM61" i="21"/>
  <c r="BA70" i="43" s="1"/>
  <c r="AL60" i="21"/>
  <c r="AK59" i="21"/>
  <c r="AB57" i="21"/>
  <c r="G66" i="39" s="1"/>
  <c r="AO55" i="21"/>
  <c r="BF64" i="43" s="1"/>
  <c r="AN54" i="21"/>
  <c r="AM53" i="21"/>
  <c r="BA62" i="43" s="1"/>
  <c r="AL52" i="21"/>
  <c r="AB50" i="21"/>
  <c r="G59" i="39" s="1"/>
  <c r="AN48" i="21"/>
  <c r="AM47" i="21"/>
  <c r="BA56" i="43" s="1"/>
  <c r="AL46" i="21"/>
  <c r="AK45" i="21"/>
  <c r="AB43" i="21"/>
  <c r="G52" i="39" s="1"/>
  <c r="AO41" i="21"/>
  <c r="BF50" i="43" s="1"/>
  <c r="AN40" i="21"/>
  <c r="AM39" i="21"/>
  <c r="BA48" i="43" s="1"/>
  <c r="AL38" i="21"/>
  <c r="AK37" i="21"/>
  <c r="AB35" i="21"/>
  <c r="G44" i="39" s="1"/>
  <c r="AO33" i="21"/>
  <c r="BF42" i="43" s="1"/>
  <c r="AN32" i="21"/>
  <c r="AM31" i="21"/>
  <c r="BA40" i="43" s="1"/>
  <c r="AK30" i="21"/>
  <c r="AO27" i="21"/>
  <c r="BF36" i="43" s="1"/>
  <c r="AN26" i="21"/>
  <c r="AM25" i="21"/>
  <c r="BA34" i="43" s="1"/>
  <c r="AL24" i="21"/>
  <c r="AK23" i="21"/>
  <c r="AB21" i="21"/>
  <c r="G30" i="39" s="1"/>
  <c r="AO19" i="21"/>
  <c r="BF28" i="43" s="1"/>
  <c r="AN18" i="21"/>
  <c r="AM17" i="21"/>
  <c r="BA26" i="43" s="1"/>
  <c r="AL16" i="21"/>
  <c r="AK15" i="21"/>
  <c r="AV24" i="43" s="1"/>
  <c r="AB13" i="21"/>
  <c r="G22" i="39" s="1"/>
  <c r="AO11" i="21"/>
  <c r="BF20" i="43" s="1"/>
  <c r="AN10" i="21"/>
  <c r="AM9" i="21"/>
  <c r="BA18" i="43" s="1"/>
  <c r="AL8" i="21"/>
  <c r="AK7" i="21"/>
  <c r="AO4" i="21"/>
  <c r="BF13" i="43" s="1"/>
  <c r="AN28" i="21"/>
  <c r="AM27" i="21"/>
  <c r="BA36" i="43" s="1"/>
  <c r="AL26" i="21"/>
  <c r="AK25" i="21"/>
  <c r="AB23" i="21"/>
  <c r="G32" i="39" s="1"/>
  <c r="AO21" i="21"/>
  <c r="BF30" i="43" s="1"/>
  <c r="AN20" i="21"/>
  <c r="AM19" i="21"/>
  <c r="BA28" i="43" s="1"/>
  <c r="AL18" i="21"/>
  <c r="AK17" i="21"/>
  <c r="AB15" i="21"/>
  <c r="AO13" i="21"/>
  <c r="BF22" i="43" s="1"/>
  <c r="AN12" i="21"/>
  <c r="AJ154" i="21"/>
  <c r="AI154" i="21"/>
  <c r="AQ163" i="43" s="1"/>
  <c r="AJ146" i="21"/>
  <c r="AI146" i="21"/>
  <c r="AQ155" i="43" s="1"/>
  <c r="AF144" i="21"/>
  <c r="AE144" i="21"/>
  <c r="AG153" i="43" s="1"/>
  <c r="AJ130" i="21"/>
  <c r="AI130" i="21"/>
  <c r="AQ139" i="43" s="1"/>
  <c r="AJ55" i="21"/>
  <c r="AI55" i="21"/>
  <c r="AQ64" i="43" s="1"/>
  <c r="AJ27" i="21"/>
  <c r="AI27" i="21"/>
  <c r="AQ36" i="43" s="1"/>
  <c r="AJ19" i="21"/>
  <c r="AI19" i="21"/>
  <c r="AQ28" i="43" s="1"/>
  <c r="AM3" i="21"/>
  <c r="BA12" i="43" s="1"/>
  <c r="AK156" i="21"/>
  <c r="AJ155" i="21"/>
  <c r="AI155" i="21"/>
  <c r="AQ164" i="43" s="1"/>
  <c r="AF153" i="21"/>
  <c r="AE153" i="21"/>
  <c r="AG162" i="43" s="1"/>
  <c r="AO152" i="21"/>
  <c r="BF161" i="43" s="1"/>
  <c r="AN151" i="21"/>
  <c r="AM150" i="21"/>
  <c r="BA159" i="43" s="1"/>
  <c r="AL149" i="21"/>
  <c r="AK148" i="21"/>
  <c r="AJ147" i="21"/>
  <c r="AI147" i="21"/>
  <c r="AQ156" i="43" s="1"/>
  <c r="AB146" i="21"/>
  <c r="G155" i="39" s="1"/>
  <c r="AF145" i="21"/>
  <c r="AE145" i="21"/>
  <c r="AG154" i="43" s="1"/>
  <c r="AO144" i="21"/>
  <c r="BF153" i="43" s="1"/>
  <c r="AN143" i="21"/>
  <c r="AM142" i="21"/>
  <c r="BA151" i="43" s="1"/>
  <c r="AL141" i="21"/>
  <c r="AK140" i="21"/>
  <c r="AJ139" i="21"/>
  <c r="AI139" i="21"/>
  <c r="AQ148" i="43" s="1"/>
  <c r="AB138" i="21"/>
  <c r="G147" i="39" s="1"/>
  <c r="K138" i="2"/>
  <c r="AG138" i="21"/>
  <c r="AL147" i="43" s="1"/>
  <c r="AF137" i="21"/>
  <c r="AE137" i="21"/>
  <c r="AG146" i="43" s="1"/>
  <c r="AO136" i="21"/>
  <c r="BF145" i="43" s="1"/>
  <c r="AN135" i="21"/>
  <c r="AM134" i="21"/>
  <c r="BA143" i="43" s="1"/>
  <c r="AL133" i="21"/>
  <c r="AJ131" i="21"/>
  <c r="AI131" i="21"/>
  <c r="AQ140" i="43" s="1"/>
  <c r="AB130" i="21"/>
  <c r="G139" i="39" s="1"/>
  <c r="AO128" i="21"/>
  <c r="BF137" i="43" s="1"/>
  <c r="AN127" i="21"/>
  <c r="AM126" i="21"/>
  <c r="BA135" i="43" s="1"/>
  <c r="AL125" i="21"/>
  <c r="AK124" i="21"/>
  <c r="AJ123" i="21"/>
  <c r="AI123" i="21"/>
  <c r="AQ132" i="43" s="1"/>
  <c r="AB122" i="21"/>
  <c r="G131" i="39" s="1"/>
  <c r="AO120" i="21"/>
  <c r="BF129" i="43" s="1"/>
  <c r="AN119" i="21"/>
  <c r="AM118" i="21"/>
  <c r="BA127" i="43" s="1"/>
  <c r="AL117" i="21"/>
  <c r="AK116" i="21"/>
  <c r="AJ115" i="21"/>
  <c r="AI115" i="21"/>
  <c r="AQ124" i="43" s="1"/>
  <c r="AB114" i="21"/>
  <c r="G123" i="39" s="1"/>
  <c r="AO112" i="21"/>
  <c r="BF121" i="43" s="1"/>
  <c r="AM111" i="21"/>
  <c r="BA120" i="43" s="1"/>
  <c r="AL110" i="21"/>
  <c r="AK109" i="21"/>
  <c r="AJ108" i="21"/>
  <c r="AI108" i="21"/>
  <c r="AQ117" i="43" s="1"/>
  <c r="K145" i="2"/>
  <c r="AG145" i="21"/>
  <c r="AL154" i="43" s="1"/>
  <c r="AJ138" i="21"/>
  <c r="AI138" i="21"/>
  <c r="AQ147" i="43" s="1"/>
  <c r="AJ114" i="21"/>
  <c r="AI114" i="21"/>
  <c r="AQ123" i="43" s="1"/>
  <c r="AF152" i="21"/>
  <c r="AE152" i="21"/>
  <c r="AJ78" i="21"/>
  <c r="AI78" i="21"/>
  <c r="AQ87" i="43" s="1"/>
  <c r="AI70" i="21"/>
  <c r="AQ79" i="43" s="1"/>
  <c r="AJ70" i="21"/>
  <c r="AJ41" i="21"/>
  <c r="AI41" i="21"/>
  <c r="AQ50" i="43" s="1"/>
  <c r="AJ33" i="21"/>
  <c r="AI33" i="21"/>
  <c r="AQ42" i="43" s="1"/>
  <c r="AJ100" i="21"/>
  <c r="AI100" i="21"/>
  <c r="AQ109" i="43" s="1"/>
  <c r="AJ85" i="21"/>
  <c r="AI85" i="21"/>
  <c r="AQ94" i="43" s="1"/>
  <c r="AJ11" i="21"/>
  <c r="AI11" i="21"/>
  <c r="AQ20" i="43" s="1"/>
  <c r="AJ4" i="21"/>
  <c r="AI4" i="21"/>
  <c r="AQ13" i="43" s="1"/>
  <c r="AF136" i="21"/>
  <c r="AE136" i="21"/>
  <c r="AG145" i="43" s="1"/>
  <c r="AJ122" i="21"/>
  <c r="AI122" i="21"/>
  <c r="AQ131" i="43" s="1"/>
  <c r="AB154" i="21"/>
  <c r="G163" i="39" s="1"/>
  <c r="AN105" i="21"/>
  <c r="AB100" i="21"/>
  <c r="G109" i="39" s="1"/>
  <c r="AM96" i="21"/>
  <c r="BA105" i="43" s="1"/>
  <c r="AL95" i="21"/>
  <c r="AK94" i="21"/>
  <c r="AJ93" i="21"/>
  <c r="AI93" i="21"/>
  <c r="AQ102" i="43" s="1"/>
  <c r="AO91" i="21"/>
  <c r="BF100" i="43" s="1"/>
  <c r="AN90" i="21"/>
  <c r="AM89" i="21"/>
  <c r="BA98" i="43" s="1"/>
  <c r="AL88" i="21"/>
  <c r="AK87" i="21"/>
  <c r="AI86" i="21"/>
  <c r="AQ95" i="43" s="1"/>
  <c r="AJ86" i="21"/>
  <c r="AB85" i="21"/>
  <c r="G94" i="39" s="1"/>
  <c r="AO84" i="21"/>
  <c r="BF93" i="43" s="1"/>
  <c r="AN83" i="21"/>
  <c r="AM82" i="21"/>
  <c r="BA91" i="43" s="1"/>
  <c r="AL81" i="21"/>
  <c r="AK80" i="21"/>
  <c r="AI79" i="21"/>
  <c r="AQ88" i="43" s="1"/>
  <c r="AJ79" i="21"/>
  <c r="AL3" i="21"/>
  <c r="AJ156" i="21"/>
  <c r="AI156" i="21"/>
  <c r="AQ165" i="43" s="1"/>
  <c r="AB155" i="21"/>
  <c r="G164" i="39" s="1"/>
  <c r="AF154" i="21"/>
  <c r="AE154" i="21"/>
  <c r="AG163" i="43" s="1"/>
  <c r="AO153" i="21"/>
  <c r="BF162" i="43" s="1"/>
  <c r="AN152" i="21"/>
  <c r="AM151" i="21"/>
  <c r="BA160" i="43" s="1"/>
  <c r="AL150" i="21"/>
  <c r="AK149" i="21"/>
  <c r="AJ148" i="21"/>
  <c r="AI148" i="21"/>
  <c r="AQ157" i="43" s="1"/>
  <c r="AB147" i="21"/>
  <c r="G156" i="39" s="1"/>
  <c r="AF146" i="21"/>
  <c r="AE146" i="21"/>
  <c r="AO145" i="21"/>
  <c r="BF154" i="43" s="1"/>
  <c r="AN144" i="21"/>
  <c r="AM143" i="21"/>
  <c r="BA152" i="43" s="1"/>
  <c r="AL142" i="21"/>
  <c r="AK141" i="21"/>
  <c r="AJ140" i="21"/>
  <c r="AI140" i="21"/>
  <c r="AQ149" i="43" s="1"/>
  <c r="AB139" i="21"/>
  <c r="G148" i="39" s="1"/>
  <c r="AF138" i="21"/>
  <c r="AE138" i="21"/>
  <c r="AG147" i="43" s="1"/>
  <c r="AO137" i="21"/>
  <c r="BF146" i="43" s="1"/>
  <c r="AN136" i="21"/>
  <c r="AM135" i="21"/>
  <c r="BA144" i="43" s="1"/>
  <c r="AL134" i="21"/>
  <c r="AK133" i="21"/>
  <c r="AB131" i="21"/>
  <c r="G140" i="39" s="1"/>
  <c r="AO129" i="21"/>
  <c r="BF138" i="43" s="1"/>
  <c r="AN128" i="21"/>
  <c r="AM127" i="21"/>
  <c r="BA136" i="43" s="1"/>
  <c r="AL126" i="21"/>
  <c r="AK125" i="21"/>
  <c r="AJ124" i="21"/>
  <c r="AI124" i="21"/>
  <c r="AQ133" i="43" s="1"/>
  <c r="AB123" i="21"/>
  <c r="G132" i="39" s="1"/>
  <c r="AO121" i="21"/>
  <c r="BF130" i="43" s="1"/>
  <c r="AN120" i="21"/>
  <c r="AM119" i="21"/>
  <c r="BA128" i="43" s="1"/>
  <c r="AL118" i="21"/>
  <c r="AK117" i="21"/>
  <c r="AJ116" i="21"/>
  <c r="AI116" i="21"/>
  <c r="AQ125" i="43" s="1"/>
  <c r="AB115" i="21"/>
  <c r="G124" i="39" s="1"/>
  <c r="AO113" i="21"/>
  <c r="BF122" i="43" s="1"/>
  <c r="AN112" i="21"/>
  <c r="AL111" i="21"/>
  <c r="AK110" i="21"/>
  <c r="AJ109" i="21"/>
  <c r="AI109" i="21"/>
  <c r="AQ118" i="43" s="1"/>
  <c r="AB108" i="21"/>
  <c r="G117" i="39" s="1"/>
  <c r="AE108" i="21"/>
  <c r="AG117" i="43" s="1"/>
  <c r="AO107" i="21"/>
  <c r="BF116" i="43" s="1"/>
  <c r="AN106" i="21"/>
  <c r="AM105" i="21"/>
  <c r="BA114" i="43" s="1"/>
  <c r="AL104" i="21"/>
  <c r="AK103" i="21"/>
  <c r="AI102" i="21"/>
  <c r="AQ111" i="43" s="1"/>
  <c r="AJ102" i="21"/>
  <c r="AB101" i="21"/>
  <c r="G110" i="39" s="1"/>
  <c r="AO99" i="21"/>
  <c r="BF108" i="43" s="1"/>
  <c r="AN98" i="21"/>
  <c r="AM97" i="21"/>
  <c r="BA106" i="43" s="1"/>
  <c r="AL96" i="21"/>
  <c r="AK95" i="21"/>
  <c r="AJ94" i="21"/>
  <c r="AI94" i="21"/>
  <c r="AQ103" i="43" s="1"/>
  <c r="AB93" i="21"/>
  <c r="G102" i="39" s="1"/>
  <c r="AO92" i="21"/>
  <c r="BF101" i="43" s="1"/>
  <c r="AN91" i="21"/>
  <c r="AM90" i="21"/>
  <c r="BA99" i="43" s="1"/>
  <c r="AL89" i="21"/>
  <c r="AK88" i="21"/>
  <c r="AI87" i="21"/>
  <c r="AQ96" i="43" s="1"/>
  <c r="AJ87" i="21"/>
  <c r="AB86" i="21"/>
  <c r="G95" i="39" s="1"/>
  <c r="AN84" i="21"/>
  <c r="AM83" i="21"/>
  <c r="BA92" i="43" s="1"/>
  <c r="AL82" i="21"/>
  <c r="AK81" i="21"/>
  <c r="AJ80" i="21"/>
  <c r="AI80" i="21"/>
  <c r="AQ89" i="43" s="1"/>
  <c r="AB79" i="21"/>
  <c r="G88" i="39" s="1"/>
  <c r="AJ72" i="21"/>
  <c r="AI72" i="21"/>
  <c r="AQ81" i="43" s="1"/>
  <c r="AJ101" i="21"/>
  <c r="AI101" i="21"/>
  <c r="AQ110" i="43" s="1"/>
  <c r="AF155" i="21"/>
  <c r="AE155" i="21"/>
  <c r="AG164" i="43" s="1"/>
  <c r="AJ149" i="21"/>
  <c r="AI149" i="21"/>
  <c r="AQ158" i="43" s="1"/>
  <c r="AF147" i="21"/>
  <c r="AE147" i="21"/>
  <c r="AG156" i="43" s="1"/>
  <c r="AJ141" i="21"/>
  <c r="AI141" i="21"/>
  <c r="AQ150" i="43" s="1"/>
  <c r="AF139" i="21"/>
  <c r="AE139" i="21"/>
  <c r="AG148" i="43" s="1"/>
  <c r="AJ133" i="21"/>
  <c r="AI133" i="21"/>
  <c r="AQ142" i="43" s="1"/>
  <c r="AJ125" i="21"/>
  <c r="AI125" i="21"/>
  <c r="AQ134" i="43" s="1"/>
  <c r="AJ117" i="21"/>
  <c r="AI117" i="21"/>
  <c r="AQ126" i="43" s="1"/>
  <c r="AI110" i="21"/>
  <c r="AQ119" i="43" s="1"/>
  <c r="AJ110" i="21"/>
  <c r="AI103" i="21"/>
  <c r="AQ112" i="43" s="1"/>
  <c r="AJ103" i="21"/>
  <c r="AI95" i="21"/>
  <c r="AQ104" i="43" s="1"/>
  <c r="AJ95" i="21"/>
  <c r="AJ88" i="21"/>
  <c r="AI88" i="21"/>
  <c r="AQ97" i="43" s="1"/>
  <c r="AI81" i="21"/>
  <c r="AQ90" i="43" s="1"/>
  <c r="AJ81" i="21"/>
  <c r="AI73" i="21"/>
  <c r="AQ82" i="43" s="1"/>
  <c r="AJ73" i="21"/>
  <c r="AI65" i="21"/>
  <c r="AQ74" i="43" s="1"/>
  <c r="AJ65" i="21"/>
  <c r="AI58" i="21"/>
  <c r="AQ67" i="43" s="1"/>
  <c r="AJ58" i="21"/>
  <c r="AM104" i="21"/>
  <c r="BA113" i="43" s="1"/>
  <c r="AN97" i="21"/>
  <c r="K148" i="2"/>
  <c r="AG148" i="21"/>
  <c r="AL157" i="43" s="1"/>
  <c r="AJ3" i="21"/>
  <c r="AI3" i="21"/>
  <c r="AQ12" i="43" s="1"/>
  <c r="AF156" i="21"/>
  <c r="AE156" i="21"/>
  <c r="AG165" i="43" s="1"/>
  <c r="AO155" i="21"/>
  <c r="BF164" i="43" s="1"/>
  <c r="AN154" i="21"/>
  <c r="AM153" i="21"/>
  <c r="BA162" i="43" s="1"/>
  <c r="AL152" i="21"/>
  <c r="AK151" i="21"/>
  <c r="AJ150" i="21"/>
  <c r="AI150" i="21"/>
  <c r="AQ159" i="43" s="1"/>
  <c r="AB149" i="21"/>
  <c r="G158" i="39" s="1"/>
  <c r="AF148" i="21"/>
  <c r="AO147" i="21"/>
  <c r="BF156" i="43" s="1"/>
  <c r="AN146" i="21"/>
  <c r="AM145" i="21"/>
  <c r="BA154" i="43" s="1"/>
  <c r="AL144" i="21"/>
  <c r="AK143" i="21"/>
  <c r="AJ142" i="21"/>
  <c r="AI142" i="21"/>
  <c r="AQ151" i="43" s="1"/>
  <c r="AB141" i="21"/>
  <c r="G150" i="39" s="1"/>
  <c r="AF140" i="21"/>
  <c r="AE140" i="21"/>
  <c r="AG149" i="43" s="1"/>
  <c r="AO139" i="21"/>
  <c r="BF148" i="43" s="1"/>
  <c r="AN138" i="21"/>
  <c r="AM137" i="21"/>
  <c r="BA146" i="43" s="1"/>
  <c r="AL136" i="21"/>
  <c r="AK135" i="21"/>
  <c r="AV144" i="43" s="1"/>
  <c r="AJ134" i="21"/>
  <c r="AI134" i="21"/>
  <c r="AQ143" i="43" s="1"/>
  <c r="AB133" i="21"/>
  <c r="G142" i="39" s="1"/>
  <c r="AO131" i="21"/>
  <c r="BF140" i="43" s="1"/>
  <c r="AN130" i="21"/>
  <c r="AM129" i="21"/>
  <c r="BA138" i="43" s="1"/>
  <c r="AL128" i="21"/>
  <c r="AK127" i="21"/>
  <c r="AI126" i="21"/>
  <c r="AQ135" i="43" s="1"/>
  <c r="AJ126" i="21"/>
  <c r="AB125" i="21"/>
  <c r="G134" i="39" s="1"/>
  <c r="AO123" i="21"/>
  <c r="BF132" i="43" s="1"/>
  <c r="AN122" i="21"/>
  <c r="AM121" i="21"/>
  <c r="BA130" i="43" s="1"/>
  <c r="AL120" i="21"/>
  <c r="AK119" i="21"/>
  <c r="AI118" i="21"/>
  <c r="AQ127" i="43" s="1"/>
  <c r="AJ118" i="21"/>
  <c r="AB117" i="21"/>
  <c r="G126" i="39" s="1"/>
  <c r="AO115" i="21"/>
  <c r="BF124" i="43" s="1"/>
  <c r="AN114" i="21"/>
  <c r="AM113" i="21"/>
  <c r="BA122" i="43" s="1"/>
  <c r="AL112" i="21"/>
  <c r="AI111" i="21"/>
  <c r="AQ120" i="43" s="1"/>
  <c r="AJ111" i="21"/>
  <c r="AB110" i="21"/>
  <c r="G119" i="39" s="1"/>
  <c r="AO108" i="21"/>
  <c r="BF117" i="43" s="1"/>
  <c r="AM107" i="21"/>
  <c r="BA116" i="43" s="1"/>
  <c r="AL106" i="21"/>
  <c r="AK105" i="21"/>
  <c r="AJ104" i="21"/>
  <c r="AI104" i="21"/>
  <c r="AQ113" i="43" s="1"/>
  <c r="AB103" i="21"/>
  <c r="G112" i="39" s="1"/>
  <c r="AO101" i="21"/>
  <c r="BF110" i="43" s="1"/>
  <c r="AN100" i="21"/>
  <c r="AM99" i="21"/>
  <c r="BA108" i="43" s="1"/>
  <c r="AL98" i="21"/>
  <c r="AK97" i="21"/>
  <c r="AJ96" i="21"/>
  <c r="AI96" i="21"/>
  <c r="AQ105" i="43" s="1"/>
  <c r="AB95" i="21"/>
  <c r="G104" i="39" s="1"/>
  <c r="AO93" i="21"/>
  <c r="BF102" i="43" s="1"/>
  <c r="AM92" i="21"/>
  <c r="BA101" i="43" s="1"/>
  <c r="AL91" i="21"/>
  <c r="AK90" i="21"/>
  <c r="AI89" i="21"/>
  <c r="AQ98" i="43" s="1"/>
  <c r="AJ89" i="21"/>
  <c r="AB88" i="21"/>
  <c r="G97" i="39" s="1"/>
  <c r="AO86" i="21"/>
  <c r="BF95" i="43" s="1"/>
  <c r="AN85" i="21"/>
  <c r="AL84" i="21"/>
  <c r="AK83" i="21"/>
  <c r="AJ82" i="21"/>
  <c r="AI82" i="21"/>
  <c r="AQ91" i="43" s="1"/>
  <c r="AB81" i="21"/>
  <c r="G90" i="39" s="1"/>
  <c r="AO79" i="21"/>
  <c r="BF88" i="43" s="1"/>
  <c r="AN78" i="21"/>
  <c r="AM77" i="21"/>
  <c r="BA86" i="43" s="1"/>
  <c r="AL76" i="21"/>
  <c r="AK75" i="21"/>
  <c r="AO106" i="21"/>
  <c r="BF115" i="43" s="1"/>
  <c r="AL103" i="21"/>
  <c r="AK102" i="21"/>
  <c r="AO98" i="21"/>
  <c r="BF107" i="43" s="1"/>
  <c r="AJ151" i="21"/>
  <c r="AI151" i="21"/>
  <c r="AQ160" i="43" s="1"/>
  <c r="K150" i="2"/>
  <c r="AG150" i="21"/>
  <c r="AF149" i="21"/>
  <c r="AE149" i="21"/>
  <c r="AG158" i="43" s="1"/>
  <c r="AJ143" i="21"/>
  <c r="AI143" i="21"/>
  <c r="AQ152" i="43" s="1"/>
  <c r="AJ135" i="21"/>
  <c r="AI135" i="21"/>
  <c r="AQ144" i="43" s="1"/>
  <c r="AF133" i="21"/>
  <c r="AE133" i="21"/>
  <c r="AG142" i="43" s="1"/>
  <c r="AJ127" i="21"/>
  <c r="AI127" i="21"/>
  <c r="AQ136" i="43" s="1"/>
  <c r="AJ119" i="21"/>
  <c r="AI119" i="21"/>
  <c r="AQ128" i="43" s="1"/>
  <c r="AI105" i="21"/>
  <c r="AQ114" i="43" s="1"/>
  <c r="AJ105" i="21"/>
  <c r="AI97" i="21"/>
  <c r="AQ106" i="43" s="1"/>
  <c r="AJ97" i="21"/>
  <c r="AJ90" i="21"/>
  <c r="AI90" i="21"/>
  <c r="AQ99" i="43" s="1"/>
  <c r="AJ83" i="21"/>
  <c r="AI83" i="21"/>
  <c r="AQ92" i="43" s="1"/>
  <c r="AJ75" i="21"/>
  <c r="AI75" i="21"/>
  <c r="AQ84" i="43" s="1"/>
  <c r="AE148" i="21"/>
  <c r="AG157" i="43" s="1"/>
  <c r="AF3" i="21"/>
  <c r="AE3" i="21"/>
  <c r="AG12" i="43" s="1"/>
  <c r="AN156" i="21"/>
  <c r="AM155" i="21"/>
  <c r="BA164" i="43" s="1"/>
  <c r="AL154" i="21"/>
  <c r="AK153" i="21"/>
  <c r="AJ152" i="21"/>
  <c r="AI152" i="21"/>
  <c r="AQ161" i="43" s="1"/>
  <c r="AB151" i="21"/>
  <c r="G160" i="39" s="1"/>
  <c r="AF150" i="21"/>
  <c r="AO149" i="21"/>
  <c r="BF158" i="43" s="1"/>
  <c r="AN148" i="21"/>
  <c r="AM147" i="21"/>
  <c r="BA156" i="43" s="1"/>
  <c r="AL146" i="21"/>
  <c r="AK145" i="21"/>
  <c r="AJ144" i="21"/>
  <c r="AI144" i="21"/>
  <c r="AQ153" i="43" s="1"/>
  <c r="AB143" i="21"/>
  <c r="G152" i="39" s="1"/>
  <c r="AF142" i="21"/>
  <c r="AE142" i="21"/>
  <c r="AA151" i="43" s="1"/>
  <c r="AO141" i="21"/>
  <c r="BF150" i="43" s="1"/>
  <c r="AN140" i="21"/>
  <c r="AM139" i="21"/>
  <c r="BA148" i="43" s="1"/>
  <c r="AL138" i="21"/>
  <c r="AK137" i="21"/>
  <c r="AJ136" i="21"/>
  <c r="AI136" i="21"/>
  <c r="AQ145" i="43" s="1"/>
  <c r="AB135" i="21"/>
  <c r="K135" i="2"/>
  <c r="AG135" i="21"/>
  <c r="AL144" i="43" s="1"/>
  <c r="AF134" i="21"/>
  <c r="AE134" i="21"/>
  <c r="AA143" i="43" s="1"/>
  <c r="AO133" i="21"/>
  <c r="BF142" i="43" s="1"/>
  <c r="AM131" i="21"/>
  <c r="BA140" i="43" s="1"/>
  <c r="AL130" i="21"/>
  <c r="AK129" i="21"/>
  <c r="AJ128" i="21"/>
  <c r="AI128" i="21"/>
  <c r="AQ137" i="43" s="1"/>
  <c r="AB127" i="21"/>
  <c r="G136" i="39" s="1"/>
  <c r="AP126" i="21"/>
  <c r="AO125" i="21"/>
  <c r="BF134" i="43" s="1"/>
  <c r="AN124" i="21"/>
  <c r="AM123" i="21"/>
  <c r="BA132" i="43" s="1"/>
  <c r="AL122" i="21"/>
  <c r="AK121" i="21"/>
  <c r="AJ120" i="21"/>
  <c r="AI120" i="21"/>
  <c r="AQ129" i="43" s="1"/>
  <c r="AB119" i="21"/>
  <c r="G128" i="39" s="1"/>
  <c r="AO117" i="21"/>
  <c r="BF126" i="43" s="1"/>
  <c r="AN116" i="21"/>
  <c r="AM115" i="21"/>
  <c r="BA124" i="43" s="1"/>
  <c r="AL114" i="21"/>
  <c r="AK113" i="21"/>
  <c r="AV122" i="43" s="1"/>
  <c r="AJ112" i="21"/>
  <c r="AI112" i="21"/>
  <c r="AQ121" i="43" s="1"/>
  <c r="AO110" i="21"/>
  <c r="BF119" i="43" s="1"/>
  <c r="AN109" i="21"/>
  <c r="AM108" i="21"/>
  <c r="BA117" i="43" s="1"/>
  <c r="H108" i="21"/>
  <c r="G117" i="41" s="1"/>
  <c r="AK107" i="21"/>
  <c r="AJ106" i="21"/>
  <c r="AI106" i="21"/>
  <c r="AQ115" i="43" s="1"/>
  <c r="AB105" i="21"/>
  <c r="G114" i="39" s="1"/>
  <c r="AO103" i="21"/>
  <c r="BF112" i="43" s="1"/>
  <c r="AN102" i="21"/>
  <c r="AM101" i="21"/>
  <c r="BA110" i="43" s="1"/>
  <c r="AL100" i="21"/>
  <c r="AK99" i="21"/>
  <c r="AJ98" i="21"/>
  <c r="AI98" i="21"/>
  <c r="AQ107" i="43" s="1"/>
  <c r="AB97" i="21"/>
  <c r="G106" i="39" s="1"/>
  <c r="AO95" i="21"/>
  <c r="BF104" i="43" s="1"/>
  <c r="AN94" i="21"/>
  <c r="AM93" i="21"/>
  <c r="BA102" i="43" s="1"/>
  <c r="AK92" i="21"/>
  <c r="AJ91" i="21"/>
  <c r="AI91" i="21"/>
  <c r="AQ100" i="43" s="1"/>
  <c r="AB90" i="21"/>
  <c r="G99" i="39" s="1"/>
  <c r="AO88" i="21"/>
  <c r="BF97" i="43" s="1"/>
  <c r="AN87" i="21"/>
  <c r="AM86" i="21"/>
  <c r="BA95" i="43" s="1"/>
  <c r="AL85" i="21"/>
  <c r="AJ84" i="21"/>
  <c r="AI84" i="21"/>
  <c r="AQ93" i="43" s="1"/>
  <c r="AB83" i="21"/>
  <c r="G92" i="39" s="1"/>
  <c r="AO81" i="21"/>
  <c r="BF90" i="43" s="1"/>
  <c r="AN80" i="21"/>
  <c r="AM79" i="21"/>
  <c r="BA88" i="43" s="1"/>
  <c r="AJ153" i="21"/>
  <c r="AI153" i="21"/>
  <c r="AQ162" i="43" s="1"/>
  <c r="K152" i="2"/>
  <c r="AG152" i="21"/>
  <c r="AL161" i="43" s="1"/>
  <c r="AF151" i="21"/>
  <c r="AE151" i="21"/>
  <c r="AJ145" i="21"/>
  <c r="AI145" i="21"/>
  <c r="AQ154" i="43" s="1"/>
  <c r="AF143" i="21"/>
  <c r="AE143" i="21"/>
  <c r="AJ137" i="21"/>
  <c r="AI137" i="21"/>
  <c r="AQ146" i="43" s="1"/>
  <c r="AF135" i="21"/>
  <c r="AE135" i="21"/>
  <c r="AJ129" i="21"/>
  <c r="AI129" i="21"/>
  <c r="AQ138" i="43" s="1"/>
  <c r="AJ121" i="21"/>
  <c r="AI121" i="21"/>
  <c r="AQ130" i="43" s="1"/>
  <c r="AJ113" i="21"/>
  <c r="AI113" i="21"/>
  <c r="AQ122" i="43" s="1"/>
  <c r="AJ107" i="21"/>
  <c r="AI107" i="21"/>
  <c r="AQ116" i="43" s="1"/>
  <c r="AJ99" i="21"/>
  <c r="AI99" i="21"/>
  <c r="AQ108" i="43" s="1"/>
  <c r="AJ92" i="21"/>
  <c r="AI92" i="21"/>
  <c r="AQ101" i="43" s="1"/>
  <c r="AJ77" i="21"/>
  <c r="AI77" i="21"/>
  <c r="AQ86" i="43" s="1"/>
  <c r="AJ69" i="21"/>
  <c r="AI69" i="21"/>
  <c r="AQ78" i="43" s="1"/>
  <c r="AJ62" i="21"/>
  <c r="AI62" i="21"/>
  <c r="AQ71" i="43" s="1"/>
  <c r="AJ54" i="21"/>
  <c r="AI54" i="21"/>
  <c r="AQ63" i="43" s="1"/>
  <c r="AE141" i="21"/>
  <c r="AG150" i="43" s="1"/>
  <c r="AB78" i="21"/>
  <c r="G87" i="39" s="1"/>
  <c r="AO76" i="21"/>
  <c r="BF85" i="43" s="1"/>
  <c r="AN75" i="21"/>
  <c r="AM74" i="21"/>
  <c r="BA83" i="43" s="1"/>
  <c r="AL73" i="21"/>
  <c r="AK72" i="21"/>
  <c r="AI71" i="21"/>
  <c r="AQ80" i="43" s="1"/>
  <c r="AJ71" i="21"/>
  <c r="AB70" i="21"/>
  <c r="G79" i="39" s="1"/>
  <c r="AO68" i="21"/>
  <c r="BF77" i="43" s="1"/>
  <c r="AN67" i="21"/>
  <c r="AM66" i="21"/>
  <c r="BA75" i="43" s="1"/>
  <c r="AL65" i="21"/>
  <c r="AK64" i="21"/>
  <c r="AI63" i="21"/>
  <c r="AQ72" i="43" s="1"/>
  <c r="AJ63" i="21"/>
  <c r="AO61" i="21"/>
  <c r="BF70" i="43" s="1"/>
  <c r="AN60" i="21"/>
  <c r="AM59" i="21"/>
  <c r="BA68" i="43" s="1"/>
  <c r="AL58" i="21"/>
  <c r="AK57" i="21"/>
  <c r="AJ56" i="21"/>
  <c r="AI56" i="21"/>
  <c r="AQ65" i="43" s="1"/>
  <c r="AB55" i="21"/>
  <c r="G64" i="39" s="1"/>
  <c r="AO53" i="21"/>
  <c r="BF62" i="43" s="1"/>
  <c r="AN52" i="21"/>
  <c r="AL51" i="21"/>
  <c r="AK50" i="21"/>
  <c r="AI49" i="21"/>
  <c r="AQ58" i="43" s="1"/>
  <c r="AJ49" i="21"/>
  <c r="AO47" i="21"/>
  <c r="BF56" i="43" s="1"/>
  <c r="AN46" i="21"/>
  <c r="AM45" i="21"/>
  <c r="BA54" i="43" s="1"/>
  <c r="AL44" i="21"/>
  <c r="AK43" i="21"/>
  <c r="AI42" i="21"/>
  <c r="AQ51" i="43" s="1"/>
  <c r="AJ42" i="21"/>
  <c r="AB41" i="21"/>
  <c r="G50" i="39" s="1"/>
  <c r="AO39" i="21"/>
  <c r="BF48" i="43" s="1"/>
  <c r="AN38" i="21"/>
  <c r="AM37" i="21"/>
  <c r="BA46" i="43" s="1"/>
  <c r="AL36" i="21"/>
  <c r="AK35" i="21"/>
  <c r="AV44" i="43" s="1"/>
  <c r="AI34" i="21"/>
  <c r="AQ43" i="43" s="1"/>
  <c r="AJ34" i="21"/>
  <c r="AB33" i="21"/>
  <c r="G42" i="39" s="1"/>
  <c r="AO31" i="21"/>
  <c r="BF40" i="43" s="1"/>
  <c r="AM30" i="21"/>
  <c r="BA39" i="43" s="1"/>
  <c r="AL29" i="21"/>
  <c r="AJ28" i="21"/>
  <c r="AI28" i="21"/>
  <c r="AQ37" i="43" s="1"/>
  <c r="AB27" i="21"/>
  <c r="G36" i="39" s="1"/>
  <c r="AO25" i="21"/>
  <c r="BF34" i="43" s="1"/>
  <c r="AN24" i="21"/>
  <c r="AM23" i="21"/>
  <c r="BA32" i="43" s="1"/>
  <c r="AL22" i="21"/>
  <c r="AK21" i="21"/>
  <c r="AJ20" i="21"/>
  <c r="AI20" i="21"/>
  <c r="AQ29" i="43" s="1"/>
  <c r="AB19" i="21"/>
  <c r="G28" i="39" s="1"/>
  <c r="AO17" i="21"/>
  <c r="BF26" i="43" s="1"/>
  <c r="AN16" i="21"/>
  <c r="AM15" i="21"/>
  <c r="BA24" i="43" s="1"/>
  <c r="AL14" i="21"/>
  <c r="AK13" i="21"/>
  <c r="AJ12" i="21"/>
  <c r="AI12" i="21"/>
  <c r="AQ21" i="43" s="1"/>
  <c r="AB11" i="21"/>
  <c r="G20" i="39" s="1"/>
  <c r="AO9" i="21"/>
  <c r="BF18" i="43" s="1"/>
  <c r="AN8" i="21"/>
  <c r="AM7" i="21"/>
  <c r="BA16" i="43" s="1"/>
  <c r="AL6" i="21"/>
  <c r="AI5" i="21"/>
  <c r="AQ14" i="43" s="1"/>
  <c r="AJ5" i="21"/>
  <c r="AB4" i="21"/>
  <c r="G13" i="39" s="1"/>
  <c r="AJ64" i="21"/>
  <c r="AI64" i="21"/>
  <c r="AQ73" i="43" s="1"/>
  <c r="AI57" i="21"/>
  <c r="AQ66" i="43" s="1"/>
  <c r="AJ57" i="21"/>
  <c r="AJ50" i="21"/>
  <c r="AI50" i="21"/>
  <c r="AQ59" i="43" s="1"/>
  <c r="AJ43" i="21"/>
  <c r="AI43" i="21"/>
  <c r="AQ52" i="43" s="1"/>
  <c r="AJ35" i="21"/>
  <c r="AI35" i="21"/>
  <c r="AQ44" i="43" s="1"/>
  <c r="AJ21" i="21"/>
  <c r="AI21" i="21"/>
  <c r="AQ30" i="43" s="1"/>
  <c r="AJ13" i="21"/>
  <c r="AI13" i="21"/>
  <c r="AQ22" i="43" s="1"/>
  <c r="AE29" i="21"/>
  <c r="AG38" i="43" s="1"/>
  <c r="AI51" i="21"/>
  <c r="AQ60" i="43" s="1"/>
  <c r="AJ51" i="21"/>
  <c r="AJ44" i="21"/>
  <c r="AI44" i="21"/>
  <c r="AQ53" i="43" s="1"/>
  <c r="AJ36" i="21"/>
  <c r="AI36" i="21"/>
  <c r="AQ45" i="43" s="1"/>
  <c r="AJ29" i="21"/>
  <c r="AI29" i="21"/>
  <c r="AQ38" i="43" s="1"/>
  <c r="AJ22" i="21"/>
  <c r="AI22" i="21"/>
  <c r="AQ31" i="43" s="1"/>
  <c r="AI14" i="21"/>
  <c r="AQ23" i="43" s="1"/>
  <c r="AJ14" i="21"/>
  <c r="AJ6" i="21"/>
  <c r="AI6" i="21"/>
  <c r="AQ15" i="43" s="1"/>
  <c r="AJ74" i="21"/>
  <c r="AI74" i="21"/>
  <c r="AQ83" i="43" s="1"/>
  <c r="AB73" i="21"/>
  <c r="G82" i="39" s="1"/>
  <c r="AO71" i="21"/>
  <c r="BF80" i="43" s="1"/>
  <c r="AN70" i="21"/>
  <c r="AM69" i="21"/>
  <c r="BA78" i="43" s="1"/>
  <c r="AL68" i="21"/>
  <c r="AK67" i="21"/>
  <c r="AV76" i="43" s="1"/>
  <c r="AJ66" i="21"/>
  <c r="AI66" i="21"/>
  <c r="AQ75" i="43" s="1"/>
  <c r="AB65" i="21"/>
  <c r="G74" i="39" s="1"/>
  <c r="AO63" i="21"/>
  <c r="BF72" i="43" s="1"/>
  <c r="AM62" i="21"/>
  <c r="BA71" i="43" s="1"/>
  <c r="AL61" i="21"/>
  <c r="AK60" i="21"/>
  <c r="AJ59" i="21"/>
  <c r="AI59" i="21"/>
  <c r="AQ68" i="43" s="1"/>
  <c r="AB58" i="21"/>
  <c r="G67" i="39" s="1"/>
  <c r="AO56" i="21"/>
  <c r="BF65" i="43" s="1"/>
  <c r="AN55" i="21"/>
  <c r="AM54" i="21"/>
  <c r="BA63" i="43" s="1"/>
  <c r="AL53" i="21"/>
  <c r="AK52" i="21"/>
  <c r="AB51" i="21"/>
  <c r="G60" i="39" s="1"/>
  <c r="AO49" i="21"/>
  <c r="BF58" i="43" s="1"/>
  <c r="AM48" i="21"/>
  <c r="BA57" i="43" s="1"/>
  <c r="AL47" i="21"/>
  <c r="AK46" i="21"/>
  <c r="AJ45" i="21"/>
  <c r="AI45" i="21"/>
  <c r="AQ54" i="43" s="1"/>
  <c r="AB44" i="21"/>
  <c r="G53" i="39" s="1"/>
  <c r="AO42" i="21"/>
  <c r="BF51" i="43" s="1"/>
  <c r="AN41" i="21"/>
  <c r="AM40" i="21"/>
  <c r="BA49" i="43" s="1"/>
  <c r="AL39" i="21"/>
  <c r="AK38" i="21"/>
  <c r="AJ37" i="21"/>
  <c r="AI37" i="21"/>
  <c r="AQ46" i="43" s="1"/>
  <c r="AB36" i="21"/>
  <c r="G45" i="39" s="1"/>
  <c r="AO34" i="21"/>
  <c r="BF43" i="43" s="1"/>
  <c r="AN33" i="21"/>
  <c r="AM32" i="21"/>
  <c r="BA41" i="43" s="1"/>
  <c r="AL31" i="21"/>
  <c r="AI30" i="21"/>
  <c r="AQ39" i="43" s="1"/>
  <c r="AJ30" i="21"/>
  <c r="AB29" i="21"/>
  <c r="G38" i="39" s="1"/>
  <c r="AO28" i="21"/>
  <c r="BF37" i="43" s="1"/>
  <c r="AN27" i="21"/>
  <c r="AM26" i="21"/>
  <c r="BA35" i="43" s="1"/>
  <c r="AL25" i="21"/>
  <c r="AK24" i="21"/>
  <c r="AI23" i="21"/>
  <c r="AQ32" i="43" s="1"/>
  <c r="AJ23" i="21"/>
  <c r="AB22" i="21"/>
  <c r="G31" i="39" s="1"/>
  <c r="AO20" i="21"/>
  <c r="BF29" i="43" s="1"/>
  <c r="AN19" i="21"/>
  <c r="AM18" i="21"/>
  <c r="BA27" i="43" s="1"/>
  <c r="AL17" i="21"/>
  <c r="AK16" i="21"/>
  <c r="AI15" i="21"/>
  <c r="AQ24" i="43" s="1"/>
  <c r="AJ15" i="21"/>
  <c r="AB14" i="21"/>
  <c r="G23" i="39" s="1"/>
  <c r="AO12" i="21"/>
  <c r="BF21" i="43" s="1"/>
  <c r="AN11" i="21"/>
  <c r="AM10" i="21"/>
  <c r="BA19" i="43" s="1"/>
  <c r="AL9" i="21"/>
  <c r="AK8" i="21"/>
  <c r="AI7" i="21"/>
  <c r="AQ16" i="43" s="1"/>
  <c r="AJ7" i="21"/>
  <c r="AB6" i="21"/>
  <c r="G15" i="39" s="1"/>
  <c r="AO5" i="21"/>
  <c r="BF14" i="43" s="1"/>
  <c r="AN4" i="21"/>
  <c r="AE52" i="21"/>
  <c r="AG61" i="43" s="1"/>
  <c r="AE49" i="21"/>
  <c r="AG58" i="43" s="1"/>
  <c r="AJ67" i="21"/>
  <c r="AI67" i="21"/>
  <c r="AQ76" i="43" s="1"/>
  <c r="AI60" i="21"/>
  <c r="AQ69" i="43" s="1"/>
  <c r="AJ60" i="21"/>
  <c r="AI52" i="21"/>
  <c r="AQ61" i="43" s="1"/>
  <c r="AJ52" i="21"/>
  <c r="AJ46" i="21"/>
  <c r="AI46" i="21"/>
  <c r="AQ55" i="43" s="1"/>
  <c r="AJ38" i="21"/>
  <c r="AI38" i="21"/>
  <c r="AQ47" i="43" s="1"/>
  <c r="AJ24" i="21"/>
  <c r="AI24" i="21"/>
  <c r="AQ33" i="43" s="1"/>
  <c r="AJ16" i="21"/>
  <c r="AI16" i="21"/>
  <c r="AQ25" i="43" s="1"/>
  <c r="AM11" i="21"/>
  <c r="BA20" i="43" s="1"/>
  <c r="AL10" i="21"/>
  <c r="AK9" i="21"/>
  <c r="AJ8" i="21"/>
  <c r="AI8" i="21"/>
  <c r="AQ17" i="43" s="1"/>
  <c r="AB7" i="21"/>
  <c r="G16" i="39" s="1"/>
  <c r="AN5" i="21"/>
  <c r="AM4" i="21"/>
  <c r="BA13" i="43" s="1"/>
  <c r="AL78" i="21"/>
  <c r="AK77" i="21"/>
  <c r="AJ76" i="21"/>
  <c r="AI76" i="21"/>
  <c r="AQ85" i="43" s="1"/>
  <c r="AB75" i="21"/>
  <c r="G84" i="39" s="1"/>
  <c r="AO73" i="21"/>
  <c r="BF82" i="43" s="1"/>
  <c r="AN72" i="21"/>
  <c r="AM71" i="21"/>
  <c r="BA80" i="43" s="1"/>
  <c r="AL70" i="21"/>
  <c r="AK69" i="21"/>
  <c r="AJ68" i="21"/>
  <c r="AI68" i="21"/>
  <c r="AQ77" i="43" s="1"/>
  <c r="AB67" i="21"/>
  <c r="AO65" i="21"/>
  <c r="BF74" i="43" s="1"/>
  <c r="AN64" i="21"/>
  <c r="AM63" i="21"/>
  <c r="BA72" i="43" s="1"/>
  <c r="AK62" i="21"/>
  <c r="AJ61" i="21"/>
  <c r="AI61" i="21"/>
  <c r="AQ70" i="43" s="1"/>
  <c r="AB60" i="21"/>
  <c r="G69" i="39" s="1"/>
  <c r="AO58" i="21"/>
  <c r="BF67" i="43" s="1"/>
  <c r="AN57" i="21"/>
  <c r="AM56" i="21"/>
  <c r="BA65" i="43" s="1"/>
  <c r="AL55" i="21"/>
  <c r="AK54" i="21"/>
  <c r="AJ53" i="21"/>
  <c r="AI53" i="21"/>
  <c r="AQ62" i="43" s="1"/>
  <c r="AB52" i="21"/>
  <c r="AO51" i="21"/>
  <c r="BF60" i="43" s="1"/>
  <c r="AN50" i="21"/>
  <c r="AM49" i="21"/>
  <c r="BA58" i="43" s="1"/>
  <c r="AK48" i="21"/>
  <c r="AJ47" i="21"/>
  <c r="AI47" i="21"/>
  <c r="AQ56" i="43" s="1"/>
  <c r="AB46" i="21"/>
  <c r="G55" i="39" s="1"/>
  <c r="AO44" i="21"/>
  <c r="BF53" i="43" s="1"/>
  <c r="AN43" i="21"/>
  <c r="AM42" i="21"/>
  <c r="BA51" i="43" s="1"/>
  <c r="AL41" i="21"/>
  <c r="AK40" i="21"/>
  <c r="AI39" i="21"/>
  <c r="AQ48" i="43" s="1"/>
  <c r="AJ39" i="21"/>
  <c r="AB38" i="21"/>
  <c r="G47" i="39" s="1"/>
  <c r="AO36" i="21"/>
  <c r="BF45" i="43" s="1"/>
  <c r="AN35" i="21"/>
  <c r="AM34" i="21"/>
  <c r="BA43" i="43" s="1"/>
  <c r="AL33" i="21"/>
  <c r="AK32" i="21"/>
  <c r="AJ31" i="21"/>
  <c r="AI31" i="21"/>
  <c r="AQ40" i="43" s="1"/>
  <c r="AO29" i="21"/>
  <c r="BF38" i="43" s="1"/>
  <c r="AM28" i="21"/>
  <c r="BA37" i="43" s="1"/>
  <c r="AL27" i="21"/>
  <c r="AK26" i="21"/>
  <c r="AI25" i="21"/>
  <c r="AQ34" i="43" s="1"/>
  <c r="AJ25" i="21"/>
  <c r="AB24" i="21"/>
  <c r="G33" i="39" s="1"/>
  <c r="AO22" i="21"/>
  <c r="BF31" i="43" s="1"/>
  <c r="AN21" i="21"/>
  <c r="AM20" i="21"/>
  <c r="BA29" i="43" s="1"/>
  <c r="AL19" i="21"/>
  <c r="AK18" i="21"/>
  <c r="AI17" i="21"/>
  <c r="AQ26" i="43" s="1"/>
  <c r="AJ17" i="21"/>
  <c r="AB16" i="21"/>
  <c r="G25" i="39" s="1"/>
  <c r="AO14" i="21"/>
  <c r="BF23" i="43" s="1"/>
  <c r="AN13" i="21"/>
  <c r="AM12" i="21"/>
  <c r="BA21" i="43" s="1"/>
  <c r="AL11" i="21"/>
  <c r="AK10" i="21"/>
  <c r="AI9" i="21"/>
  <c r="AQ18" i="43" s="1"/>
  <c r="AJ9" i="21"/>
  <c r="AB8" i="21"/>
  <c r="G17" i="39" s="1"/>
  <c r="AO6" i="21"/>
  <c r="BF15" i="43" s="1"/>
  <c r="AM5" i="21"/>
  <c r="BA14" i="43" s="1"/>
  <c r="AL4" i="21"/>
  <c r="AE6" i="21"/>
  <c r="AG15" i="43" s="1"/>
  <c r="AI48" i="21"/>
  <c r="AQ57" i="43" s="1"/>
  <c r="AJ48" i="21"/>
  <c r="AI40" i="21"/>
  <c r="AQ49" i="43" s="1"/>
  <c r="AJ40" i="21"/>
  <c r="AI32" i="21"/>
  <c r="AQ41" i="43" s="1"/>
  <c r="AJ32" i="21"/>
  <c r="AJ26" i="21"/>
  <c r="AI26" i="21"/>
  <c r="AQ35" i="43" s="1"/>
  <c r="AJ18" i="21"/>
  <c r="AI18" i="21"/>
  <c r="AQ27" i="43" s="1"/>
  <c r="AJ10" i="21"/>
  <c r="AI10" i="21"/>
  <c r="AQ19" i="43" s="1"/>
  <c r="AE31" i="21"/>
  <c r="AG40" i="43" s="1"/>
  <c r="AG120" i="21"/>
  <c r="AL129" i="43" s="1"/>
  <c r="AF120" i="21"/>
  <c r="AG61" i="21"/>
  <c r="AF61" i="21"/>
  <c r="K61" i="2"/>
  <c r="AG47" i="21"/>
  <c r="AL56" i="43" s="1"/>
  <c r="AF47" i="21"/>
  <c r="AG39" i="21"/>
  <c r="AL48" i="43" s="1"/>
  <c r="AF39" i="21"/>
  <c r="AG17" i="21"/>
  <c r="AF17" i="21"/>
  <c r="AG129" i="21"/>
  <c r="AL138" i="43" s="1"/>
  <c r="AF129" i="21"/>
  <c r="AG121" i="21"/>
  <c r="AL130" i="43" s="1"/>
  <c r="AF121" i="21"/>
  <c r="K121" i="2"/>
  <c r="AF113" i="21"/>
  <c r="AG113" i="21"/>
  <c r="AL122" i="43" s="1"/>
  <c r="K113" i="2"/>
  <c r="AF107" i="21"/>
  <c r="AG107" i="21"/>
  <c r="K107" i="2"/>
  <c r="AF99" i="21"/>
  <c r="AG99" i="21"/>
  <c r="AL108" i="43" s="1"/>
  <c r="AF92" i="21"/>
  <c r="AG92" i="21"/>
  <c r="AL101" i="43" s="1"/>
  <c r="AG77" i="21"/>
  <c r="AL86" i="43" s="1"/>
  <c r="AF77" i="21"/>
  <c r="AG69" i="21"/>
  <c r="AF69" i="21"/>
  <c r="AF62" i="21"/>
  <c r="AG62" i="21"/>
  <c r="AL71" i="43" s="1"/>
  <c r="AF54" i="21"/>
  <c r="AG54" i="21"/>
  <c r="AL63" i="43" s="1"/>
  <c r="AF48" i="21"/>
  <c r="AG48" i="21"/>
  <c r="AL57" i="43" s="1"/>
  <c r="AF40" i="21"/>
  <c r="AG40" i="21"/>
  <c r="AF32" i="21"/>
  <c r="AG32" i="21"/>
  <c r="AL41" i="43" s="1"/>
  <c r="K32" i="2"/>
  <c r="AG26" i="21"/>
  <c r="AL35" i="43" s="1"/>
  <c r="AF26" i="21"/>
  <c r="AG18" i="21"/>
  <c r="AF18" i="21"/>
  <c r="K18" i="2"/>
  <c r="AG10" i="21"/>
  <c r="AL19" i="43" s="1"/>
  <c r="AF10" i="21"/>
  <c r="AF84" i="21"/>
  <c r="AG84" i="21"/>
  <c r="AL93" i="43" s="1"/>
  <c r="AG53" i="21"/>
  <c r="AL62" i="43" s="1"/>
  <c r="AF53" i="21"/>
  <c r="AG25" i="21"/>
  <c r="AL34" i="43" s="1"/>
  <c r="AF25" i="21"/>
  <c r="AG9" i="21"/>
  <c r="AF9" i="21"/>
  <c r="AG130" i="21"/>
  <c r="AF130" i="21"/>
  <c r="AG122" i="21"/>
  <c r="AL131" i="43" s="1"/>
  <c r="AF122" i="21"/>
  <c r="AG114" i="21"/>
  <c r="AF114" i="21"/>
  <c r="AF100" i="21"/>
  <c r="AG100" i="21"/>
  <c r="AL109" i="43" s="1"/>
  <c r="AG85" i="21"/>
  <c r="AL94" i="43" s="1"/>
  <c r="AF85" i="21"/>
  <c r="AG78" i="21"/>
  <c r="AL87" i="43" s="1"/>
  <c r="AF78" i="21"/>
  <c r="K78" i="2"/>
  <c r="AG70" i="21"/>
  <c r="AF70" i="21"/>
  <c r="AG55" i="21"/>
  <c r="AL64" i="43" s="1"/>
  <c r="AF55" i="21"/>
  <c r="AF41" i="21"/>
  <c r="AG41" i="21"/>
  <c r="AF33" i="21"/>
  <c r="AG33" i="21"/>
  <c r="AL42" i="43" s="1"/>
  <c r="AG27" i="21"/>
  <c r="AL36" i="43" s="1"/>
  <c r="AF27" i="21"/>
  <c r="AG19" i="21"/>
  <c r="AA28" i="43" s="1"/>
  <c r="AF19" i="21"/>
  <c r="K19" i="2"/>
  <c r="AG11" i="21"/>
  <c r="AL20" i="43" s="1"/>
  <c r="AF11" i="21"/>
  <c r="K11" i="2"/>
  <c r="AF4" i="21"/>
  <c r="AG4" i="21"/>
  <c r="K4" i="2"/>
  <c r="AG128" i="21"/>
  <c r="AF128" i="21"/>
  <c r="AF112" i="21"/>
  <c r="AG112" i="21"/>
  <c r="AL121" i="43" s="1"/>
  <c r="AG98" i="21"/>
  <c r="AL107" i="43" s="1"/>
  <c r="AF98" i="21"/>
  <c r="AF76" i="21"/>
  <c r="AG76" i="21"/>
  <c r="K76" i="2"/>
  <c r="AG68" i="21"/>
  <c r="AL77" i="43" s="1"/>
  <c r="AF68" i="21"/>
  <c r="AG131" i="21"/>
  <c r="AL140" i="43" s="1"/>
  <c r="AF131" i="21"/>
  <c r="AG123" i="21"/>
  <c r="AL132" i="43" s="1"/>
  <c r="AF123" i="21"/>
  <c r="AG115" i="21"/>
  <c r="AL124" i="43" s="1"/>
  <c r="AF115" i="21"/>
  <c r="AG101" i="21"/>
  <c r="AL110" i="43" s="1"/>
  <c r="AF101" i="21"/>
  <c r="AG93" i="21"/>
  <c r="AL102" i="43" s="1"/>
  <c r="AF93" i="21"/>
  <c r="AG86" i="21"/>
  <c r="AL95" i="43" s="1"/>
  <c r="AF86" i="21"/>
  <c r="AG79" i="21"/>
  <c r="AL88" i="43" s="1"/>
  <c r="AF79" i="21"/>
  <c r="AG71" i="21"/>
  <c r="AF71" i="21"/>
  <c r="AG63" i="21"/>
  <c r="AL72" i="43" s="1"/>
  <c r="AF63" i="21"/>
  <c r="AG56" i="21"/>
  <c r="AL65" i="43" s="1"/>
  <c r="AF56" i="21"/>
  <c r="AF42" i="21"/>
  <c r="AG42" i="21"/>
  <c r="AL51" i="43" s="1"/>
  <c r="AF34" i="21"/>
  <c r="AG34" i="21"/>
  <c r="AL43" i="43" s="1"/>
  <c r="AF28" i="21"/>
  <c r="AG28" i="21"/>
  <c r="K28" i="2"/>
  <c r="AF20" i="21"/>
  <c r="AG20" i="21"/>
  <c r="AF12" i="21"/>
  <c r="AG12" i="21"/>
  <c r="AL21" i="43" s="1"/>
  <c r="K12" i="2"/>
  <c r="AF5" i="21"/>
  <c r="AG5" i="21"/>
  <c r="AL14" i="43" s="1"/>
  <c r="AG124" i="21"/>
  <c r="AL133" i="43" s="1"/>
  <c r="AF124" i="21"/>
  <c r="AG116" i="21"/>
  <c r="AL125" i="43" s="1"/>
  <c r="AF116" i="21"/>
  <c r="AG109" i="21"/>
  <c r="AF109" i="21"/>
  <c r="AG102" i="21"/>
  <c r="AF102" i="21"/>
  <c r="AG94" i="21"/>
  <c r="AL103" i="43" s="1"/>
  <c r="AF94" i="21"/>
  <c r="AG87" i="21"/>
  <c r="AL96" i="43" s="1"/>
  <c r="AF87" i="21"/>
  <c r="AG80" i="21"/>
  <c r="AL89" i="43" s="1"/>
  <c r="AF80" i="21"/>
  <c r="AG72" i="21"/>
  <c r="AF72" i="21"/>
  <c r="AG64" i="21"/>
  <c r="AL73" i="43" s="1"/>
  <c r="AF64" i="21"/>
  <c r="AG57" i="21"/>
  <c r="AF57" i="21"/>
  <c r="K57" i="2"/>
  <c r="AG50" i="21"/>
  <c r="AL59" i="43" s="1"/>
  <c r="AF50" i="21"/>
  <c r="AG43" i="21"/>
  <c r="AL52" i="43" s="1"/>
  <c r="AF43" i="21"/>
  <c r="AG35" i="21"/>
  <c r="AF35" i="21"/>
  <c r="AG21" i="21"/>
  <c r="AL30" i="43" s="1"/>
  <c r="AF21" i="21"/>
  <c r="AG13" i="21"/>
  <c r="AF13" i="21"/>
  <c r="AG125" i="21"/>
  <c r="AL134" i="43" s="1"/>
  <c r="AF125" i="21"/>
  <c r="AG117" i="21"/>
  <c r="AL126" i="43" s="1"/>
  <c r="AF117" i="21"/>
  <c r="AG110" i="21"/>
  <c r="AL119" i="43" s="1"/>
  <c r="AF110" i="21"/>
  <c r="AG103" i="21"/>
  <c r="AL112" i="43" s="1"/>
  <c r="AF103" i="21"/>
  <c r="K103" i="2"/>
  <c r="AG95" i="21"/>
  <c r="AF95" i="21"/>
  <c r="AG88" i="21"/>
  <c r="AL97" i="43" s="1"/>
  <c r="AF88" i="21"/>
  <c r="AG81" i="21"/>
  <c r="AL90" i="43" s="1"/>
  <c r="AF81" i="21"/>
  <c r="K81" i="2"/>
  <c r="AG73" i="21"/>
  <c r="AL82" i="43" s="1"/>
  <c r="AF73" i="21"/>
  <c r="AG65" i="21"/>
  <c r="AL74" i="43" s="1"/>
  <c r="AF65" i="21"/>
  <c r="AG58" i="21"/>
  <c r="AL67" i="43" s="1"/>
  <c r="AF58" i="21"/>
  <c r="AG51" i="21"/>
  <c r="AL60" i="43" s="1"/>
  <c r="AF51" i="21"/>
  <c r="K51" i="2"/>
  <c r="AG44" i="21"/>
  <c r="AA53" i="43" s="1"/>
  <c r="AF44" i="21"/>
  <c r="K44" i="2"/>
  <c r="AG36" i="21"/>
  <c r="AL45" i="43" s="1"/>
  <c r="AF36" i="21"/>
  <c r="AG22" i="21"/>
  <c r="AL31" i="43" s="1"/>
  <c r="AF22" i="21"/>
  <c r="AG14" i="21"/>
  <c r="AL23" i="43" s="1"/>
  <c r="AF14" i="21"/>
  <c r="AG126" i="21"/>
  <c r="AA135" i="43" s="1"/>
  <c r="AF126" i="21"/>
  <c r="AG118" i="21"/>
  <c r="AL127" i="43" s="1"/>
  <c r="AF118" i="21"/>
  <c r="AG111" i="21"/>
  <c r="AF111" i="21"/>
  <c r="K111" i="2"/>
  <c r="AG104" i="21"/>
  <c r="AL113" i="43" s="1"/>
  <c r="AF104" i="21"/>
  <c r="K104" i="2"/>
  <c r="AG96" i="21"/>
  <c r="AL105" i="43" s="1"/>
  <c r="AF96" i="21"/>
  <c r="AG89" i="21"/>
  <c r="AF89" i="21"/>
  <c r="AG82" i="21"/>
  <c r="AF82" i="21"/>
  <c r="AG74" i="21"/>
  <c r="AF74" i="21"/>
  <c r="K74" i="2"/>
  <c r="AG66" i="21"/>
  <c r="AL75" i="43" s="1"/>
  <c r="AF66" i="21"/>
  <c r="AG59" i="21"/>
  <c r="AL68" i="43" s="1"/>
  <c r="AF59" i="21"/>
  <c r="AG45" i="21"/>
  <c r="AF45" i="21"/>
  <c r="AG37" i="21"/>
  <c r="AF37" i="21"/>
  <c r="AG30" i="21"/>
  <c r="AL39" i="43" s="1"/>
  <c r="AF30" i="21"/>
  <c r="AG23" i="21"/>
  <c r="AL32" i="43" s="1"/>
  <c r="AF23" i="21"/>
  <c r="AG15" i="21"/>
  <c r="AL24" i="43" s="1"/>
  <c r="AF15" i="21"/>
  <c r="K15" i="2"/>
  <c r="AG7" i="21"/>
  <c r="AF7" i="21"/>
  <c r="AG106" i="21"/>
  <c r="AL115" i="43" s="1"/>
  <c r="AF106" i="21"/>
  <c r="AF91" i="21"/>
  <c r="AG91" i="21"/>
  <c r="AF127" i="21"/>
  <c r="AG127" i="21"/>
  <c r="AL136" i="43" s="1"/>
  <c r="AF119" i="21"/>
  <c r="AG119" i="21"/>
  <c r="AG105" i="21"/>
  <c r="AL114" i="43" s="1"/>
  <c r="AF105" i="21"/>
  <c r="AG97" i="21"/>
  <c r="AF97" i="21"/>
  <c r="K97" i="2"/>
  <c r="AG90" i="21"/>
  <c r="AL99" i="43" s="1"/>
  <c r="AF90" i="21"/>
  <c r="AF83" i="21"/>
  <c r="AG83" i="21"/>
  <c r="AL92" i="43" s="1"/>
  <c r="AF75" i="21"/>
  <c r="AG75" i="21"/>
  <c r="AL84" i="43" s="1"/>
  <c r="AG67" i="21"/>
  <c r="AF67" i="21"/>
  <c r="K67" i="2"/>
  <c r="AG60" i="21"/>
  <c r="AL69" i="43" s="1"/>
  <c r="AF60" i="21"/>
  <c r="AG46" i="21"/>
  <c r="AF46" i="21"/>
  <c r="AG38" i="21"/>
  <c r="AF38" i="21"/>
  <c r="K38" i="2"/>
  <c r="AG24" i="21"/>
  <c r="AL33" i="43" s="1"/>
  <c r="AF24" i="21"/>
  <c r="AG16" i="21"/>
  <c r="AL25" i="43" s="1"/>
  <c r="AF16" i="21"/>
  <c r="K16" i="2"/>
  <c r="AG8" i="21"/>
  <c r="AL17" i="43" s="1"/>
  <c r="AF8" i="21"/>
  <c r="R150" i="2"/>
  <c r="R142" i="2"/>
  <c r="R134" i="2"/>
  <c r="R118" i="2"/>
  <c r="AM113" i="8"/>
  <c r="AZ122" i="43" s="1"/>
  <c r="AM97" i="8"/>
  <c r="AZ106" i="43" s="1"/>
  <c r="R78" i="2"/>
  <c r="R70" i="2"/>
  <c r="R62" i="2"/>
  <c r="AM57" i="8"/>
  <c r="AZ66" i="43" s="1"/>
  <c r="R54" i="2"/>
  <c r="AM49" i="8"/>
  <c r="AZ58" i="43" s="1"/>
  <c r="R22" i="2"/>
  <c r="R14" i="2"/>
  <c r="R6" i="2"/>
  <c r="R3" i="6"/>
  <c r="AA67" i="43" l="1"/>
  <c r="Y70" i="21"/>
  <c r="G79" i="43" s="1"/>
  <c r="AL79" i="43"/>
  <c r="Y40" i="21"/>
  <c r="G49" i="43" s="1"/>
  <c r="AL49" i="43"/>
  <c r="Y9" i="21"/>
  <c r="G18" i="43" s="1"/>
  <c r="AL18" i="43"/>
  <c r="Y38" i="21"/>
  <c r="G47" i="43" s="1"/>
  <c r="AL47" i="43"/>
  <c r="Y82" i="21"/>
  <c r="G91" i="43" s="1"/>
  <c r="AL91" i="43"/>
  <c r="Y114" i="21"/>
  <c r="G123" i="43" s="1"/>
  <c r="AL123" i="43"/>
  <c r="Y69" i="21"/>
  <c r="G78" i="43" s="1"/>
  <c r="AL78" i="43"/>
  <c r="G171" i="39"/>
  <c r="Y143" i="21"/>
  <c r="G152" i="43" s="1"/>
  <c r="AG152" i="43"/>
  <c r="G179" i="39"/>
  <c r="Y146" i="21"/>
  <c r="G155" i="43" s="1"/>
  <c r="AG155" i="43"/>
  <c r="AA45" i="43"/>
  <c r="AA23" i="43"/>
  <c r="AA20" i="43"/>
  <c r="AA109" i="43"/>
  <c r="G3" i="39"/>
  <c r="Y74" i="21"/>
  <c r="G83" i="43" s="1"/>
  <c r="AL83" i="43"/>
  <c r="Y45" i="21"/>
  <c r="G54" i="43" s="1"/>
  <c r="AL54" i="43"/>
  <c r="Y97" i="21"/>
  <c r="G106" i="43" s="1"/>
  <c r="AL106" i="43"/>
  <c r="Y28" i="21"/>
  <c r="G37" i="43" s="1"/>
  <c r="AL37" i="43"/>
  <c r="Y107" i="21"/>
  <c r="G116" i="43" s="1"/>
  <c r="AL116" i="43"/>
  <c r="Y72" i="21"/>
  <c r="G81" i="43" s="1"/>
  <c r="AL81" i="43"/>
  <c r="Y102" i="21"/>
  <c r="G111" i="43" s="1"/>
  <c r="AL111" i="43"/>
  <c r="Y18" i="21"/>
  <c r="G27" i="43" s="1"/>
  <c r="AL27" i="43"/>
  <c r="G9" i="39"/>
  <c r="G6" i="39"/>
  <c r="G5" i="39"/>
  <c r="Y150" i="21"/>
  <c r="G159" i="43" s="1"/>
  <c r="AL159" i="43"/>
  <c r="G11" i="39"/>
  <c r="Y91" i="21"/>
  <c r="G100" i="43" s="1"/>
  <c r="AL100" i="43"/>
  <c r="Y95" i="21"/>
  <c r="G104" i="43" s="1"/>
  <c r="AL104" i="43"/>
  <c r="Y46" i="21"/>
  <c r="G55" i="43" s="1"/>
  <c r="AL55" i="43"/>
  <c r="Y89" i="21"/>
  <c r="G98" i="43" s="1"/>
  <c r="AL98" i="43"/>
  <c r="Y111" i="21"/>
  <c r="G120" i="43" s="1"/>
  <c r="AL120" i="43"/>
  <c r="Y13" i="21"/>
  <c r="G22" i="43" s="1"/>
  <c r="AL22" i="43"/>
  <c r="Y41" i="21"/>
  <c r="G50" i="43" s="1"/>
  <c r="AL50" i="43"/>
  <c r="Y61" i="21"/>
  <c r="G70" i="43" s="1"/>
  <c r="AL70" i="43"/>
  <c r="G178" i="39"/>
  <c r="Y134" i="21"/>
  <c r="G143" i="43" s="1"/>
  <c r="AG143" i="43"/>
  <c r="G7" i="39"/>
  <c r="G4" i="39"/>
  <c r="AA147" i="43"/>
  <c r="AA163" i="43"/>
  <c r="AA82" i="43"/>
  <c r="AA79" i="43"/>
  <c r="AA42" i="43"/>
  <c r="AA64" i="43"/>
  <c r="AA24" i="43"/>
  <c r="G8" i="39"/>
  <c r="G175" i="39"/>
  <c r="AA74" i="43"/>
  <c r="Y67" i="21"/>
  <c r="AL76" i="43"/>
  <c r="Y44" i="21"/>
  <c r="G53" i="43" s="1"/>
  <c r="AL53" i="43"/>
  <c r="Y109" i="21"/>
  <c r="G118" i="43" s="1"/>
  <c r="AL118" i="43"/>
  <c r="Y71" i="21"/>
  <c r="G80" i="43" s="1"/>
  <c r="AL80" i="43"/>
  <c r="Y17" i="21"/>
  <c r="G26" i="43" s="1"/>
  <c r="AL26" i="43"/>
  <c r="G177" i="39"/>
  <c r="AG161" i="43"/>
  <c r="AA161" i="43"/>
  <c r="G172" i="39"/>
  <c r="AA122" i="43"/>
  <c r="Y142" i="21"/>
  <c r="G151" i="43" s="1"/>
  <c r="AG151" i="43"/>
  <c r="AA155" i="43"/>
  <c r="Y119" i="21"/>
  <c r="G128" i="43" s="1"/>
  <c r="AL128" i="43"/>
  <c r="Y7" i="21"/>
  <c r="G16" i="43" s="1"/>
  <c r="AL16" i="43"/>
  <c r="Y128" i="21"/>
  <c r="G137" i="43" s="1"/>
  <c r="AL137" i="43"/>
  <c r="Y130" i="21"/>
  <c r="G139" i="43" s="1"/>
  <c r="AL139" i="43"/>
  <c r="G173" i="39"/>
  <c r="G10" i="39"/>
  <c r="AG144" i="43"/>
  <c r="AA144" i="43"/>
  <c r="Y151" i="21"/>
  <c r="G160" i="43" s="1"/>
  <c r="AG160" i="43"/>
  <c r="G181" i="39"/>
  <c r="AA159" i="43"/>
  <c r="AA36" i="43"/>
  <c r="AA139" i="43"/>
  <c r="AA94" i="43"/>
  <c r="AA87" i="43"/>
  <c r="AA60" i="43"/>
  <c r="AA123" i="43"/>
  <c r="Y126" i="21"/>
  <c r="G135" i="43" s="1"/>
  <c r="AL135" i="43"/>
  <c r="Y4" i="21"/>
  <c r="G13" i="43" s="1"/>
  <c r="AL13" i="43"/>
  <c r="G183" i="39"/>
  <c r="Y37" i="21"/>
  <c r="G46" i="43" s="1"/>
  <c r="AL46" i="43"/>
  <c r="Y57" i="21"/>
  <c r="G66" i="43" s="1"/>
  <c r="AL66" i="43"/>
  <c r="Y20" i="21"/>
  <c r="G29" i="43" s="1"/>
  <c r="AL29" i="43"/>
  <c r="Y76" i="21"/>
  <c r="G85" i="43" s="1"/>
  <c r="AL85" i="43"/>
  <c r="Y19" i="21"/>
  <c r="G28" i="43" s="1"/>
  <c r="AL28" i="43"/>
  <c r="G174" i="39"/>
  <c r="G178" i="43"/>
  <c r="G171" i="43"/>
  <c r="AV33" i="43"/>
  <c r="AA33" i="43"/>
  <c r="AV97" i="43"/>
  <c r="AA97" i="43"/>
  <c r="AV125" i="43"/>
  <c r="AA125" i="43"/>
  <c r="AV105" i="43"/>
  <c r="AA105" i="43"/>
  <c r="AV27" i="43"/>
  <c r="AA27" i="43"/>
  <c r="AV146" i="43"/>
  <c r="AA146" i="43"/>
  <c r="AV119" i="43"/>
  <c r="AA119" i="43"/>
  <c r="AV40" i="43"/>
  <c r="AV145" i="43"/>
  <c r="AA145" i="43"/>
  <c r="AV63" i="43"/>
  <c r="AA63" i="43"/>
  <c r="AV138" i="43"/>
  <c r="AA138" i="43"/>
  <c r="AV99" i="43"/>
  <c r="AA99" i="43"/>
  <c r="AV75" i="43"/>
  <c r="AA75" i="43"/>
  <c r="AV95" i="43"/>
  <c r="AA95" i="43"/>
  <c r="AV107" i="43"/>
  <c r="AA107" i="43"/>
  <c r="AV129" i="43"/>
  <c r="AA129" i="43"/>
  <c r="AV149" i="43"/>
  <c r="AA149" i="43"/>
  <c r="AV80" i="43"/>
  <c r="AA80" i="43"/>
  <c r="AV25" i="43"/>
  <c r="AA25" i="43"/>
  <c r="AV90" i="43"/>
  <c r="AA90" i="43"/>
  <c r="AV134" i="43"/>
  <c r="AA134" i="43"/>
  <c r="AV21" i="43"/>
  <c r="AA21" i="43"/>
  <c r="AV77" i="43"/>
  <c r="AA77" i="43"/>
  <c r="Y32" i="21"/>
  <c r="G41" i="43" s="1"/>
  <c r="AV19" i="43"/>
  <c r="AA19" i="43"/>
  <c r="AV81" i="43"/>
  <c r="AA81" i="43"/>
  <c r="AV46" i="43"/>
  <c r="AA46" i="43"/>
  <c r="AV62" i="43"/>
  <c r="AA62" i="43"/>
  <c r="AV140" i="43"/>
  <c r="AA140" i="43"/>
  <c r="Y77" i="21"/>
  <c r="G86" i="43" s="1"/>
  <c r="AV22" i="43"/>
  <c r="AA22" i="43"/>
  <c r="AV108" i="43"/>
  <c r="AA108" i="43"/>
  <c r="AV13" i="43"/>
  <c r="AA13" i="43"/>
  <c r="AV92" i="43"/>
  <c r="AA92" i="43"/>
  <c r="AV128" i="43"/>
  <c r="AA128" i="43"/>
  <c r="AV160" i="43"/>
  <c r="AA160" i="43"/>
  <c r="AV16" i="43"/>
  <c r="AA16" i="43"/>
  <c r="AV32" i="43"/>
  <c r="AA32" i="43"/>
  <c r="AV98" i="43"/>
  <c r="AA98" i="43"/>
  <c r="AV48" i="43"/>
  <c r="AA48" i="43"/>
  <c r="Y110" i="21"/>
  <c r="G119" i="43" s="1"/>
  <c r="Y120" i="21"/>
  <c r="G129" i="43" s="1"/>
  <c r="AV18" i="43"/>
  <c r="AA18" i="43"/>
  <c r="AV17" i="43"/>
  <c r="AA17" i="43"/>
  <c r="AV162" i="43"/>
  <c r="AA162" i="43"/>
  <c r="AV111" i="43"/>
  <c r="AA111" i="43"/>
  <c r="AV104" i="43"/>
  <c r="AA104" i="43"/>
  <c r="AV126" i="43"/>
  <c r="AA126" i="43"/>
  <c r="AV150" i="43"/>
  <c r="AA150" i="43"/>
  <c r="AV103" i="43"/>
  <c r="AA103" i="43"/>
  <c r="AV133" i="43"/>
  <c r="AA133" i="43"/>
  <c r="AV26" i="43"/>
  <c r="AA26" i="43"/>
  <c r="AV83" i="43"/>
  <c r="AA83" i="43"/>
  <c r="AV102" i="43"/>
  <c r="AA102" i="43"/>
  <c r="AV117" i="43"/>
  <c r="AV115" i="43"/>
  <c r="AA115" i="43"/>
  <c r="AV121" i="43"/>
  <c r="AA121" i="43"/>
  <c r="AV137" i="43"/>
  <c r="AA137" i="43"/>
  <c r="AV153" i="43"/>
  <c r="AA153" i="43"/>
  <c r="AV59" i="43"/>
  <c r="AA59" i="43"/>
  <c r="Y87" i="21"/>
  <c r="G96" i="43" s="1"/>
  <c r="Y48" i="21"/>
  <c r="G57" i="43" s="1"/>
  <c r="AV35" i="43"/>
  <c r="AA35" i="43"/>
  <c r="AV73" i="43"/>
  <c r="AA73" i="43"/>
  <c r="AV106" i="43"/>
  <c r="AA106" i="43"/>
  <c r="AV68" i="43"/>
  <c r="AA68" i="43"/>
  <c r="AV43" i="43"/>
  <c r="AA43" i="43"/>
  <c r="AV72" i="43"/>
  <c r="AA72" i="43"/>
  <c r="AV88" i="43"/>
  <c r="AA88" i="43"/>
  <c r="AV100" i="43"/>
  <c r="AA100" i="43"/>
  <c r="AV69" i="43"/>
  <c r="AA69" i="43"/>
  <c r="AV52" i="43"/>
  <c r="AA52" i="43"/>
  <c r="AV39" i="43"/>
  <c r="AA39" i="43"/>
  <c r="AV86" i="43"/>
  <c r="AA86" i="43"/>
  <c r="AV96" i="43"/>
  <c r="AA96" i="43"/>
  <c r="AV157" i="43"/>
  <c r="AA157" i="43"/>
  <c r="AV56" i="43"/>
  <c r="AA56" i="43"/>
  <c r="AV30" i="43"/>
  <c r="AA30" i="43"/>
  <c r="AV66" i="43"/>
  <c r="AA66" i="43"/>
  <c r="AV116" i="43"/>
  <c r="AA116" i="43"/>
  <c r="AV34" i="43"/>
  <c r="AA34" i="43"/>
  <c r="AV91" i="43"/>
  <c r="AA91" i="43"/>
  <c r="AV110" i="43"/>
  <c r="AA110" i="43"/>
  <c r="Y47" i="21"/>
  <c r="AV41" i="43"/>
  <c r="AA41" i="43"/>
  <c r="AV47" i="43"/>
  <c r="AA47" i="43"/>
  <c r="AV136" i="43"/>
  <c r="AA136" i="43"/>
  <c r="AV51" i="43"/>
  <c r="AA51" i="43"/>
  <c r="AV65" i="43"/>
  <c r="AA65" i="43"/>
  <c r="Y96" i="21"/>
  <c r="G105" i="43" s="1"/>
  <c r="Y21" i="21"/>
  <c r="G30" i="43" s="1"/>
  <c r="Y25" i="21"/>
  <c r="G34" i="43" s="1"/>
  <c r="AV61" i="43"/>
  <c r="AV112" i="43"/>
  <c r="AA112" i="43"/>
  <c r="AV118" i="43"/>
  <c r="AA118" i="43"/>
  <c r="AV127" i="43"/>
  <c r="AA127" i="43"/>
  <c r="AV93" i="43"/>
  <c r="AA93" i="43"/>
  <c r="AV156" i="43"/>
  <c r="AA156" i="43"/>
  <c r="AV78" i="43"/>
  <c r="AA78" i="43"/>
  <c r="AV130" i="43"/>
  <c r="AA130" i="43"/>
  <c r="AV114" i="43"/>
  <c r="AA114" i="43"/>
  <c r="AV89" i="43"/>
  <c r="AA89" i="43"/>
  <c r="AV37" i="43"/>
  <c r="AA37" i="43"/>
  <c r="AV124" i="43"/>
  <c r="AA124" i="43"/>
  <c r="Y105" i="21"/>
  <c r="G114" i="43" s="1"/>
  <c r="Y53" i="21"/>
  <c r="G62" i="43" s="1"/>
  <c r="AV158" i="43"/>
  <c r="AA158" i="43"/>
  <c r="AV113" i="43"/>
  <c r="AA113" i="43"/>
  <c r="Y16" i="21"/>
  <c r="G25" i="43" s="1"/>
  <c r="Y66" i="21"/>
  <c r="G75" i="43" s="1"/>
  <c r="Y86" i="21"/>
  <c r="G95" i="43" s="1"/>
  <c r="Y121" i="21"/>
  <c r="G130" i="43" s="1"/>
  <c r="AV57" i="43"/>
  <c r="AA57" i="43"/>
  <c r="Y83" i="21"/>
  <c r="G92" i="43" s="1"/>
  <c r="Y50" i="21"/>
  <c r="G59" i="43" s="1"/>
  <c r="Y10" i="21"/>
  <c r="G19" i="43" s="1"/>
  <c r="AV71" i="43"/>
  <c r="AA71" i="43"/>
  <c r="AV152" i="43"/>
  <c r="AA152" i="43"/>
  <c r="AV142" i="43"/>
  <c r="AA142" i="43"/>
  <c r="AV165" i="43"/>
  <c r="AA165" i="43"/>
  <c r="AV85" i="43"/>
  <c r="AA85" i="43"/>
  <c r="AV148" i="43"/>
  <c r="AA148" i="43"/>
  <c r="AV164" i="43"/>
  <c r="AA164" i="43"/>
  <c r="Y30" i="21"/>
  <c r="G39" i="43" s="1"/>
  <c r="Y81" i="21"/>
  <c r="G90" i="43" s="1"/>
  <c r="Y12" i="21"/>
  <c r="G21" i="43" s="1"/>
  <c r="Y54" i="21"/>
  <c r="G63" i="43" s="1"/>
  <c r="AV49" i="43"/>
  <c r="AA49" i="43"/>
  <c r="AV55" i="43"/>
  <c r="AA55" i="43"/>
  <c r="AV101" i="43"/>
  <c r="AA101" i="43"/>
  <c r="AV154" i="43"/>
  <c r="AA154" i="43"/>
  <c r="AV84" i="43"/>
  <c r="AA84" i="43"/>
  <c r="AV54" i="43"/>
  <c r="AA54" i="43"/>
  <c r="AV120" i="43"/>
  <c r="AA120" i="43"/>
  <c r="AV14" i="43"/>
  <c r="AA14" i="43"/>
  <c r="AV29" i="43"/>
  <c r="AA29" i="43"/>
  <c r="AV70" i="43"/>
  <c r="AA70" i="43"/>
  <c r="AV132" i="43"/>
  <c r="AA132" i="43"/>
  <c r="Y35" i="21"/>
  <c r="G44" i="43" s="1"/>
  <c r="AL44" i="43"/>
  <c r="AA44" i="43"/>
  <c r="Y125" i="21"/>
  <c r="G134" i="43" s="1"/>
  <c r="Y22" i="21"/>
  <c r="G31" i="43" s="1"/>
  <c r="Y65" i="21"/>
  <c r="G74" i="43" s="1"/>
  <c r="Y117" i="21"/>
  <c r="G126" i="43" s="1"/>
  <c r="Y36" i="21"/>
  <c r="G45" i="43" s="1"/>
  <c r="Y43" i="21"/>
  <c r="G52" i="43" s="1"/>
  <c r="Y42" i="21"/>
  <c r="G51" i="43" s="1"/>
  <c r="Y98" i="21"/>
  <c r="G107" i="43" s="1"/>
  <c r="Y33" i="21"/>
  <c r="G42" i="43" s="1"/>
  <c r="Y24" i="21"/>
  <c r="G33" i="43" s="1"/>
  <c r="Y63" i="21"/>
  <c r="G72" i="43" s="1"/>
  <c r="Y79" i="21"/>
  <c r="G88" i="43" s="1"/>
  <c r="Y55" i="21"/>
  <c r="G64" i="43" s="1"/>
  <c r="Y34" i="21"/>
  <c r="G43" i="43" s="1"/>
  <c r="Y11" i="21"/>
  <c r="G20" i="43" s="1"/>
  <c r="Y23" i="21"/>
  <c r="G32" i="43" s="1"/>
  <c r="Y88" i="21"/>
  <c r="G97" i="43" s="1"/>
  <c r="Y112" i="21"/>
  <c r="G121" i="43" s="1"/>
  <c r="Y100" i="21"/>
  <c r="G109" i="43" s="1"/>
  <c r="Y106" i="21"/>
  <c r="G115" i="43" s="1"/>
  <c r="Y51" i="21"/>
  <c r="G60" i="43" s="1"/>
  <c r="Y103" i="21"/>
  <c r="G112" i="43" s="1"/>
  <c r="Y78" i="21"/>
  <c r="G87" i="43" s="1"/>
  <c r="Y122" i="21"/>
  <c r="G131" i="43" s="1"/>
  <c r="Y15" i="21"/>
  <c r="Y104" i="21"/>
  <c r="G113" i="43" s="1"/>
  <c r="Y56" i="21"/>
  <c r="G65" i="43" s="1"/>
  <c r="Y101" i="21"/>
  <c r="G110" i="43" s="1"/>
  <c r="Y68" i="21"/>
  <c r="G77" i="43" s="1"/>
  <c r="Y27" i="21"/>
  <c r="G36" i="43" s="1"/>
  <c r="Y92" i="21"/>
  <c r="G101" i="43" s="1"/>
  <c r="Y154" i="21"/>
  <c r="G163" i="43" s="1"/>
  <c r="Y139" i="21"/>
  <c r="G148" i="43" s="1"/>
  <c r="Y147" i="21"/>
  <c r="G156" i="43" s="1"/>
  <c r="Y155" i="21"/>
  <c r="G164" i="43" s="1"/>
  <c r="Y8" i="21"/>
  <c r="G17" i="43" s="1"/>
  <c r="Y60" i="21"/>
  <c r="G69" i="43" s="1"/>
  <c r="Y75" i="21"/>
  <c r="G84" i="43" s="1"/>
  <c r="Y118" i="21"/>
  <c r="G127" i="43" s="1"/>
  <c r="Y14" i="21"/>
  <c r="G23" i="43" s="1"/>
  <c r="Y58" i="21"/>
  <c r="G67" i="43" s="1"/>
  <c r="Y73" i="21"/>
  <c r="G82" i="43" s="1"/>
  <c r="Y5" i="21"/>
  <c r="G14" i="43" s="1"/>
  <c r="Y85" i="21"/>
  <c r="G94" i="43" s="1"/>
  <c r="Y135" i="21"/>
  <c r="Y133" i="21"/>
  <c r="G142" i="43" s="1"/>
  <c r="Y156" i="21"/>
  <c r="G165" i="43" s="1"/>
  <c r="Y90" i="21"/>
  <c r="G99" i="43" s="1"/>
  <c r="Y127" i="21"/>
  <c r="G136" i="43" s="1"/>
  <c r="Y59" i="21"/>
  <c r="G68" i="43" s="1"/>
  <c r="Y116" i="21"/>
  <c r="G125" i="43" s="1"/>
  <c r="Y93" i="21"/>
  <c r="G102" i="43" s="1"/>
  <c r="Y115" i="21"/>
  <c r="G124" i="43" s="1"/>
  <c r="Y131" i="21"/>
  <c r="G140" i="43" s="1"/>
  <c r="Y62" i="21"/>
  <c r="G71" i="43" s="1"/>
  <c r="Y99" i="21"/>
  <c r="G108" i="43" s="1"/>
  <c r="Y129" i="21"/>
  <c r="G138" i="43" s="1"/>
  <c r="Y39" i="21"/>
  <c r="G48" i="43" s="1"/>
  <c r="Y140" i="21"/>
  <c r="G149" i="43" s="1"/>
  <c r="Y64" i="21"/>
  <c r="G73" i="43" s="1"/>
  <c r="Y80" i="21"/>
  <c r="G89" i="43" s="1"/>
  <c r="Y94" i="21"/>
  <c r="G103" i="43" s="1"/>
  <c r="Y124" i="21"/>
  <c r="G133" i="43" s="1"/>
  <c r="Y123" i="21"/>
  <c r="G132" i="43" s="1"/>
  <c r="Y84" i="21"/>
  <c r="G93" i="43" s="1"/>
  <c r="Y26" i="21"/>
  <c r="G35" i="43" s="1"/>
  <c r="Y113" i="21"/>
  <c r="Y141" i="21"/>
  <c r="G150" i="43" s="1"/>
  <c r="Y149" i="21"/>
  <c r="G158" i="43" s="1"/>
  <c r="Y137" i="21"/>
  <c r="G146" i="43" s="1"/>
  <c r="Y136" i="21"/>
  <c r="G145" i="43" s="1"/>
  <c r="Y153" i="21"/>
  <c r="G162" i="43" s="1"/>
  <c r="Y144" i="21"/>
  <c r="G153" i="43" s="1"/>
  <c r="Y3" i="21"/>
  <c r="G12" i="43" s="1"/>
  <c r="Y138" i="21"/>
  <c r="G147" i="43" s="1"/>
  <c r="Y152" i="21"/>
  <c r="Y145" i="21"/>
  <c r="G154" i="43" s="1"/>
  <c r="Y148" i="21"/>
  <c r="G157" i="43" s="1"/>
  <c r="AM9" i="6"/>
  <c r="AM25" i="6"/>
  <c r="AM85" i="6"/>
  <c r="AM117" i="6"/>
  <c r="AM121" i="6"/>
  <c r="AM145" i="6"/>
  <c r="AM34" i="6"/>
  <c r="AY43" i="43" s="1"/>
  <c r="AM42" i="6"/>
  <c r="AY51" i="43" s="1"/>
  <c r="AM86" i="6"/>
  <c r="AM94" i="6"/>
  <c r="AM102" i="6"/>
  <c r="AM110" i="6"/>
  <c r="AM126" i="6"/>
  <c r="AY135" i="43" s="1"/>
  <c r="AM19" i="6"/>
  <c r="AY28" i="43" s="1"/>
  <c r="AM51" i="6"/>
  <c r="AM59" i="6"/>
  <c r="AY68" i="43" s="1"/>
  <c r="AM71" i="6"/>
  <c r="AM79" i="6"/>
  <c r="AM87" i="6"/>
  <c r="AM95" i="6"/>
  <c r="AM103" i="6"/>
  <c r="AM111" i="6"/>
  <c r="AM119" i="6"/>
  <c r="AM127" i="6"/>
  <c r="AY136" i="43" s="1"/>
  <c r="AM135" i="6"/>
  <c r="AY144" i="43" s="1"/>
  <c r="AM143" i="6"/>
  <c r="AY152" i="43" s="1"/>
  <c r="AM151" i="6"/>
  <c r="AM68" i="6"/>
  <c r="AM72" i="6"/>
  <c r="AM76" i="6"/>
  <c r="AM80" i="6"/>
  <c r="AM88" i="6"/>
  <c r="AY97" i="43" s="1"/>
  <c r="AM96" i="6"/>
  <c r="AM104" i="6"/>
  <c r="AM108" i="6"/>
  <c r="AM112" i="6"/>
  <c r="AY121" i="43" s="1"/>
  <c r="AM120" i="6"/>
  <c r="AM124" i="6"/>
  <c r="AM128" i="6"/>
  <c r="AM132" i="6"/>
  <c r="AY141" i="43" s="1"/>
  <c r="AM136" i="6"/>
  <c r="AM140" i="6"/>
  <c r="AM144" i="6"/>
  <c r="AM152" i="6"/>
  <c r="AY161" i="43" s="1"/>
  <c r="AM3" i="6"/>
  <c r="AM5" i="4"/>
  <c r="AX14" i="43" s="1"/>
  <c r="AM37" i="4"/>
  <c r="AX46" i="43" s="1"/>
  <c r="AM45" i="4"/>
  <c r="AM53" i="4"/>
  <c r="AM61" i="4"/>
  <c r="AM77" i="4"/>
  <c r="AM101" i="4"/>
  <c r="AM109" i="4"/>
  <c r="AM125" i="4"/>
  <c r="AM149" i="4"/>
  <c r="AG152" i="6"/>
  <c r="AJ161" i="43" s="1"/>
  <c r="AG135" i="2"/>
  <c r="AH144" i="43" s="1"/>
  <c r="AG150" i="2"/>
  <c r="AH159" i="43" s="1"/>
  <c r="AG145" i="2"/>
  <c r="AH154" i="43" s="1"/>
  <c r="AG152" i="2"/>
  <c r="AH161" i="43" s="1"/>
  <c r="AG135" i="4"/>
  <c r="AI144" i="43" s="1"/>
  <c r="AG152" i="4"/>
  <c r="AI161" i="43" s="1"/>
  <c r="AG135" i="6"/>
  <c r="AJ144" i="43" s="1"/>
  <c r="AG138" i="2"/>
  <c r="AH147" i="43" s="1"/>
  <c r="AP126" i="8"/>
  <c r="AG152" i="8"/>
  <c r="AK161" i="43" s="1"/>
  <c r="AP126" i="6"/>
  <c r="AG135" i="8"/>
  <c r="AK144" i="43" s="1"/>
  <c r="AG138" i="6"/>
  <c r="AJ147" i="43" s="1"/>
  <c r="AG148" i="2"/>
  <c r="AH157" i="43" s="1"/>
  <c r="AG51" i="2"/>
  <c r="AH60" i="43" s="1"/>
  <c r="AG11" i="2"/>
  <c r="AH20" i="43" s="1"/>
  <c r="AG78" i="2"/>
  <c r="AH87" i="43" s="1"/>
  <c r="AG121" i="2"/>
  <c r="AH130" i="43" s="1"/>
  <c r="AG16" i="2"/>
  <c r="AH25" i="43" s="1"/>
  <c r="AG67" i="2"/>
  <c r="AH76" i="43" s="1"/>
  <c r="AG81" i="2"/>
  <c r="AH90" i="43" s="1"/>
  <c r="AG67" i="8"/>
  <c r="AK76" i="43" s="1"/>
  <c r="AG113" i="2"/>
  <c r="AH122" i="43" s="1"/>
  <c r="K60" i="2"/>
  <c r="AG97" i="2"/>
  <c r="AH106" i="43" s="1"/>
  <c r="AG15" i="2"/>
  <c r="AH24" i="43" s="1"/>
  <c r="AG57" i="2"/>
  <c r="AH66" i="43" s="1"/>
  <c r="AG19" i="2"/>
  <c r="AH28" i="43" s="1"/>
  <c r="AG113" i="4"/>
  <c r="AI122" i="43" s="1"/>
  <c r="AG61" i="2"/>
  <c r="AH70" i="43" s="1"/>
  <c r="AG103" i="2"/>
  <c r="AH112" i="43" s="1"/>
  <c r="AG76" i="2"/>
  <c r="AH85" i="43" s="1"/>
  <c r="AG32" i="2"/>
  <c r="AH41" i="43" s="1"/>
  <c r="AG113" i="6"/>
  <c r="AJ122" i="43" s="1"/>
  <c r="AG12" i="2"/>
  <c r="AH21" i="43" s="1"/>
  <c r="AG60" i="8"/>
  <c r="AK69" i="43" s="1"/>
  <c r="AG74" i="2"/>
  <c r="AH83" i="43" s="1"/>
  <c r="AG15" i="8"/>
  <c r="AK24" i="43" s="1"/>
  <c r="AG104" i="2"/>
  <c r="AH113" i="43" s="1"/>
  <c r="AG44" i="2"/>
  <c r="AH53" i="43" s="1"/>
  <c r="AG4" i="2"/>
  <c r="AH13" i="43" s="1"/>
  <c r="AG113" i="8"/>
  <c r="AK122" i="43" s="1"/>
  <c r="AG111" i="2"/>
  <c r="AH120" i="43" s="1"/>
  <c r="AG15" i="6"/>
  <c r="AJ24" i="43" s="1"/>
  <c r="AG38" i="2"/>
  <c r="AH47" i="43" s="1"/>
  <c r="AG67" i="6"/>
  <c r="AJ76" i="43" s="1"/>
  <c r="AG15" i="4"/>
  <c r="AI24" i="43" s="1"/>
  <c r="AG67" i="4"/>
  <c r="AI76" i="43" s="1"/>
  <c r="AG28" i="2"/>
  <c r="AH37" i="43" s="1"/>
  <c r="AG18" i="2"/>
  <c r="AH27" i="43" s="1"/>
  <c r="AG107" i="2"/>
  <c r="AH116" i="43" s="1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AZ53" i="43" s="1"/>
  <c r="R44" i="2"/>
  <c r="AM100" i="8"/>
  <c r="AZ109" i="43" s="1"/>
  <c r="R100" i="2"/>
  <c r="R9" i="2"/>
  <c r="R33" i="2"/>
  <c r="R41" i="2"/>
  <c r="R65" i="2"/>
  <c r="R89" i="2"/>
  <c r="R113" i="2"/>
  <c r="R129" i="2"/>
  <c r="R137" i="2"/>
  <c r="R153" i="2"/>
  <c r="AM9" i="8"/>
  <c r="AZ18" i="43" s="1"/>
  <c r="R10" i="2"/>
  <c r="AM10" i="8"/>
  <c r="AZ19" i="43" s="1"/>
  <c r="R18" i="2"/>
  <c r="AM18" i="8"/>
  <c r="AZ27" i="43" s="1"/>
  <c r="R26" i="2"/>
  <c r="AM26" i="8"/>
  <c r="AZ35" i="43" s="1"/>
  <c r="R34" i="2"/>
  <c r="AM34" i="8"/>
  <c r="AZ43" i="43" s="1"/>
  <c r="R42" i="2"/>
  <c r="AM42" i="8"/>
  <c r="AZ51" i="43" s="1"/>
  <c r="R50" i="2"/>
  <c r="AM50" i="8"/>
  <c r="AZ59" i="43" s="1"/>
  <c r="R58" i="2"/>
  <c r="AM58" i="8"/>
  <c r="AZ67" i="43" s="1"/>
  <c r="R66" i="2"/>
  <c r="AM66" i="8"/>
  <c r="AZ75" i="43" s="1"/>
  <c r="R74" i="2"/>
  <c r="AM74" i="8"/>
  <c r="AZ83" i="43" s="1"/>
  <c r="R82" i="2"/>
  <c r="AM82" i="8"/>
  <c r="AZ91" i="43" s="1"/>
  <c r="R90" i="2"/>
  <c r="AM90" i="8"/>
  <c r="AZ99" i="43" s="1"/>
  <c r="R98" i="2"/>
  <c r="AM98" i="8"/>
  <c r="AZ107" i="43" s="1"/>
  <c r="R106" i="2"/>
  <c r="AM106" i="8"/>
  <c r="AZ115" i="43" s="1"/>
  <c r="R114" i="2"/>
  <c r="AM114" i="8"/>
  <c r="AZ123" i="43" s="1"/>
  <c r="R122" i="2"/>
  <c r="AM122" i="8"/>
  <c r="AZ131" i="43" s="1"/>
  <c r="R130" i="2"/>
  <c r="AM130" i="8"/>
  <c r="AZ139" i="43" s="1"/>
  <c r="R138" i="2"/>
  <c r="AM138" i="8"/>
  <c r="AZ147" i="43" s="1"/>
  <c r="R146" i="2"/>
  <c r="AM146" i="8"/>
  <c r="AZ155" i="43" s="1"/>
  <c r="R154" i="2"/>
  <c r="AM154" i="8"/>
  <c r="AZ163" i="43" s="1"/>
  <c r="AM129" i="8"/>
  <c r="AZ138" i="43" s="1"/>
  <c r="AM65" i="8"/>
  <c r="AZ74" i="43" s="1"/>
  <c r="AM60" i="8"/>
  <c r="AZ69" i="43" s="1"/>
  <c r="R60" i="2"/>
  <c r="AM116" i="8"/>
  <c r="AZ125" i="43" s="1"/>
  <c r="R116" i="2"/>
  <c r="R17" i="2"/>
  <c r="R49" i="2"/>
  <c r="R73" i="2"/>
  <c r="R81" i="2"/>
  <c r="R105" i="2"/>
  <c r="R121" i="2"/>
  <c r="R145" i="2"/>
  <c r="AM137" i="8"/>
  <c r="AZ146" i="43" s="1"/>
  <c r="AM3" i="8"/>
  <c r="AZ12" i="43" s="1"/>
  <c r="R3" i="2"/>
  <c r="R3" i="4"/>
  <c r="R11" i="2"/>
  <c r="AM11" i="8"/>
  <c r="AZ20" i="43" s="1"/>
  <c r="R19" i="2"/>
  <c r="AM19" i="8"/>
  <c r="AZ28" i="43" s="1"/>
  <c r="R27" i="2"/>
  <c r="AM27" i="8"/>
  <c r="AZ36" i="43" s="1"/>
  <c r="R35" i="2"/>
  <c r="AM35" i="8"/>
  <c r="AZ44" i="43" s="1"/>
  <c r="R43" i="2"/>
  <c r="AM43" i="8"/>
  <c r="AZ52" i="43" s="1"/>
  <c r="R51" i="2"/>
  <c r="AM51" i="8"/>
  <c r="AZ60" i="43" s="1"/>
  <c r="R59" i="2"/>
  <c r="AM59" i="8"/>
  <c r="AZ68" i="43" s="1"/>
  <c r="R67" i="2"/>
  <c r="AM67" i="8"/>
  <c r="AZ76" i="43" s="1"/>
  <c r="R75" i="2"/>
  <c r="AM75" i="8"/>
  <c r="AZ84" i="43" s="1"/>
  <c r="R83" i="2"/>
  <c r="AM83" i="8"/>
  <c r="AZ92" i="43" s="1"/>
  <c r="R91" i="2"/>
  <c r="AM91" i="8"/>
  <c r="AZ100" i="43" s="1"/>
  <c r="R99" i="2"/>
  <c r="AM99" i="8"/>
  <c r="AZ108" i="43" s="1"/>
  <c r="R107" i="2"/>
  <c r="AM107" i="8"/>
  <c r="AZ116" i="43" s="1"/>
  <c r="R115" i="2"/>
  <c r="AM115" i="8"/>
  <c r="AZ124" i="43" s="1"/>
  <c r="R123" i="2"/>
  <c r="AM123" i="8"/>
  <c r="AZ132" i="43" s="1"/>
  <c r="R131" i="2"/>
  <c r="AM131" i="8"/>
  <c r="AZ140" i="43" s="1"/>
  <c r="R139" i="2"/>
  <c r="AM139" i="8"/>
  <c r="AZ148" i="43" s="1"/>
  <c r="R147" i="2"/>
  <c r="AM147" i="8"/>
  <c r="AZ156" i="43" s="1"/>
  <c r="R155" i="2"/>
  <c r="AM155" i="8"/>
  <c r="AZ164" i="43" s="1"/>
  <c r="AM121" i="8"/>
  <c r="AZ130" i="43" s="1"/>
  <c r="AM52" i="8"/>
  <c r="AZ61" i="43" s="1"/>
  <c r="R52" i="2"/>
  <c r="AM84" i="8"/>
  <c r="AZ93" i="43" s="1"/>
  <c r="R84" i="2"/>
  <c r="AM148" i="8"/>
  <c r="AZ157" i="43" s="1"/>
  <c r="R148" i="2"/>
  <c r="AM21" i="8"/>
  <c r="AZ30" i="43" s="1"/>
  <c r="R21" i="2"/>
  <c r="AM61" i="8"/>
  <c r="AZ70" i="43" s="1"/>
  <c r="R61" i="2"/>
  <c r="AM101" i="8"/>
  <c r="AZ110" i="43" s="1"/>
  <c r="R101" i="2"/>
  <c r="AM133" i="8"/>
  <c r="AZ142" i="43" s="1"/>
  <c r="R133" i="2"/>
  <c r="AM105" i="8"/>
  <c r="AZ114" i="43" s="1"/>
  <c r="AM28" i="8"/>
  <c r="AZ37" i="43" s="1"/>
  <c r="R28" i="2"/>
  <c r="AM92" i="8"/>
  <c r="AZ101" i="43" s="1"/>
  <c r="R92" i="2"/>
  <c r="AM156" i="8"/>
  <c r="AZ165" i="43" s="1"/>
  <c r="R156" i="2"/>
  <c r="AM13" i="8"/>
  <c r="AZ22" i="43" s="1"/>
  <c r="R13" i="2"/>
  <c r="AM45" i="8"/>
  <c r="AZ54" i="43" s="1"/>
  <c r="R45" i="2"/>
  <c r="AM69" i="8"/>
  <c r="AZ78" i="43" s="1"/>
  <c r="R69" i="2"/>
  <c r="AM93" i="8"/>
  <c r="AZ102" i="43" s="1"/>
  <c r="R93" i="2"/>
  <c r="AM117" i="8"/>
  <c r="AZ126" i="43" s="1"/>
  <c r="R117" i="2"/>
  <c r="AM141" i="8"/>
  <c r="AZ150" i="43" s="1"/>
  <c r="R141" i="2"/>
  <c r="AM14" i="8"/>
  <c r="AZ23" i="43" s="1"/>
  <c r="AM22" i="8"/>
  <c r="AZ31" i="43" s="1"/>
  <c r="AM30" i="8"/>
  <c r="AZ39" i="43" s="1"/>
  <c r="AM38" i="8"/>
  <c r="AZ47" i="43" s="1"/>
  <c r="AM46" i="8"/>
  <c r="AZ55" i="43" s="1"/>
  <c r="AM54" i="8"/>
  <c r="AZ63" i="43" s="1"/>
  <c r="AM62" i="8"/>
  <c r="AZ71" i="43" s="1"/>
  <c r="AM70" i="8"/>
  <c r="AZ79" i="43" s="1"/>
  <c r="AM78" i="8"/>
  <c r="AZ87" i="43" s="1"/>
  <c r="AM86" i="8"/>
  <c r="AZ95" i="43" s="1"/>
  <c r="AM94" i="8"/>
  <c r="AZ103" i="43" s="1"/>
  <c r="AM102" i="8"/>
  <c r="AZ111" i="43" s="1"/>
  <c r="AM110" i="8"/>
  <c r="AZ119" i="43" s="1"/>
  <c r="AM118" i="8"/>
  <c r="AZ127" i="43" s="1"/>
  <c r="AM126" i="8"/>
  <c r="AZ135" i="43" s="1"/>
  <c r="AM126" i="4"/>
  <c r="AX135" i="43" s="1"/>
  <c r="AM134" i="8"/>
  <c r="AZ143" i="43" s="1"/>
  <c r="AM142" i="8"/>
  <c r="AZ151" i="43" s="1"/>
  <c r="AM150" i="8"/>
  <c r="AZ159" i="43" s="1"/>
  <c r="R110" i="2"/>
  <c r="R46" i="2"/>
  <c r="AM33" i="8"/>
  <c r="AZ42" i="43" s="1"/>
  <c r="AM12" i="8"/>
  <c r="AZ21" i="43" s="1"/>
  <c r="R12" i="2"/>
  <c r="AM36" i="8"/>
  <c r="AZ45" i="43" s="1"/>
  <c r="R36" i="2"/>
  <c r="AM108" i="8"/>
  <c r="AZ117" i="43" s="1"/>
  <c r="R108" i="2"/>
  <c r="AM140" i="8"/>
  <c r="AZ149" i="43" s="1"/>
  <c r="R140" i="2"/>
  <c r="AM5" i="8"/>
  <c r="AZ14" i="43" s="1"/>
  <c r="R5" i="2"/>
  <c r="AM37" i="8"/>
  <c r="AZ46" i="43" s="1"/>
  <c r="R37" i="2"/>
  <c r="AM53" i="8"/>
  <c r="AZ62" i="43" s="1"/>
  <c r="R53" i="2"/>
  <c r="AM85" i="8"/>
  <c r="AZ94" i="43" s="1"/>
  <c r="R85" i="2"/>
  <c r="AM109" i="8"/>
  <c r="AZ118" i="43" s="1"/>
  <c r="R109" i="2"/>
  <c r="AM6" i="8"/>
  <c r="AZ15" i="43" s="1"/>
  <c r="AM15" i="8"/>
  <c r="AZ24" i="43" s="1"/>
  <c r="R15" i="2"/>
  <c r="AM23" i="8"/>
  <c r="AZ32" i="43" s="1"/>
  <c r="R23" i="2"/>
  <c r="AM31" i="8"/>
  <c r="AZ40" i="43" s="1"/>
  <c r="R31" i="2"/>
  <c r="AM39" i="8"/>
  <c r="AZ48" i="43" s="1"/>
  <c r="R39" i="2"/>
  <c r="AM47" i="8"/>
  <c r="AZ56" i="43" s="1"/>
  <c r="R47" i="2"/>
  <c r="AM55" i="8"/>
  <c r="AZ64" i="43" s="1"/>
  <c r="R55" i="2"/>
  <c r="AM63" i="8"/>
  <c r="AZ72" i="43" s="1"/>
  <c r="R63" i="2"/>
  <c r="AM71" i="8"/>
  <c r="AZ80" i="43" s="1"/>
  <c r="R71" i="2"/>
  <c r="AM79" i="8"/>
  <c r="AZ88" i="43" s="1"/>
  <c r="R79" i="2"/>
  <c r="AM87" i="8"/>
  <c r="AZ96" i="43" s="1"/>
  <c r="R87" i="2"/>
  <c r="AM95" i="8"/>
  <c r="AZ104" i="43" s="1"/>
  <c r="R95" i="2"/>
  <c r="AM103" i="8"/>
  <c r="AZ112" i="43" s="1"/>
  <c r="R103" i="2"/>
  <c r="AM111" i="8"/>
  <c r="AZ120" i="43" s="1"/>
  <c r="R111" i="2"/>
  <c r="AM119" i="8"/>
  <c r="AZ128" i="43" s="1"/>
  <c r="R119" i="2"/>
  <c r="AM127" i="8"/>
  <c r="AZ136" i="43" s="1"/>
  <c r="R127" i="2"/>
  <c r="AM135" i="8"/>
  <c r="AZ144" i="43" s="1"/>
  <c r="R135" i="2"/>
  <c r="AM143" i="8"/>
  <c r="AZ152" i="43" s="1"/>
  <c r="R143" i="2"/>
  <c r="AM151" i="8"/>
  <c r="AZ160" i="43" s="1"/>
  <c r="R151" i="2"/>
  <c r="R102" i="2"/>
  <c r="R38" i="2"/>
  <c r="AM153" i="8"/>
  <c r="AZ162" i="43" s="1"/>
  <c r="AM89" i="8"/>
  <c r="AZ98" i="43" s="1"/>
  <c r="AM25" i="8"/>
  <c r="AZ34" i="43" s="1"/>
  <c r="AM4" i="8"/>
  <c r="AZ13" i="43" s="1"/>
  <c r="R4" i="2"/>
  <c r="AM76" i="8"/>
  <c r="AZ85" i="43" s="1"/>
  <c r="R76" i="2"/>
  <c r="AM132" i="8"/>
  <c r="AZ141" i="43" s="1"/>
  <c r="AM29" i="8"/>
  <c r="AZ38" i="43" s="1"/>
  <c r="R29" i="2"/>
  <c r="AM77" i="8"/>
  <c r="AZ86" i="43" s="1"/>
  <c r="R77" i="2"/>
  <c r="AM125" i="8"/>
  <c r="AZ134" i="43" s="1"/>
  <c r="R125" i="2"/>
  <c r="AM149" i="8"/>
  <c r="AZ158" i="43" s="1"/>
  <c r="R149" i="2"/>
  <c r="AM41" i="8"/>
  <c r="AZ50" i="43" s="1"/>
  <c r="AM7" i="8"/>
  <c r="AZ16" i="43" s="1"/>
  <c r="R7" i="2"/>
  <c r="AM8" i="8"/>
  <c r="AZ17" i="43" s="1"/>
  <c r="R8" i="2"/>
  <c r="AM16" i="8"/>
  <c r="AZ25" i="43" s="1"/>
  <c r="R16" i="2"/>
  <c r="AM24" i="8"/>
  <c r="AZ33" i="43" s="1"/>
  <c r="R24" i="2"/>
  <c r="AM32" i="8"/>
  <c r="AZ41" i="43" s="1"/>
  <c r="R32" i="2"/>
  <c r="AM40" i="8"/>
  <c r="AZ49" i="43" s="1"/>
  <c r="R40" i="2"/>
  <c r="AM48" i="8"/>
  <c r="AZ57" i="43" s="1"/>
  <c r="R48" i="2"/>
  <c r="AM56" i="8"/>
  <c r="AZ65" i="43" s="1"/>
  <c r="R56" i="2"/>
  <c r="AM64" i="8"/>
  <c r="AZ73" i="43" s="1"/>
  <c r="R64" i="2"/>
  <c r="AM72" i="8"/>
  <c r="AZ81" i="43" s="1"/>
  <c r="R72" i="2"/>
  <c r="AM80" i="8"/>
  <c r="AZ89" i="43" s="1"/>
  <c r="R80" i="2"/>
  <c r="AM88" i="8"/>
  <c r="AZ97" i="43" s="1"/>
  <c r="R88" i="2"/>
  <c r="AM96" i="8"/>
  <c r="AZ105" i="43" s="1"/>
  <c r="R96" i="2"/>
  <c r="AM104" i="8"/>
  <c r="AZ113" i="43" s="1"/>
  <c r="R104" i="2"/>
  <c r="AM112" i="8"/>
  <c r="AZ121" i="43" s="1"/>
  <c r="R112" i="2"/>
  <c r="AM120" i="8"/>
  <c r="AZ129" i="43" s="1"/>
  <c r="R120" i="2"/>
  <c r="AM128" i="8"/>
  <c r="AZ137" i="43" s="1"/>
  <c r="R128" i="2"/>
  <c r="AM136" i="8"/>
  <c r="AZ145" i="43" s="1"/>
  <c r="R136" i="2"/>
  <c r="AM144" i="8"/>
  <c r="AZ153" i="43" s="1"/>
  <c r="R144" i="2"/>
  <c r="AM152" i="8"/>
  <c r="AZ161" i="43" s="1"/>
  <c r="R152" i="2"/>
  <c r="R94" i="2"/>
  <c r="R30" i="2"/>
  <c r="AM145" i="8"/>
  <c r="AZ154" i="43" s="1"/>
  <c r="AM81" i="8"/>
  <c r="AZ90" i="43" s="1"/>
  <c r="AM17" i="8"/>
  <c r="AZ26" i="43" s="1"/>
  <c r="AM20" i="8"/>
  <c r="AZ29" i="43" s="1"/>
  <c r="R20" i="2"/>
  <c r="AM68" i="8"/>
  <c r="AZ77" i="43" s="1"/>
  <c r="R68" i="2"/>
  <c r="AM124" i="8"/>
  <c r="AZ133" i="43" s="1"/>
  <c r="R124" i="2"/>
  <c r="R25" i="2"/>
  <c r="R57" i="2"/>
  <c r="R97" i="2"/>
  <c r="AM73" i="8"/>
  <c r="AZ82" i="43" s="1"/>
  <c r="G180" i="43" l="1"/>
  <c r="G170" i="43"/>
  <c r="G172" i="43"/>
  <c r="G183" i="43"/>
  <c r="G182" i="43"/>
  <c r="G173" i="43"/>
  <c r="G174" i="43"/>
  <c r="G169" i="43"/>
  <c r="G181" i="43"/>
  <c r="G4" i="43"/>
  <c r="G175" i="43"/>
  <c r="G179" i="43"/>
  <c r="G176" i="43"/>
  <c r="G177" i="43"/>
  <c r="G11" i="43"/>
  <c r="G8" i="43"/>
  <c r="G3" i="43"/>
  <c r="G7" i="43"/>
  <c r="AX134" i="43"/>
  <c r="AX118" i="43"/>
  <c r="AX110" i="43"/>
  <c r="AX86" i="43"/>
  <c r="AX70" i="43"/>
  <c r="AX62" i="43"/>
  <c r="AX54" i="43"/>
  <c r="AX158" i="43"/>
  <c r="AW151" i="43"/>
  <c r="AW143" i="43"/>
  <c r="AW127" i="43"/>
  <c r="AW15" i="43"/>
  <c r="AW23" i="43"/>
  <c r="AW79" i="43"/>
  <c r="AW31" i="43"/>
  <c r="AW159" i="43"/>
  <c r="AW87" i="43"/>
  <c r="AW71" i="43"/>
  <c r="AW63" i="43"/>
  <c r="AY85" i="43"/>
  <c r="AY145" i="43"/>
  <c r="AY60" i="43"/>
  <c r="AY34" i="43"/>
  <c r="AY18" i="43"/>
  <c r="AY119" i="43"/>
  <c r="AY88" i="43"/>
  <c r="AY137" i="43"/>
  <c r="AY117" i="43"/>
  <c r="AY128" i="43"/>
  <c r="AY111" i="43"/>
  <c r="AY149" i="43"/>
  <c r="AY160" i="43"/>
  <c r="AY133" i="43"/>
  <c r="AY129" i="43"/>
  <c r="AY113" i="43"/>
  <c r="AY120" i="43"/>
  <c r="AY103" i="43"/>
  <c r="AY77" i="43"/>
  <c r="AY105" i="43"/>
  <c r="AY112" i="43"/>
  <c r="AY95" i="43"/>
  <c r="AY104" i="43"/>
  <c r="AY154" i="43"/>
  <c r="AY81" i="43"/>
  <c r="AY80" i="43"/>
  <c r="AY130" i="43"/>
  <c r="AY126" i="43"/>
  <c r="AY94" i="43"/>
  <c r="AY153" i="43"/>
  <c r="AY89" i="43"/>
  <c r="AY96" i="43"/>
  <c r="AY12" i="43"/>
  <c r="AM43" i="6"/>
  <c r="AM90" i="6"/>
  <c r="AM122" i="6"/>
  <c r="AM154" i="6"/>
  <c r="AY163" i="43" s="1"/>
  <c r="AM101" i="6"/>
  <c r="AM49" i="6"/>
  <c r="AM91" i="6"/>
  <c r="AM123" i="6"/>
  <c r="AY132" i="43" s="1"/>
  <c r="AM155" i="6"/>
  <c r="AM133" i="6"/>
  <c r="AM5" i="6"/>
  <c r="AY14" i="43" s="1"/>
  <c r="AM92" i="6"/>
  <c r="AM156" i="6"/>
  <c r="AM62" i="6"/>
  <c r="AM30" i="6"/>
  <c r="AM149" i="6"/>
  <c r="AM35" i="6"/>
  <c r="AY44" i="43" s="1"/>
  <c r="AM11" i="6"/>
  <c r="AM65" i="6"/>
  <c r="AM97" i="6"/>
  <c r="AM137" i="6"/>
  <c r="AM70" i="6"/>
  <c r="AM150" i="6"/>
  <c r="AM66" i="6"/>
  <c r="AM98" i="6"/>
  <c r="AY107" i="43" s="1"/>
  <c r="AM130" i="6"/>
  <c r="AM125" i="6"/>
  <c r="AM67" i="6"/>
  <c r="AY76" i="43" s="1"/>
  <c r="AM99" i="6"/>
  <c r="AM131" i="6"/>
  <c r="AM69" i="6"/>
  <c r="AM37" i="6"/>
  <c r="AY46" i="43" s="1"/>
  <c r="AM27" i="6"/>
  <c r="AM100" i="6"/>
  <c r="AM38" i="6"/>
  <c r="AM13" i="6"/>
  <c r="AM21" i="6"/>
  <c r="AM58" i="6"/>
  <c r="AM73" i="6"/>
  <c r="AM105" i="6"/>
  <c r="AY114" i="43" s="1"/>
  <c r="AM153" i="6"/>
  <c r="AM60" i="6"/>
  <c r="AM18" i="6"/>
  <c r="AM10" i="6"/>
  <c r="AM44" i="6"/>
  <c r="AM134" i="6"/>
  <c r="AM74" i="6"/>
  <c r="AM106" i="6"/>
  <c r="AM138" i="6"/>
  <c r="AM141" i="6"/>
  <c r="AM29" i="6"/>
  <c r="AY38" i="43" s="1"/>
  <c r="AM4" i="6"/>
  <c r="AM75" i="6"/>
  <c r="AM107" i="6"/>
  <c r="AM139" i="6"/>
  <c r="AM93" i="6"/>
  <c r="AM53" i="6"/>
  <c r="AM36" i="6"/>
  <c r="AM12" i="6"/>
  <c r="AY21" i="43" s="1"/>
  <c r="AM50" i="6"/>
  <c r="AM116" i="6"/>
  <c r="AM46" i="6"/>
  <c r="AM14" i="6"/>
  <c r="AY23" i="43" s="1"/>
  <c r="AM45" i="6"/>
  <c r="AM61" i="6"/>
  <c r="AM81" i="6"/>
  <c r="AM113" i="6"/>
  <c r="AY122" i="43" s="1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Y92" i="43" s="1"/>
  <c r="AM115" i="6"/>
  <c r="AM147" i="6"/>
  <c r="AM63" i="6"/>
  <c r="AM55" i="6"/>
  <c r="AM47" i="6"/>
  <c r="AY56" i="43" s="1"/>
  <c r="AM39" i="6"/>
  <c r="AM31" i="6"/>
  <c r="AM23" i="6"/>
  <c r="AM15" i="6"/>
  <c r="AY24" i="43" s="1"/>
  <c r="AM6" i="6"/>
  <c r="AM109" i="6"/>
  <c r="AM84" i="6"/>
  <c r="AM148" i="6"/>
  <c r="AM54" i="6"/>
  <c r="AM22" i="6"/>
  <c r="AM28" i="6"/>
  <c r="AM33" i="6"/>
  <c r="AM52" i="6"/>
  <c r="AY61" i="43" s="1"/>
  <c r="AM17" i="6"/>
  <c r="AY26" i="43" s="1"/>
  <c r="AM89" i="6"/>
  <c r="AM129" i="6"/>
  <c r="AM57" i="6"/>
  <c r="AM142" i="6"/>
  <c r="AM118" i="6"/>
  <c r="AM29" i="4"/>
  <c r="AX38" i="43" s="1"/>
  <c r="AM88" i="4"/>
  <c r="AM78" i="4"/>
  <c r="AM148" i="4"/>
  <c r="AX157" i="43" s="1"/>
  <c r="AM99" i="4"/>
  <c r="AM67" i="4"/>
  <c r="AX76" i="43" s="1"/>
  <c r="AM138" i="4"/>
  <c r="AM44" i="4"/>
  <c r="AM128" i="4"/>
  <c r="AM96" i="4"/>
  <c r="AM7" i="4"/>
  <c r="AM4" i="4"/>
  <c r="AM135" i="4"/>
  <c r="AX144" i="43" s="1"/>
  <c r="AM103" i="4"/>
  <c r="AM71" i="4"/>
  <c r="AM63" i="4"/>
  <c r="AM55" i="4"/>
  <c r="AM47" i="4"/>
  <c r="AX56" i="43" s="1"/>
  <c r="AM39" i="4"/>
  <c r="AM31" i="4"/>
  <c r="AM23" i="4"/>
  <c r="AM15" i="4"/>
  <c r="AX24" i="43" s="1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X122" i="43" s="1"/>
  <c r="AM65" i="4"/>
  <c r="AM33" i="4"/>
  <c r="AM100" i="4"/>
  <c r="AM124" i="4"/>
  <c r="AM120" i="4"/>
  <c r="AM127" i="4"/>
  <c r="AX136" i="43" s="1"/>
  <c r="AM142" i="4"/>
  <c r="AM94" i="4"/>
  <c r="AM62" i="4"/>
  <c r="AM156" i="4"/>
  <c r="AX165" i="43" s="1"/>
  <c r="AM131" i="4"/>
  <c r="AM35" i="4"/>
  <c r="AX44" i="43" s="1"/>
  <c r="AM60" i="4"/>
  <c r="AX69" i="43" s="1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X61" i="43" s="1"/>
  <c r="AM147" i="4"/>
  <c r="AM115" i="4"/>
  <c r="AM83" i="4"/>
  <c r="AX92" i="43" s="1"/>
  <c r="AM51" i="4"/>
  <c r="AM19" i="4"/>
  <c r="AX28" i="43" s="1"/>
  <c r="AM11" i="4"/>
  <c r="AM154" i="4"/>
  <c r="AM122" i="4"/>
  <c r="AM90" i="4"/>
  <c r="AM58" i="4"/>
  <c r="AM26" i="4"/>
  <c r="AM57" i="4"/>
  <c r="AM152" i="4"/>
  <c r="AX161" i="43" s="1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X31" i="43" s="1"/>
  <c r="AM92" i="4"/>
  <c r="AM133" i="4"/>
  <c r="AM84" i="4"/>
  <c r="AM117" i="4"/>
  <c r="AM155" i="4"/>
  <c r="AM123" i="4"/>
  <c r="AX132" i="43" s="1"/>
  <c r="AM91" i="4"/>
  <c r="AM59" i="4"/>
  <c r="AM27" i="4"/>
  <c r="AM145" i="4"/>
  <c r="AM105" i="4"/>
  <c r="AX114" i="43" s="1"/>
  <c r="AM73" i="4"/>
  <c r="AM17" i="4"/>
  <c r="AM130" i="4"/>
  <c r="AM98" i="4"/>
  <c r="AM66" i="4"/>
  <c r="AM34" i="4"/>
  <c r="AX43" i="43" s="1"/>
  <c r="AM153" i="4"/>
  <c r="AM129" i="4"/>
  <c r="AM89" i="4"/>
  <c r="AM41" i="4"/>
  <c r="AM9" i="4"/>
  <c r="AM3" i="4"/>
  <c r="AG60" i="2"/>
  <c r="AH69" i="43" s="1"/>
  <c r="AG60" i="4"/>
  <c r="AI69" i="43" s="1"/>
  <c r="AM15" i="2"/>
  <c r="AW24" i="43" s="1"/>
  <c r="AM107" i="2"/>
  <c r="AM42" i="2"/>
  <c r="AM120" i="2"/>
  <c r="AM125" i="2"/>
  <c r="AM92" i="2"/>
  <c r="AM147" i="2"/>
  <c r="AM83" i="2"/>
  <c r="AW92" i="43" s="1"/>
  <c r="AM19" i="2"/>
  <c r="AW28" i="43" s="1"/>
  <c r="AM105" i="2"/>
  <c r="AM17" i="2"/>
  <c r="AM146" i="2"/>
  <c r="AM82" i="2"/>
  <c r="AM18" i="2"/>
  <c r="AM153" i="2"/>
  <c r="AM89" i="2"/>
  <c r="AM9" i="2"/>
  <c r="AM103" i="2"/>
  <c r="AM97" i="2"/>
  <c r="AW106" i="43" s="1"/>
  <c r="AM96" i="2"/>
  <c r="AM56" i="2"/>
  <c r="AM40" i="2"/>
  <c r="AM24" i="2"/>
  <c r="AM8" i="2"/>
  <c r="AM143" i="2"/>
  <c r="AM79" i="2"/>
  <c r="AM37" i="2"/>
  <c r="AM13" i="2"/>
  <c r="AM21" i="2"/>
  <c r="AM123" i="2"/>
  <c r="AW132" i="43" s="1"/>
  <c r="AM59" i="2"/>
  <c r="AM122" i="2"/>
  <c r="AM58" i="2"/>
  <c r="AM144" i="2"/>
  <c r="AM47" i="2"/>
  <c r="AW56" i="43" s="1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W44" i="43" s="1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W117" i="43" s="1"/>
  <c r="AM28" i="2"/>
  <c r="AM52" i="2"/>
  <c r="AW61" i="43" s="1"/>
  <c r="AM139" i="2"/>
  <c r="AM75" i="2"/>
  <c r="AM138" i="2"/>
  <c r="AW147" i="43" s="1"/>
  <c r="AM74" i="2"/>
  <c r="AM94" i="2"/>
  <c r="AM152" i="2"/>
  <c r="AW161" i="43" s="1"/>
  <c r="AM88" i="2"/>
  <c r="AM29" i="2"/>
  <c r="AM38" i="2"/>
  <c r="AM135" i="2"/>
  <c r="AW144" i="43" s="1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W16" i="43" s="1"/>
  <c r="AM102" i="2"/>
  <c r="AM111" i="2"/>
  <c r="AM156" i="2"/>
  <c r="AM148" i="2"/>
  <c r="AW157" i="43" s="1"/>
  <c r="AM155" i="2"/>
  <c r="AM91" i="2"/>
  <c r="AM27" i="2"/>
  <c r="AM60" i="2"/>
  <c r="AW69" i="43" s="1"/>
  <c r="AM154" i="2"/>
  <c r="AM90" i="2"/>
  <c r="AM26" i="2"/>
  <c r="AM44" i="2"/>
  <c r="AM127" i="2"/>
  <c r="AM31" i="2"/>
  <c r="AM126" i="2"/>
  <c r="AW135" i="43" s="1"/>
  <c r="AM104" i="2"/>
  <c r="AM149" i="2"/>
  <c r="AM4" i="2"/>
  <c r="AM151" i="2"/>
  <c r="AM87" i="2"/>
  <c r="AW96" i="43" s="1"/>
  <c r="AM53" i="2"/>
  <c r="AM36" i="2"/>
  <c r="AM46" i="2"/>
  <c r="AM141" i="2"/>
  <c r="AM45" i="2"/>
  <c r="AM61" i="2"/>
  <c r="AM131" i="2"/>
  <c r="AM67" i="2"/>
  <c r="AW76" i="43" s="1"/>
  <c r="AM3" i="2"/>
  <c r="AM121" i="2"/>
  <c r="AM49" i="2"/>
  <c r="AM130" i="2"/>
  <c r="AM66" i="2"/>
  <c r="AM113" i="2"/>
  <c r="AW122" i="43" s="1"/>
  <c r="AM33" i="2"/>
  <c r="AM86" i="2"/>
  <c r="J4" i="2"/>
  <c r="T4" i="2"/>
  <c r="AP4" i="2" s="1"/>
  <c r="J5" i="2"/>
  <c r="T5" i="2"/>
  <c r="AP5" i="2" s="1"/>
  <c r="J6" i="2"/>
  <c r="T6" i="2"/>
  <c r="AP6" i="2" s="1"/>
  <c r="J7" i="2"/>
  <c r="T7" i="2"/>
  <c r="AP7" i="2" s="1"/>
  <c r="J8" i="2"/>
  <c r="T8" i="2"/>
  <c r="AP8" i="2" s="1"/>
  <c r="J9" i="2"/>
  <c r="T9" i="2"/>
  <c r="AP9" i="2" s="1"/>
  <c r="J10" i="2"/>
  <c r="T10" i="2"/>
  <c r="AP10" i="2" s="1"/>
  <c r="J11" i="2"/>
  <c r="T11" i="2"/>
  <c r="AP11" i="2" s="1"/>
  <c r="J12" i="2"/>
  <c r="T12" i="2"/>
  <c r="AP12" i="2" s="1"/>
  <c r="J13" i="2"/>
  <c r="T13" i="2"/>
  <c r="AP13" i="2" s="1"/>
  <c r="J14" i="2"/>
  <c r="T14" i="2"/>
  <c r="AP14" i="2" s="1"/>
  <c r="J15" i="2"/>
  <c r="T15" i="2"/>
  <c r="AP15" i="2" s="1"/>
  <c r="J16" i="2"/>
  <c r="T16" i="2"/>
  <c r="AP16" i="2" s="1"/>
  <c r="J17" i="2"/>
  <c r="T17" i="2"/>
  <c r="AP17" i="2" s="1"/>
  <c r="J18" i="2"/>
  <c r="T18" i="2"/>
  <c r="AP18" i="2" s="1"/>
  <c r="J19" i="2"/>
  <c r="T19" i="2"/>
  <c r="AP19" i="2" s="1"/>
  <c r="J20" i="2"/>
  <c r="T20" i="2"/>
  <c r="AP20" i="2" s="1"/>
  <c r="J21" i="2"/>
  <c r="T21" i="2"/>
  <c r="AP21" i="2" s="1"/>
  <c r="J22" i="2"/>
  <c r="T22" i="2"/>
  <c r="AP22" i="2" s="1"/>
  <c r="J23" i="2"/>
  <c r="T23" i="2"/>
  <c r="AP23" i="2" s="1"/>
  <c r="J24" i="2"/>
  <c r="T24" i="2"/>
  <c r="AP24" i="2" s="1"/>
  <c r="J25" i="2"/>
  <c r="T25" i="2"/>
  <c r="AP25" i="2" s="1"/>
  <c r="J26" i="2"/>
  <c r="T26" i="2"/>
  <c r="AP26" i="2" s="1"/>
  <c r="J27" i="2"/>
  <c r="T27" i="2"/>
  <c r="AP27" i="2" s="1"/>
  <c r="J28" i="2"/>
  <c r="T28" i="2"/>
  <c r="AP28" i="2" s="1"/>
  <c r="J29" i="2"/>
  <c r="T29" i="2"/>
  <c r="AP29" i="2" s="1"/>
  <c r="J30" i="2"/>
  <c r="T30" i="2"/>
  <c r="AP30" i="2" s="1"/>
  <c r="J31" i="2"/>
  <c r="T31" i="2"/>
  <c r="AP31" i="2" s="1"/>
  <c r="J32" i="2"/>
  <c r="T32" i="2"/>
  <c r="AP32" i="2" s="1"/>
  <c r="J33" i="2"/>
  <c r="T33" i="2"/>
  <c r="AP33" i="2" s="1"/>
  <c r="J34" i="2"/>
  <c r="T34" i="2"/>
  <c r="AP34" i="2" s="1"/>
  <c r="J35" i="2"/>
  <c r="T35" i="2"/>
  <c r="AP35" i="2" s="1"/>
  <c r="J36" i="2"/>
  <c r="T36" i="2"/>
  <c r="AP36" i="2" s="1"/>
  <c r="J37" i="2"/>
  <c r="T37" i="2"/>
  <c r="AP37" i="2" s="1"/>
  <c r="J38" i="2"/>
  <c r="T38" i="2"/>
  <c r="AP38" i="2" s="1"/>
  <c r="J39" i="2"/>
  <c r="T39" i="2"/>
  <c r="AP39" i="2" s="1"/>
  <c r="J40" i="2"/>
  <c r="T40" i="2"/>
  <c r="AP40" i="2" s="1"/>
  <c r="J41" i="2"/>
  <c r="T41" i="2"/>
  <c r="AP41" i="2" s="1"/>
  <c r="J42" i="2"/>
  <c r="T42" i="2"/>
  <c r="AP42" i="2" s="1"/>
  <c r="J43" i="2"/>
  <c r="T43" i="2"/>
  <c r="AP43" i="2" s="1"/>
  <c r="J44" i="2"/>
  <c r="T44" i="2"/>
  <c r="AP44" i="2" s="1"/>
  <c r="J45" i="2"/>
  <c r="T45" i="2"/>
  <c r="AP45" i="2" s="1"/>
  <c r="J46" i="2"/>
  <c r="T46" i="2"/>
  <c r="AP46" i="2" s="1"/>
  <c r="J47" i="2"/>
  <c r="T47" i="2"/>
  <c r="AP47" i="2" s="1"/>
  <c r="J48" i="2"/>
  <c r="T48" i="2"/>
  <c r="AP48" i="2" s="1"/>
  <c r="J49" i="2"/>
  <c r="T49" i="2"/>
  <c r="AP49" i="2" s="1"/>
  <c r="J50" i="2"/>
  <c r="T50" i="2"/>
  <c r="AP50" i="2" s="1"/>
  <c r="J51" i="2"/>
  <c r="T51" i="2"/>
  <c r="AP51" i="2" s="1"/>
  <c r="J52" i="2"/>
  <c r="T52" i="2"/>
  <c r="AP52" i="2" s="1"/>
  <c r="J53" i="2"/>
  <c r="T53" i="2"/>
  <c r="AP53" i="2" s="1"/>
  <c r="J54" i="2"/>
  <c r="T54" i="2"/>
  <c r="AP54" i="2" s="1"/>
  <c r="J55" i="2"/>
  <c r="T55" i="2"/>
  <c r="AP55" i="2" s="1"/>
  <c r="J56" i="2"/>
  <c r="T56" i="2"/>
  <c r="AP56" i="2" s="1"/>
  <c r="J57" i="2"/>
  <c r="T57" i="2"/>
  <c r="AP57" i="2" s="1"/>
  <c r="J58" i="2"/>
  <c r="T58" i="2"/>
  <c r="AP58" i="2" s="1"/>
  <c r="J59" i="2"/>
  <c r="T59" i="2"/>
  <c r="AP59" i="2" s="1"/>
  <c r="J60" i="2"/>
  <c r="AE60" i="2" s="1"/>
  <c r="AC69" i="43" s="1"/>
  <c r="T60" i="2"/>
  <c r="AP60" i="2" s="1"/>
  <c r="J61" i="2"/>
  <c r="T61" i="2"/>
  <c r="AP61" i="2" s="1"/>
  <c r="J62" i="2"/>
  <c r="T62" i="2"/>
  <c r="AP62" i="2" s="1"/>
  <c r="J63" i="2"/>
  <c r="T63" i="2"/>
  <c r="AP63" i="2" s="1"/>
  <c r="J64" i="2"/>
  <c r="T64" i="2"/>
  <c r="AP64" i="2" s="1"/>
  <c r="J65" i="2"/>
  <c r="T65" i="2"/>
  <c r="AP65" i="2" s="1"/>
  <c r="J66" i="2"/>
  <c r="T66" i="2"/>
  <c r="AP66" i="2" s="1"/>
  <c r="J67" i="2"/>
  <c r="T67" i="2"/>
  <c r="AP67" i="2" s="1"/>
  <c r="J68" i="2"/>
  <c r="T68" i="2"/>
  <c r="AP68" i="2" s="1"/>
  <c r="J69" i="2"/>
  <c r="T69" i="2"/>
  <c r="AP69" i="2" s="1"/>
  <c r="J70" i="2"/>
  <c r="T70" i="2"/>
  <c r="AP70" i="2" s="1"/>
  <c r="J71" i="2"/>
  <c r="T71" i="2"/>
  <c r="AP71" i="2" s="1"/>
  <c r="J72" i="2"/>
  <c r="T72" i="2"/>
  <c r="AP72" i="2" s="1"/>
  <c r="J73" i="2"/>
  <c r="T73" i="2"/>
  <c r="AP73" i="2" s="1"/>
  <c r="J74" i="2"/>
  <c r="T74" i="2"/>
  <c r="AP74" i="2" s="1"/>
  <c r="J75" i="2"/>
  <c r="T75" i="2"/>
  <c r="AP75" i="2" s="1"/>
  <c r="J76" i="2"/>
  <c r="T76" i="2"/>
  <c r="AP76" i="2" s="1"/>
  <c r="J77" i="2"/>
  <c r="T77" i="2"/>
  <c r="AP77" i="2" s="1"/>
  <c r="J78" i="2"/>
  <c r="T78" i="2"/>
  <c r="AP78" i="2" s="1"/>
  <c r="J79" i="2"/>
  <c r="T79" i="2"/>
  <c r="AP79" i="2" s="1"/>
  <c r="J80" i="2"/>
  <c r="T80" i="2"/>
  <c r="AP80" i="2" s="1"/>
  <c r="J81" i="2"/>
  <c r="T81" i="2"/>
  <c r="AP81" i="2" s="1"/>
  <c r="J82" i="2"/>
  <c r="T82" i="2"/>
  <c r="AP82" i="2" s="1"/>
  <c r="J83" i="2"/>
  <c r="T83" i="2"/>
  <c r="AP83" i="2" s="1"/>
  <c r="J84" i="2"/>
  <c r="T84" i="2"/>
  <c r="AP84" i="2" s="1"/>
  <c r="J85" i="2"/>
  <c r="T85" i="2"/>
  <c r="AP85" i="2" s="1"/>
  <c r="J86" i="2"/>
  <c r="T86" i="2"/>
  <c r="AP86" i="2" s="1"/>
  <c r="J87" i="2"/>
  <c r="T87" i="2"/>
  <c r="AP87" i="2" s="1"/>
  <c r="J88" i="2"/>
  <c r="T88" i="2"/>
  <c r="AP88" i="2" s="1"/>
  <c r="J89" i="2"/>
  <c r="T89" i="2"/>
  <c r="AP89" i="2" s="1"/>
  <c r="J90" i="2"/>
  <c r="T90" i="2"/>
  <c r="AP90" i="2" s="1"/>
  <c r="J91" i="2"/>
  <c r="T91" i="2"/>
  <c r="AP91" i="2" s="1"/>
  <c r="J92" i="2"/>
  <c r="T92" i="2"/>
  <c r="AP92" i="2" s="1"/>
  <c r="J93" i="2"/>
  <c r="T93" i="2"/>
  <c r="AP93" i="2" s="1"/>
  <c r="J94" i="2"/>
  <c r="T94" i="2"/>
  <c r="AP94" i="2" s="1"/>
  <c r="J95" i="2"/>
  <c r="T95" i="2"/>
  <c r="AP95" i="2" s="1"/>
  <c r="J96" i="2"/>
  <c r="T96" i="2"/>
  <c r="AP96" i="2" s="1"/>
  <c r="J97" i="2"/>
  <c r="N97" i="2"/>
  <c r="T97" i="2"/>
  <c r="AP97" i="2" s="1"/>
  <c r="J98" i="2"/>
  <c r="T98" i="2"/>
  <c r="AP98" i="2" s="1"/>
  <c r="J99" i="2"/>
  <c r="T99" i="2"/>
  <c r="AP99" i="2" s="1"/>
  <c r="J100" i="2"/>
  <c r="T100" i="2"/>
  <c r="AP100" i="2" s="1"/>
  <c r="J101" i="2"/>
  <c r="T101" i="2"/>
  <c r="AP101" i="2" s="1"/>
  <c r="J102" i="2"/>
  <c r="T102" i="2"/>
  <c r="AP102" i="2" s="1"/>
  <c r="J103" i="2"/>
  <c r="T103" i="2"/>
  <c r="AP103" i="2" s="1"/>
  <c r="J104" i="2"/>
  <c r="T104" i="2"/>
  <c r="AP104" i="2" s="1"/>
  <c r="J105" i="2"/>
  <c r="T105" i="2"/>
  <c r="AP105" i="2" s="1"/>
  <c r="J106" i="2"/>
  <c r="T106" i="2"/>
  <c r="AP106" i="2" s="1"/>
  <c r="J107" i="2"/>
  <c r="T107" i="2"/>
  <c r="AP107" i="2" s="1"/>
  <c r="J108" i="2"/>
  <c r="T108" i="2"/>
  <c r="AP108" i="2" s="1"/>
  <c r="J109" i="2"/>
  <c r="T109" i="2"/>
  <c r="AP109" i="2" s="1"/>
  <c r="J110" i="2"/>
  <c r="T110" i="2"/>
  <c r="AP110" i="2" s="1"/>
  <c r="J111" i="2"/>
  <c r="T111" i="2"/>
  <c r="AP111" i="2" s="1"/>
  <c r="J112" i="2"/>
  <c r="T112" i="2"/>
  <c r="AP112" i="2" s="1"/>
  <c r="J113" i="2"/>
  <c r="T113" i="2"/>
  <c r="AP113" i="2" s="1"/>
  <c r="J114" i="2"/>
  <c r="T114" i="2"/>
  <c r="AP114" i="2" s="1"/>
  <c r="J115" i="2"/>
  <c r="T115" i="2"/>
  <c r="AP115" i="2" s="1"/>
  <c r="J116" i="2"/>
  <c r="T116" i="2"/>
  <c r="AP116" i="2" s="1"/>
  <c r="J117" i="2"/>
  <c r="T117" i="2"/>
  <c r="AP117" i="2" s="1"/>
  <c r="J118" i="2"/>
  <c r="T118" i="2"/>
  <c r="AP118" i="2" s="1"/>
  <c r="J119" i="2"/>
  <c r="T119" i="2"/>
  <c r="AP119" i="2" s="1"/>
  <c r="J120" i="2"/>
  <c r="T120" i="2"/>
  <c r="AP120" i="2" s="1"/>
  <c r="J121" i="2"/>
  <c r="T121" i="2"/>
  <c r="AP121" i="2" s="1"/>
  <c r="J122" i="2"/>
  <c r="T122" i="2"/>
  <c r="AP122" i="2" s="1"/>
  <c r="J123" i="2"/>
  <c r="T123" i="2"/>
  <c r="AP123" i="2" s="1"/>
  <c r="J124" i="2"/>
  <c r="T124" i="2"/>
  <c r="AP124" i="2" s="1"/>
  <c r="J125" i="2"/>
  <c r="T125" i="2"/>
  <c r="AP125" i="2" s="1"/>
  <c r="J126" i="2"/>
  <c r="J127" i="2"/>
  <c r="AP127" i="2"/>
  <c r="J128" i="2"/>
  <c r="T128" i="2"/>
  <c r="AP128" i="2" s="1"/>
  <c r="J129" i="2"/>
  <c r="T129" i="2"/>
  <c r="AP129" i="2" s="1"/>
  <c r="J130" i="2"/>
  <c r="T130" i="2"/>
  <c r="AP130" i="2" s="1"/>
  <c r="J131" i="2"/>
  <c r="T131" i="2"/>
  <c r="AP131" i="2" s="1"/>
  <c r="J133" i="2"/>
  <c r="T133" i="2"/>
  <c r="AP133" i="2" s="1"/>
  <c r="J134" i="2"/>
  <c r="T134" i="2"/>
  <c r="AP134" i="2" s="1"/>
  <c r="J135" i="2"/>
  <c r="T135" i="2"/>
  <c r="AP135" i="2" s="1"/>
  <c r="J136" i="2"/>
  <c r="T136" i="2"/>
  <c r="AP136" i="2" s="1"/>
  <c r="J137" i="2"/>
  <c r="T137" i="2"/>
  <c r="AP137" i="2" s="1"/>
  <c r="J138" i="2"/>
  <c r="T138" i="2"/>
  <c r="AP138" i="2" s="1"/>
  <c r="J139" i="2"/>
  <c r="T139" i="2"/>
  <c r="AP139" i="2" s="1"/>
  <c r="J140" i="2"/>
  <c r="T140" i="2"/>
  <c r="AP140" i="2" s="1"/>
  <c r="J141" i="2"/>
  <c r="T141" i="2"/>
  <c r="AP141" i="2" s="1"/>
  <c r="J142" i="2"/>
  <c r="T142" i="2"/>
  <c r="AP142" i="2" s="1"/>
  <c r="J143" i="2"/>
  <c r="T143" i="2"/>
  <c r="AP143" i="2" s="1"/>
  <c r="J144" i="2"/>
  <c r="T144" i="2"/>
  <c r="AP144" i="2" s="1"/>
  <c r="J145" i="2"/>
  <c r="T145" i="2"/>
  <c r="AP145" i="2" s="1"/>
  <c r="J146" i="2"/>
  <c r="T146" i="2"/>
  <c r="AP146" i="2" s="1"/>
  <c r="J147" i="2"/>
  <c r="T147" i="2"/>
  <c r="AP147" i="2" s="1"/>
  <c r="J148" i="2"/>
  <c r="T148" i="2"/>
  <c r="AP148" i="2" s="1"/>
  <c r="J149" i="2"/>
  <c r="T149" i="2"/>
  <c r="AP149" i="2" s="1"/>
  <c r="J150" i="2"/>
  <c r="T150" i="2"/>
  <c r="AP150" i="2" s="1"/>
  <c r="J151" i="2"/>
  <c r="T151" i="2"/>
  <c r="AP151" i="2" s="1"/>
  <c r="J152" i="2"/>
  <c r="T152" i="2"/>
  <c r="AP152" i="2" s="1"/>
  <c r="J153" i="2"/>
  <c r="T153" i="2"/>
  <c r="AP153" i="2" s="1"/>
  <c r="J154" i="2"/>
  <c r="T154" i="2"/>
  <c r="AP154" i="2" s="1"/>
  <c r="J155" i="2"/>
  <c r="T155" i="2"/>
  <c r="AP155" i="2" s="1"/>
  <c r="J156" i="2"/>
  <c r="N156" i="2"/>
  <c r="T156" i="2"/>
  <c r="AP156" i="2" s="1"/>
  <c r="AE60" i="4"/>
  <c r="AD69" i="43" s="1"/>
  <c r="AJ132" i="6"/>
  <c r="AE136" i="6"/>
  <c r="AE145" i="43" s="1"/>
  <c r="AE137" i="6"/>
  <c r="AE146" i="43" s="1"/>
  <c r="AJ132" i="8"/>
  <c r="AJ154" i="8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BD22" i="43" s="1"/>
  <c r="AO22" i="6"/>
  <c r="BD31" i="43" s="1"/>
  <c r="AO26" i="6"/>
  <c r="BD35" i="43" s="1"/>
  <c r="AO46" i="6"/>
  <c r="BD55" i="43" s="1"/>
  <c r="AO50" i="6"/>
  <c r="BD59" i="43" s="1"/>
  <c r="AO58" i="6"/>
  <c r="BD67" i="43" s="1"/>
  <c r="AO62" i="6"/>
  <c r="BD71" i="43" s="1"/>
  <c r="AO66" i="6"/>
  <c r="BD75" i="43" s="1"/>
  <c r="AO67" i="6"/>
  <c r="BD76" i="43" s="1"/>
  <c r="AO107" i="6"/>
  <c r="BD116" i="43" s="1"/>
  <c r="AO130" i="6"/>
  <c r="BD139" i="43" s="1"/>
  <c r="AO8" i="4"/>
  <c r="BC17" i="43" s="1"/>
  <c r="AO9" i="4"/>
  <c r="BC18" i="43" s="1"/>
  <c r="AO10" i="4"/>
  <c r="BC19" i="43" s="1"/>
  <c r="AO11" i="4"/>
  <c r="BC20" i="43" s="1"/>
  <c r="AO22" i="4"/>
  <c r="BC31" i="43" s="1"/>
  <c r="AO29" i="4"/>
  <c r="BC38" i="43" s="1"/>
  <c r="AO33" i="4"/>
  <c r="BC42" i="43" s="1"/>
  <c r="AO35" i="4"/>
  <c r="BC44" i="43" s="1"/>
  <c r="AO36" i="4"/>
  <c r="BC45" i="43" s="1"/>
  <c r="AO51" i="4"/>
  <c r="BC60" i="43" s="1"/>
  <c r="AO58" i="4"/>
  <c r="BC67" i="43" s="1"/>
  <c r="AO59" i="4"/>
  <c r="BC68" i="43" s="1"/>
  <c r="AO66" i="4"/>
  <c r="BC75" i="43" s="1"/>
  <c r="AO68" i="4"/>
  <c r="BC77" i="43" s="1"/>
  <c r="AO71" i="4"/>
  <c r="BC80" i="43" s="1"/>
  <c r="AO72" i="4"/>
  <c r="BC81" i="43" s="1"/>
  <c r="AO73" i="4"/>
  <c r="BC82" i="43" s="1"/>
  <c r="AO78" i="4"/>
  <c r="BC87" i="43" s="1"/>
  <c r="AO80" i="4"/>
  <c r="BC89" i="43" s="1"/>
  <c r="AO85" i="4"/>
  <c r="BC94" i="43" s="1"/>
  <c r="AO89" i="4"/>
  <c r="BC98" i="43" s="1"/>
  <c r="AO99" i="4"/>
  <c r="BC108" i="43" s="1"/>
  <c r="AO107" i="4"/>
  <c r="BC116" i="43" s="1"/>
  <c r="AO108" i="4"/>
  <c r="BC117" i="43" s="1"/>
  <c r="AO114" i="4"/>
  <c r="BC123" i="43" s="1"/>
  <c r="AO115" i="4"/>
  <c r="BC124" i="43" s="1"/>
  <c r="AO117" i="4"/>
  <c r="BC126" i="43" s="1"/>
  <c r="AO123" i="4"/>
  <c r="BC132" i="43" s="1"/>
  <c r="AO124" i="4"/>
  <c r="BC133" i="43" s="1"/>
  <c r="AO128" i="4"/>
  <c r="BC137" i="43" s="1"/>
  <c r="AO130" i="4"/>
  <c r="BC139" i="43" s="1"/>
  <c r="AO134" i="4"/>
  <c r="BC143" i="43" s="1"/>
  <c r="AO145" i="4"/>
  <c r="BC154" i="43" s="1"/>
  <c r="AO151" i="4"/>
  <c r="BC160" i="43" s="1"/>
  <c r="AO156" i="4"/>
  <c r="BC165" i="43" s="1"/>
  <c r="S4" i="2"/>
  <c r="AO4" i="2" s="1"/>
  <c r="BB13" i="43" s="1"/>
  <c r="S5" i="2"/>
  <c r="AO5" i="2" s="1"/>
  <c r="BB14" i="43" s="1"/>
  <c r="S6" i="2"/>
  <c r="S7" i="2"/>
  <c r="AO7" i="2" s="1"/>
  <c r="BB16" i="43" s="1"/>
  <c r="S8" i="2"/>
  <c r="AO8" i="2" s="1"/>
  <c r="BB17" i="43" s="1"/>
  <c r="S9" i="2"/>
  <c r="S10" i="2"/>
  <c r="S11" i="2"/>
  <c r="AO11" i="2" s="1"/>
  <c r="BB20" i="43" s="1"/>
  <c r="S12" i="2"/>
  <c r="AO12" i="2" s="1"/>
  <c r="BB21" i="43" s="1"/>
  <c r="S13" i="2"/>
  <c r="S14" i="2"/>
  <c r="S15" i="2"/>
  <c r="S16" i="2"/>
  <c r="AO16" i="2" s="1"/>
  <c r="BB25" i="43" s="1"/>
  <c r="S17" i="2"/>
  <c r="S18" i="2"/>
  <c r="S19" i="2"/>
  <c r="S20" i="2"/>
  <c r="AO20" i="2" s="1"/>
  <c r="BB29" i="43" s="1"/>
  <c r="S21" i="2"/>
  <c r="S22" i="2"/>
  <c r="S23" i="2"/>
  <c r="AO23" i="2" s="1"/>
  <c r="BB32" i="43" s="1"/>
  <c r="S24" i="2"/>
  <c r="S25" i="2"/>
  <c r="AO25" i="2" s="1"/>
  <c r="BB34" i="43" s="1"/>
  <c r="S26" i="2"/>
  <c r="S27" i="2"/>
  <c r="AO27" i="2" s="1"/>
  <c r="BB36" i="43" s="1"/>
  <c r="S28" i="2"/>
  <c r="AO28" i="2" s="1"/>
  <c r="BB37" i="43" s="1"/>
  <c r="S29" i="2"/>
  <c r="AO29" i="2" s="1"/>
  <c r="BB38" i="43" s="1"/>
  <c r="S30" i="2"/>
  <c r="S31" i="2"/>
  <c r="AO31" i="2" s="1"/>
  <c r="BB40" i="43" s="1"/>
  <c r="S32" i="2"/>
  <c r="AO32" i="2" s="1"/>
  <c r="BB41" i="43" s="1"/>
  <c r="S33" i="2"/>
  <c r="S34" i="2"/>
  <c r="S35" i="2"/>
  <c r="AO35" i="2" s="1"/>
  <c r="BB44" i="43" s="1"/>
  <c r="S36" i="2"/>
  <c r="AO36" i="2" s="1"/>
  <c r="BB45" i="43" s="1"/>
  <c r="S37" i="2"/>
  <c r="S38" i="2"/>
  <c r="S39" i="2"/>
  <c r="AO39" i="2" s="1"/>
  <c r="BB48" i="43" s="1"/>
  <c r="S40" i="2"/>
  <c r="S41" i="2"/>
  <c r="S42" i="2"/>
  <c r="S43" i="2"/>
  <c r="AO43" i="2" s="1"/>
  <c r="BB52" i="43" s="1"/>
  <c r="S44" i="2"/>
  <c r="AO44" i="2" s="1"/>
  <c r="BB53" i="43" s="1"/>
  <c r="S45" i="2"/>
  <c r="S46" i="2"/>
  <c r="S47" i="2"/>
  <c r="AO47" i="2" s="1"/>
  <c r="BB56" i="43" s="1"/>
  <c r="S48" i="2"/>
  <c r="AO48" i="2" s="1"/>
  <c r="BB57" i="43" s="1"/>
  <c r="S49" i="2"/>
  <c r="S50" i="2"/>
  <c r="S51" i="2"/>
  <c r="AO51" i="2" s="1"/>
  <c r="BB60" i="43" s="1"/>
  <c r="S52" i="2"/>
  <c r="AO52" i="2" s="1"/>
  <c r="BB61" i="43" s="1"/>
  <c r="S53" i="2"/>
  <c r="S54" i="2"/>
  <c r="S55" i="2"/>
  <c r="AO55" i="2" s="1"/>
  <c r="BB64" i="43" s="1"/>
  <c r="S56" i="2"/>
  <c r="S57" i="2"/>
  <c r="S58" i="2"/>
  <c r="S59" i="2"/>
  <c r="S60" i="2"/>
  <c r="AO60" i="2" s="1"/>
  <c r="BB69" i="43" s="1"/>
  <c r="S61" i="2"/>
  <c r="S62" i="2"/>
  <c r="S63" i="2"/>
  <c r="AO63" i="2" s="1"/>
  <c r="BB72" i="43" s="1"/>
  <c r="S64" i="2"/>
  <c r="AO64" i="2" s="1"/>
  <c r="BB73" i="43" s="1"/>
  <c r="S65" i="2"/>
  <c r="S66" i="2"/>
  <c r="S67" i="2"/>
  <c r="AO67" i="2" s="1"/>
  <c r="BB76" i="43" s="1"/>
  <c r="S68" i="2"/>
  <c r="AO68" i="2" s="1"/>
  <c r="BB77" i="43" s="1"/>
  <c r="S69" i="2"/>
  <c r="S70" i="2"/>
  <c r="S71" i="2"/>
  <c r="AO71" i="2" s="1"/>
  <c r="BB80" i="43" s="1"/>
  <c r="S72" i="2"/>
  <c r="AO72" i="2" s="1"/>
  <c r="BB81" i="43" s="1"/>
  <c r="S73" i="2"/>
  <c r="S74" i="2"/>
  <c r="S75" i="2"/>
  <c r="AO75" i="2" s="1"/>
  <c r="BB84" i="43" s="1"/>
  <c r="S76" i="2"/>
  <c r="AO76" i="2" s="1"/>
  <c r="BB85" i="43" s="1"/>
  <c r="S77" i="2"/>
  <c r="S78" i="2"/>
  <c r="S79" i="2"/>
  <c r="S80" i="2"/>
  <c r="AO80" i="2" s="1"/>
  <c r="BB89" i="43" s="1"/>
  <c r="S81" i="2"/>
  <c r="S82" i="2"/>
  <c r="S83" i="2"/>
  <c r="S84" i="2"/>
  <c r="AO84" i="2" s="1"/>
  <c r="BB93" i="43" s="1"/>
  <c r="S85" i="2"/>
  <c r="S86" i="2"/>
  <c r="S87" i="2"/>
  <c r="AO87" i="2" s="1"/>
  <c r="BB96" i="43" s="1"/>
  <c r="S88" i="2"/>
  <c r="AO88" i="2" s="1"/>
  <c r="BB97" i="43" s="1"/>
  <c r="S89" i="2"/>
  <c r="S90" i="2"/>
  <c r="S91" i="2"/>
  <c r="AO91" i="2" s="1"/>
  <c r="BB100" i="43" s="1"/>
  <c r="S92" i="2"/>
  <c r="AO92" i="2" s="1"/>
  <c r="BB101" i="43" s="1"/>
  <c r="S93" i="2"/>
  <c r="S94" i="2"/>
  <c r="S95" i="2"/>
  <c r="AO95" i="2" s="1"/>
  <c r="BB104" i="43" s="1"/>
  <c r="S96" i="2"/>
  <c r="S97" i="2"/>
  <c r="S98" i="2"/>
  <c r="S99" i="2"/>
  <c r="AO99" i="2" s="1"/>
  <c r="BB108" i="43" s="1"/>
  <c r="S100" i="2"/>
  <c r="AO100" i="2" s="1"/>
  <c r="BB109" i="43" s="1"/>
  <c r="S101" i="2"/>
  <c r="S102" i="2"/>
  <c r="S103" i="2"/>
  <c r="AO103" i="2" s="1"/>
  <c r="BB112" i="43" s="1"/>
  <c r="S104" i="2"/>
  <c r="AO104" i="2" s="1"/>
  <c r="BB113" i="43" s="1"/>
  <c r="S105" i="2"/>
  <c r="S106" i="2"/>
  <c r="S107" i="2"/>
  <c r="S108" i="2"/>
  <c r="AO108" i="2" s="1"/>
  <c r="BB117" i="43" s="1"/>
  <c r="S109" i="2"/>
  <c r="S110" i="2"/>
  <c r="S111" i="2"/>
  <c r="AO111" i="2" s="1"/>
  <c r="BB120" i="43" s="1"/>
  <c r="S112" i="2"/>
  <c r="AO112" i="2" s="1"/>
  <c r="BB121" i="43" s="1"/>
  <c r="S113" i="2"/>
  <c r="S114" i="2"/>
  <c r="S115" i="2"/>
  <c r="AO115" i="2" s="1"/>
  <c r="BB124" i="43" s="1"/>
  <c r="S116" i="2"/>
  <c r="AO116" i="2" s="1"/>
  <c r="BB125" i="43" s="1"/>
  <c r="S117" i="2"/>
  <c r="S118" i="2"/>
  <c r="S119" i="2"/>
  <c r="AO119" i="2" s="1"/>
  <c r="BB128" i="43" s="1"/>
  <c r="S120" i="2"/>
  <c r="S121" i="2"/>
  <c r="S122" i="2"/>
  <c r="S123" i="2"/>
  <c r="S124" i="2"/>
  <c r="AO124" i="2" s="1"/>
  <c r="BB133" i="43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I156" i="2" l="1"/>
  <c r="AM165" i="43" s="1"/>
  <c r="AJ156" i="2"/>
  <c r="AI97" i="2"/>
  <c r="AM106" i="43" s="1"/>
  <c r="AJ97" i="2"/>
  <c r="AX126" i="43"/>
  <c r="AX89" i="43"/>
  <c r="AX66" i="43"/>
  <c r="AX120" i="43"/>
  <c r="AX103" i="43"/>
  <c r="AX78" i="43"/>
  <c r="AX87" i="43"/>
  <c r="AX93" i="43"/>
  <c r="AX35" i="43"/>
  <c r="AX152" i="43"/>
  <c r="AX151" i="43"/>
  <c r="AX47" i="43"/>
  <c r="AX97" i="43"/>
  <c r="AX142" i="43"/>
  <c r="AX67" i="43"/>
  <c r="AX23" i="43"/>
  <c r="AX123" i="43"/>
  <c r="AX22" i="43"/>
  <c r="AX26" i="43"/>
  <c r="AX102" i="43"/>
  <c r="AX99" i="43"/>
  <c r="AX29" i="43"/>
  <c r="AX129" i="43"/>
  <c r="AX155" i="43"/>
  <c r="AX21" i="43"/>
  <c r="AX13" i="43"/>
  <c r="AX77" i="43"/>
  <c r="AX17" i="43"/>
  <c r="AX133" i="43"/>
  <c r="AX125" i="43"/>
  <c r="AX16" i="43"/>
  <c r="AX63" i="43"/>
  <c r="AX51" i="43"/>
  <c r="AX163" i="43"/>
  <c r="AX95" i="43"/>
  <c r="AX25" i="43"/>
  <c r="AX106" i="43"/>
  <c r="AX109" i="43"/>
  <c r="AX58" i="43"/>
  <c r="AX105" i="43"/>
  <c r="AX18" i="43"/>
  <c r="AX154" i="43"/>
  <c r="AX149" i="43"/>
  <c r="AX115" i="43"/>
  <c r="AX20" i="43"/>
  <c r="AX111" i="43"/>
  <c r="AX33" i="43"/>
  <c r="AX83" i="43"/>
  <c r="AX42" i="43"/>
  <c r="AX90" i="43"/>
  <c r="AX32" i="43"/>
  <c r="AX137" i="43"/>
  <c r="AX59" i="43"/>
  <c r="AX153" i="43"/>
  <c r="AX85" i="43"/>
  <c r="AX82" i="43"/>
  <c r="AX50" i="43"/>
  <c r="AX36" i="43"/>
  <c r="AX15" i="43"/>
  <c r="AX39" i="43"/>
  <c r="AX127" i="43"/>
  <c r="AX41" i="43"/>
  <c r="AX74" i="43"/>
  <c r="AX130" i="43"/>
  <c r="AX40" i="43"/>
  <c r="AX53" i="43"/>
  <c r="AX98" i="43"/>
  <c r="AX68" i="43"/>
  <c r="AX96" i="43"/>
  <c r="AX119" i="43"/>
  <c r="AX60" i="43"/>
  <c r="AX143" i="43"/>
  <c r="AX49" i="43"/>
  <c r="AX52" i="43"/>
  <c r="AX48" i="43"/>
  <c r="AX147" i="43"/>
  <c r="AX81" i="43"/>
  <c r="AX94" i="43"/>
  <c r="AX55" i="43"/>
  <c r="AX131" i="43"/>
  <c r="AX138" i="43"/>
  <c r="AX100" i="43"/>
  <c r="AX128" i="43"/>
  <c r="AX150" i="43"/>
  <c r="AX159" i="43"/>
  <c r="AX57" i="43"/>
  <c r="AX140" i="43"/>
  <c r="AX146" i="43"/>
  <c r="AX84" i="43"/>
  <c r="AX145" i="43"/>
  <c r="AX101" i="43"/>
  <c r="AX34" i="43"/>
  <c r="AX162" i="43"/>
  <c r="AX160" i="43"/>
  <c r="AX104" i="43"/>
  <c r="AX124" i="43"/>
  <c r="AX117" i="43"/>
  <c r="AX65" i="43"/>
  <c r="AX19" i="43"/>
  <c r="AX116" i="43"/>
  <c r="AX64" i="43"/>
  <c r="AX108" i="43"/>
  <c r="AX75" i="43"/>
  <c r="AX80" i="43"/>
  <c r="AX107" i="43"/>
  <c r="AX121" i="43"/>
  <c r="AX37" i="43"/>
  <c r="AX113" i="43"/>
  <c r="AX91" i="43"/>
  <c r="AX112" i="43"/>
  <c r="AX139" i="43"/>
  <c r="AX79" i="43"/>
  <c r="AX45" i="43"/>
  <c r="AX164" i="43"/>
  <c r="AX30" i="43"/>
  <c r="AX156" i="43"/>
  <c r="AX88" i="43"/>
  <c r="AX73" i="43"/>
  <c r="AX71" i="43"/>
  <c r="AX27" i="43"/>
  <c r="AX148" i="43"/>
  <c r="AX72" i="43"/>
  <c r="AW58" i="43"/>
  <c r="AW160" i="43"/>
  <c r="AW36" i="43"/>
  <c r="AW137" i="43"/>
  <c r="AW20" i="43"/>
  <c r="AW104" i="43"/>
  <c r="AW107" i="43"/>
  <c r="AW145" i="43"/>
  <c r="AW30" i="43"/>
  <c r="AW18" i="43"/>
  <c r="AW134" i="43"/>
  <c r="AW130" i="43"/>
  <c r="AW13" i="43"/>
  <c r="AW100" i="43"/>
  <c r="AW29" i="43"/>
  <c r="AW60" i="43"/>
  <c r="AW103" i="43"/>
  <c r="AW85" i="43"/>
  <c r="AW125" i="43"/>
  <c r="AW77" i="43"/>
  <c r="AW22" i="43"/>
  <c r="AW98" i="43"/>
  <c r="AW129" i="43"/>
  <c r="AW158" i="43"/>
  <c r="AW164" i="43"/>
  <c r="AW34" i="43"/>
  <c r="AW124" i="43"/>
  <c r="AW83" i="43"/>
  <c r="AW121" i="43"/>
  <c r="AW90" i="43"/>
  <c r="AW93" i="43"/>
  <c r="AW46" i="43"/>
  <c r="AW162" i="43"/>
  <c r="AW51" i="43"/>
  <c r="AW54" i="43"/>
  <c r="AW136" i="43"/>
  <c r="AW111" i="43"/>
  <c r="AW138" i="43"/>
  <c r="AW94" i="43"/>
  <c r="AW89" i="43"/>
  <c r="AW102" i="43"/>
  <c r="AW33" i="43"/>
  <c r="AW26" i="43"/>
  <c r="AW70" i="43"/>
  <c r="AW95" i="43"/>
  <c r="AW150" i="43"/>
  <c r="AW53" i="43"/>
  <c r="AW19" i="43"/>
  <c r="AW80" i="43"/>
  <c r="AW37" i="43"/>
  <c r="AW133" i="43"/>
  <c r="AW21" i="43"/>
  <c r="AW153" i="43"/>
  <c r="AW49" i="43"/>
  <c r="AW114" i="43"/>
  <c r="AW139" i="43"/>
  <c r="AW120" i="43"/>
  <c r="AW42" i="43"/>
  <c r="AW55" i="43"/>
  <c r="AW35" i="43"/>
  <c r="AW25" i="43"/>
  <c r="AW59" i="43"/>
  <c r="AW109" i="43"/>
  <c r="AW118" i="43"/>
  <c r="AW67" i="43"/>
  <c r="AW65" i="43"/>
  <c r="AW75" i="43"/>
  <c r="AW62" i="43"/>
  <c r="AW163" i="43"/>
  <c r="AW57" i="43"/>
  <c r="AW82" i="43"/>
  <c r="AW38" i="43"/>
  <c r="AW48" i="43"/>
  <c r="AW146" i="43"/>
  <c r="AW86" i="43"/>
  <c r="AW68" i="43"/>
  <c r="AW156" i="43"/>
  <c r="AW73" i="43"/>
  <c r="AW154" i="43"/>
  <c r="AW97" i="43"/>
  <c r="AW64" i="43"/>
  <c r="AW43" i="43"/>
  <c r="AW81" i="43"/>
  <c r="AW112" i="43"/>
  <c r="AW101" i="43"/>
  <c r="AW113" i="43"/>
  <c r="AW126" i="43"/>
  <c r="AW110" i="43"/>
  <c r="AW39" i="43"/>
  <c r="AW115" i="43"/>
  <c r="AW88" i="43"/>
  <c r="AW27" i="43"/>
  <c r="AW116" i="43"/>
  <c r="AW140" i="43"/>
  <c r="AW165" i="43"/>
  <c r="AW72" i="43"/>
  <c r="AW78" i="43"/>
  <c r="AW84" i="43"/>
  <c r="AW66" i="43"/>
  <c r="AW108" i="43"/>
  <c r="AW52" i="43"/>
  <c r="AW152" i="43"/>
  <c r="AW91" i="43"/>
  <c r="AW40" i="43"/>
  <c r="AW50" i="43"/>
  <c r="AW14" i="43"/>
  <c r="AW148" i="43"/>
  <c r="AW149" i="43"/>
  <c r="AW142" i="43"/>
  <c r="AW119" i="43"/>
  <c r="AW17" i="43"/>
  <c r="AW155" i="43"/>
  <c r="AW45" i="43"/>
  <c r="AW99" i="43"/>
  <c r="AW41" i="43"/>
  <c r="AW123" i="43"/>
  <c r="AW47" i="43"/>
  <c r="AW32" i="43"/>
  <c r="AW74" i="43"/>
  <c r="AW128" i="43"/>
  <c r="AW131" i="43"/>
  <c r="AW105" i="43"/>
  <c r="AW12" i="43"/>
  <c r="AX12" i="43"/>
  <c r="AY90" i="43"/>
  <c r="AY69" i="43"/>
  <c r="AY140" i="43"/>
  <c r="AY58" i="43"/>
  <c r="AY70" i="43"/>
  <c r="AY63" i="43"/>
  <c r="AY65" i="43"/>
  <c r="AY134" i="43"/>
  <c r="AY157" i="43"/>
  <c r="AY73" i="43"/>
  <c r="AY150" i="43"/>
  <c r="AY67" i="43"/>
  <c r="AY71" i="43"/>
  <c r="AY99" i="43"/>
  <c r="AY127" i="43"/>
  <c r="AY93" i="43"/>
  <c r="AY155" i="43"/>
  <c r="AY125" i="43"/>
  <c r="AY147" i="43"/>
  <c r="AY30" i="43"/>
  <c r="AY165" i="43"/>
  <c r="AY151" i="43"/>
  <c r="AY118" i="43"/>
  <c r="AY35" i="43"/>
  <c r="AY123" i="43"/>
  <c r="AY59" i="43"/>
  <c r="AY115" i="43"/>
  <c r="AY22" i="43"/>
  <c r="AY75" i="43"/>
  <c r="AY101" i="43"/>
  <c r="AY72" i="43"/>
  <c r="AY66" i="43"/>
  <c r="AY15" i="43"/>
  <c r="AY86" i="43"/>
  <c r="AY91" i="43"/>
  <c r="AY83" i="43"/>
  <c r="AY47" i="43"/>
  <c r="AY159" i="43"/>
  <c r="AY57" i="43"/>
  <c r="AY138" i="43"/>
  <c r="AY16" i="43"/>
  <c r="AY29" i="43"/>
  <c r="AY45" i="43"/>
  <c r="AY143" i="43"/>
  <c r="AY109" i="43"/>
  <c r="AY79" i="43"/>
  <c r="AY142" i="43"/>
  <c r="AY13" i="43"/>
  <c r="AY98" i="43"/>
  <c r="AY32" i="43"/>
  <c r="AY17" i="43"/>
  <c r="AY87" i="43"/>
  <c r="AY62" i="43"/>
  <c r="AY53" i="43"/>
  <c r="AY36" i="43"/>
  <c r="AY146" i="43"/>
  <c r="AY164" i="43"/>
  <c r="AY64" i="43"/>
  <c r="AY124" i="43"/>
  <c r="AY52" i="43"/>
  <c r="AY40" i="43"/>
  <c r="AY25" i="43"/>
  <c r="AY50" i="43"/>
  <c r="AY102" i="43"/>
  <c r="AY19" i="43"/>
  <c r="AY106" i="43"/>
  <c r="AY42" i="43"/>
  <c r="AY41" i="43"/>
  <c r="AY116" i="43"/>
  <c r="AY20" i="43"/>
  <c r="AY37" i="43"/>
  <c r="AY49" i="43"/>
  <c r="AY84" i="43"/>
  <c r="AY162" i="43"/>
  <c r="AY108" i="43"/>
  <c r="AY110" i="43"/>
  <c r="AY31" i="43"/>
  <c r="AY54" i="43"/>
  <c r="AY158" i="43"/>
  <c r="AY156" i="43"/>
  <c r="AY82" i="43"/>
  <c r="AY39" i="43"/>
  <c r="AY131" i="43"/>
  <c r="AY55" i="43"/>
  <c r="AY139" i="43"/>
  <c r="AY48" i="43"/>
  <c r="AY33" i="43"/>
  <c r="AY148" i="43"/>
  <c r="AY27" i="43"/>
  <c r="AY78" i="43"/>
  <c r="AY74" i="43"/>
  <c r="AY100" i="43"/>
  <c r="AJ97" i="4"/>
  <c r="AI97" i="4"/>
  <c r="AN106" i="43" s="1"/>
  <c r="AO121" i="2"/>
  <c r="BB130" i="43" s="1"/>
  <c r="AO117" i="2"/>
  <c r="BB126" i="43" s="1"/>
  <c r="AO113" i="2"/>
  <c r="BB122" i="43" s="1"/>
  <c r="AO109" i="2"/>
  <c r="BB118" i="43" s="1"/>
  <c r="AO101" i="2"/>
  <c r="BB110" i="43" s="1"/>
  <c r="AO93" i="2"/>
  <c r="BB102" i="43" s="1"/>
  <c r="AO89" i="2"/>
  <c r="BB98" i="43" s="1"/>
  <c r="AO85" i="2"/>
  <c r="BB94" i="43" s="1"/>
  <c r="AO81" i="2"/>
  <c r="BB90" i="43" s="1"/>
  <c r="AO77" i="2"/>
  <c r="BB86" i="43" s="1"/>
  <c r="AO73" i="2"/>
  <c r="BB82" i="43" s="1"/>
  <c r="AO69" i="2"/>
  <c r="BB78" i="43" s="1"/>
  <c r="AO65" i="2"/>
  <c r="BB74" i="43" s="1"/>
  <c r="AO61" i="2"/>
  <c r="BB70" i="43" s="1"/>
  <c r="AO57" i="2"/>
  <c r="BB66" i="43" s="1"/>
  <c r="AO53" i="2"/>
  <c r="BB62" i="43" s="1"/>
  <c r="AO49" i="2"/>
  <c r="BB58" i="43" s="1"/>
  <c r="AO45" i="2"/>
  <c r="BB54" i="43" s="1"/>
  <c r="AO41" i="2"/>
  <c r="BB50" i="43" s="1"/>
  <c r="AO33" i="2"/>
  <c r="BB42" i="43" s="1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BB111" i="43" s="1"/>
  <c r="AN102" i="2"/>
  <c r="AO22" i="2"/>
  <c r="BB31" i="43" s="1"/>
  <c r="AN22" i="2"/>
  <c r="AO150" i="2"/>
  <c r="BB159" i="43" s="1"/>
  <c r="AN150" i="2"/>
  <c r="AO146" i="2"/>
  <c r="BB155" i="43" s="1"/>
  <c r="AN146" i="2"/>
  <c r="AO138" i="2"/>
  <c r="BB147" i="43" s="1"/>
  <c r="AN138" i="2"/>
  <c r="AO130" i="2"/>
  <c r="BB139" i="43" s="1"/>
  <c r="AN130" i="2"/>
  <c r="AO118" i="2"/>
  <c r="BB127" i="43" s="1"/>
  <c r="AN118" i="2"/>
  <c r="AO110" i="2"/>
  <c r="BB119" i="43" s="1"/>
  <c r="AN110" i="2"/>
  <c r="AO98" i="2"/>
  <c r="BB107" i="43" s="1"/>
  <c r="AN98" i="2"/>
  <c r="AO90" i="2"/>
  <c r="BB99" i="43" s="1"/>
  <c r="AN90" i="2"/>
  <c r="AO82" i="2"/>
  <c r="BB91" i="43" s="1"/>
  <c r="AN82" i="2"/>
  <c r="AO74" i="2"/>
  <c r="BB83" i="43" s="1"/>
  <c r="AN74" i="2"/>
  <c r="AO66" i="2"/>
  <c r="BB75" i="43" s="1"/>
  <c r="AN66" i="2"/>
  <c r="AO58" i="2"/>
  <c r="BB67" i="43" s="1"/>
  <c r="AN58" i="2"/>
  <c r="AO50" i="2"/>
  <c r="BB59" i="43" s="1"/>
  <c r="AN50" i="2"/>
  <c r="AO42" i="2"/>
  <c r="BB51" i="43" s="1"/>
  <c r="AN42" i="2"/>
  <c r="AO34" i="2"/>
  <c r="BB43" i="43" s="1"/>
  <c r="AN34" i="2"/>
  <c r="AO26" i="2"/>
  <c r="BB35" i="43" s="1"/>
  <c r="AN26" i="2"/>
  <c r="AO14" i="2"/>
  <c r="BB23" i="43" s="1"/>
  <c r="AN14" i="2"/>
  <c r="AO6" i="2"/>
  <c r="BB15" i="43" s="1"/>
  <c r="AN6" i="2"/>
  <c r="AO133" i="2"/>
  <c r="BB142" i="43" s="1"/>
  <c r="AN133" i="2"/>
  <c r="AO152" i="2"/>
  <c r="BB161" i="43" s="1"/>
  <c r="AN152" i="2"/>
  <c r="AO144" i="2"/>
  <c r="BB153" i="43" s="1"/>
  <c r="AN144" i="2"/>
  <c r="AO136" i="2"/>
  <c r="BB145" i="43" s="1"/>
  <c r="AN136" i="2"/>
  <c r="AO128" i="2"/>
  <c r="BB137" i="43" s="1"/>
  <c r="AN128" i="2"/>
  <c r="AO154" i="2"/>
  <c r="BB163" i="43" s="1"/>
  <c r="AN154" i="2"/>
  <c r="AO142" i="2"/>
  <c r="BB151" i="43" s="1"/>
  <c r="AN142" i="2"/>
  <c r="AO134" i="2"/>
  <c r="BB143" i="43" s="1"/>
  <c r="AN134" i="2"/>
  <c r="AO122" i="2"/>
  <c r="BB131" i="43" s="1"/>
  <c r="AN122" i="2"/>
  <c r="AO114" i="2"/>
  <c r="BB123" i="43" s="1"/>
  <c r="AN114" i="2"/>
  <c r="AO106" i="2"/>
  <c r="BB115" i="43" s="1"/>
  <c r="AN106" i="2"/>
  <c r="AO94" i="2"/>
  <c r="BB103" i="43" s="1"/>
  <c r="AN94" i="2"/>
  <c r="AO86" i="2"/>
  <c r="BB95" i="43" s="1"/>
  <c r="AN86" i="2"/>
  <c r="AO78" i="2"/>
  <c r="BB87" i="43" s="1"/>
  <c r="AN78" i="2"/>
  <c r="AO70" i="2"/>
  <c r="BB79" i="43" s="1"/>
  <c r="AN70" i="2"/>
  <c r="AO62" i="2"/>
  <c r="BB71" i="43" s="1"/>
  <c r="AN62" i="2"/>
  <c r="AO54" i="2"/>
  <c r="BB63" i="43" s="1"/>
  <c r="AN54" i="2"/>
  <c r="AO46" i="2"/>
  <c r="BB55" i="43" s="1"/>
  <c r="AN46" i="2"/>
  <c r="AO38" i="2"/>
  <c r="BB47" i="43" s="1"/>
  <c r="AN38" i="2"/>
  <c r="AO30" i="2"/>
  <c r="BB39" i="43" s="1"/>
  <c r="AN30" i="2"/>
  <c r="AO18" i="2"/>
  <c r="BB27" i="43" s="1"/>
  <c r="AN18" i="2"/>
  <c r="AO10" i="2"/>
  <c r="BB19" i="43" s="1"/>
  <c r="AN10" i="2"/>
  <c r="AO3" i="2"/>
  <c r="BB12" i="43" s="1"/>
  <c r="AN3" i="2"/>
  <c r="AO153" i="2"/>
  <c r="BB162" i="43" s="1"/>
  <c r="AN153" i="2"/>
  <c r="AO149" i="2"/>
  <c r="BB158" i="43" s="1"/>
  <c r="AN149" i="2"/>
  <c r="AO145" i="2"/>
  <c r="BB154" i="43" s="1"/>
  <c r="AN145" i="2"/>
  <c r="AO141" i="2"/>
  <c r="BB150" i="43" s="1"/>
  <c r="AN141" i="2"/>
  <c r="AO137" i="2"/>
  <c r="BB146" i="43" s="1"/>
  <c r="AN137" i="2"/>
  <c r="AO129" i="2"/>
  <c r="BB138" i="43" s="1"/>
  <c r="AN129" i="2"/>
  <c r="AO156" i="2"/>
  <c r="BB165" i="43" s="1"/>
  <c r="AN156" i="2"/>
  <c r="AO148" i="2"/>
  <c r="BB157" i="43" s="1"/>
  <c r="AN148" i="2"/>
  <c r="AO140" i="2"/>
  <c r="BB149" i="43" s="1"/>
  <c r="AN140" i="2"/>
  <c r="AO155" i="2"/>
  <c r="BB164" i="43" s="1"/>
  <c r="AN155" i="2"/>
  <c r="AO151" i="2"/>
  <c r="BB160" i="43" s="1"/>
  <c r="AN151" i="2"/>
  <c r="AO147" i="2"/>
  <c r="BB156" i="43" s="1"/>
  <c r="AN147" i="2"/>
  <c r="AO143" i="2"/>
  <c r="BB152" i="43" s="1"/>
  <c r="AN143" i="2"/>
  <c r="AO139" i="2"/>
  <c r="BB148" i="43" s="1"/>
  <c r="AN139" i="2"/>
  <c r="AO135" i="2"/>
  <c r="BB144" i="43" s="1"/>
  <c r="AN135" i="2"/>
  <c r="AO131" i="2"/>
  <c r="BB140" i="43" s="1"/>
  <c r="AN131" i="2"/>
  <c r="AO127" i="2"/>
  <c r="BB136" i="43" s="1"/>
  <c r="AN127" i="2"/>
  <c r="AO147" i="4"/>
  <c r="BC156" i="43" s="1"/>
  <c r="AN147" i="4"/>
  <c r="AO139" i="4"/>
  <c r="BC148" i="43" s="1"/>
  <c r="AN139" i="4"/>
  <c r="AO135" i="4"/>
  <c r="BC144" i="43" s="1"/>
  <c r="AN135" i="4"/>
  <c r="AO122" i="4"/>
  <c r="BC131" i="43" s="1"/>
  <c r="AN122" i="4"/>
  <c r="AO110" i="4"/>
  <c r="BC119" i="43" s="1"/>
  <c r="AN110" i="4"/>
  <c r="AO94" i="4"/>
  <c r="BC103" i="43" s="1"/>
  <c r="AN94" i="4"/>
  <c r="AO82" i="4"/>
  <c r="BC91" i="43" s="1"/>
  <c r="AN82" i="4"/>
  <c r="AO54" i="4"/>
  <c r="BC63" i="43" s="1"/>
  <c r="AN54" i="4"/>
  <c r="AO46" i="4"/>
  <c r="BC55" i="43" s="1"/>
  <c r="AN46" i="4"/>
  <c r="AO34" i="4"/>
  <c r="BC43" i="43" s="1"/>
  <c r="AN34" i="4"/>
  <c r="AO26" i="4"/>
  <c r="BC35" i="43" s="1"/>
  <c r="AN26" i="4"/>
  <c r="AO143" i="6"/>
  <c r="BD152" i="43" s="1"/>
  <c r="AN143" i="6"/>
  <c r="AO131" i="6"/>
  <c r="BD140" i="43" s="1"/>
  <c r="AN131" i="6"/>
  <c r="AO119" i="6"/>
  <c r="BD128" i="43" s="1"/>
  <c r="AN119" i="6"/>
  <c r="AO111" i="6"/>
  <c r="BD120" i="43" s="1"/>
  <c r="AN111" i="6"/>
  <c r="AO99" i="6"/>
  <c r="BD108" i="43" s="1"/>
  <c r="AN99" i="6"/>
  <c r="AO87" i="6"/>
  <c r="BD96" i="43" s="1"/>
  <c r="AN87" i="6"/>
  <c r="AO75" i="6"/>
  <c r="BD84" i="43" s="1"/>
  <c r="AN75" i="6"/>
  <c r="AO63" i="6"/>
  <c r="BD72" i="43" s="1"/>
  <c r="AN63" i="6"/>
  <c r="AO51" i="6"/>
  <c r="BD60" i="43" s="1"/>
  <c r="AN51" i="6"/>
  <c r="AO43" i="6"/>
  <c r="BD52" i="43" s="1"/>
  <c r="AN43" i="6"/>
  <c r="AO31" i="6"/>
  <c r="BD40" i="43" s="1"/>
  <c r="AN31" i="6"/>
  <c r="AO19" i="6"/>
  <c r="BD28" i="43" s="1"/>
  <c r="AN19" i="6"/>
  <c r="AO7" i="6"/>
  <c r="BD16" i="43" s="1"/>
  <c r="AN7" i="6"/>
  <c r="AO144" i="8"/>
  <c r="BE153" i="43" s="1"/>
  <c r="AN144" i="8"/>
  <c r="AO132" i="8"/>
  <c r="BE141" i="43" s="1"/>
  <c r="AN132" i="8"/>
  <c r="AO120" i="8"/>
  <c r="BE129" i="43" s="1"/>
  <c r="AN120" i="8"/>
  <c r="AO108" i="8"/>
  <c r="BE117" i="43" s="1"/>
  <c r="AN108" i="8"/>
  <c r="AO96" i="8"/>
  <c r="BE105" i="43" s="1"/>
  <c r="AN96" i="8"/>
  <c r="AO80" i="8"/>
  <c r="BE89" i="43" s="1"/>
  <c r="AN80" i="8"/>
  <c r="AO68" i="8"/>
  <c r="BE77" i="43" s="1"/>
  <c r="AN68" i="8"/>
  <c r="AO60" i="8"/>
  <c r="BE69" i="43" s="1"/>
  <c r="AN60" i="8"/>
  <c r="AN44" i="8"/>
  <c r="AO44" i="8"/>
  <c r="BE53" i="43" s="1"/>
  <c r="AN28" i="8"/>
  <c r="AO28" i="8"/>
  <c r="BE37" i="43" s="1"/>
  <c r="AN16" i="8"/>
  <c r="AO16" i="8"/>
  <c r="BE25" i="43" s="1"/>
  <c r="AO4" i="8"/>
  <c r="BE13" i="43" s="1"/>
  <c r="AN4" i="8"/>
  <c r="AO120" i="2"/>
  <c r="BB129" i="43" s="1"/>
  <c r="AN120" i="2"/>
  <c r="AO105" i="2"/>
  <c r="BB114" i="43" s="1"/>
  <c r="AN105" i="2"/>
  <c r="AO96" i="2"/>
  <c r="BB105" i="43" s="1"/>
  <c r="AN96" i="2"/>
  <c r="AO59" i="2"/>
  <c r="BB68" i="43" s="1"/>
  <c r="AN59" i="2"/>
  <c r="AO40" i="2"/>
  <c r="BB49" i="43" s="1"/>
  <c r="AN40" i="2"/>
  <c r="AO21" i="2"/>
  <c r="BB30" i="43" s="1"/>
  <c r="AN21" i="2"/>
  <c r="AO15" i="2"/>
  <c r="BB24" i="43" s="1"/>
  <c r="AN15" i="2"/>
  <c r="AO13" i="2"/>
  <c r="BB22" i="43" s="1"/>
  <c r="AN13" i="2"/>
  <c r="AN104" i="2"/>
  <c r="AN71" i="2"/>
  <c r="AN119" i="2"/>
  <c r="AO154" i="4"/>
  <c r="BC163" i="43" s="1"/>
  <c r="AN154" i="4"/>
  <c r="AO150" i="4"/>
  <c r="BC159" i="43" s="1"/>
  <c r="AN150" i="4"/>
  <c r="AO146" i="4"/>
  <c r="BC155" i="43" s="1"/>
  <c r="AN146" i="4"/>
  <c r="AO142" i="4"/>
  <c r="BC151" i="43" s="1"/>
  <c r="AN142" i="4"/>
  <c r="AO138" i="4"/>
  <c r="BC147" i="43" s="1"/>
  <c r="AN138" i="4"/>
  <c r="AO129" i="4"/>
  <c r="BC138" i="43" s="1"/>
  <c r="AN129" i="4"/>
  <c r="AO125" i="4"/>
  <c r="BC134" i="43" s="1"/>
  <c r="AN125" i="4"/>
  <c r="AO121" i="4"/>
  <c r="BC130" i="43" s="1"/>
  <c r="AN121" i="4"/>
  <c r="AO113" i="4"/>
  <c r="BC122" i="43" s="1"/>
  <c r="AN113" i="4"/>
  <c r="AO109" i="4"/>
  <c r="BC118" i="43" s="1"/>
  <c r="AN109" i="4"/>
  <c r="AO105" i="4"/>
  <c r="BC114" i="43" s="1"/>
  <c r="AN105" i="4"/>
  <c r="AO101" i="4"/>
  <c r="BC110" i="43" s="1"/>
  <c r="AN101" i="4"/>
  <c r="AO97" i="4"/>
  <c r="BC106" i="43" s="1"/>
  <c r="AN97" i="4"/>
  <c r="AO93" i="4"/>
  <c r="BC102" i="43" s="1"/>
  <c r="AN93" i="4"/>
  <c r="AO81" i="4"/>
  <c r="BC90" i="43" s="1"/>
  <c r="AN81" i="4"/>
  <c r="AO77" i="4"/>
  <c r="BC86" i="43" s="1"/>
  <c r="AN77" i="4"/>
  <c r="AO69" i="4"/>
  <c r="BC78" i="43" s="1"/>
  <c r="AN69" i="4"/>
  <c r="AO65" i="4"/>
  <c r="BC74" i="43" s="1"/>
  <c r="AN65" i="4"/>
  <c r="AO61" i="4"/>
  <c r="BC70" i="43" s="1"/>
  <c r="AN61" i="4"/>
  <c r="AO57" i="4"/>
  <c r="BC66" i="43" s="1"/>
  <c r="AN57" i="4"/>
  <c r="AO53" i="4"/>
  <c r="BC62" i="43" s="1"/>
  <c r="AN53" i="4"/>
  <c r="AO49" i="4"/>
  <c r="BC58" i="43" s="1"/>
  <c r="AN49" i="4"/>
  <c r="AO45" i="4"/>
  <c r="BC54" i="43" s="1"/>
  <c r="AN45" i="4"/>
  <c r="AO41" i="4"/>
  <c r="BC50" i="43" s="1"/>
  <c r="AN41" i="4"/>
  <c r="AO37" i="4"/>
  <c r="BC46" i="43" s="1"/>
  <c r="AN37" i="4"/>
  <c r="AO25" i="4"/>
  <c r="BC34" i="43" s="1"/>
  <c r="AN25" i="4"/>
  <c r="AO21" i="4"/>
  <c r="BC30" i="43" s="1"/>
  <c r="AN21" i="4"/>
  <c r="AO17" i="4"/>
  <c r="BC26" i="43" s="1"/>
  <c r="AN17" i="4"/>
  <c r="AO13" i="4"/>
  <c r="BC22" i="43" s="1"/>
  <c r="AN13" i="4"/>
  <c r="AO5" i="4"/>
  <c r="BC14" i="43" s="1"/>
  <c r="AN5" i="4"/>
  <c r="AO154" i="6"/>
  <c r="BD163" i="43" s="1"/>
  <c r="AN154" i="6"/>
  <c r="AO150" i="6"/>
  <c r="BD159" i="43" s="1"/>
  <c r="AN150" i="6"/>
  <c r="AO146" i="6"/>
  <c r="BD155" i="43" s="1"/>
  <c r="AN146" i="6"/>
  <c r="AO142" i="6"/>
  <c r="BD151" i="43" s="1"/>
  <c r="AN142" i="6"/>
  <c r="AO138" i="6"/>
  <c r="BD147" i="43" s="1"/>
  <c r="AN138" i="6"/>
  <c r="AO134" i="6"/>
  <c r="BD143" i="43" s="1"/>
  <c r="AN134" i="6"/>
  <c r="AN126" i="6"/>
  <c r="AO126" i="6"/>
  <c r="AO122" i="6"/>
  <c r="BD131" i="43" s="1"/>
  <c r="AN122" i="6"/>
  <c r="AO118" i="6"/>
  <c r="BD127" i="43" s="1"/>
  <c r="AN118" i="6"/>
  <c r="AO114" i="6"/>
  <c r="BD123" i="43" s="1"/>
  <c r="AN114" i="6"/>
  <c r="AO110" i="6"/>
  <c r="BD119" i="43" s="1"/>
  <c r="AN110" i="6"/>
  <c r="AO106" i="6"/>
  <c r="BD115" i="43" s="1"/>
  <c r="AN106" i="6"/>
  <c r="AO102" i="6"/>
  <c r="BD111" i="43" s="1"/>
  <c r="AN102" i="6"/>
  <c r="AO98" i="6"/>
  <c r="BD107" i="43" s="1"/>
  <c r="AN98" i="6"/>
  <c r="AO94" i="6"/>
  <c r="BD103" i="43" s="1"/>
  <c r="AN94" i="6"/>
  <c r="AO90" i="6"/>
  <c r="BD99" i="43" s="1"/>
  <c r="AN90" i="6"/>
  <c r="AO86" i="6"/>
  <c r="BD95" i="43" s="1"/>
  <c r="AN86" i="6"/>
  <c r="AO82" i="6"/>
  <c r="BD91" i="43" s="1"/>
  <c r="AN82" i="6"/>
  <c r="AO78" i="6"/>
  <c r="BD87" i="43" s="1"/>
  <c r="AN78" i="6"/>
  <c r="AO74" i="6"/>
  <c r="BD83" i="43" s="1"/>
  <c r="AN74" i="6"/>
  <c r="AO70" i="6"/>
  <c r="BD79" i="43" s="1"/>
  <c r="AN70" i="6"/>
  <c r="AO54" i="6"/>
  <c r="BD63" i="43" s="1"/>
  <c r="AN54" i="6"/>
  <c r="AO42" i="6"/>
  <c r="BD51" i="43" s="1"/>
  <c r="AN42" i="6"/>
  <c r="AO38" i="6"/>
  <c r="BD47" i="43" s="1"/>
  <c r="AN38" i="6"/>
  <c r="AO34" i="6"/>
  <c r="BD43" i="43" s="1"/>
  <c r="AN34" i="6"/>
  <c r="AO30" i="6"/>
  <c r="BD39" i="43" s="1"/>
  <c r="AN30" i="6"/>
  <c r="AO18" i="6"/>
  <c r="BD27" i="43" s="1"/>
  <c r="AN18" i="6"/>
  <c r="AO14" i="6"/>
  <c r="BD23" i="43" s="1"/>
  <c r="AN14" i="6"/>
  <c r="AO10" i="6"/>
  <c r="BD19" i="43" s="1"/>
  <c r="AN10" i="6"/>
  <c r="AO6" i="6"/>
  <c r="BD15" i="43" s="1"/>
  <c r="AN6" i="6"/>
  <c r="AO155" i="8"/>
  <c r="BE164" i="43" s="1"/>
  <c r="AN155" i="8"/>
  <c r="AN151" i="8"/>
  <c r="AO151" i="8"/>
  <c r="BE160" i="43" s="1"/>
  <c r="AN147" i="8"/>
  <c r="AO147" i="8"/>
  <c r="BE156" i="43" s="1"/>
  <c r="AN143" i="8"/>
  <c r="AO143" i="8"/>
  <c r="BE152" i="43" s="1"/>
  <c r="AN139" i="8"/>
  <c r="AO139" i="8"/>
  <c r="BE148" i="43" s="1"/>
  <c r="AN135" i="8"/>
  <c r="AO135" i="8"/>
  <c r="BE144" i="43" s="1"/>
  <c r="AO131" i="8"/>
  <c r="BE140" i="43" s="1"/>
  <c r="AN131" i="8"/>
  <c r="AO127" i="8"/>
  <c r="BE136" i="43" s="1"/>
  <c r="AN127" i="8"/>
  <c r="AN123" i="8"/>
  <c r="AO123" i="8"/>
  <c r="BE132" i="43" s="1"/>
  <c r="AN119" i="8"/>
  <c r="AO119" i="8"/>
  <c r="BE128" i="43" s="1"/>
  <c r="AN115" i="8"/>
  <c r="AO115" i="8"/>
  <c r="BE124" i="43" s="1"/>
  <c r="AO111" i="8"/>
  <c r="BE120" i="43" s="1"/>
  <c r="AN111" i="8"/>
  <c r="AO107" i="8"/>
  <c r="BE116" i="43" s="1"/>
  <c r="AN107" i="8"/>
  <c r="AO103" i="8"/>
  <c r="BE112" i="43" s="1"/>
  <c r="AN103" i="8"/>
  <c r="AO99" i="8"/>
  <c r="BE108" i="43" s="1"/>
  <c r="AN99" i="8"/>
  <c r="AO95" i="8"/>
  <c r="BE104" i="43" s="1"/>
  <c r="AN95" i="8"/>
  <c r="AO91" i="8"/>
  <c r="BE100" i="43" s="1"/>
  <c r="AN91" i="8"/>
  <c r="AO87" i="8"/>
  <c r="BE96" i="43" s="1"/>
  <c r="AN87" i="8"/>
  <c r="AO83" i="8"/>
  <c r="BE92" i="43" s="1"/>
  <c r="AN83" i="8"/>
  <c r="AO79" i="8"/>
  <c r="BE88" i="43" s="1"/>
  <c r="AN79" i="8"/>
  <c r="AO75" i="8"/>
  <c r="BE84" i="43" s="1"/>
  <c r="AN75" i="8"/>
  <c r="AO71" i="8"/>
  <c r="BE80" i="43" s="1"/>
  <c r="AN71" i="8"/>
  <c r="AO67" i="8"/>
  <c r="BE76" i="43" s="1"/>
  <c r="AN67" i="8"/>
  <c r="AO63" i="8"/>
  <c r="BE72" i="43" s="1"/>
  <c r="AN63" i="8"/>
  <c r="AO59" i="8"/>
  <c r="BE68" i="43" s="1"/>
  <c r="AN59" i="8"/>
  <c r="AO55" i="8"/>
  <c r="BE64" i="43" s="1"/>
  <c r="AN55" i="8"/>
  <c r="AO51" i="8"/>
  <c r="BE60" i="43" s="1"/>
  <c r="AN51" i="8"/>
  <c r="AO47" i="8"/>
  <c r="BE56" i="43" s="1"/>
  <c r="AN47" i="8"/>
  <c r="AO43" i="8"/>
  <c r="BE52" i="43" s="1"/>
  <c r="AN43" i="8"/>
  <c r="AO39" i="8"/>
  <c r="BE48" i="43" s="1"/>
  <c r="AN39" i="8"/>
  <c r="AO35" i="8"/>
  <c r="BE44" i="43" s="1"/>
  <c r="AN35" i="8"/>
  <c r="AO31" i="8"/>
  <c r="BE40" i="43" s="1"/>
  <c r="AN31" i="8"/>
  <c r="AO27" i="8"/>
  <c r="BE36" i="43" s="1"/>
  <c r="AN27" i="8"/>
  <c r="AO23" i="8"/>
  <c r="BE32" i="43" s="1"/>
  <c r="AN23" i="8"/>
  <c r="AO19" i="8"/>
  <c r="BE28" i="43" s="1"/>
  <c r="AN19" i="8"/>
  <c r="AO15" i="8"/>
  <c r="BE24" i="43" s="1"/>
  <c r="AN15" i="8"/>
  <c r="AN11" i="8"/>
  <c r="AO11" i="8"/>
  <c r="BE20" i="43" s="1"/>
  <c r="AN7" i="8"/>
  <c r="AO7" i="8"/>
  <c r="BE16" i="43" s="1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BC12" i="43" s="1"/>
  <c r="AN3" i="4"/>
  <c r="AO155" i="4"/>
  <c r="BC164" i="43" s="1"/>
  <c r="AN155" i="4"/>
  <c r="AO143" i="4"/>
  <c r="BC152" i="43" s="1"/>
  <c r="AN143" i="4"/>
  <c r="AO102" i="4"/>
  <c r="BC111" i="43" s="1"/>
  <c r="AN102" i="4"/>
  <c r="AO90" i="4"/>
  <c r="BC99" i="43" s="1"/>
  <c r="AN90" i="4"/>
  <c r="AO70" i="4"/>
  <c r="BC79" i="43" s="1"/>
  <c r="AN70" i="4"/>
  <c r="AO62" i="4"/>
  <c r="BC71" i="43" s="1"/>
  <c r="AN62" i="4"/>
  <c r="AO50" i="4"/>
  <c r="BC59" i="43" s="1"/>
  <c r="AN50" i="4"/>
  <c r="AO38" i="4"/>
  <c r="BC47" i="43" s="1"/>
  <c r="AN38" i="4"/>
  <c r="AO14" i="4"/>
  <c r="BC23" i="43" s="1"/>
  <c r="AN14" i="4"/>
  <c r="AO155" i="6"/>
  <c r="BD164" i="43" s="1"/>
  <c r="AN155" i="6"/>
  <c r="AO151" i="6"/>
  <c r="BD160" i="43" s="1"/>
  <c r="AN151" i="6"/>
  <c r="AO139" i="6"/>
  <c r="BD148" i="43" s="1"/>
  <c r="AN139" i="6"/>
  <c r="AO123" i="6"/>
  <c r="BD132" i="43" s="1"/>
  <c r="AN123" i="6"/>
  <c r="AO95" i="6"/>
  <c r="BD104" i="43" s="1"/>
  <c r="AN95" i="6"/>
  <c r="AO79" i="6"/>
  <c r="BD88" i="43" s="1"/>
  <c r="AN79" i="6"/>
  <c r="AO71" i="6"/>
  <c r="BD80" i="43" s="1"/>
  <c r="AN71" i="6"/>
  <c r="AO59" i="6"/>
  <c r="BD68" i="43" s="1"/>
  <c r="AN59" i="6"/>
  <c r="AO47" i="6"/>
  <c r="BD56" i="43" s="1"/>
  <c r="AN47" i="6"/>
  <c r="AO35" i="6"/>
  <c r="BD44" i="43" s="1"/>
  <c r="AN35" i="6"/>
  <c r="AO23" i="6"/>
  <c r="BD32" i="43" s="1"/>
  <c r="AN23" i="6"/>
  <c r="AO11" i="6"/>
  <c r="BD20" i="43" s="1"/>
  <c r="AN11" i="6"/>
  <c r="AN152" i="8"/>
  <c r="AO152" i="8"/>
  <c r="BE161" i="43" s="1"/>
  <c r="AO140" i="8"/>
  <c r="BE149" i="43" s="1"/>
  <c r="AN140" i="8"/>
  <c r="AO128" i="8"/>
  <c r="BE137" i="43" s="1"/>
  <c r="AN128" i="8"/>
  <c r="AO116" i="8"/>
  <c r="BE125" i="43" s="1"/>
  <c r="AN116" i="8"/>
  <c r="AO104" i="8"/>
  <c r="BE113" i="43" s="1"/>
  <c r="AN104" i="8"/>
  <c r="AO92" i="8"/>
  <c r="BE101" i="43" s="1"/>
  <c r="AN92" i="8"/>
  <c r="AO84" i="8"/>
  <c r="BE93" i="43" s="1"/>
  <c r="AN84" i="8"/>
  <c r="AO72" i="8"/>
  <c r="BE81" i="43" s="1"/>
  <c r="AN72" i="8"/>
  <c r="AN56" i="8"/>
  <c r="AO56" i="8"/>
  <c r="BE65" i="43" s="1"/>
  <c r="AN48" i="8"/>
  <c r="AO48" i="8"/>
  <c r="BE57" i="43" s="1"/>
  <c r="AN36" i="8"/>
  <c r="AO36" i="8"/>
  <c r="BE45" i="43" s="1"/>
  <c r="AN24" i="8"/>
  <c r="AO24" i="8"/>
  <c r="BE33" i="43" s="1"/>
  <c r="AO12" i="8"/>
  <c r="BE21" i="43" s="1"/>
  <c r="AN12" i="8"/>
  <c r="AO123" i="2"/>
  <c r="BB132" i="43" s="1"/>
  <c r="AN123" i="2"/>
  <c r="AO97" i="2"/>
  <c r="BB106" i="43" s="1"/>
  <c r="AN97" i="2"/>
  <c r="AO83" i="2"/>
  <c r="BB92" i="43" s="1"/>
  <c r="AN83" i="2"/>
  <c r="AO24" i="2"/>
  <c r="BB33" i="43" s="1"/>
  <c r="AN24" i="2"/>
  <c r="AO19" i="2"/>
  <c r="BB28" i="43" s="1"/>
  <c r="AN19" i="2"/>
  <c r="AN4" i="2"/>
  <c r="AN55" i="2"/>
  <c r="AN103" i="2"/>
  <c r="AN3" i="8"/>
  <c r="AO3" i="8"/>
  <c r="BE12" i="43" s="1"/>
  <c r="AO153" i="4"/>
  <c r="BC162" i="43" s="1"/>
  <c r="AN153" i="4"/>
  <c r="AO149" i="4"/>
  <c r="BC158" i="43" s="1"/>
  <c r="AN149" i="4"/>
  <c r="AO141" i="4"/>
  <c r="BC150" i="43" s="1"/>
  <c r="AN141" i="4"/>
  <c r="AO137" i="4"/>
  <c r="BC146" i="43" s="1"/>
  <c r="AN137" i="4"/>
  <c r="AO133" i="4"/>
  <c r="BC142" i="43" s="1"/>
  <c r="AN133" i="4"/>
  <c r="AO120" i="4"/>
  <c r="BC129" i="43" s="1"/>
  <c r="AN120" i="4"/>
  <c r="AO116" i="4"/>
  <c r="BC125" i="43" s="1"/>
  <c r="AN116" i="4"/>
  <c r="AO112" i="4"/>
  <c r="BC121" i="43" s="1"/>
  <c r="AN112" i="4"/>
  <c r="AO104" i="4"/>
  <c r="BC113" i="43" s="1"/>
  <c r="AN104" i="4"/>
  <c r="AO100" i="4"/>
  <c r="BC109" i="43" s="1"/>
  <c r="AN100" i="4"/>
  <c r="AO96" i="4"/>
  <c r="BC105" i="43" s="1"/>
  <c r="AN96" i="4"/>
  <c r="AO92" i="4"/>
  <c r="BC101" i="43" s="1"/>
  <c r="AN92" i="4"/>
  <c r="AO88" i="4"/>
  <c r="BC97" i="43" s="1"/>
  <c r="AN88" i="4"/>
  <c r="AO84" i="4"/>
  <c r="BC93" i="43" s="1"/>
  <c r="AN84" i="4"/>
  <c r="AO76" i="4"/>
  <c r="BC85" i="43" s="1"/>
  <c r="AN76" i="4"/>
  <c r="AO64" i="4"/>
  <c r="BC73" i="43" s="1"/>
  <c r="AN64" i="4"/>
  <c r="AO60" i="4"/>
  <c r="BC69" i="43" s="1"/>
  <c r="AN60" i="4"/>
  <c r="AO56" i="4"/>
  <c r="BC65" i="43" s="1"/>
  <c r="AN56" i="4"/>
  <c r="AO52" i="4"/>
  <c r="BC61" i="43" s="1"/>
  <c r="AN52" i="4"/>
  <c r="AO48" i="4"/>
  <c r="BC57" i="43" s="1"/>
  <c r="AN48" i="4"/>
  <c r="AO44" i="4"/>
  <c r="BC53" i="43" s="1"/>
  <c r="AN44" i="4"/>
  <c r="AO40" i="4"/>
  <c r="BC49" i="43" s="1"/>
  <c r="AN40" i="4"/>
  <c r="AO32" i="4"/>
  <c r="BC41" i="43" s="1"/>
  <c r="AN32" i="4"/>
  <c r="AO28" i="4"/>
  <c r="BC37" i="43" s="1"/>
  <c r="AN28" i="4"/>
  <c r="AO24" i="4"/>
  <c r="BC33" i="43" s="1"/>
  <c r="AN24" i="4"/>
  <c r="AO20" i="4"/>
  <c r="BC29" i="43" s="1"/>
  <c r="AN20" i="4"/>
  <c r="AO16" i="4"/>
  <c r="BC25" i="43" s="1"/>
  <c r="AN16" i="4"/>
  <c r="AO12" i="4"/>
  <c r="BC21" i="43" s="1"/>
  <c r="AN12" i="4"/>
  <c r="AO4" i="4"/>
  <c r="BC13" i="43" s="1"/>
  <c r="AN4" i="4"/>
  <c r="AO153" i="6"/>
  <c r="BD162" i="43" s="1"/>
  <c r="AN153" i="6"/>
  <c r="AO149" i="6"/>
  <c r="BD158" i="43" s="1"/>
  <c r="AN149" i="6"/>
  <c r="AO145" i="6"/>
  <c r="BD154" i="43" s="1"/>
  <c r="AN145" i="6"/>
  <c r="AO141" i="6"/>
  <c r="BD150" i="43" s="1"/>
  <c r="AN141" i="6"/>
  <c r="AO137" i="6"/>
  <c r="BD146" i="43" s="1"/>
  <c r="AN137" i="6"/>
  <c r="AO133" i="6"/>
  <c r="BD142" i="43" s="1"/>
  <c r="AN133" i="6"/>
  <c r="AO129" i="6"/>
  <c r="BD138" i="43" s="1"/>
  <c r="AN129" i="6"/>
  <c r="AO125" i="6"/>
  <c r="BD134" i="43" s="1"/>
  <c r="AN125" i="6"/>
  <c r="AO121" i="6"/>
  <c r="BD130" i="43" s="1"/>
  <c r="AN121" i="6"/>
  <c r="AO117" i="6"/>
  <c r="BD126" i="43" s="1"/>
  <c r="AN117" i="6"/>
  <c r="AO113" i="6"/>
  <c r="BD122" i="43" s="1"/>
  <c r="AN113" i="6"/>
  <c r="AO109" i="6"/>
  <c r="BD118" i="43" s="1"/>
  <c r="AN109" i="6"/>
  <c r="AO105" i="6"/>
  <c r="BD114" i="43" s="1"/>
  <c r="AN105" i="6"/>
  <c r="AO101" i="6"/>
  <c r="BD110" i="43" s="1"/>
  <c r="AN101" i="6"/>
  <c r="AO97" i="6"/>
  <c r="BD106" i="43" s="1"/>
  <c r="AN97" i="6"/>
  <c r="AO93" i="6"/>
  <c r="BD102" i="43" s="1"/>
  <c r="AN93" i="6"/>
  <c r="AO89" i="6"/>
  <c r="BD98" i="43" s="1"/>
  <c r="AN89" i="6"/>
  <c r="AO85" i="6"/>
  <c r="BD94" i="43" s="1"/>
  <c r="AN85" i="6"/>
  <c r="AO81" i="6"/>
  <c r="BD90" i="43" s="1"/>
  <c r="AN81" i="6"/>
  <c r="AO77" i="6"/>
  <c r="BD86" i="43" s="1"/>
  <c r="AN77" i="6"/>
  <c r="AO73" i="6"/>
  <c r="BD82" i="43" s="1"/>
  <c r="AN73" i="6"/>
  <c r="AO69" i="6"/>
  <c r="BD78" i="43" s="1"/>
  <c r="AN69" i="6"/>
  <c r="AO65" i="6"/>
  <c r="BD74" i="43" s="1"/>
  <c r="AN65" i="6"/>
  <c r="AO61" i="6"/>
  <c r="BD70" i="43" s="1"/>
  <c r="AN61" i="6"/>
  <c r="AO57" i="6"/>
  <c r="BD66" i="43" s="1"/>
  <c r="AN57" i="6"/>
  <c r="AO53" i="6"/>
  <c r="BD62" i="43" s="1"/>
  <c r="AN53" i="6"/>
  <c r="AO49" i="6"/>
  <c r="BD58" i="43" s="1"/>
  <c r="AN49" i="6"/>
  <c r="AO45" i="6"/>
  <c r="BD54" i="43" s="1"/>
  <c r="AN45" i="6"/>
  <c r="AO41" i="6"/>
  <c r="BD50" i="43" s="1"/>
  <c r="AN41" i="6"/>
  <c r="AO37" i="6"/>
  <c r="BD46" i="43" s="1"/>
  <c r="AN37" i="6"/>
  <c r="AO33" i="6"/>
  <c r="BD42" i="43" s="1"/>
  <c r="AN33" i="6"/>
  <c r="AO29" i="6"/>
  <c r="BD38" i="43" s="1"/>
  <c r="AN29" i="6"/>
  <c r="AO25" i="6"/>
  <c r="BD34" i="43" s="1"/>
  <c r="AN25" i="6"/>
  <c r="AO21" i="6"/>
  <c r="BD30" i="43" s="1"/>
  <c r="AN21" i="6"/>
  <c r="AO17" i="6"/>
  <c r="BD26" i="43" s="1"/>
  <c r="AN17" i="6"/>
  <c r="AO9" i="6"/>
  <c r="BD18" i="43" s="1"/>
  <c r="AN9" i="6"/>
  <c r="AO5" i="6"/>
  <c r="BD14" i="43" s="1"/>
  <c r="AN5" i="6"/>
  <c r="AO154" i="8"/>
  <c r="BE163" i="43" s="1"/>
  <c r="AN154" i="8"/>
  <c r="AO150" i="8"/>
  <c r="BE159" i="43" s="1"/>
  <c r="AN150" i="8"/>
  <c r="AO146" i="8"/>
  <c r="BE155" i="43" s="1"/>
  <c r="AN146" i="8"/>
  <c r="AO142" i="8"/>
  <c r="BE151" i="43" s="1"/>
  <c r="AN142" i="8"/>
  <c r="AO138" i="8"/>
  <c r="BE147" i="43" s="1"/>
  <c r="AN138" i="8"/>
  <c r="AN134" i="8"/>
  <c r="AO134" i="8"/>
  <c r="BE143" i="43" s="1"/>
  <c r="AO130" i="8"/>
  <c r="BE139" i="43" s="1"/>
  <c r="AN130" i="8"/>
  <c r="AN126" i="8"/>
  <c r="AO126" i="8"/>
  <c r="AO122" i="8"/>
  <c r="BE131" i="43" s="1"/>
  <c r="AN122" i="8"/>
  <c r="AO118" i="8"/>
  <c r="BE127" i="43" s="1"/>
  <c r="AN118" i="8"/>
  <c r="AO114" i="8"/>
  <c r="BE123" i="43" s="1"/>
  <c r="AN114" i="8"/>
  <c r="AN110" i="8"/>
  <c r="AO110" i="8"/>
  <c r="BE119" i="43" s="1"/>
  <c r="AN106" i="8"/>
  <c r="AO106" i="8"/>
  <c r="BE115" i="43" s="1"/>
  <c r="AN102" i="8"/>
  <c r="AO102" i="8"/>
  <c r="BE111" i="43" s="1"/>
  <c r="AN98" i="8"/>
  <c r="AO98" i="8"/>
  <c r="BE107" i="43" s="1"/>
  <c r="AN94" i="8"/>
  <c r="AO94" i="8"/>
  <c r="BE103" i="43" s="1"/>
  <c r="AN90" i="8"/>
  <c r="AO90" i="8"/>
  <c r="BE99" i="43" s="1"/>
  <c r="AN86" i="8"/>
  <c r="AO86" i="8"/>
  <c r="BE95" i="43" s="1"/>
  <c r="AN82" i="8"/>
  <c r="AO82" i="8"/>
  <c r="BE91" i="43" s="1"/>
  <c r="AN78" i="8"/>
  <c r="AO78" i="8"/>
  <c r="BE87" i="43" s="1"/>
  <c r="AN74" i="8"/>
  <c r="AO74" i="8"/>
  <c r="BE83" i="43" s="1"/>
  <c r="AN70" i="8"/>
  <c r="AO70" i="8"/>
  <c r="BE79" i="43" s="1"/>
  <c r="AO66" i="8"/>
  <c r="BE75" i="43" s="1"/>
  <c r="AN66" i="8"/>
  <c r="AO62" i="8"/>
  <c r="BE71" i="43" s="1"/>
  <c r="AN62" i="8"/>
  <c r="AO58" i="8"/>
  <c r="BE67" i="43" s="1"/>
  <c r="AN58" i="8"/>
  <c r="AO54" i="8"/>
  <c r="BE63" i="43" s="1"/>
  <c r="AN54" i="8"/>
  <c r="AO50" i="8"/>
  <c r="BE59" i="43" s="1"/>
  <c r="AN50" i="8"/>
  <c r="AO46" i="8"/>
  <c r="BE55" i="43" s="1"/>
  <c r="AN46" i="8"/>
  <c r="AO42" i="8"/>
  <c r="BE51" i="43" s="1"/>
  <c r="AN42" i="8"/>
  <c r="AO38" i="8"/>
  <c r="BE47" i="43" s="1"/>
  <c r="AN38" i="8"/>
  <c r="AO34" i="8"/>
  <c r="BE43" i="43" s="1"/>
  <c r="AN34" i="8"/>
  <c r="AO30" i="8"/>
  <c r="BE39" i="43" s="1"/>
  <c r="AN30" i="8"/>
  <c r="AN26" i="8"/>
  <c r="AO26" i="8"/>
  <c r="BE35" i="43" s="1"/>
  <c r="AO22" i="8"/>
  <c r="BE31" i="43" s="1"/>
  <c r="AN22" i="8"/>
  <c r="AN18" i="8"/>
  <c r="AO18" i="8"/>
  <c r="BE27" i="43" s="1"/>
  <c r="AO14" i="8"/>
  <c r="BE23" i="43" s="1"/>
  <c r="AN14" i="8"/>
  <c r="AO10" i="8"/>
  <c r="BE19" i="43" s="1"/>
  <c r="AN10" i="8"/>
  <c r="AO6" i="8"/>
  <c r="BE15" i="43" s="1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BC127" i="43" s="1"/>
  <c r="AN118" i="4"/>
  <c r="AO106" i="4"/>
  <c r="BC115" i="43" s="1"/>
  <c r="AN106" i="4"/>
  <c r="AO98" i="4"/>
  <c r="BC107" i="43" s="1"/>
  <c r="AN98" i="4"/>
  <c r="AO86" i="4"/>
  <c r="BC95" i="43" s="1"/>
  <c r="AN86" i="4"/>
  <c r="AO74" i="4"/>
  <c r="BC83" i="43" s="1"/>
  <c r="AN74" i="4"/>
  <c r="AO42" i="4"/>
  <c r="BC51" i="43" s="1"/>
  <c r="AN42" i="4"/>
  <c r="AO30" i="4"/>
  <c r="BC39" i="43" s="1"/>
  <c r="AN30" i="4"/>
  <c r="AO18" i="4"/>
  <c r="BC27" i="43" s="1"/>
  <c r="AN18" i="4"/>
  <c r="AO6" i="4"/>
  <c r="BC15" i="43" s="1"/>
  <c r="AN6" i="4"/>
  <c r="AO147" i="6"/>
  <c r="BD156" i="43" s="1"/>
  <c r="AN147" i="6"/>
  <c r="AO135" i="6"/>
  <c r="BD144" i="43" s="1"/>
  <c r="AN135" i="6"/>
  <c r="AO127" i="6"/>
  <c r="BD136" i="43" s="1"/>
  <c r="AN127" i="6"/>
  <c r="AO115" i="6"/>
  <c r="BD124" i="43" s="1"/>
  <c r="AN115" i="6"/>
  <c r="AO103" i="6"/>
  <c r="BD112" i="43" s="1"/>
  <c r="AN103" i="6"/>
  <c r="AO91" i="6"/>
  <c r="BD100" i="43" s="1"/>
  <c r="AN91" i="6"/>
  <c r="AO83" i="6"/>
  <c r="BD92" i="43" s="1"/>
  <c r="AN83" i="6"/>
  <c r="AO55" i="6"/>
  <c r="BD64" i="43" s="1"/>
  <c r="AN55" i="6"/>
  <c r="AO39" i="6"/>
  <c r="BD48" i="43" s="1"/>
  <c r="AN39" i="6"/>
  <c r="AO27" i="6"/>
  <c r="BD36" i="43" s="1"/>
  <c r="AN27" i="6"/>
  <c r="AO15" i="6"/>
  <c r="BD24" i="43" s="1"/>
  <c r="AN15" i="6"/>
  <c r="AN156" i="8"/>
  <c r="AO156" i="8"/>
  <c r="BE165" i="43" s="1"/>
  <c r="AO148" i="8"/>
  <c r="BE157" i="43" s="1"/>
  <c r="AN148" i="8"/>
  <c r="AO136" i="8"/>
  <c r="BE145" i="43" s="1"/>
  <c r="AN136" i="8"/>
  <c r="AO124" i="8"/>
  <c r="BE133" i="43" s="1"/>
  <c r="AN124" i="8"/>
  <c r="AO112" i="8"/>
  <c r="BE121" i="43" s="1"/>
  <c r="AN112" i="8"/>
  <c r="AO100" i="8"/>
  <c r="BE109" i="43" s="1"/>
  <c r="AN100" i="8"/>
  <c r="AO88" i="8"/>
  <c r="BE97" i="43" s="1"/>
  <c r="AN88" i="8"/>
  <c r="AO76" i="8"/>
  <c r="BE85" i="43" s="1"/>
  <c r="AN76" i="8"/>
  <c r="AO64" i="8"/>
  <c r="BE73" i="43" s="1"/>
  <c r="AN64" i="8"/>
  <c r="AN52" i="8"/>
  <c r="AO52" i="8"/>
  <c r="BE61" i="43" s="1"/>
  <c r="AN40" i="8"/>
  <c r="AO40" i="8"/>
  <c r="BE49" i="43" s="1"/>
  <c r="AN32" i="8"/>
  <c r="AO32" i="8"/>
  <c r="BE41" i="43" s="1"/>
  <c r="AN20" i="8"/>
  <c r="AO20" i="8"/>
  <c r="BE29" i="43" s="1"/>
  <c r="AN8" i="8"/>
  <c r="AO8" i="8"/>
  <c r="BE17" i="43" s="1"/>
  <c r="AO125" i="2"/>
  <c r="BB134" i="43" s="1"/>
  <c r="AN125" i="2"/>
  <c r="AO107" i="2"/>
  <c r="BB116" i="43" s="1"/>
  <c r="AN107" i="2"/>
  <c r="AO79" i="2"/>
  <c r="BB88" i="43" s="1"/>
  <c r="AN79" i="2"/>
  <c r="AO56" i="2"/>
  <c r="BB65" i="43" s="1"/>
  <c r="AN56" i="2"/>
  <c r="AO37" i="2"/>
  <c r="BB46" i="43" s="1"/>
  <c r="AN37" i="2"/>
  <c r="AO17" i="2"/>
  <c r="BB26" i="43" s="1"/>
  <c r="AN17" i="2"/>
  <c r="AO9" i="2"/>
  <c r="BB18" i="43" s="1"/>
  <c r="AN9" i="2"/>
  <c r="AN67" i="2"/>
  <c r="AN51" i="2"/>
  <c r="AN12" i="2"/>
  <c r="AN130" i="4"/>
  <c r="AN22" i="4"/>
  <c r="AN67" i="6"/>
  <c r="AO3" i="6"/>
  <c r="BD12" i="43" s="1"/>
  <c r="AN3" i="6"/>
  <c r="AO152" i="4"/>
  <c r="BC161" i="43" s="1"/>
  <c r="AN152" i="4"/>
  <c r="AO148" i="4"/>
  <c r="BC157" i="43" s="1"/>
  <c r="AN148" i="4"/>
  <c r="AO144" i="4"/>
  <c r="BC153" i="43" s="1"/>
  <c r="AN144" i="4"/>
  <c r="AO140" i="4"/>
  <c r="BC149" i="43" s="1"/>
  <c r="AN140" i="4"/>
  <c r="AO136" i="4"/>
  <c r="BC145" i="43" s="1"/>
  <c r="AN136" i="4"/>
  <c r="AO131" i="4"/>
  <c r="BC140" i="43" s="1"/>
  <c r="AN131" i="4"/>
  <c r="AO127" i="4"/>
  <c r="BC136" i="43" s="1"/>
  <c r="AN127" i="4"/>
  <c r="AO119" i="4"/>
  <c r="BC128" i="43" s="1"/>
  <c r="AN119" i="4"/>
  <c r="AO111" i="4"/>
  <c r="BC120" i="43" s="1"/>
  <c r="AN111" i="4"/>
  <c r="AO103" i="4"/>
  <c r="BC112" i="43" s="1"/>
  <c r="AN103" i="4"/>
  <c r="AO95" i="4"/>
  <c r="BC104" i="43" s="1"/>
  <c r="AN95" i="4"/>
  <c r="AO91" i="4"/>
  <c r="BC100" i="43" s="1"/>
  <c r="AN91" i="4"/>
  <c r="AO87" i="4"/>
  <c r="BC96" i="43" s="1"/>
  <c r="AN87" i="4"/>
  <c r="AO83" i="4"/>
  <c r="BC92" i="43" s="1"/>
  <c r="AN83" i="4"/>
  <c r="AO79" i="4"/>
  <c r="BC88" i="43" s="1"/>
  <c r="AN79" i="4"/>
  <c r="AO75" i="4"/>
  <c r="BC84" i="43" s="1"/>
  <c r="AN75" i="4"/>
  <c r="AO67" i="4"/>
  <c r="BC76" i="43" s="1"/>
  <c r="AN67" i="4"/>
  <c r="AO63" i="4"/>
  <c r="BC72" i="43" s="1"/>
  <c r="AN63" i="4"/>
  <c r="AO55" i="4"/>
  <c r="BC64" i="43" s="1"/>
  <c r="AN55" i="4"/>
  <c r="AO47" i="4"/>
  <c r="BC56" i="43" s="1"/>
  <c r="AN47" i="4"/>
  <c r="AO43" i="4"/>
  <c r="BC52" i="43" s="1"/>
  <c r="AN43" i="4"/>
  <c r="AO39" i="4"/>
  <c r="BC48" i="43" s="1"/>
  <c r="AN39" i="4"/>
  <c r="AO31" i="4"/>
  <c r="BC40" i="43" s="1"/>
  <c r="AN31" i="4"/>
  <c r="AO27" i="4"/>
  <c r="BC36" i="43" s="1"/>
  <c r="AN27" i="4"/>
  <c r="AO23" i="4"/>
  <c r="BC32" i="43" s="1"/>
  <c r="AN23" i="4"/>
  <c r="AO19" i="4"/>
  <c r="BC28" i="43" s="1"/>
  <c r="AN19" i="4"/>
  <c r="AO15" i="4"/>
  <c r="BC24" i="43" s="1"/>
  <c r="AN15" i="4"/>
  <c r="AO7" i="4"/>
  <c r="BC16" i="43" s="1"/>
  <c r="AN7" i="4"/>
  <c r="AO156" i="6"/>
  <c r="BD165" i="43" s="1"/>
  <c r="AN156" i="6"/>
  <c r="AO152" i="6"/>
  <c r="BD161" i="43" s="1"/>
  <c r="AN152" i="6"/>
  <c r="AO148" i="6"/>
  <c r="BD157" i="43" s="1"/>
  <c r="AN148" i="6"/>
  <c r="AO144" i="6"/>
  <c r="BD153" i="43" s="1"/>
  <c r="AN144" i="6"/>
  <c r="AO140" i="6"/>
  <c r="BD149" i="43" s="1"/>
  <c r="AN140" i="6"/>
  <c r="AO136" i="6"/>
  <c r="BD145" i="43" s="1"/>
  <c r="AN136" i="6"/>
  <c r="AO132" i="6"/>
  <c r="BD141" i="43" s="1"/>
  <c r="AN132" i="6"/>
  <c r="AO128" i="6"/>
  <c r="BD137" i="43" s="1"/>
  <c r="AN128" i="6"/>
  <c r="AO124" i="6"/>
  <c r="BD133" i="43" s="1"/>
  <c r="AN124" i="6"/>
  <c r="AO120" i="6"/>
  <c r="BD129" i="43" s="1"/>
  <c r="AN120" i="6"/>
  <c r="AO116" i="6"/>
  <c r="BD125" i="43" s="1"/>
  <c r="AN116" i="6"/>
  <c r="AO112" i="6"/>
  <c r="BD121" i="43" s="1"/>
  <c r="AN112" i="6"/>
  <c r="AO108" i="6"/>
  <c r="BD117" i="43" s="1"/>
  <c r="AN108" i="6"/>
  <c r="AO104" i="6"/>
  <c r="BD113" i="43" s="1"/>
  <c r="AN104" i="6"/>
  <c r="AO100" i="6"/>
  <c r="BD109" i="43" s="1"/>
  <c r="AN100" i="6"/>
  <c r="AO96" i="6"/>
  <c r="BD105" i="43" s="1"/>
  <c r="AN96" i="6"/>
  <c r="AO92" i="6"/>
  <c r="BD101" i="43" s="1"/>
  <c r="AN92" i="6"/>
  <c r="AO88" i="6"/>
  <c r="BD97" i="43" s="1"/>
  <c r="AN88" i="6"/>
  <c r="AO84" i="6"/>
  <c r="BD93" i="43" s="1"/>
  <c r="AN84" i="6"/>
  <c r="AO80" i="6"/>
  <c r="BD89" i="43" s="1"/>
  <c r="AN80" i="6"/>
  <c r="AO76" i="6"/>
  <c r="BD85" i="43" s="1"/>
  <c r="AN76" i="6"/>
  <c r="AO72" i="6"/>
  <c r="BD81" i="43" s="1"/>
  <c r="AN72" i="6"/>
  <c r="AO68" i="6"/>
  <c r="BD77" i="43" s="1"/>
  <c r="AN68" i="6"/>
  <c r="AO64" i="6"/>
  <c r="BD73" i="43" s="1"/>
  <c r="AN64" i="6"/>
  <c r="AO60" i="6"/>
  <c r="BD69" i="43" s="1"/>
  <c r="AN60" i="6"/>
  <c r="AO56" i="6"/>
  <c r="BD65" i="43" s="1"/>
  <c r="AN56" i="6"/>
  <c r="AO52" i="6"/>
  <c r="BD61" i="43" s="1"/>
  <c r="AN52" i="6"/>
  <c r="AO48" i="6"/>
  <c r="BD57" i="43" s="1"/>
  <c r="AN48" i="6"/>
  <c r="AO44" i="6"/>
  <c r="BD53" i="43" s="1"/>
  <c r="AN44" i="6"/>
  <c r="AO40" i="6"/>
  <c r="BD49" i="43" s="1"/>
  <c r="AN40" i="6"/>
  <c r="AO36" i="6"/>
  <c r="BD45" i="43" s="1"/>
  <c r="AN36" i="6"/>
  <c r="AO32" i="6"/>
  <c r="BD41" i="43" s="1"/>
  <c r="AN32" i="6"/>
  <c r="AO28" i="6"/>
  <c r="BD37" i="43" s="1"/>
  <c r="AN28" i="6"/>
  <c r="AO24" i="6"/>
  <c r="BD33" i="43" s="1"/>
  <c r="AN24" i="6"/>
  <c r="AO20" i="6"/>
  <c r="BD29" i="43" s="1"/>
  <c r="AN20" i="6"/>
  <c r="AO16" i="6"/>
  <c r="BD25" i="43" s="1"/>
  <c r="AN16" i="6"/>
  <c r="AO12" i="6"/>
  <c r="BD21" i="43" s="1"/>
  <c r="AN12" i="6"/>
  <c r="AO8" i="6"/>
  <c r="BD17" i="43" s="1"/>
  <c r="AN8" i="6"/>
  <c r="AO4" i="6"/>
  <c r="BD13" i="43" s="1"/>
  <c r="AN4" i="6"/>
  <c r="AO153" i="8"/>
  <c r="BE162" i="43" s="1"/>
  <c r="AN153" i="8"/>
  <c r="AO149" i="8"/>
  <c r="BE158" i="43" s="1"/>
  <c r="AN149" i="8"/>
  <c r="AO145" i="8"/>
  <c r="BE154" i="43" s="1"/>
  <c r="AN145" i="8"/>
  <c r="AO141" i="8"/>
  <c r="BE150" i="43" s="1"/>
  <c r="AN141" i="8"/>
  <c r="AO137" i="8"/>
  <c r="BE146" i="43" s="1"/>
  <c r="AN137" i="8"/>
  <c r="AO133" i="8"/>
  <c r="BE142" i="43" s="1"/>
  <c r="AN133" i="8"/>
  <c r="AN129" i="8"/>
  <c r="AO129" i="8"/>
  <c r="BE138" i="43" s="1"/>
  <c r="AO125" i="8"/>
  <c r="BE134" i="43" s="1"/>
  <c r="AN125" i="8"/>
  <c r="AO121" i="8"/>
  <c r="BE130" i="43" s="1"/>
  <c r="AN121" i="8"/>
  <c r="AO117" i="8"/>
  <c r="BE126" i="43" s="1"/>
  <c r="AN117" i="8"/>
  <c r="AO113" i="8"/>
  <c r="BE122" i="43" s="1"/>
  <c r="AN113" i="8"/>
  <c r="AO109" i="8"/>
  <c r="BE118" i="43" s="1"/>
  <c r="AN109" i="8"/>
  <c r="AO105" i="8"/>
  <c r="BE114" i="43" s="1"/>
  <c r="AN105" i="8"/>
  <c r="AO101" i="8"/>
  <c r="BE110" i="43" s="1"/>
  <c r="AN101" i="8"/>
  <c r="AO97" i="8"/>
  <c r="BE106" i="43" s="1"/>
  <c r="AN97" i="8"/>
  <c r="AO93" i="8"/>
  <c r="BE102" i="43" s="1"/>
  <c r="AN93" i="8"/>
  <c r="AO89" i="8"/>
  <c r="BE98" i="43" s="1"/>
  <c r="AN89" i="8"/>
  <c r="AO85" i="8"/>
  <c r="BE94" i="43" s="1"/>
  <c r="AN85" i="8"/>
  <c r="AO81" i="8"/>
  <c r="BE90" i="43" s="1"/>
  <c r="AN81" i="8"/>
  <c r="AO77" i="8"/>
  <c r="BE86" i="43" s="1"/>
  <c r="AN77" i="8"/>
  <c r="AO73" i="8"/>
  <c r="BE82" i="43" s="1"/>
  <c r="AN73" i="8"/>
  <c r="AO69" i="8"/>
  <c r="BE78" i="43" s="1"/>
  <c r="AN69" i="8"/>
  <c r="AN65" i="8"/>
  <c r="AO65" i="8"/>
  <c r="BE74" i="43" s="1"/>
  <c r="AN61" i="8"/>
  <c r="AO61" i="8"/>
  <c r="BE70" i="43" s="1"/>
  <c r="AO57" i="8"/>
  <c r="BE66" i="43" s="1"/>
  <c r="AN57" i="8"/>
  <c r="AO53" i="8"/>
  <c r="BE62" i="43" s="1"/>
  <c r="AN53" i="8"/>
  <c r="AO49" i="8"/>
  <c r="BE58" i="43" s="1"/>
  <c r="AN49" i="8"/>
  <c r="AO45" i="8"/>
  <c r="BE54" i="43" s="1"/>
  <c r="AN45" i="8"/>
  <c r="AO41" i="8"/>
  <c r="BE50" i="43" s="1"/>
  <c r="AN41" i="8"/>
  <c r="AO37" i="8"/>
  <c r="BE46" i="43" s="1"/>
  <c r="AN37" i="8"/>
  <c r="AO33" i="8"/>
  <c r="BE42" i="43" s="1"/>
  <c r="AN33" i="8"/>
  <c r="AO29" i="8"/>
  <c r="BE38" i="43" s="1"/>
  <c r="AN29" i="8"/>
  <c r="AN25" i="8"/>
  <c r="AO25" i="8"/>
  <c r="BE34" i="43" s="1"/>
  <c r="AO21" i="8"/>
  <c r="BE30" i="43" s="1"/>
  <c r="AN21" i="8"/>
  <c r="AN17" i="8"/>
  <c r="AO17" i="8"/>
  <c r="BE26" i="43" s="1"/>
  <c r="AN13" i="8"/>
  <c r="AO13" i="8"/>
  <c r="BE22" i="43" s="1"/>
  <c r="AO9" i="8"/>
  <c r="BE18" i="43" s="1"/>
  <c r="AN9" i="8"/>
  <c r="AN5" i="8"/>
  <c r="AO5" i="8"/>
  <c r="BE14" i="43" s="1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F163" i="43" s="1"/>
  <c r="AE119" i="8"/>
  <c r="AF128" i="43" s="1"/>
  <c r="AE115" i="8"/>
  <c r="AF124" i="43" s="1"/>
  <c r="AE111" i="8"/>
  <c r="AF120" i="43" s="1"/>
  <c r="AE107" i="8"/>
  <c r="AF116" i="43" s="1"/>
  <c r="AE103" i="8"/>
  <c r="AF112" i="43" s="1"/>
  <c r="AE99" i="8"/>
  <c r="AF108" i="43" s="1"/>
  <c r="AE95" i="8"/>
  <c r="AF104" i="43" s="1"/>
  <c r="AE91" i="8"/>
  <c r="AF100" i="43" s="1"/>
  <c r="AE87" i="8"/>
  <c r="AF96" i="43" s="1"/>
  <c r="AE83" i="8"/>
  <c r="AF92" i="43" s="1"/>
  <c r="AE79" i="8"/>
  <c r="AF88" i="43" s="1"/>
  <c r="AE75" i="8"/>
  <c r="AF84" i="43" s="1"/>
  <c r="AE71" i="8"/>
  <c r="AF80" i="43" s="1"/>
  <c r="AE67" i="8"/>
  <c r="AF67" i="8"/>
  <c r="AE63" i="8"/>
  <c r="AF72" i="43" s="1"/>
  <c r="AE59" i="8"/>
  <c r="AF68" i="43" s="1"/>
  <c r="AE55" i="8"/>
  <c r="AF64" i="43" s="1"/>
  <c r="AE51" i="8"/>
  <c r="AF60" i="43" s="1"/>
  <c r="AE47" i="8"/>
  <c r="AF56" i="43" s="1"/>
  <c r="AE43" i="8"/>
  <c r="AF52" i="43" s="1"/>
  <c r="AE39" i="8"/>
  <c r="AF48" i="43" s="1"/>
  <c r="AE35" i="8"/>
  <c r="AF44" i="43" s="1"/>
  <c r="AE31" i="8"/>
  <c r="AF40" i="43" s="1"/>
  <c r="AE27" i="8"/>
  <c r="AF36" i="43" s="1"/>
  <c r="AE23" i="8"/>
  <c r="AF32" i="43" s="1"/>
  <c r="AE19" i="8"/>
  <c r="AF28" i="43" s="1"/>
  <c r="AE15" i="8"/>
  <c r="AF15" i="8"/>
  <c r="AE11" i="8"/>
  <c r="AF20" i="43" s="1"/>
  <c r="AE7" i="8"/>
  <c r="AF16" i="43" s="1"/>
  <c r="AE156" i="8"/>
  <c r="AF165" i="43" s="1"/>
  <c r="AE118" i="8"/>
  <c r="AF127" i="43" s="1"/>
  <c r="AE114" i="8"/>
  <c r="AF123" i="43" s="1"/>
  <c r="AE110" i="8"/>
  <c r="AF119" i="43" s="1"/>
  <c r="AE106" i="8"/>
  <c r="AF115" i="43" s="1"/>
  <c r="AE102" i="8"/>
  <c r="AF111" i="43" s="1"/>
  <c r="AE98" i="8"/>
  <c r="AF107" i="43" s="1"/>
  <c r="AE94" i="8"/>
  <c r="AF103" i="43" s="1"/>
  <c r="AE90" i="8"/>
  <c r="AF99" i="43" s="1"/>
  <c r="AE86" i="8"/>
  <c r="AF95" i="43" s="1"/>
  <c r="AE82" i="8"/>
  <c r="AF91" i="43" s="1"/>
  <c r="AE78" i="8"/>
  <c r="AF87" i="43" s="1"/>
  <c r="AE74" i="8"/>
  <c r="AF83" i="43" s="1"/>
  <c r="AE70" i="8"/>
  <c r="AF79" i="43" s="1"/>
  <c r="AE66" i="8"/>
  <c r="AF75" i="43" s="1"/>
  <c r="AE62" i="8"/>
  <c r="AF71" i="43" s="1"/>
  <c r="AE58" i="8"/>
  <c r="AF67" i="43" s="1"/>
  <c r="AE54" i="8"/>
  <c r="AF63" i="43" s="1"/>
  <c r="AE50" i="8"/>
  <c r="AF59" i="43" s="1"/>
  <c r="AE46" i="8"/>
  <c r="AF55" i="43" s="1"/>
  <c r="AE42" i="8"/>
  <c r="AF51" i="43" s="1"/>
  <c r="AE38" i="8"/>
  <c r="AF47" i="43" s="1"/>
  <c r="AE34" i="8"/>
  <c r="AF43" i="43" s="1"/>
  <c r="AE30" i="8"/>
  <c r="AF39" i="43" s="1"/>
  <c r="AE26" i="8"/>
  <c r="AF35" i="43" s="1"/>
  <c r="AE22" i="8"/>
  <c r="AF31" i="43" s="1"/>
  <c r="AE18" i="8"/>
  <c r="AF27" i="43" s="1"/>
  <c r="AE14" i="8"/>
  <c r="AF23" i="43" s="1"/>
  <c r="AE10" i="8"/>
  <c r="AF19" i="43" s="1"/>
  <c r="AE6" i="8"/>
  <c r="AF15" i="43" s="1"/>
  <c r="AE155" i="8"/>
  <c r="AF164" i="43" s="1"/>
  <c r="AE117" i="8"/>
  <c r="AF126" i="43" s="1"/>
  <c r="AE113" i="8"/>
  <c r="AF113" i="8"/>
  <c r="AE109" i="8"/>
  <c r="AF118" i="43" s="1"/>
  <c r="AE105" i="8"/>
  <c r="AF114" i="43" s="1"/>
  <c r="AE101" i="8"/>
  <c r="AF110" i="43" s="1"/>
  <c r="AE97" i="8"/>
  <c r="AF106" i="43" s="1"/>
  <c r="AE93" i="8"/>
  <c r="AF102" i="43" s="1"/>
  <c r="AE89" i="8"/>
  <c r="AF98" i="43" s="1"/>
  <c r="AE85" i="8"/>
  <c r="AF94" i="43" s="1"/>
  <c r="AE81" i="8"/>
  <c r="AF90" i="43" s="1"/>
  <c r="AE77" i="8"/>
  <c r="AF86" i="43" s="1"/>
  <c r="AE73" i="8"/>
  <c r="AF82" i="43" s="1"/>
  <c r="AE69" i="8"/>
  <c r="AF78" i="43" s="1"/>
  <c r="AE65" i="8"/>
  <c r="AF74" i="43" s="1"/>
  <c r="AE61" i="8"/>
  <c r="AF70" i="43" s="1"/>
  <c r="AE57" i="8"/>
  <c r="AF66" i="43" s="1"/>
  <c r="AE53" i="8"/>
  <c r="AF62" i="43" s="1"/>
  <c r="AE49" i="8"/>
  <c r="AF58" i="43" s="1"/>
  <c r="AE45" i="8"/>
  <c r="AF54" i="43" s="1"/>
  <c r="AE41" i="8"/>
  <c r="AF50" i="43" s="1"/>
  <c r="AE37" i="8"/>
  <c r="AF46" i="43" s="1"/>
  <c r="AE33" i="8"/>
  <c r="AF42" i="43" s="1"/>
  <c r="AE29" i="8"/>
  <c r="AF38" i="43" s="1"/>
  <c r="AE25" i="8"/>
  <c r="AF34" i="43" s="1"/>
  <c r="AE21" i="8"/>
  <c r="AF30" i="43" s="1"/>
  <c r="AE17" i="8"/>
  <c r="AF26" i="43" s="1"/>
  <c r="AE13" i="8"/>
  <c r="AF22" i="43" s="1"/>
  <c r="AE9" i="8"/>
  <c r="AF18" i="43" s="1"/>
  <c r="AE5" i="8"/>
  <c r="AF14" i="43" s="1"/>
  <c r="AE116" i="8"/>
  <c r="AF125" i="43" s="1"/>
  <c r="AE112" i="8"/>
  <c r="AF121" i="43" s="1"/>
  <c r="AE108" i="8"/>
  <c r="AF117" i="43" s="1"/>
  <c r="AE104" i="8"/>
  <c r="AF113" i="43" s="1"/>
  <c r="AE100" i="8"/>
  <c r="AF109" i="43" s="1"/>
  <c r="AE96" i="8"/>
  <c r="AF105" i="43" s="1"/>
  <c r="AE92" i="8"/>
  <c r="AF101" i="43" s="1"/>
  <c r="AE88" i="8"/>
  <c r="AF97" i="43" s="1"/>
  <c r="AE84" i="8"/>
  <c r="AF93" i="43" s="1"/>
  <c r="AE80" i="8"/>
  <c r="AF89" i="43" s="1"/>
  <c r="AE76" i="8"/>
  <c r="AF85" i="43" s="1"/>
  <c r="AE72" i="8"/>
  <c r="AF81" i="43" s="1"/>
  <c r="AE68" i="8"/>
  <c r="AF77" i="43" s="1"/>
  <c r="AE64" i="8"/>
  <c r="AF73" i="43" s="1"/>
  <c r="AE60" i="8"/>
  <c r="AF69" i="43" s="1"/>
  <c r="AF60" i="8"/>
  <c r="AE56" i="8"/>
  <c r="AF65" i="43" s="1"/>
  <c r="AE52" i="8"/>
  <c r="AF61" i="43" s="1"/>
  <c r="AE48" i="8"/>
  <c r="AF57" i="43" s="1"/>
  <c r="AE44" i="8"/>
  <c r="AF53" i="43" s="1"/>
  <c r="AE40" i="8"/>
  <c r="AF49" i="43" s="1"/>
  <c r="AE36" i="8"/>
  <c r="AF45" i="43" s="1"/>
  <c r="AE32" i="8"/>
  <c r="AF41" i="43" s="1"/>
  <c r="AE28" i="8"/>
  <c r="AF37" i="43" s="1"/>
  <c r="AE24" i="8"/>
  <c r="AF33" i="43" s="1"/>
  <c r="AE20" i="8"/>
  <c r="AF29" i="43" s="1"/>
  <c r="AE16" i="8"/>
  <c r="AF25" i="43" s="1"/>
  <c r="AE12" i="8"/>
  <c r="AF21" i="43" s="1"/>
  <c r="AE8" i="8"/>
  <c r="AF17" i="43" s="1"/>
  <c r="AE4" i="8"/>
  <c r="AF13" i="43" s="1"/>
  <c r="AE3" i="8"/>
  <c r="AF12" i="43" s="1"/>
  <c r="AE151" i="8"/>
  <c r="AF160" i="43" s="1"/>
  <c r="AE147" i="8"/>
  <c r="AF156" i="43" s="1"/>
  <c r="AE143" i="8"/>
  <c r="AF152" i="43" s="1"/>
  <c r="AE139" i="8"/>
  <c r="AF148" i="43" s="1"/>
  <c r="AE135" i="8"/>
  <c r="AF135" i="8"/>
  <c r="AE132" i="8"/>
  <c r="AF141" i="43" s="1"/>
  <c r="AE128" i="8"/>
  <c r="AF137" i="43" s="1"/>
  <c r="AE124" i="8"/>
  <c r="AF133" i="43" s="1"/>
  <c r="AE150" i="8"/>
  <c r="AF159" i="43" s="1"/>
  <c r="AE146" i="8"/>
  <c r="AF155" i="43" s="1"/>
  <c r="AE142" i="8"/>
  <c r="AF151" i="43" s="1"/>
  <c r="AE138" i="8"/>
  <c r="AF147" i="43" s="1"/>
  <c r="AE134" i="8"/>
  <c r="AF143" i="43" s="1"/>
  <c r="AE131" i="8"/>
  <c r="AF140" i="43" s="1"/>
  <c r="AE127" i="8"/>
  <c r="AF136" i="43" s="1"/>
  <c r="AE123" i="8"/>
  <c r="AF132" i="43" s="1"/>
  <c r="AE153" i="8"/>
  <c r="AF162" i="43" s="1"/>
  <c r="AE149" i="8"/>
  <c r="AF158" i="43" s="1"/>
  <c r="AE145" i="8"/>
  <c r="AF154" i="43" s="1"/>
  <c r="AE141" i="8"/>
  <c r="AF150" i="43" s="1"/>
  <c r="AE137" i="8"/>
  <c r="AF146" i="43" s="1"/>
  <c r="AE133" i="8"/>
  <c r="AF142" i="43" s="1"/>
  <c r="AE130" i="8"/>
  <c r="AF139" i="43" s="1"/>
  <c r="AE126" i="8"/>
  <c r="AF135" i="43" s="1"/>
  <c r="AE122" i="8"/>
  <c r="AF131" i="43" s="1"/>
  <c r="AE152" i="8"/>
  <c r="AF152" i="8"/>
  <c r="AE148" i="8"/>
  <c r="AF157" i="43" s="1"/>
  <c r="AE144" i="8"/>
  <c r="AF153" i="43" s="1"/>
  <c r="AE140" i="8"/>
  <c r="AF149" i="43" s="1"/>
  <c r="AE136" i="8"/>
  <c r="AF145" i="43" s="1"/>
  <c r="AE129" i="8"/>
  <c r="AF138" i="43" s="1"/>
  <c r="AE125" i="8"/>
  <c r="AF134" i="43" s="1"/>
  <c r="AE121" i="8"/>
  <c r="AF130" i="43" s="1"/>
  <c r="AE120" i="8"/>
  <c r="AF129" i="43" s="1"/>
  <c r="AE149" i="6"/>
  <c r="AE158" i="43" s="1"/>
  <c r="AE130" i="6"/>
  <c r="AE139" i="43" s="1"/>
  <c r="AE122" i="6"/>
  <c r="AE131" i="43" s="1"/>
  <c r="AE114" i="6"/>
  <c r="AE123" i="43" s="1"/>
  <c r="AE106" i="6"/>
  <c r="AE115" i="43" s="1"/>
  <c r="AE98" i="6"/>
  <c r="AE107" i="43" s="1"/>
  <c r="AE90" i="6"/>
  <c r="AE99" i="43" s="1"/>
  <c r="AE82" i="6"/>
  <c r="AE91" i="43" s="1"/>
  <c r="AE74" i="6"/>
  <c r="AE83" i="43" s="1"/>
  <c r="AE66" i="6"/>
  <c r="AE75" i="43" s="1"/>
  <c r="AE58" i="6"/>
  <c r="AE67" i="43" s="1"/>
  <c r="AE46" i="6"/>
  <c r="AE55" i="43" s="1"/>
  <c r="AE42" i="6"/>
  <c r="AE51" i="43" s="1"/>
  <c r="AE34" i="6"/>
  <c r="AE43" i="43" s="1"/>
  <c r="AE22" i="6"/>
  <c r="AE31" i="43" s="1"/>
  <c r="AE10" i="6"/>
  <c r="AE19" i="43" s="1"/>
  <c r="AE156" i="6"/>
  <c r="AE165" i="43" s="1"/>
  <c r="AE152" i="6"/>
  <c r="AF152" i="6"/>
  <c r="AE148" i="6"/>
  <c r="AE157" i="43" s="1"/>
  <c r="AE144" i="6"/>
  <c r="AE153" i="43" s="1"/>
  <c r="AE140" i="6"/>
  <c r="AE149" i="43" s="1"/>
  <c r="AE129" i="6"/>
  <c r="AE138" i="43" s="1"/>
  <c r="AE125" i="6"/>
  <c r="AE134" i="43" s="1"/>
  <c r="AE121" i="6"/>
  <c r="AE130" i="43" s="1"/>
  <c r="AE117" i="6"/>
  <c r="AE126" i="43" s="1"/>
  <c r="AE113" i="6"/>
  <c r="AF113" i="6"/>
  <c r="AE109" i="6"/>
  <c r="AE118" i="43" s="1"/>
  <c r="AE105" i="6"/>
  <c r="AE114" i="43" s="1"/>
  <c r="AE101" i="6"/>
  <c r="AE110" i="43" s="1"/>
  <c r="AE97" i="6"/>
  <c r="AE106" i="43" s="1"/>
  <c r="AE93" i="6"/>
  <c r="AE102" i="43" s="1"/>
  <c r="AE89" i="6"/>
  <c r="AE98" i="43" s="1"/>
  <c r="AE85" i="6"/>
  <c r="AE94" i="43" s="1"/>
  <c r="AE81" i="6"/>
  <c r="AE90" i="43" s="1"/>
  <c r="AE77" i="6"/>
  <c r="AE86" i="43" s="1"/>
  <c r="AE73" i="6"/>
  <c r="AE82" i="43" s="1"/>
  <c r="AE69" i="6"/>
  <c r="AE78" i="43" s="1"/>
  <c r="AE65" i="6"/>
  <c r="AE74" i="43" s="1"/>
  <c r="AE61" i="6"/>
  <c r="AE70" i="43" s="1"/>
  <c r="AE57" i="6"/>
  <c r="AE66" i="43" s="1"/>
  <c r="AE53" i="6"/>
  <c r="AE62" i="43" s="1"/>
  <c r="AE49" i="6"/>
  <c r="AE58" i="43" s="1"/>
  <c r="AE45" i="6"/>
  <c r="AE54" i="43" s="1"/>
  <c r="AE41" i="6"/>
  <c r="AE50" i="43" s="1"/>
  <c r="AE37" i="6"/>
  <c r="AE46" i="43" s="1"/>
  <c r="AE33" i="6"/>
  <c r="AE42" i="43" s="1"/>
  <c r="AE29" i="6"/>
  <c r="AE38" i="43" s="1"/>
  <c r="AE25" i="6"/>
  <c r="AE34" i="43" s="1"/>
  <c r="AE21" i="6"/>
  <c r="AE30" i="43" s="1"/>
  <c r="AE17" i="6"/>
  <c r="AE26" i="43" s="1"/>
  <c r="AE13" i="6"/>
  <c r="AE22" i="43" s="1"/>
  <c r="AE9" i="6"/>
  <c r="AE18" i="43" s="1"/>
  <c r="AE5" i="6"/>
  <c r="AE14" i="43" s="1"/>
  <c r="AE153" i="6"/>
  <c r="AE162" i="43" s="1"/>
  <c r="AE145" i="6"/>
  <c r="AE154" i="43" s="1"/>
  <c r="AE141" i="6"/>
  <c r="AE150" i="43" s="1"/>
  <c r="AE133" i="6"/>
  <c r="AE142" i="43" s="1"/>
  <c r="AE126" i="6"/>
  <c r="AE135" i="43" s="1"/>
  <c r="AE118" i="6"/>
  <c r="AE127" i="43" s="1"/>
  <c r="AE110" i="6"/>
  <c r="AE119" i="43" s="1"/>
  <c r="AE102" i="6"/>
  <c r="AE111" i="43" s="1"/>
  <c r="AE94" i="6"/>
  <c r="AE103" i="43" s="1"/>
  <c r="AE86" i="6"/>
  <c r="AE95" i="43" s="1"/>
  <c r="AE78" i="6"/>
  <c r="AE87" i="43" s="1"/>
  <c r="AE70" i="6"/>
  <c r="AE79" i="43" s="1"/>
  <c r="AE62" i="6"/>
  <c r="AE71" i="43" s="1"/>
  <c r="AE54" i="6"/>
  <c r="AE63" i="43" s="1"/>
  <c r="AE50" i="6"/>
  <c r="AE59" i="43" s="1"/>
  <c r="AE38" i="6"/>
  <c r="AE47" i="43" s="1"/>
  <c r="AE30" i="6"/>
  <c r="AE39" i="43" s="1"/>
  <c r="AE26" i="6"/>
  <c r="AE35" i="43" s="1"/>
  <c r="AE18" i="6"/>
  <c r="AE27" i="43" s="1"/>
  <c r="AE14" i="6"/>
  <c r="AE23" i="43" s="1"/>
  <c r="AE6" i="6"/>
  <c r="AE15" i="43" s="1"/>
  <c r="AE155" i="6"/>
  <c r="AE164" i="43" s="1"/>
  <c r="AE151" i="6"/>
  <c r="AE160" i="43" s="1"/>
  <c r="AE147" i="6"/>
  <c r="AE156" i="43" s="1"/>
  <c r="AE143" i="6"/>
  <c r="AE152" i="43" s="1"/>
  <c r="AE139" i="6"/>
  <c r="AE148" i="43" s="1"/>
  <c r="AE135" i="6"/>
  <c r="AF135" i="6"/>
  <c r="AE132" i="6"/>
  <c r="AE141" i="43" s="1"/>
  <c r="AE128" i="6"/>
  <c r="AE137" i="43" s="1"/>
  <c r="AE124" i="6"/>
  <c r="AE133" i="43" s="1"/>
  <c r="AE120" i="6"/>
  <c r="AE129" i="43" s="1"/>
  <c r="AE116" i="6"/>
  <c r="AE125" i="43" s="1"/>
  <c r="AE112" i="6"/>
  <c r="AE121" i="43" s="1"/>
  <c r="AE108" i="6"/>
  <c r="AE117" i="43" s="1"/>
  <c r="AE104" i="6"/>
  <c r="AE113" i="43" s="1"/>
  <c r="AE100" i="6"/>
  <c r="AE109" i="43" s="1"/>
  <c r="AE96" i="6"/>
  <c r="AE105" i="43" s="1"/>
  <c r="AE92" i="6"/>
  <c r="AE101" i="43" s="1"/>
  <c r="AE88" i="6"/>
  <c r="AE97" i="43" s="1"/>
  <c r="AE84" i="6"/>
  <c r="AE93" i="43" s="1"/>
  <c r="AE80" i="6"/>
  <c r="AE89" i="43" s="1"/>
  <c r="AE76" i="6"/>
  <c r="AE85" i="43" s="1"/>
  <c r="AE72" i="6"/>
  <c r="AE81" i="43" s="1"/>
  <c r="AE68" i="6"/>
  <c r="AE77" i="43" s="1"/>
  <c r="AE64" i="6"/>
  <c r="AE73" i="43" s="1"/>
  <c r="AE60" i="6"/>
  <c r="AE69" i="43" s="1"/>
  <c r="AE56" i="6"/>
  <c r="AE65" i="43" s="1"/>
  <c r="AE52" i="6"/>
  <c r="AE61" i="43" s="1"/>
  <c r="AE48" i="6"/>
  <c r="AE57" i="43" s="1"/>
  <c r="AE44" i="6"/>
  <c r="AE53" i="43" s="1"/>
  <c r="AE40" i="6"/>
  <c r="AE49" i="43" s="1"/>
  <c r="AE36" i="6"/>
  <c r="AE45" i="43" s="1"/>
  <c r="AE32" i="6"/>
  <c r="AE41" i="43" s="1"/>
  <c r="AE28" i="6"/>
  <c r="AE37" i="43" s="1"/>
  <c r="AE24" i="6"/>
  <c r="AE33" i="43" s="1"/>
  <c r="AE20" i="6"/>
  <c r="AE29" i="43" s="1"/>
  <c r="AE16" i="6"/>
  <c r="AE25" i="43" s="1"/>
  <c r="AE12" i="6"/>
  <c r="AE21" i="43" s="1"/>
  <c r="AE8" i="6"/>
  <c r="AE17" i="43" s="1"/>
  <c r="AE4" i="6"/>
  <c r="AE13" i="43" s="1"/>
  <c r="AE154" i="6"/>
  <c r="AE163" i="43" s="1"/>
  <c r="AE150" i="6"/>
  <c r="AE159" i="43" s="1"/>
  <c r="AE146" i="6"/>
  <c r="AE155" i="43" s="1"/>
  <c r="AE142" i="6"/>
  <c r="AE151" i="43" s="1"/>
  <c r="AE138" i="6"/>
  <c r="AE147" i="43" s="1"/>
  <c r="AF138" i="6"/>
  <c r="AE134" i="6"/>
  <c r="AE143" i="43" s="1"/>
  <c r="AE131" i="6"/>
  <c r="AE140" i="43" s="1"/>
  <c r="AE127" i="6"/>
  <c r="AE136" i="43" s="1"/>
  <c r="AE123" i="6"/>
  <c r="AE132" i="43" s="1"/>
  <c r="AE119" i="6"/>
  <c r="AE128" i="43" s="1"/>
  <c r="AE115" i="6"/>
  <c r="AE124" i="43" s="1"/>
  <c r="AE111" i="6"/>
  <c r="AE120" i="43" s="1"/>
  <c r="AE107" i="6"/>
  <c r="AE116" i="43" s="1"/>
  <c r="AE103" i="6"/>
  <c r="AE112" i="43" s="1"/>
  <c r="AE99" i="6"/>
  <c r="AE108" i="43" s="1"/>
  <c r="AE95" i="6"/>
  <c r="AE104" i="43" s="1"/>
  <c r="AE91" i="6"/>
  <c r="AE100" i="43" s="1"/>
  <c r="AE87" i="6"/>
  <c r="AE96" i="43" s="1"/>
  <c r="AE83" i="6"/>
  <c r="AE92" i="43" s="1"/>
  <c r="AE79" i="6"/>
  <c r="AE88" i="43" s="1"/>
  <c r="AE75" i="6"/>
  <c r="AE84" i="43" s="1"/>
  <c r="AE71" i="6"/>
  <c r="AE80" i="43" s="1"/>
  <c r="AE67" i="6"/>
  <c r="AF67" i="6"/>
  <c r="AE63" i="6"/>
  <c r="AE72" i="43" s="1"/>
  <c r="AE59" i="6"/>
  <c r="AE68" i="43" s="1"/>
  <c r="AE55" i="6"/>
  <c r="AE64" i="43" s="1"/>
  <c r="AE51" i="6"/>
  <c r="AE60" i="43" s="1"/>
  <c r="AE47" i="6"/>
  <c r="AE56" i="43" s="1"/>
  <c r="AE43" i="6"/>
  <c r="AE52" i="43" s="1"/>
  <c r="AE39" i="6"/>
  <c r="AE48" i="43" s="1"/>
  <c r="AE35" i="6"/>
  <c r="AE44" i="43" s="1"/>
  <c r="AE31" i="6"/>
  <c r="AE40" i="43" s="1"/>
  <c r="AE27" i="6"/>
  <c r="AE36" i="43" s="1"/>
  <c r="AE23" i="6"/>
  <c r="AE32" i="43" s="1"/>
  <c r="AE19" i="6"/>
  <c r="AE28" i="43" s="1"/>
  <c r="AE15" i="6"/>
  <c r="AF15" i="6"/>
  <c r="AE11" i="6"/>
  <c r="AE20" i="43" s="1"/>
  <c r="AE7" i="6"/>
  <c r="AE16" i="43" s="1"/>
  <c r="AE3" i="6"/>
  <c r="AE12" i="43" s="1"/>
  <c r="AF155" i="4"/>
  <c r="AE155" i="4"/>
  <c r="AD164" i="43" s="1"/>
  <c r="AF151" i="4"/>
  <c r="AE151" i="4"/>
  <c r="AD160" i="43" s="1"/>
  <c r="AF147" i="4"/>
  <c r="AE147" i="4"/>
  <c r="AD156" i="43" s="1"/>
  <c r="AF143" i="4"/>
  <c r="AE143" i="4"/>
  <c r="AD152" i="43" s="1"/>
  <c r="AF139" i="4"/>
  <c r="AE139" i="4"/>
  <c r="AD148" i="43" s="1"/>
  <c r="AE135" i="4"/>
  <c r="AF135" i="4"/>
  <c r="AF130" i="4"/>
  <c r="AE130" i="4"/>
  <c r="AD139" i="43" s="1"/>
  <c r="AF126" i="4"/>
  <c r="AE126" i="4"/>
  <c r="AD135" i="43" s="1"/>
  <c r="AF122" i="4"/>
  <c r="AE122" i="4"/>
  <c r="AD131" i="43" s="1"/>
  <c r="AF118" i="4"/>
  <c r="AE118" i="4"/>
  <c r="AD127" i="43" s="1"/>
  <c r="AF114" i="4"/>
  <c r="AE114" i="4"/>
  <c r="AD123" i="43" s="1"/>
  <c r="AF110" i="4"/>
  <c r="AE110" i="4"/>
  <c r="AD119" i="43" s="1"/>
  <c r="AF106" i="4"/>
  <c r="AE106" i="4"/>
  <c r="AD115" i="43" s="1"/>
  <c r="AF102" i="4"/>
  <c r="AE102" i="4"/>
  <c r="AD111" i="43" s="1"/>
  <c r="AF98" i="4"/>
  <c r="AE98" i="4"/>
  <c r="AD107" i="43" s="1"/>
  <c r="AE95" i="4"/>
  <c r="AD104" i="43" s="1"/>
  <c r="AF95" i="4"/>
  <c r="AE91" i="4"/>
  <c r="AD100" i="43" s="1"/>
  <c r="AF91" i="4"/>
  <c r="AE87" i="4"/>
  <c r="AD96" i="43" s="1"/>
  <c r="AF87" i="4"/>
  <c r="AE83" i="4"/>
  <c r="AD92" i="43" s="1"/>
  <c r="AF83" i="4"/>
  <c r="AE79" i="4"/>
  <c r="AD88" i="43" s="1"/>
  <c r="AF79" i="4"/>
  <c r="AE75" i="4"/>
  <c r="AD84" i="43" s="1"/>
  <c r="AF75" i="4"/>
  <c r="AE71" i="4"/>
  <c r="AD80" i="43" s="1"/>
  <c r="AF71" i="4"/>
  <c r="AE67" i="4"/>
  <c r="AF67" i="4"/>
  <c r="AF63" i="4"/>
  <c r="AE63" i="4"/>
  <c r="AD72" i="43" s="1"/>
  <c r="AE59" i="4"/>
  <c r="AD68" i="43" s="1"/>
  <c r="AF59" i="4"/>
  <c r="AE55" i="4"/>
  <c r="AD64" i="43" s="1"/>
  <c r="AF55" i="4"/>
  <c r="AE51" i="4"/>
  <c r="AD60" i="43" s="1"/>
  <c r="AF51" i="4"/>
  <c r="AE47" i="4"/>
  <c r="AD56" i="43" s="1"/>
  <c r="AF47" i="4"/>
  <c r="AE43" i="4"/>
  <c r="AD52" i="43" s="1"/>
  <c r="AF43" i="4"/>
  <c r="AE39" i="4"/>
  <c r="AD48" i="43" s="1"/>
  <c r="AF39" i="4"/>
  <c r="AE35" i="4"/>
  <c r="AD44" i="43" s="1"/>
  <c r="AF35" i="4"/>
  <c r="AE31" i="4"/>
  <c r="AD40" i="43" s="1"/>
  <c r="AF31" i="4"/>
  <c r="AE27" i="4"/>
  <c r="AD36" i="43" s="1"/>
  <c r="AF27" i="4"/>
  <c r="AE23" i="4"/>
  <c r="AD32" i="43" s="1"/>
  <c r="AF23" i="4"/>
  <c r="AE19" i="4"/>
  <c r="AD28" i="43" s="1"/>
  <c r="AF19" i="4"/>
  <c r="AE15" i="4"/>
  <c r="AF15" i="4"/>
  <c r="AF11" i="4"/>
  <c r="AE11" i="4"/>
  <c r="AD20" i="43" s="1"/>
  <c r="AF7" i="4"/>
  <c r="AE7" i="4"/>
  <c r="AD16" i="43" s="1"/>
  <c r="AF60" i="4"/>
  <c r="AF154" i="4"/>
  <c r="AE154" i="4"/>
  <c r="AD163" i="43" s="1"/>
  <c r="AE150" i="4"/>
  <c r="AD159" i="43" s="1"/>
  <c r="AF150" i="4"/>
  <c r="AE146" i="4"/>
  <c r="AD155" i="43" s="1"/>
  <c r="AF146" i="4"/>
  <c r="AE142" i="4"/>
  <c r="AD151" i="43" s="1"/>
  <c r="AF142" i="4"/>
  <c r="AE138" i="4"/>
  <c r="AD147" i="43" s="1"/>
  <c r="AF138" i="4"/>
  <c r="AF134" i="4"/>
  <c r="AE134" i="4"/>
  <c r="AD143" i="43" s="1"/>
  <c r="AF129" i="4"/>
  <c r="AE129" i="4"/>
  <c r="AD138" i="43" s="1"/>
  <c r="AE125" i="4"/>
  <c r="AD134" i="43" s="1"/>
  <c r="AF125" i="4"/>
  <c r="AE121" i="4"/>
  <c r="AD130" i="43" s="1"/>
  <c r="AF121" i="4"/>
  <c r="AE117" i="4"/>
  <c r="AD126" i="43" s="1"/>
  <c r="AF117" i="4"/>
  <c r="AE113" i="4"/>
  <c r="AF113" i="4"/>
  <c r="AF109" i="4"/>
  <c r="AE109" i="4"/>
  <c r="AD118" i="43" s="1"/>
  <c r="AF105" i="4"/>
  <c r="AE105" i="4"/>
  <c r="AD114" i="43" s="1"/>
  <c r="AF101" i="4"/>
  <c r="AE101" i="4"/>
  <c r="AD110" i="43" s="1"/>
  <c r="AF94" i="4"/>
  <c r="AE94" i="4"/>
  <c r="AD103" i="43" s="1"/>
  <c r="AF90" i="4"/>
  <c r="AE90" i="4"/>
  <c r="AD99" i="43" s="1"/>
  <c r="AF86" i="4"/>
  <c r="AE86" i="4"/>
  <c r="AD95" i="43" s="1"/>
  <c r="AF82" i="4"/>
  <c r="AE82" i="4"/>
  <c r="AD91" i="43" s="1"/>
  <c r="AF78" i="4"/>
  <c r="AE78" i="4"/>
  <c r="AD87" i="43" s="1"/>
  <c r="AF74" i="4"/>
  <c r="AE74" i="4"/>
  <c r="AD83" i="43" s="1"/>
  <c r="AF70" i="4"/>
  <c r="AE70" i="4"/>
  <c r="AD79" i="43" s="1"/>
  <c r="AF66" i="4"/>
  <c r="AE66" i="4"/>
  <c r="AD75" i="43" s="1"/>
  <c r="AF62" i="4"/>
  <c r="AE62" i="4"/>
  <c r="AD71" i="43" s="1"/>
  <c r="AF58" i="4"/>
  <c r="AE58" i="4"/>
  <c r="AD67" i="43" s="1"/>
  <c r="AF54" i="4"/>
  <c r="AE54" i="4"/>
  <c r="AD63" i="43" s="1"/>
  <c r="AF50" i="4"/>
  <c r="AE50" i="4"/>
  <c r="AD59" i="43" s="1"/>
  <c r="AF46" i="4"/>
  <c r="AE46" i="4"/>
  <c r="AD55" i="43" s="1"/>
  <c r="AF42" i="4"/>
  <c r="AE42" i="4"/>
  <c r="AD51" i="43" s="1"/>
  <c r="AF38" i="4"/>
  <c r="AE38" i="4"/>
  <c r="AD47" i="43" s="1"/>
  <c r="AF34" i="4"/>
  <c r="AE34" i="4"/>
  <c r="AD43" i="43" s="1"/>
  <c r="AF30" i="4"/>
  <c r="AE30" i="4"/>
  <c r="AD39" i="43" s="1"/>
  <c r="AF26" i="4"/>
  <c r="AE26" i="4"/>
  <c r="AD35" i="43" s="1"/>
  <c r="AF22" i="4"/>
  <c r="AE22" i="4"/>
  <c r="AD31" i="43" s="1"/>
  <c r="AF18" i="4"/>
  <c r="AE18" i="4"/>
  <c r="AD27" i="43" s="1"/>
  <c r="AF14" i="4"/>
  <c r="AE14" i="4"/>
  <c r="AD23" i="43" s="1"/>
  <c r="AF10" i="4"/>
  <c r="AE10" i="4"/>
  <c r="AD19" i="43" s="1"/>
  <c r="AF6" i="4"/>
  <c r="AE6" i="4"/>
  <c r="AD15" i="43" s="1"/>
  <c r="AF153" i="4"/>
  <c r="AE153" i="4"/>
  <c r="AD162" i="43" s="1"/>
  <c r="AF149" i="4"/>
  <c r="AE149" i="4"/>
  <c r="AD158" i="43" s="1"/>
  <c r="AF145" i="4"/>
  <c r="AE145" i="4"/>
  <c r="AD154" i="43" s="1"/>
  <c r="AF141" i="4"/>
  <c r="AE141" i="4"/>
  <c r="AD150" i="43" s="1"/>
  <c r="AF137" i="4"/>
  <c r="AE137" i="4"/>
  <c r="AD146" i="43" s="1"/>
  <c r="AF133" i="4"/>
  <c r="AE133" i="4"/>
  <c r="AD142" i="43" s="1"/>
  <c r="AF128" i="4"/>
  <c r="AE128" i="4"/>
  <c r="AD137" i="43" s="1"/>
  <c r="AF124" i="4"/>
  <c r="AE124" i="4"/>
  <c r="AD133" i="43" s="1"/>
  <c r="AF120" i="4"/>
  <c r="AE120" i="4"/>
  <c r="AD129" i="43" s="1"/>
  <c r="AF116" i="4"/>
  <c r="AE116" i="4"/>
  <c r="AD125" i="43" s="1"/>
  <c r="AF112" i="4"/>
  <c r="AE112" i="4"/>
  <c r="AD121" i="43" s="1"/>
  <c r="AF108" i="4"/>
  <c r="AE108" i="4"/>
  <c r="AD117" i="43" s="1"/>
  <c r="AF104" i="4"/>
  <c r="AE104" i="4"/>
  <c r="AD113" i="43" s="1"/>
  <c r="AF100" i="4"/>
  <c r="AE100" i="4"/>
  <c r="AD109" i="43" s="1"/>
  <c r="AF97" i="4"/>
  <c r="AE97" i="4"/>
  <c r="AD106" i="43" s="1"/>
  <c r="AF93" i="4"/>
  <c r="AE93" i="4"/>
  <c r="AD102" i="43" s="1"/>
  <c r="AF89" i="4"/>
  <c r="AE89" i="4"/>
  <c r="AD98" i="43" s="1"/>
  <c r="AF85" i="4"/>
  <c r="AE85" i="4"/>
  <c r="AD94" i="43" s="1"/>
  <c r="AF81" i="4"/>
  <c r="AE81" i="4"/>
  <c r="AD90" i="43" s="1"/>
  <c r="AF77" i="4"/>
  <c r="AE77" i="4"/>
  <c r="AD86" i="43" s="1"/>
  <c r="AF73" i="4"/>
  <c r="AE73" i="4"/>
  <c r="AD82" i="43" s="1"/>
  <c r="AF69" i="4"/>
  <c r="AE69" i="4"/>
  <c r="AD78" i="43" s="1"/>
  <c r="AE65" i="4"/>
  <c r="AD74" i="43" s="1"/>
  <c r="AF65" i="4"/>
  <c r="AE61" i="4"/>
  <c r="AD70" i="43" s="1"/>
  <c r="AF61" i="4"/>
  <c r="AF57" i="4"/>
  <c r="AE57" i="4"/>
  <c r="AD66" i="43" s="1"/>
  <c r="AF53" i="4"/>
  <c r="AE53" i="4"/>
  <c r="AD62" i="43" s="1"/>
  <c r="AF49" i="4"/>
  <c r="AE49" i="4"/>
  <c r="AD58" i="43" s="1"/>
  <c r="AF45" i="4"/>
  <c r="AE45" i="4"/>
  <c r="AD54" i="43" s="1"/>
  <c r="AF41" i="4"/>
  <c r="AE41" i="4"/>
  <c r="AD50" i="43" s="1"/>
  <c r="AF37" i="4"/>
  <c r="AE37" i="4"/>
  <c r="AD46" i="43" s="1"/>
  <c r="AF33" i="4"/>
  <c r="AE33" i="4"/>
  <c r="AD42" i="43" s="1"/>
  <c r="AF29" i="4"/>
  <c r="AE29" i="4"/>
  <c r="AD38" i="43" s="1"/>
  <c r="AF25" i="4"/>
  <c r="AE25" i="4"/>
  <c r="AD34" i="43" s="1"/>
  <c r="AF21" i="4"/>
  <c r="AE21" i="4"/>
  <c r="AD30" i="43" s="1"/>
  <c r="AF17" i="4"/>
  <c r="AE17" i="4"/>
  <c r="AD26" i="43" s="1"/>
  <c r="AE13" i="4"/>
  <c r="AD22" i="43" s="1"/>
  <c r="AF13" i="4"/>
  <c r="AE9" i="4"/>
  <c r="AD18" i="43" s="1"/>
  <c r="AF9" i="4"/>
  <c r="AE5" i="4"/>
  <c r="AD14" i="43" s="1"/>
  <c r="AF5" i="4"/>
  <c r="AE156" i="4"/>
  <c r="AD165" i="43" s="1"/>
  <c r="AF156" i="4"/>
  <c r="AE152" i="4"/>
  <c r="AF152" i="4"/>
  <c r="AF148" i="4"/>
  <c r="AE148" i="4"/>
  <c r="AD157" i="43" s="1"/>
  <c r="AF144" i="4"/>
  <c r="AE144" i="4"/>
  <c r="AD153" i="43" s="1"/>
  <c r="AF140" i="4"/>
  <c r="AE140" i="4"/>
  <c r="AD149" i="43" s="1"/>
  <c r="AF136" i="4"/>
  <c r="AE136" i="4"/>
  <c r="AD145" i="43" s="1"/>
  <c r="AE131" i="4"/>
  <c r="AD140" i="43" s="1"/>
  <c r="AF131" i="4"/>
  <c r="AE127" i="4"/>
  <c r="AD136" i="43" s="1"/>
  <c r="AF127" i="4"/>
  <c r="AF123" i="4"/>
  <c r="AE123" i="4"/>
  <c r="AD132" i="43" s="1"/>
  <c r="AF119" i="4"/>
  <c r="AE119" i="4"/>
  <c r="AD128" i="43" s="1"/>
  <c r="AF115" i="4"/>
  <c r="AE115" i="4"/>
  <c r="AD124" i="43" s="1"/>
  <c r="AE111" i="4"/>
  <c r="AD120" i="43" s="1"/>
  <c r="AF111" i="4"/>
  <c r="AE107" i="4"/>
  <c r="AD116" i="43" s="1"/>
  <c r="AF107" i="4"/>
  <c r="AE103" i="4"/>
  <c r="AD112" i="43" s="1"/>
  <c r="AF103" i="4"/>
  <c r="AE99" i="4"/>
  <c r="AD108" i="43" s="1"/>
  <c r="AF99" i="4"/>
  <c r="AF96" i="4"/>
  <c r="AE96" i="4"/>
  <c r="AD105" i="43" s="1"/>
  <c r="AF92" i="4"/>
  <c r="AE92" i="4"/>
  <c r="AD101" i="43" s="1"/>
  <c r="AF88" i="4"/>
  <c r="AE88" i="4"/>
  <c r="AD97" i="43" s="1"/>
  <c r="AF84" i="4"/>
  <c r="AE84" i="4"/>
  <c r="AD93" i="43" s="1"/>
  <c r="AF80" i="4"/>
  <c r="AE80" i="4"/>
  <c r="AD89" i="43" s="1"/>
  <c r="AF76" i="4"/>
  <c r="AE76" i="4"/>
  <c r="AD85" i="43" s="1"/>
  <c r="AF72" i="4"/>
  <c r="AE72" i="4"/>
  <c r="AD81" i="43" s="1"/>
  <c r="AF68" i="4"/>
  <c r="AE68" i="4"/>
  <c r="AD77" i="43" s="1"/>
  <c r="AF64" i="4"/>
  <c r="AE64" i="4"/>
  <c r="AD73" i="43" s="1"/>
  <c r="AF56" i="4"/>
  <c r="AE56" i="4"/>
  <c r="AD65" i="43" s="1"/>
  <c r="AF52" i="4"/>
  <c r="AE52" i="4"/>
  <c r="AD61" i="43" s="1"/>
  <c r="AF48" i="4"/>
  <c r="AE48" i="4"/>
  <c r="AD57" i="43" s="1"/>
  <c r="AF44" i="4"/>
  <c r="AE44" i="4"/>
  <c r="AD53" i="43" s="1"/>
  <c r="AF40" i="4"/>
  <c r="AE40" i="4"/>
  <c r="AD49" i="43" s="1"/>
  <c r="AF36" i="4"/>
  <c r="AE36" i="4"/>
  <c r="AD45" i="43" s="1"/>
  <c r="AF32" i="4"/>
  <c r="AE32" i="4"/>
  <c r="AD41" i="43" s="1"/>
  <c r="AF28" i="4"/>
  <c r="AE28" i="4"/>
  <c r="AD37" i="43" s="1"/>
  <c r="AF24" i="4"/>
  <c r="AE24" i="4"/>
  <c r="AD33" i="43" s="1"/>
  <c r="AF20" i="4"/>
  <c r="AE20" i="4"/>
  <c r="AD29" i="43" s="1"/>
  <c r="AF16" i="4"/>
  <c r="AE16" i="4"/>
  <c r="AD25" i="43" s="1"/>
  <c r="AF12" i="4"/>
  <c r="AE12" i="4"/>
  <c r="AD21" i="43" s="1"/>
  <c r="AF8" i="4"/>
  <c r="AE8" i="4"/>
  <c r="AD17" i="43" s="1"/>
  <c r="AF4" i="4"/>
  <c r="AE4" i="4"/>
  <c r="AD13" i="43" s="1"/>
  <c r="AF3" i="4"/>
  <c r="AE3" i="4"/>
  <c r="AD12" i="43" s="1"/>
  <c r="AE155" i="2"/>
  <c r="AC164" i="43" s="1"/>
  <c r="AF155" i="2"/>
  <c r="AE154" i="2"/>
  <c r="AC163" i="43" s="1"/>
  <c r="AF154" i="2"/>
  <c r="AE152" i="2"/>
  <c r="AF152" i="2"/>
  <c r="AE149" i="2"/>
  <c r="AC158" i="43" s="1"/>
  <c r="AF149" i="2"/>
  <c r="AE147" i="2"/>
  <c r="AC156" i="43" s="1"/>
  <c r="AF147" i="2"/>
  <c r="AE145" i="2"/>
  <c r="AC154" i="43" s="1"/>
  <c r="AF145" i="2"/>
  <c r="AE143" i="2"/>
  <c r="AC152" i="43" s="1"/>
  <c r="AF143" i="2"/>
  <c r="AE141" i="2"/>
  <c r="AC150" i="43" s="1"/>
  <c r="AF141" i="2"/>
  <c r="AE140" i="2"/>
  <c r="AC149" i="43" s="1"/>
  <c r="AF140" i="2"/>
  <c r="AE138" i="2"/>
  <c r="AC147" i="43" s="1"/>
  <c r="AF138" i="2"/>
  <c r="AE135" i="2"/>
  <c r="AF135" i="2"/>
  <c r="AE133" i="2"/>
  <c r="AC142" i="43" s="1"/>
  <c r="AF133" i="2"/>
  <c r="AE130" i="2"/>
  <c r="AC139" i="43" s="1"/>
  <c r="AF130" i="2"/>
  <c r="AE127" i="2"/>
  <c r="AC136" i="43" s="1"/>
  <c r="AF127" i="2"/>
  <c r="AE156" i="2"/>
  <c r="AC165" i="43" s="1"/>
  <c r="AF156" i="2"/>
  <c r="AE153" i="2"/>
  <c r="AC162" i="43" s="1"/>
  <c r="AF153" i="2"/>
  <c r="AE151" i="2"/>
  <c r="AC160" i="43" s="1"/>
  <c r="AF151" i="2"/>
  <c r="AE150" i="2"/>
  <c r="AC159" i="43" s="1"/>
  <c r="AF150" i="2"/>
  <c r="AE148" i="2"/>
  <c r="AC157" i="43" s="1"/>
  <c r="AF148" i="2"/>
  <c r="AE146" i="2"/>
  <c r="AC155" i="43" s="1"/>
  <c r="AF146" i="2"/>
  <c r="AE144" i="2"/>
  <c r="AC153" i="43" s="1"/>
  <c r="AF144" i="2"/>
  <c r="AE142" i="2"/>
  <c r="AC151" i="43" s="1"/>
  <c r="AF142" i="2"/>
  <c r="AE139" i="2"/>
  <c r="AC148" i="43" s="1"/>
  <c r="AF139" i="2"/>
  <c r="AE137" i="2"/>
  <c r="AC146" i="43" s="1"/>
  <c r="AF137" i="2"/>
  <c r="AE136" i="2"/>
  <c r="AC145" i="43" s="1"/>
  <c r="AF136" i="2"/>
  <c r="AE134" i="2"/>
  <c r="AC143" i="43" s="1"/>
  <c r="AF134" i="2"/>
  <c r="AE131" i="2"/>
  <c r="AC140" i="43" s="1"/>
  <c r="AF131" i="2"/>
  <c r="AE128" i="2"/>
  <c r="AC137" i="43" s="1"/>
  <c r="AF128" i="2"/>
  <c r="AE129" i="2"/>
  <c r="AC138" i="43" s="1"/>
  <c r="AF129" i="2"/>
  <c r="AE126" i="2"/>
  <c r="AC135" i="43" s="1"/>
  <c r="AF126" i="2"/>
  <c r="AE125" i="2"/>
  <c r="AC134" i="43" s="1"/>
  <c r="AF125" i="2"/>
  <c r="AE124" i="2"/>
  <c r="AC133" i="43" s="1"/>
  <c r="AF124" i="2"/>
  <c r="AE123" i="2"/>
  <c r="AC132" i="43" s="1"/>
  <c r="AF123" i="2"/>
  <c r="AE122" i="2"/>
  <c r="AC131" i="43" s="1"/>
  <c r="AF122" i="2"/>
  <c r="AE121" i="2"/>
  <c r="AC130" i="43" s="1"/>
  <c r="AF121" i="2"/>
  <c r="AE120" i="2"/>
  <c r="AC129" i="43" s="1"/>
  <c r="AF120" i="2"/>
  <c r="AE119" i="2"/>
  <c r="AC128" i="43" s="1"/>
  <c r="AF119" i="2"/>
  <c r="AE118" i="2"/>
  <c r="AC127" i="43" s="1"/>
  <c r="AF118" i="2"/>
  <c r="AE117" i="2"/>
  <c r="AC126" i="43" s="1"/>
  <c r="AF117" i="2"/>
  <c r="AE116" i="2"/>
  <c r="AC125" i="43" s="1"/>
  <c r="AF116" i="2"/>
  <c r="AE115" i="2"/>
  <c r="AC124" i="43" s="1"/>
  <c r="AF115" i="2"/>
  <c r="AE114" i="2"/>
  <c r="AC123" i="43" s="1"/>
  <c r="AF114" i="2"/>
  <c r="AE113" i="2"/>
  <c r="AF113" i="2"/>
  <c r="AE112" i="2"/>
  <c r="AC121" i="43" s="1"/>
  <c r="AF112" i="2"/>
  <c r="AE111" i="2"/>
  <c r="AC120" i="43" s="1"/>
  <c r="AF111" i="2"/>
  <c r="AE110" i="2"/>
  <c r="AC119" i="43" s="1"/>
  <c r="AF110" i="2"/>
  <c r="AE109" i="2"/>
  <c r="AC118" i="43" s="1"/>
  <c r="AF109" i="2"/>
  <c r="AF108" i="2"/>
  <c r="AE108" i="2"/>
  <c r="AC117" i="43" s="1"/>
  <c r="AE107" i="2"/>
  <c r="AC116" i="43" s="1"/>
  <c r="AF107" i="2"/>
  <c r="AE106" i="2"/>
  <c r="AC115" i="43" s="1"/>
  <c r="AF106" i="2"/>
  <c r="AE105" i="2"/>
  <c r="AC114" i="43" s="1"/>
  <c r="AF105" i="2"/>
  <c r="AE104" i="2"/>
  <c r="AC113" i="43" s="1"/>
  <c r="AF104" i="2"/>
  <c r="AE103" i="2"/>
  <c r="AC112" i="43" s="1"/>
  <c r="AF103" i="2"/>
  <c r="AE102" i="2"/>
  <c r="AC111" i="43" s="1"/>
  <c r="AF102" i="2"/>
  <c r="AE101" i="2"/>
  <c r="AC110" i="43" s="1"/>
  <c r="AF101" i="2"/>
  <c r="AE100" i="2"/>
  <c r="AC109" i="43" s="1"/>
  <c r="AF100" i="2"/>
  <c r="AE99" i="2"/>
  <c r="AC108" i="43" s="1"/>
  <c r="AF99" i="2"/>
  <c r="AE98" i="2"/>
  <c r="AC107" i="43" s="1"/>
  <c r="AF98" i="2"/>
  <c r="AE97" i="2"/>
  <c r="AC106" i="43" s="1"/>
  <c r="AF97" i="2"/>
  <c r="AE96" i="2"/>
  <c r="AC105" i="43" s="1"/>
  <c r="AF96" i="2"/>
  <c r="AE95" i="2"/>
  <c r="AC104" i="43" s="1"/>
  <c r="AF95" i="2"/>
  <c r="AE94" i="2"/>
  <c r="AC103" i="43" s="1"/>
  <c r="AF94" i="2"/>
  <c r="AE93" i="2"/>
  <c r="AC102" i="43" s="1"/>
  <c r="AF93" i="2"/>
  <c r="AE92" i="2"/>
  <c r="AC101" i="43" s="1"/>
  <c r="AF92" i="2"/>
  <c r="AE91" i="2"/>
  <c r="AC100" i="43" s="1"/>
  <c r="AF91" i="2"/>
  <c r="AE90" i="2"/>
  <c r="AC99" i="43" s="1"/>
  <c r="AF90" i="2"/>
  <c r="AE89" i="2"/>
  <c r="AC98" i="43" s="1"/>
  <c r="AF89" i="2"/>
  <c r="AE88" i="2"/>
  <c r="AC97" i="43" s="1"/>
  <c r="AF88" i="2"/>
  <c r="AE87" i="2"/>
  <c r="AC96" i="43" s="1"/>
  <c r="AF87" i="2"/>
  <c r="AE86" i="2"/>
  <c r="AC95" i="43" s="1"/>
  <c r="AF86" i="2"/>
  <c r="AE85" i="2"/>
  <c r="AC94" i="43" s="1"/>
  <c r="AF85" i="2"/>
  <c r="AE84" i="2"/>
  <c r="AC93" i="43" s="1"/>
  <c r="AF84" i="2"/>
  <c r="AE83" i="2"/>
  <c r="AC92" i="43" s="1"/>
  <c r="AF83" i="2"/>
  <c r="AE82" i="2"/>
  <c r="AC91" i="43" s="1"/>
  <c r="AF82" i="2"/>
  <c r="AE81" i="2"/>
  <c r="AC90" i="43" s="1"/>
  <c r="AF81" i="2"/>
  <c r="AE80" i="2"/>
  <c r="AC89" i="43" s="1"/>
  <c r="AF80" i="2"/>
  <c r="AE79" i="2"/>
  <c r="AC88" i="43" s="1"/>
  <c r="AF79" i="2"/>
  <c r="AE78" i="2"/>
  <c r="AC87" i="43" s="1"/>
  <c r="AF78" i="2"/>
  <c r="AE77" i="2"/>
  <c r="AC86" i="43" s="1"/>
  <c r="AF77" i="2"/>
  <c r="AE76" i="2"/>
  <c r="AC85" i="43" s="1"/>
  <c r="AF76" i="2"/>
  <c r="AE75" i="2"/>
  <c r="AC84" i="43" s="1"/>
  <c r="AF75" i="2"/>
  <c r="AE74" i="2"/>
  <c r="AC83" i="43" s="1"/>
  <c r="AF74" i="2"/>
  <c r="AE73" i="2"/>
  <c r="AC82" i="43" s="1"/>
  <c r="AF73" i="2"/>
  <c r="AE72" i="2"/>
  <c r="AC81" i="43" s="1"/>
  <c r="AF72" i="2"/>
  <c r="AE71" i="2"/>
  <c r="AC80" i="43" s="1"/>
  <c r="AF71" i="2"/>
  <c r="AE70" i="2"/>
  <c r="AC79" i="43" s="1"/>
  <c r="AF70" i="2"/>
  <c r="AF69" i="2"/>
  <c r="AE69" i="2"/>
  <c r="AC78" i="43" s="1"/>
  <c r="AE68" i="2"/>
  <c r="AC77" i="43" s="1"/>
  <c r="AF68" i="2"/>
  <c r="AE67" i="2"/>
  <c r="AF67" i="2"/>
  <c r="AE66" i="2"/>
  <c r="AC75" i="43" s="1"/>
  <c r="AF66" i="2"/>
  <c r="AE65" i="2"/>
  <c r="AC74" i="43" s="1"/>
  <c r="AF65" i="2"/>
  <c r="AE64" i="2"/>
  <c r="AC73" i="43" s="1"/>
  <c r="AF64" i="2"/>
  <c r="AE63" i="2"/>
  <c r="AC72" i="43" s="1"/>
  <c r="AF63" i="2"/>
  <c r="AF62" i="2"/>
  <c r="AE62" i="2"/>
  <c r="AC71" i="43" s="1"/>
  <c r="AE61" i="2"/>
  <c r="AC70" i="43" s="1"/>
  <c r="AF61" i="2"/>
  <c r="AE59" i="2"/>
  <c r="AC68" i="43" s="1"/>
  <c r="AF59" i="2"/>
  <c r="AE58" i="2"/>
  <c r="AC67" i="43" s="1"/>
  <c r="AF58" i="2"/>
  <c r="AE57" i="2"/>
  <c r="AC66" i="43" s="1"/>
  <c r="AF57" i="2"/>
  <c r="AE56" i="2"/>
  <c r="AC65" i="43" s="1"/>
  <c r="AF56" i="2"/>
  <c r="AE55" i="2"/>
  <c r="AC64" i="43" s="1"/>
  <c r="AF55" i="2"/>
  <c r="AE54" i="2"/>
  <c r="AC63" i="43" s="1"/>
  <c r="AF54" i="2"/>
  <c r="AE53" i="2"/>
  <c r="AC62" i="43" s="1"/>
  <c r="AF53" i="2"/>
  <c r="AE52" i="2"/>
  <c r="AC61" i="43" s="1"/>
  <c r="AF52" i="2"/>
  <c r="AE51" i="2"/>
  <c r="AC60" i="43" s="1"/>
  <c r="AF51" i="2"/>
  <c r="AE50" i="2"/>
  <c r="AC59" i="43" s="1"/>
  <c r="AF50" i="2"/>
  <c r="AE49" i="2"/>
  <c r="AC58" i="43" s="1"/>
  <c r="AF49" i="2"/>
  <c r="AE48" i="2"/>
  <c r="AC57" i="43" s="1"/>
  <c r="AF48" i="2"/>
  <c r="AE47" i="2"/>
  <c r="AC56" i="43" s="1"/>
  <c r="AF47" i="2"/>
  <c r="AE46" i="2"/>
  <c r="AC55" i="43" s="1"/>
  <c r="AF46" i="2"/>
  <c r="AE45" i="2"/>
  <c r="AC54" i="43" s="1"/>
  <c r="AF45" i="2"/>
  <c r="AE44" i="2"/>
  <c r="AC53" i="43" s="1"/>
  <c r="AF44" i="2"/>
  <c r="AE43" i="2"/>
  <c r="AC52" i="43" s="1"/>
  <c r="AF43" i="2"/>
  <c r="AE42" i="2"/>
  <c r="AC51" i="43" s="1"/>
  <c r="AF42" i="2"/>
  <c r="AE41" i="2"/>
  <c r="AC50" i="43" s="1"/>
  <c r="AF41" i="2"/>
  <c r="AE40" i="2"/>
  <c r="AC49" i="43" s="1"/>
  <c r="AF40" i="2"/>
  <c r="AE39" i="2"/>
  <c r="AC48" i="43" s="1"/>
  <c r="AF39" i="2"/>
  <c r="AE38" i="2"/>
  <c r="AC47" i="43" s="1"/>
  <c r="AF38" i="2"/>
  <c r="AE37" i="2"/>
  <c r="AC46" i="43" s="1"/>
  <c r="AF37" i="2"/>
  <c r="AE36" i="2"/>
  <c r="AC45" i="43" s="1"/>
  <c r="AF36" i="2"/>
  <c r="AE35" i="2"/>
  <c r="AC44" i="43" s="1"/>
  <c r="AF35" i="2"/>
  <c r="AE34" i="2"/>
  <c r="AC43" i="43" s="1"/>
  <c r="AF34" i="2"/>
  <c r="AE33" i="2"/>
  <c r="AC42" i="43" s="1"/>
  <c r="AF33" i="2"/>
  <c r="AE32" i="2"/>
  <c r="AC41" i="43" s="1"/>
  <c r="AF32" i="2"/>
  <c r="AE31" i="2"/>
  <c r="AC40" i="43" s="1"/>
  <c r="AF31" i="2"/>
  <c r="AF30" i="2"/>
  <c r="AE30" i="2"/>
  <c r="AC39" i="43" s="1"/>
  <c r="AE29" i="2"/>
  <c r="AC38" i="43" s="1"/>
  <c r="AF29" i="2"/>
  <c r="AE28" i="2"/>
  <c r="AC37" i="43" s="1"/>
  <c r="AF28" i="2"/>
  <c r="AE27" i="2"/>
  <c r="AC36" i="43" s="1"/>
  <c r="AF27" i="2"/>
  <c r="AE26" i="2"/>
  <c r="AC35" i="43" s="1"/>
  <c r="AF26" i="2"/>
  <c r="AE25" i="2"/>
  <c r="AC34" i="43" s="1"/>
  <c r="AF25" i="2"/>
  <c r="AE24" i="2"/>
  <c r="AC33" i="43" s="1"/>
  <c r="AF24" i="2"/>
  <c r="AE23" i="2"/>
  <c r="AC32" i="43" s="1"/>
  <c r="AF23" i="2"/>
  <c r="AF22" i="2"/>
  <c r="AE22" i="2"/>
  <c r="AC31" i="43" s="1"/>
  <c r="AE21" i="2"/>
  <c r="AC30" i="43" s="1"/>
  <c r="AF21" i="2"/>
  <c r="AE20" i="2"/>
  <c r="AC29" i="43" s="1"/>
  <c r="AF20" i="2"/>
  <c r="AE19" i="2"/>
  <c r="AC28" i="43" s="1"/>
  <c r="AF19" i="2"/>
  <c r="AE18" i="2"/>
  <c r="AC27" i="43" s="1"/>
  <c r="AF18" i="2"/>
  <c r="AE17" i="2"/>
  <c r="AC26" i="43" s="1"/>
  <c r="AF17" i="2"/>
  <c r="AE16" i="2"/>
  <c r="AC25" i="43" s="1"/>
  <c r="AF16" i="2"/>
  <c r="AE15" i="2"/>
  <c r="AF15" i="2"/>
  <c r="AE14" i="2"/>
  <c r="AC23" i="43" s="1"/>
  <c r="AF14" i="2"/>
  <c r="AE13" i="2"/>
  <c r="AC22" i="43" s="1"/>
  <c r="AF13" i="2"/>
  <c r="AE12" i="2"/>
  <c r="AC21" i="43" s="1"/>
  <c r="AF12" i="2"/>
  <c r="AE11" i="2"/>
  <c r="AC20" i="43" s="1"/>
  <c r="AF11" i="2"/>
  <c r="AE10" i="2"/>
  <c r="AC19" i="43" s="1"/>
  <c r="AF10" i="2"/>
  <c r="AE9" i="2"/>
  <c r="AC18" i="43" s="1"/>
  <c r="AF9" i="2"/>
  <c r="AE8" i="2"/>
  <c r="AC17" i="43" s="1"/>
  <c r="AF8" i="2"/>
  <c r="AE7" i="2"/>
  <c r="AC16" i="43" s="1"/>
  <c r="AF7" i="2"/>
  <c r="AE6" i="2"/>
  <c r="AC15" i="43" s="1"/>
  <c r="AF6" i="2"/>
  <c r="AE5" i="2"/>
  <c r="AC14" i="43" s="1"/>
  <c r="AF5" i="2"/>
  <c r="AE4" i="2"/>
  <c r="AC13" i="43" s="1"/>
  <c r="AF4" i="2"/>
  <c r="AF60" i="2"/>
  <c r="AE3" i="2"/>
  <c r="AC12" i="43" s="1"/>
  <c r="AF3" i="2"/>
  <c r="AO126" i="2"/>
  <c r="AP126" i="2"/>
  <c r="AD24" i="43" l="1"/>
  <c r="X24" i="43"/>
  <c r="AF24" i="43"/>
  <c r="Z24" i="43"/>
  <c r="AC122" i="43"/>
  <c r="W122" i="43"/>
  <c r="AC144" i="43"/>
  <c r="W144" i="43"/>
  <c r="W161" i="43"/>
  <c r="AC161" i="43"/>
  <c r="AD161" i="43"/>
  <c r="X161" i="43"/>
  <c r="AE76" i="43"/>
  <c r="Y76" i="43"/>
  <c r="AD76" i="43"/>
  <c r="X76" i="43"/>
  <c r="AE122" i="43"/>
  <c r="Y122" i="43"/>
  <c r="AE24" i="43"/>
  <c r="Y24" i="43"/>
  <c r="AE144" i="43"/>
  <c r="Y144" i="43"/>
  <c r="AE161" i="43"/>
  <c r="Y161" i="43"/>
  <c r="AC24" i="43"/>
  <c r="W24" i="43"/>
  <c r="AD144" i="43"/>
  <c r="X144" i="43"/>
  <c r="AF144" i="43"/>
  <c r="Z144" i="43"/>
  <c r="AF122" i="43"/>
  <c r="Z122" i="43"/>
  <c r="AC76" i="43"/>
  <c r="W76" i="43"/>
  <c r="AD122" i="43"/>
  <c r="X122" i="43"/>
  <c r="AF161" i="43"/>
  <c r="Z161" i="43"/>
  <c r="AF76" i="43"/>
  <c r="Z76" i="43"/>
  <c r="BB135" i="43"/>
  <c r="BC135" i="43"/>
  <c r="BD135" i="43"/>
  <c r="BE135" i="43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N3" i="2" s="1"/>
  <c r="M4" i="1"/>
  <c r="N4" i="2" s="1"/>
  <c r="M5" i="1"/>
  <c r="N5" i="2" s="1"/>
  <c r="M6" i="1"/>
  <c r="N6" i="2" s="1"/>
  <c r="M7" i="1"/>
  <c r="N7" i="2" s="1"/>
  <c r="M8" i="1"/>
  <c r="N8" i="2" s="1"/>
  <c r="M9" i="1"/>
  <c r="N9" i="2" s="1"/>
  <c r="M10" i="1"/>
  <c r="N10" i="2" s="1"/>
  <c r="M11" i="1"/>
  <c r="N11" i="2" s="1"/>
  <c r="M12" i="1"/>
  <c r="N12" i="2" s="1"/>
  <c r="M13" i="1"/>
  <c r="N13" i="2" s="1"/>
  <c r="M14" i="1"/>
  <c r="N14" i="2" s="1"/>
  <c r="M15" i="1"/>
  <c r="N15" i="2" s="1"/>
  <c r="M16" i="1"/>
  <c r="N16" i="2" s="1"/>
  <c r="M17" i="1"/>
  <c r="N17" i="2" s="1"/>
  <c r="M18" i="1"/>
  <c r="N18" i="2" s="1"/>
  <c r="M19" i="1"/>
  <c r="N19" i="2" s="1"/>
  <c r="M20" i="1"/>
  <c r="N20" i="2" s="1"/>
  <c r="M21" i="1"/>
  <c r="N21" i="2" s="1"/>
  <c r="M22" i="1"/>
  <c r="N22" i="2" s="1"/>
  <c r="M23" i="1"/>
  <c r="N23" i="2" s="1"/>
  <c r="M24" i="1"/>
  <c r="N24" i="2" s="1"/>
  <c r="M25" i="1"/>
  <c r="N25" i="2" s="1"/>
  <c r="M26" i="1"/>
  <c r="N26" i="2" s="1"/>
  <c r="M27" i="1"/>
  <c r="N27" i="2" s="1"/>
  <c r="M28" i="1"/>
  <c r="N28" i="2" s="1"/>
  <c r="M29" i="1"/>
  <c r="N29" i="2" s="1"/>
  <c r="M30" i="1"/>
  <c r="N30" i="2" s="1"/>
  <c r="M31" i="1"/>
  <c r="N31" i="2" s="1"/>
  <c r="M32" i="1"/>
  <c r="N32" i="2" s="1"/>
  <c r="M33" i="1"/>
  <c r="N33" i="2" s="1"/>
  <c r="M34" i="1"/>
  <c r="N34" i="2" s="1"/>
  <c r="M35" i="1"/>
  <c r="N35" i="2" s="1"/>
  <c r="M36" i="1"/>
  <c r="N36" i="2" s="1"/>
  <c r="M37" i="1"/>
  <c r="N37" i="2" s="1"/>
  <c r="M38" i="1"/>
  <c r="N38" i="2" s="1"/>
  <c r="M39" i="1"/>
  <c r="N39" i="2" s="1"/>
  <c r="M40" i="1"/>
  <c r="N40" i="2" s="1"/>
  <c r="M41" i="1"/>
  <c r="N41" i="2" s="1"/>
  <c r="M42" i="1"/>
  <c r="N42" i="2" s="1"/>
  <c r="M43" i="1"/>
  <c r="N43" i="2" s="1"/>
  <c r="M44" i="1"/>
  <c r="N44" i="2" s="1"/>
  <c r="M45" i="1"/>
  <c r="N45" i="2" s="1"/>
  <c r="M46" i="1"/>
  <c r="N46" i="2" s="1"/>
  <c r="M47" i="1"/>
  <c r="N47" i="2" s="1"/>
  <c r="M48" i="1"/>
  <c r="N48" i="2" s="1"/>
  <c r="M49" i="1"/>
  <c r="N49" i="2" s="1"/>
  <c r="M50" i="1"/>
  <c r="N50" i="2" s="1"/>
  <c r="M51" i="1"/>
  <c r="N51" i="2" s="1"/>
  <c r="M52" i="1"/>
  <c r="N52" i="2" s="1"/>
  <c r="M53" i="1"/>
  <c r="N53" i="2" s="1"/>
  <c r="M54" i="1"/>
  <c r="N54" i="2" s="1"/>
  <c r="M55" i="1"/>
  <c r="N55" i="2" s="1"/>
  <c r="M56" i="1"/>
  <c r="N56" i="2" s="1"/>
  <c r="M57" i="1"/>
  <c r="N57" i="2" s="1"/>
  <c r="M58" i="1"/>
  <c r="N58" i="2" s="1"/>
  <c r="M59" i="1"/>
  <c r="N59" i="2" s="1"/>
  <c r="M60" i="1"/>
  <c r="N60" i="2" s="1"/>
  <c r="M61" i="1"/>
  <c r="N61" i="2" s="1"/>
  <c r="M62" i="1"/>
  <c r="N62" i="2" s="1"/>
  <c r="M63" i="1"/>
  <c r="N63" i="2" s="1"/>
  <c r="M64" i="1"/>
  <c r="N64" i="2" s="1"/>
  <c r="M65" i="1"/>
  <c r="N65" i="2" s="1"/>
  <c r="M66" i="1"/>
  <c r="N66" i="2" s="1"/>
  <c r="M67" i="1"/>
  <c r="N67" i="2" s="1"/>
  <c r="M68" i="1"/>
  <c r="N68" i="2" s="1"/>
  <c r="M69" i="1"/>
  <c r="N69" i="2" s="1"/>
  <c r="M70" i="1"/>
  <c r="N70" i="2" s="1"/>
  <c r="M71" i="1"/>
  <c r="N71" i="2" s="1"/>
  <c r="M72" i="1"/>
  <c r="N72" i="2" s="1"/>
  <c r="M73" i="1"/>
  <c r="N73" i="2" s="1"/>
  <c r="M74" i="1"/>
  <c r="N74" i="2" s="1"/>
  <c r="M75" i="1"/>
  <c r="N75" i="2" s="1"/>
  <c r="M76" i="1"/>
  <c r="N76" i="2" s="1"/>
  <c r="M77" i="1"/>
  <c r="N77" i="2" s="1"/>
  <c r="M78" i="1"/>
  <c r="N78" i="2" s="1"/>
  <c r="M79" i="1"/>
  <c r="N79" i="2" s="1"/>
  <c r="M80" i="1"/>
  <c r="N80" i="2" s="1"/>
  <c r="M81" i="1"/>
  <c r="N81" i="2" s="1"/>
  <c r="M82" i="1"/>
  <c r="N82" i="2" s="1"/>
  <c r="M83" i="1"/>
  <c r="N83" i="2" s="1"/>
  <c r="M84" i="1"/>
  <c r="N84" i="2" s="1"/>
  <c r="M85" i="1"/>
  <c r="N85" i="2" s="1"/>
  <c r="M86" i="1"/>
  <c r="N86" i="2" s="1"/>
  <c r="M87" i="1"/>
  <c r="N87" i="2" s="1"/>
  <c r="M88" i="1"/>
  <c r="N88" i="2" s="1"/>
  <c r="M89" i="1"/>
  <c r="N89" i="2" s="1"/>
  <c r="M90" i="1"/>
  <c r="N90" i="2" s="1"/>
  <c r="M91" i="1"/>
  <c r="N91" i="2" s="1"/>
  <c r="M92" i="1"/>
  <c r="N92" i="2" s="1"/>
  <c r="M93" i="1"/>
  <c r="N93" i="2" s="1"/>
  <c r="M94" i="1"/>
  <c r="N94" i="2" s="1"/>
  <c r="M95" i="1"/>
  <c r="N95" i="2" s="1"/>
  <c r="M96" i="1"/>
  <c r="N96" i="2" s="1"/>
  <c r="M98" i="1"/>
  <c r="N98" i="2" s="1"/>
  <c r="M99" i="1"/>
  <c r="N99" i="2" s="1"/>
  <c r="M100" i="1"/>
  <c r="N100" i="2" s="1"/>
  <c r="M101" i="1"/>
  <c r="N101" i="2" s="1"/>
  <c r="M102" i="1"/>
  <c r="N102" i="2" s="1"/>
  <c r="M103" i="1"/>
  <c r="N103" i="2" s="1"/>
  <c r="M104" i="1"/>
  <c r="N104" i="2" s="1"/>
  <c r="M105" i="1"/>
  <c r="N105" i="2" s="1"/>
  <c r="M106" i="1"/>
  <c r="N106" i="2" s="1"/>
  <c r="M107" i="1"/>
  <c r="N107" i="2" s="1"/>
  <c r="M108" i="1"/>
  <c r="N108" i="2" s="1"/>
  <c r="M109" i="1"/>
  <c r="N109" i="2" s="1"/>
  <c r="M110" i="1"/>
  <c r="N110" i="2" s="1"/>
  <c r="M111" i="1"/>
  <c r="N111" i="2" s="1"/>
  <c r="M112" i="1"/>
  <c r="N112" i="2" s="1"/>
  <c r="M113" i="1"/>
  <c r="N113" i="2" s="1"/>
  <c r="M114" i="1"/>
  <c r="N114" i="2" s="1"/>
  <c r="M115" i="1"/>
  <c r="N115" i="2" s="1"/>
  <c r="M116" i="1"/>
  <c r="N116" i="2" s="1"/>
  <c r="M117" i="1"/>
  <c r="N117" i="2" s="1"/>
  <c r="M118" i="1"/>
  <c r="N118" i="2" s="1"/>
  <c r="M119" i="1"/>
  <c r="N119" i="2" s="1"/>
  <c r="M120" i="1"/>
  <c r="N120" i="2" s="1"/>
  <c r="M121" i="1"/>
  <c r="N121" i="2" s="1"/>
  <c r="M122" i="1"/>
  <c r="N122" i="2" s="1"/>
  <c r="M123" i="1"/>
  <c r="N123" i="2" s="1"/>
  <c r="M124" i="1"/>
  <c r="N124" i="2" s="1"/>
  <c r="M125" i="1"/>
  <c r="N125" i="2" s="1"/>
  <c r="M126" i="1"/>
  <c r="N126" i="2" s="1"/>
  <c r="M127" i="1"/>
  <c r="N127" i="2" s="1"/>
  <c r="M128" i="1"/>
  <c r="N128" i="2" s="1"/>
  <c r="M129" i="1"/>
  <c r="N129" i="2" s="1"/>
  <c r="M130" i="1"/>
  <c r="N130" i="2" s="1"/>
  <c r="M131" i="1"/>
  <c r="N131" i="2" s="1"/>
  <c r="M133" i="1"/>
  <c r="N133" i="2" s="1"/>
  <c r="M134" i="1"/>
  <c r="N134" i="2" s="1"/>
  <c r="M135" i="1"/>
  <c r="N135" i="2" s="1"/>
  <c r="M136" i="1"/>
  <c r="N136" i="2" s="1"/>
  <c r="M137" i="1"/>
  <c r="N137" i="2" s="1"/>
  <c r="M138" i="1"/>
  <c r="N138" i="2" s="1"/>
  <c r="M139" i="1"/>
  <c r="N139" i="2" s="1"/>
  <c r="M140" i="1"/>
  <c r="N140" i="2" s="1"/>
  <c r="M141" i="1"/>
  <c r="N141" i="2" s="1"/>
  <c r="M142" i="1"/>
  <c r="N142" i="2" s="1"/>
  <c r="M143" i="1"/>
  <c r="N143" i="2" s="1"/>
  <c r="M144" i="1"/>
  <c r="N144" i="2" s="1"/>
  <c r="M145" i="1"/>
  <c r="N145" i="2" s="1"/>
  <c r="M146" i="1"/>
  <c r="N146" i="2" s="1"/>
  <c r="M147" i="1"/>
  <c r="N147" i="2" s="1"/>
  <c r="M148" i="1"/>
  <c r="N148" i="2" s="1"/>
  <c r="M149" i="1"/>
  <c r="N149" i="2" s="1"/>
  <c r="M150" i="1"/>
  <c r="N150" i="2" s="1"/>
  <c r="M151" i="1"/>
  <c r="N151" i="2" s="1"/>
  <c r="M152" i="1"/>
  <c r="N152" i="2" s="1"/>
  <c r="M153" i="1"/>
  <c r="N153" i="2" s="1"/>
  <c r="M154" i="1"/>
  <c r="N154" i="2" s="1"/>
  <c r="M155" i="1"/>
  <c r="N155" i="2" s="1"/>
  <c r="N3" i="4"/>
  <c r="AI113" i="2" l="1"/>
  <c r="AM122" i="43" s="1"/>
  <c r="AJ113" i="2"/>
  <c r="AI56" i="2"/>
  <c r="AM65" i="43" s="1"/>
  <c r="AJ56" i="2"/>
  <c r="AJ151" i="2"/>
  <c r="AI151" i="2"/>
  <c r="AM160" i="43" s="1"/>
  <c r="AJ143" i="2"/>
  <c r="AI143" i="2"/>
  <c r="AM152" i="43" s="1"/>
  <c r="AI135" i="2"/>
  <c r="AM144" i="43" s="1"/>
  <c r="AJ135" i="2"/>
  <c r="AJ126" i="2"/>
  <c r="AI126" i="2"/>
  <c r="AM135" i="43" s="1"/>
  <c r="AI118" i="2"/>
  <c r="AM127" i="43" s="1"/>
  <c r="AJ118" i="2"/>
  <c r="AI110" i="2"/>
  <c r="AM119" i="43" s="1"/>
  <c r="AJ110" i="2"/>
  <c r="AI102" i="2"/>
  <c r="AM111" i="43" s="1"/>
  <c r="AJ102" i="2"/>
  <c r="AI93" i="2"/>
  <c r="AM102" i="43" s="1"/>
  <c r="AJ93" i="2"/>
  <c r="AI85" i="2"/>
  <c r="AM94" i="43" s="1"/>
  <c r="AJ85" i="2"/>
  <c r="AI77" i="2"/>
  <c r="AM86" i="43" s="1"/>
  <c r="AJ77" i="2"/>
  <c r="AI69" i="2"/>
  <c r="AM78" i="43" s="1"/>
  <c r="AJ69" i="2"/>
  <c r="AI61" i="2"/>
  <c r="AM70" i="43" s="1"/>
  <c r="AJ61" i="2"/>
  <c r="AI53" i="2"/>
  <c r="AM62" i="43" s="1"/>
  <c r="AJ53" i="2"/>
  <c r="AI45" i="2"/>
  <c r="AM54" i="43" s="1"/>
  <c r="AJ45" i="2"/>
  <c r="AI37" i="2"/>
  <c r="AM46" i="43" s="1"/>
  <c r="AJ37" i="2"/>
  <c r="AI29" i="2"/>
  <c r="AM38" i="43" s="1"/>
  <c r="AJ29" i="2"/>
  <c r="AI21" i="2"/>
  <c r="AM30" i="43" s="1"/>
  <c r="AJ21" i="2"/>
  <c r="AI13" i="2"/>
  <c r="AM22" i="43" s="1"/>
  <c r="AJ13" i="2"/>
  <c r="AI5" i="2"/>
  <c r="AM14" i="43" s="1"/>
  <c r="AJ5" i="2"/>
  <c r="AI154" i="2"/>
  <c r="AM163" i="43" s="1"/>
  <c r="AJ154" i="2"/>
  <c r="AI96" i="2"/>
  <c r="AM105" i="43" s="1"/>
  <c r="AJ96" i="2"/>
  <c r="AI40" i="2"/>
  <c r="AM49" i="43" s="1"/>
  <c r="AJ40" i="2"/>
  <c r="AI150" i="2"/>
  <c r="AM159" i="43" s="1"/>
  <c r="AJ150" i="2"/>
  <c r="AI142" i="2"/>
  <c r="AM151" i="43" s="1"/>
  <c r="AJ142" i="2"/>
  <c r="AI134" i="2"/>
  <c r="AM143" i="43" s="1"/>
  <c r="AJ134" i="2"/>
  <c r="AI125" i="2"/>
  <c r="AM134" i="43" s="1"/>
  <c r="AJ125" i="2"/>
  <c r="AI117" i="2"/>
  <c r="AM126" i="43" s="1"/>
  <c r="AJ117" i="2"/>
  <c r="AI109" i="2"/>
  <c r="AM118" i="43" s="1"/>
  <c r="AJ109" i="2"/>
  <c r="AI101" i="2"/>
  <c r="AM110" i="43" s="1"/>
  <c r="AJ101" i="2"/>
  <c r="AJ92" i="2"/>
  <c r="AI92" i="2"/>
  <c r="AM101" i="43" s="1"/>
  <c r="AJ84" i="2"/>
  <c r="AI84" i="2"/>
  <c r="AM93" i="43" s="1"/>
  <c r="AJ76" i="2"/>
  <c r="AI76" i="2"/>
  <c r="AM85" i="43" s="1"/>
  <c r="AI68" i="2"/>
  <c r="AM77" i="43" s="1"/>
  <c r="AJ68" i="2"/>
  <c r="AJ60" i="2"/>
  <c r="AI60" i="2"/>
  <c r="AM69" i="43" s="1"/>
  <c r="AI52" i="2"/>
  <c r="AM61" i="43" s="1"/>
  <c r="AJ52" i="2"/>
  <c r="AJ44" i="2"/>
  <c r="AI44" i="2"/>
  <c r="AM53" i="43" s="1"/>
  <c r="AJ36" i="2"/>
  <c r="AI36" i="2"/>
  <c r="AM45" i="43" s="1"/>
  <c r="AJ28" i="2"/>
  <c r="AI28" i="2"/>
  <c r="AM37" i="43" s="1"/>
  <c r="AI20" i="2"/>
  <c r="AM29" i="43" s="1"/>
  <c r="AJ20" i="2"/>
  <c r="AI12" i="2"/>
  <c r="AM21" i="43" s="1"/>
  <c r="AJ12" i="2"/>
  <c r="AJ4" i="2"/>
  <c r="AI4" i="2"/>
  <c r="AM13" i="43" s="1"/>
  <c r="AI138" i="2"/>
  <c r="AM147" i="43" s="1"/>
  <c r="AJ138" i="2"/>
  <c r="AI80" i="2"/>
  <c r="AM89" i="43" s="1"/>
  <c r="AJ80" i="2"/>
  <c r="AI48" i="2"/>
  <c r="AM57" i="43" s="1"/>
  <c r="AJ48" i="2"/>
  <c r="AJ149" i="2"/>
  <c r="AI149" i="2"/>
  <c r="AM158" i="43" s="1"/>
  <c r="AJ141" i="2"/>
  <c r="AI141" i="2"/>
  <c r="AM150" i="43" s="1"/>
  <c r="AI133" i="2"/>
  <c r="AM142" i="43" s="1"/>
  <c r="AJ133" i="2"/>
  <c r="AJ124" i="2"/>
  <c r="AI124" i="2"/>
  <c r="AM133" i="43" s="1"/>
  <c r="AI116" i="2"/>
  <c r="AM125" i="43" s="1"/>
  <c r="AJ116" i="2"/>
  <c r="AJ108" i="2"/>
  <c r="AI108" i="2"/>
  <c r="AM117" i="43" s="1"/>
  <c r="AJ100" i="2"/>
  <c r="AI100" i="2"/>
  <c r="AM109" i="43" s="1"/>
  <c r="AI91" i="2"/>
  <c r="AM100" i="43" s="1"/>
  <c r="AJ91" i="2"/>
  <c r="AJ83" i="2"/>
  <c r="AI83" i="2"/>
  <c r="AM92" i="43" s="1"/>
  <c r="AJ75" i="2"/>
  <c r="AI75" i="2"/>
  <c r="AM84" i="43" s="1"/>
  <c r="AI67" i="2"/>
  <c r="AM76" i="43" s="1"/>
  <c r="AJ67" i="2"/>
  <c r="AI59" i="2"/>
  <c r="AM68" i="43" s="1"/>
  <c r="AJ59" i="2"/>
  <c r="AJ51" i="2"/>
  <c r="AI51" i="2"/>
  <c r="AM60" i="43" s="1"/>
  <c r="AJ43" i="2"/>
  <c r="AI43" i="2"/>
  <c r="AM52" i="43" s="1"/>
  <c r="AJ35" i="2"/>
  <c r="AI35" i="2"/>
  <c r="AM44" i="43" s="1"/>
  <c r="AJ27" i="2"/>
  <c r="AI27" i="2"/>
  <c r="AM36" i="43" s="1"/>
  <c r="AI19" i="2"/>
  <c r="AM28" i="43" s="1"/>
  <c r="AJ19" i="2"/>
  <c r="AI11" i="2"/>
  <c r="AM20" i="43" s="1"/>
  <c r="AJ11" i="2"/>
  <c r="AI3" i="2"/>
  <c r="AM12" i="43" s="1"/>
  <c r="AJ3" i="2"/>
  <c r="AI105" i="2"/>
  <c r="AM114" i="43" s="1"/>
  <c r="AJ105" i="2"/>
  <c r="AI24" i="2"/>
  <c r="AM33" i="43" s="1"/>
  <c r="AJ24" i="2"/>
  <c r="AJ148" i="2"/>
  <c r="AI148" i="2"/>
  <c r="AM157" i="43" s="1"/>
  <c r="AJ140" i="2"/>
  <c r="AI140" i="2"/>
  <c r="AM149" i="43" s="1"/>
  <c r="AJ131" i="2"/>
  <c r="AI131" i="2"/>
  <c r="AM140" i="43" s="1"/>
  <c r="AJ123" i="2"/>
  <c r="AI123" i="2"/>
  <c r="AM132" i="43" s="1"/>
  <c r="AJ115" i="2"/>
  <c r="AI115" i="2"/>
  <c r="AM124" i="43" s="1"/>
  <c r="AJ107" i="2"/>
  <c r="AI107" i="2"/>
  <c r="AM116" i="43" s="1"/>
  <c r="AJ99" i="2"/>
  <c r="AI99" i="2"/>
  <c r="AM108" i="43" s="1"/>
  <c r="AI90" i="2"/>
  <c r="AM99" i="43" s="1"/>
  <c r="AJ90" i="2"/>
  <c r="AI82" i="2"/>
  <c r="AM91" i="43" s="1"/>
  <c r="AJ82" i="2"/>
  <c r="AJ74" i="2"/>
  <c r="AI74" i="2"/>
  <c r="AM83" i="43" s="1"/>
  <c r="AJ66" i="2"/>
  <c r="AI66" i="2"/>
  <c r="AM75" i="43" s="1"/>
  <c r="AJ58" i="2"/>
  <c r="AI58" i="2"/>
  <c r="AM67" i="43" s="1"/>
  <c r="AI50" i="2"/>
  <c r="AM59" i="43" s="1"/>
  <c r="AJ50" i="2"/>
  <c r="AJ42" i="2"/>
  <c r="AI42" i="2"/>
  <c r="AM51" i="43" s="1"/>
  <c r="AI34" i="2"/>
  <c r="AM43" i="43" s="1"/>
  <c r="AJ34" i="2"/>
  <c r="AJ26" i="2"/>
  <c r="AI26" i="2"/>
  <c r="AM35" i="43" s="1"/>
  <c r="AI18" i="2"/>
  <c r="AM27" i="43" s="1"/>
  <c r="AJ18" i="2"/>
  <c r="AI10" i="2"/>
  <c r="AM19" i="43" s="1"/>
  <c r="AJ10" i="2"/>
  <c r="AI129" i="2"/>
  <c r="AM138" i="43" s="1"/>
  <c r="AJ129" i="2"/>
  <c r="AI64" i="2"/>
  <c r="AM73" i="43" s="1"/>
  <c r="AJ64" i="2"/>
  <c r="AI16" i="2"/>
  <c r="AM25" i="43" s="1"/>
  <c r="AJ16" i="2"/>
  <c r="AI155" i="2"/>
  <c r="AM164" i="43" s="1"/>
  <c r="AJ155" i="2"/>
  <c r="AJ147" i="2"/>
  <c r="AI147" i="2"/>
  <c r="AM156" i="43" s="1"/>
  <c r="AJ139" i="2"/>
  <c r="AI139" i="2"/>
  <c r="AM148" i="43" s="1"/>
  <c r="AJ130" i="2"/>
  <c r="AI130" i="2"/>
  <c r="AM139" i="43" s="1"/>
  <c r="AJ122" i="2"/>
  <c r="AI122" i="2"/>
  <c r="AM131" i="43" s="1"/>
  <c r="AI114" i="2"/>
  <c r="AM123" i="43" s="1"/>
  <c r="AJ114" i="2"/>
  <c r="AJ106" i="2"/>
  <c r="AI106" i="2"/>
  <c r="AM115" i="43" s="1"/>
  <c r="AJ98" i="2"/>
  <c r="AI98" i="2"/>
  <c r="AM107" i="43" s="1"/>
  <c r="AI89" i="2"/>
  <c r="AM98" i="43" s="1"/>
  <c r="AJ89" i="2"/>
  <c r="AI81" i="2"/>
  <c r="AM90" i="43" s="1"/>
  <c r="AJ81" i="2"/>
  <c r="AI73" i="2"/>
  <c r="AM82" i="43" s="1"/>
  <c r="AJ73" i="2"/>
  <c r="AI65" i="2"/>
  <c r="AM74" i="43" s="1"/>
  <c r="AJ65" i="2"/>
  <c r="AI57" i="2"/>
  <c r="AM66" i="43" s="1"/>
  <c r="AJ57" i="2"/>
  <c r="AI49" i="2"/>
  <c r="AM58" i="43" s="1"/>
  <c r="AJ49" i="2"/>
  <c r="AI41" i="2"/>
  <c r="AM50" i="43" s="1"/>
  <c r="AJ41" i="2"/>
  <c r="AI33" i="2"/>
  <c r="AM42" i="43" s="1"/>
  <c r="AJ33" i="2"/>
  <c r="AI25" i="2"/>
  <c r="AM34" i="43" s="1"/>
  <c r="AJ25" i="2"/>
  <c r="AI17" i="2"/>
  <c r="AM26" i="43" s="1"/>
  <c r="AJ17" i="2"/>
  <c r="AI9" i="2"/>
  <c r="AM18" i="43" s="1"/>
  <c r="AJ9" i="2"/>
  <c r="AI146" i="2"/>
  <c r="AM155" i="43" s="1"/>
  <c r="AJ146" i="2"/>
  <c r="AI88" i="2"/>
  <c r="AM97" i="43" s="1"/>
  <c r="AJ88" i="2"/>
  <c r="AI32" i="2"/>
  <c r="AM41" i="43" s="1"/>
  <c r="AJ32" i="2"/>
  <c r="AI153" i="2"/>
  <c r="AM162" i="43" s="1"/>
  <c r="AJ153" i="2"/>
  <c r="AI145" i="2"/>
  <c r="AM154" i="43" s="1"/>
  <c r="AJ145" i="2"/>
  <c r="AI137" i="2"/>
  <c r="AM146" i="43" s="1"/>
  <c r="AJ137" i="2"/>
  <c r="AI128" i="2"/>
  <c r="AM137" i="43" s="1"/>
  <c r="AJ128" i="2"/>
  <c r="AI120" i="2"/>
  <c r="AM129" i="43" s="1"/>
  <c r="AJ120" i="2"/>
  <c r="AI112" i="2"/>
  <c r="AM121" i="43" s="1"/>
  <c r="AJ112" i="2"/>
  <c r="AI104" i="2"/>
  <c r="AM113" i="43" s="1"/>
  <c r="AJ104" i="2"/>
  <c r="AI95" i="2"/>
  <c r="AM104" i="43" s="1"/>
  <c r="AJ95" i="2"/>
  <c r="AJ87" i="2"/>
  <c r="AI87" i="2"/>
  <c r="AM96" i="43" s="1"/>
  <c r="AJ79" i="2"/>
  <c r="AI79" i="2"/>
  <c r="AM88" i="43" s="1"/>
  <c r="AJ71" i="2"/>
  <c r="AI71" i="2"/>
  <c r="AM80" i="43" s="1"/>
  <c r="AI63" i="2"/>
  <c r="AM72" i="43" s="1"/>
  <c r="AJ63" i="2"/>
  <c r="AI55" i="2"/>
  <c r="AM64" i="43" s="1"/>
  <c r="AJ55" i="2"/>
  <c r="AJ47" i="2"/>
  <c r="AI47" i="2"/>
  <c r="AM56" i="43" s="1"/>
  <c r="AI39" i="2"/>
  <c r="AM48" i="43" s="1"/>
  <c r="AJ39" i="2"/>
  <c r="AI31" i="2"/>
  <c r="AM40" i="43" s="1"/>
  <c r="AJ31" i="2"/>
  <c r="AI23" i="2"/>
  <c r="AM32" i="43" s="1"/>
  <c r="AJ23" i="2"/>
  <c r="AI15" i="2"/>
  <c r="AM24" i="43" s="1"/>
  <c r="AJ15" i="2"/>
  <c r="AI7" i="2"/>
  <c r="AM16" i="43" s="1"/>
  <c r="AJ7" i="2"/>
  <c r="AI121" i="2"/>
  <c r="AM130" i="43" s="1"/>
  <c r="AJ121" i="2"/>
  <c r="AI72" i="2"/>
  <c r="AM81" i="43" s="1"/>
  <c r="AJ72" i="2"/>
  <c r="AI8" i="2"/>
  <c r="AM17" i="43" s="1"/>
  <c r="AJ8" i="2"/>
  <c r="AJ152" i="2"/>
  <c r="AI152" i="2"/>
  <c r="AM161" i="43" s="1"/>
  <c r="AJ144" i="2"/>
  <c r="AI144" i="2"/>
  <c r="AM153" i="43" s="1"/>
  <c r="AJ136" i="2"/>
  <c r="AI136" i="2"/>
  <c r="AM145" i="43" s="1"/>
  <c r="AJ127" i="2"/>
  <c r="AI127" i="2"/>
  <c r="AM136" i="43" s="1"/>
  <c r="AJ119" i="2"/>
  <c r="AI119" i="2"/>
  <c r="AM128" i="43" s="1"/>
  <c r="AI111" i="2"/>
  <c r="AM120" i="43" s="1"/>
  <c r="AJ111" i="2"/>
  <c r="AI103" i="2"/>
  <c r="AM112" i="43" s="1"/>
  <c r="AJ103" i="2"/>
  <c r="AI94" i="2"/>
  <c r="AM103" i="43" s="1"/>
  <c r="AJ94" i="2"/>
  <c r="AJ86" i="2"/>
  <c r="AI86" i="2"/>
  <c r="AM95" i="43" s="1"/>
  <c r="AJ78" i="2"/>
  <c r="AI78" i="2"/>
  <c r="AM87" i="43" s="1"/>
  <c r="AI70" i="2"/>
  <c r="AM79" i="43" s="1"/>
  <c r="AJ70" i="2"/>
  <c r="AJ62" i="2"/>
  <c r="AI62" i="2"/>
  <c r="AM71" i="43" s="1"/>
  <c r="AJ54" i="2"/>
  <c r="AI54" i="2"/>
  <c r="AM63" i="43" s="1"/>
  <c r="AI46" i="2"/>
  <c r="AM55" i="43" s="1"/>
  <c r="AJ46" i="2"/>
  <c r="AJ38" i="2"/>
  <c r="AI38" i="2"/>
  <c r="AM47" i="43" s="1"/>
  <c r="AI30" i="2"/>
  <c r="AM39" i="43" s="1"/>
  <c r="AJ30" i="2"/>
  <c r="AJ22" i="2"/>
  <c r="AI22" i="2"/>
  <c r="AM31" i="43" s="1"/>
  <c r="AI14" i="2"/>
  <c r="AM23" i="43" s="1"/>
  <c r="AJ14" i="2"/>
  <c r="AJ6" i="2"/>
  <c r="AI6" i="2"/>
  <c r="AM15" i="43" s="1"/>
  <c r="AL154" i="8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U122" i="43" s="1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U161" i="43" s="1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U144" i="43" s="1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U76" i="43" s="1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U24" i="43" s="1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N12" i="43" s="1"/>
  <c r="AJ155" i="4"/>
  <c r="AI155" i="4"/>
  <c r="AN164" i="43" s="1"/>
  <c r="AJ151" i="4"/>
  <c r="AI151" i="4"/>
  <c r="AN160" i="43" s="1"/>
  <c r="AJ147" i="4"/>
  <c r="AI147" i="4"/>
  <c r="AN156" i="43" s="1"/>
  <c r="AJ143" i="4"/>
  <c r="AI143" i="4"/>
  <c r="AN152" i="43" s="1"/>
  <c r="AJ139" i="4"/>
  <c r="AI139" i="4"/>
  <c r="AN148" i="43" s="1"/>
  <c r="AJ135" i="4"/>
  <c r="AI135" i="4"/>
  <c r="AN144" i="43" s="1"/>
  <c r="AJ130" i="4"/>
  <c r="AI130" i="4"/>
  <c r="AN139" i="43" s="1"/>
  <c r="AJ126" i="4"/>
  <c r="AI126" i="4"/>
  <c r="AN135" i="43" s="1"/>
  <c r="AJ122" i="4"/>
  <c r="AI122" i="4"/>
  <c r="AN131" i="43" s="1"/>
  <c r="AJ118" i="4"/>
  <c r="AI118" i="4"/>
  <c r="AN127" i="43" s="1"/>
  <c r="AJ114" i="4"/>
  <c r="AI114" i="4"/>
  <c r="AN123" i="43" s="1"/>
  <c r="AJ110" i="4"/>
  <c r="AI110" i="4"/>
  <c r="AN119" i="43" s="1"/>
  <c r="AJ106" i="4"/>
  <c r="AI106" i="4"/>
  <c r="AN115" i="43" s="1"/>
  <c r="AJ102" i="4"/>
  <c r="AI102" i="4"/>
  <c r="AN111" i="43" s="1"/>
  <c r="AJ98" i="4"/>
  <c r="AI98" i="4"/>
  <c r="AN107" i="43" s="1"/>
  <c r="AJ93" i="4"/>
  <c r="AI93" i="4"/>
  <c r="AN102" i="43" s="1"/>
  <c r="AJ89" i="4"/>
  <c r="AI89" i="4"/>
  <c r="AN98" i="43" s="1"/>
  <c r="AJ85" i="4"/>
  <c r="AI85" i="4"/>
  <c r="AN94" i="43" s="1"/>
  <c r="AJ81" i="4"/>
  <c r="AI81" i="4"/>
  <c r="AN90" i="43" s="1"/>
  <c r="AJ77" i="4"/>
  <c r="AI77" i="4"/>
  <c r="AN86" i="43" s="1"/>
  <c r="AJ73" i="4"/>
  <c r="AI73" i="4"/>
  <c r="AN82" i="43" s="1"/>
  <c r="AJ69" i="4"/>
  <c r="AI69" i="4"/>
  <c r="AN78" i="43" s="1"/>
  <c r="AJ65" i="4"/>
  <c r="AI65" i="4"/>
  <c r="AN74" i="43" s="1"/>
  <c r="AJ61" i="4"/>
  <c r="AI61" i="4"/>
  <c r="AN70" i="43" s="1"/>
  <c r="AJ57" i="4"/>
  <c r="AI57" i="4"/>
  <c r="AN66" i="43" s="1"/>
  <c r="AJ53" i="4"/>
  <c r="AI53" i="4"/>
  <c r="AN62" i="43" s="1"/>
  <c r="AJ49" i="4"/>
  <c r="AI49" i="4"/>
  <c r="AN58" i="43" s="1"/>
  <c r="AJ45" i="4"/>
  <c r="AI45" i="4"/>
  <c r="AN54" i="43" s="1"/>
  <c r="AJ41" i="4"/>
  <c r="AI41" i="4"/>
  <c r="AN50" i="43" s="1"/>
  <c r="AJ37" i="4"/>
  <c r="AI37" i="4"/>
  <c r="AN46" i="43" s="1"/>
  <c r="AJ33" i="4"/>
  <c r="AI33" i="4"/>
  <c r="AN42" i="43" s="1"/>
  <c r="AJ29" i="4"/>
  <c r="AI29" i="4"/>
  <c r="AN38" i="43" s="1"/>
  <c r="AJ25" i="4"/>
  <c r="AI25" i="4"/>
  <c r="AN34" i="43" s="1"/>
  <c r="AJ21" i="4"/>
  <c r="AI21" i="4"/>
  <c r="AN30" i="43" s="1"/>
  <c r="AJ17" i="4"/>
  <c r="AI17" i="4"/>
  <c r="AN26" i="43" s="1"/>
  <c r="AJ13" i="4"/>
  <c r="AI13" i="4"/>
  <c r="AN22" i="43" s="1"/>
  <c r="AJ9" i="4"/>
  <c r="AI9" i="4"/>
  <c r="AN18" i="43" s="1"/>
  <c r="AJ5" i="4"/>
  <c r="AI5" i="4"/>
  <c r="AN14" i="43" s="1"/>
  <c r="AJ150" i="4"/>
  <c r="AI150" i="4"/>
  <c r="AN159" i="43" s="1"/>
  <c r="AJ146" i="4"/>
  <c r="AI146" i="4"/>
  <c r="AN155" i="43" s="1"/>
  <c r="AJ142" i="4"/>
  <c r="AI142" i="4"/>
  <c r="AN151" i="43" s="1"/>
  <c r="AJ138" i="4"/>
  <c r="AI138" i="4"/>
  <c r="AN147" i="43" s="1"/>
  <c r="AJ134" i="4"/>
  <c r="AI134" i="4"/>
  <c r="AN143" i="43" s="1"/>
  <c r="AJ129" i="4"/>
  <c r="AI129" i="4"/>
  <c r="AN138" i="43" s="1"/>
  <c r="AJ125" i="4"/>
  <c r="AI125" i="4"/>
  <c r="AN134" i="43" s="1"/>
  <c r="AJ121" i="4"/>
  <c r="AI121" i="4"/>
  <c r="AN130" i="43" s="1"/>
  <c r="AJ117" i="4"/>
  <c r="AI117" i="4"/>
  <c r="AN126" i="43" s="1"/>
  <c r="AJ113" i="4"/>
  <c r="AI113" i="4"/>
  <c r="AN122" i="43" s="1"/>
  <c r="AJ109" i="4"/>
  <c r="AI109" i="4"/>
  <c r="AN118" i="43" s="1"/>
  <c r="AJ105" i="4"/>
  <c r="AI105" i="4"/>
  <c r="AN114" i="43" s="1"/>
  <c r="AJ101" i="4"/>
  <c r="AI101" i="4"/>
  <c r="AN110" i="43" s="1"/>
  <c r="AJ96" i="4"/>
  <c r="AI96" i="4"/>
  <c r="AN105" i="43" s="1"/>
  <c r="AJ92" i="4"/>
  <c r="AI92" i="4"/>
  <c r="AN101" i="43" s="1"/>
  <c r="AJ88" i="4"/>
  <c r="AI88" i="4"/>
  <c r="AN97" i="43" s="1"/>
  <c r="AJ84" i="4"/>
  <c r="AI84" i="4"/>
  <c r="AN93" i="43" s="1"/>
  <c r="AJ80" i="4"/>
  <c r="AI80" i="4"/>
  <c r="AN89" i="43" s="1"/>
  <c r="AJ76" i="4"/>
  <c r="AI76" i="4"/>
  <c r="AN85" i="43" s="1"/>
  <c r="AJ72" i="4"/>
  <c r="AI72" i="4"/>
  <c r="AN81" i="43" s="1"/>
  <c r="AJ68" i="4"/>
  <c r="AI68" i="4"/>
  <c r="AN77" i="43" s="1"/>
  <c r="AJ64" i="4"/>
  <c r="AI64" i="4"/>
  <c r="AN73" i="43" s="1"/>
  <c r="AJ60" i="4"/>
  <c r="AI60" i="4"/>
  <c r="AN69" i="43" s="1"/>
  <c r="AJ56" i="4"/>
  <c r="AI56" i="4"/>
  <c r="AN65" i="43" s="1"/>
  <c r="AJ52" i="4"/>
  <c r="AI52" i="4"/>
  <c r="AN61" i="43" s="1"/>
  <c r="AJ48" i="4"/>
  <c r="AI48" i="4"/>
  <c r="AN57" i="43" s="1"/>
  <c r="AJ44" i="4"/>
  <c r="AI44" i="4"/>
  <c r="AN53" i="43" s="1"/>
  <c r="AJ40" i="4"/>
  <c r="AI40" i="4"/>
  <c r="AN49" i="43" s="1"/>
  <c r="AJ36" i="4"/>
  <c r="AI36" i="4"/>
  <c r="AN45" i="43" s="1"/>
  <c r="AJ32" i="4"/>
  <c r="AI32" i="4"/>
  <c r="AN41" i="43" s="1"/>
  <c r="AJ28" i="4"/>
  <c r="AI28" i="4"/>
  <c r="AN37" i="43" s="1"/>
  <c r="AJ24" i="4"/>
  <c r="AI24" i="4"/>
  <c r="AN33" i="43" s="1"/>
  <c r="AJ20" i="4"/>
  <c r="AI20" i="4"/>
  <c r="AN29" i="43" s="1"/>
  <c r="AJ16" i="4"/>
  <c r="AI16" i="4"/>
  <c r="AN25" i="43" s="1"/>
  <c r="AJ12" i="4"/>
  <c r="AI12" i="4"/>
  <c r="AN21" i="43" s="1"/>
  <c r="AJ8" i="4"/>
  <c r="AI8" i="4"/>
  <c r="AN17" i="43" s="1"/>
  <c r="AJ4" i="4"/>
  <c r="AI4" i="4"/>
  <c r="AN13" i="43" s="1"/>
  <c r="AJ154" i="4"/>
  <c r="AI154" i="4"/>
  <c r="AN163" i="43" s="1"/>
  <c r="AJ153" i="4"/>
  <c r="AI153" i="4"/>
  <c r="AN162" i="43" s="1"/>
  <c r="AJ149" i="4"/>
  <c r="AI149" i="4"/>
  <c r="AN158" i="43" s="1"/>
  <c r="AJ145" i="4"/>
  <c r="AI145" i="4"/>
  <c r="AN154" i="43" s="1"/>
  <c r="AJ141" i="4"/>
  <c r="AI141" i="4"/>
  <c r="AN150" i="43" s="1"/>
  <c r="AJ137" i="4"/>
  <c r="AI137" i="4"/>
  <c r="AN146" i="43" s="1"/>
  <c r="AJ133" i="4"/>
  <c r="AI133" i="4"/>
  <c r="AN142" i="43" s="1"/>
  <c r="AJ128" i="4"/>
  <c r="AI128" i="4"/>
  <c r="AN137" i="43" s="1"/>
  <c r="AJ124" i="4"/>
  <c r="AI124" i="4"/>
  <c r="AN133" i="43" s="1"/>
  <c r="AJ120" i="4"/>
  <c r="AI120" i="4"/>
  <c r="AN129" i="43" s="1"/>
  <c r="AJ116" i="4"/>
  <c r="AI116" i="4"/>
  <c r="AN125" i="43" s="1"/>
  <c r="AJ112" i="4"/>
  <c r="AI112" i="4"/>
  <c r="AN121" i="43" s="1"/>
  <c r="AJ108" i="4"/>
  <c r="AI108" i="4"/>
  <c r="AN117" i="43" s="1"/>
  <c r="AJ104" i="4"/>
  <c r="AI104" i="4"/>
  <c r="AN113" i="43" s="1"/>
  <c r="AJ100" i="4"/>
  <c r="AI100" i="4"/>
  <c r="AN109" i="43" s="1"/>
  <c r="AJ95" i="4"/>
  <c r="AI95" i="4"/>
  <c r="AN104" i="43" s="1"/>
  <c r="AJ91" i="4"/>
  <c r="AI91" i="4"/>
  <c r="AN100" i="43" s="1"/>
  <c r="AJ87" i="4"/>
  <c r="AI87" i="4"/>
  <c r="AN96" i="43" s="1"/>
  <c r="AJ83" i="4"/>
  <c r="AI83" i="4"/>
  <c r="AN92" i="43" s="1"/>
  <c r="AJ79" i="4"/>
  <c r="AI79" i="4"/>
  <c r="AN88" i="43" s="1"/>
  <c r="AJ75" i="4"/>
  <c r="AI75" i="4"/>
  <c r="AN84" i="43" s="1"/>
  <c r="AJ71" i="4"/>
  <c r="AI71" i="4"/>
  <c r="AN80" i="43" s="1"/>
  <c r="AJ67" i="4"/>
  <c r="AI67" i="4"/>
  <c r="AN76" i="43" s="1"/>
  <c r="AJ63" i="4"/>
  <c r="AI63" i="4"/>
  <c r="AN72" i="43" s="1"/>
  <c r="AJ59" i="4"/>
  <c r="AI59" i="4"/>
  <c r="AN68" i="43" s="1"/>
  <c r="AJ55" i="4"/>
  <c r="AI55" i="4"/>
  <c r="AN64" i="43" s="1"/>
  <c r="AJ51" i="4"/>
  <c r="AI51" i="4"/>
  <c r="AN60" i="43" s="1"/>
  <c r="AJ47" i="4"/>
  <c r="AI47" i="4"/>
  <c r="AN56" i="43" s="1"/>
  <c r="AJ43" i="4"/>
  <c r="AI43" i="4"/>
  <c r="AN52" i="43" s="1"/>
  <c r="AJ39" i="4"/>
  <c r="AI39" i="4"/>
  <c r="AN48" i="43" s="1"/>
  <c r="AJ35" i="4"/>
  <c r="AI35" i="4"/>
  <c r="AN44" i="43" s="1"/>
  <c r="AJ31" i="4"/>
  <c r="AI31" i="4"/>
  <c r="AN40" i="43" s="1"/>
  <c r="AJ27" i="4"/>
  <c r="AI27" i="4"/>
  <c r="AN36" i="43" s="1"/>
  <c r="AJ23" i="4"/>
  <c r="AI23" i="4"/>
  <c r="AN32" i="43" s="1"/>
  <c r="AJ19" i="4"/>
  <c r="AI19" i="4"/>
  <c r="AN28" i="43" s="1"/>
  <c r="AJ15" i="4"/>
  <c r="AI15" i="4"/>
  <c r="AN24" i="43" s="1"/>
  <c r="AJ11" i="4"/>
  <c r="AI11" i="4"/>
  <c r="AN20" i="43" s="1"/>
  <c r="AJ7" i="4"/>
  <c r="AI7" i="4"/>
  <c r="AN16" i="43" s="1"/>
  <c r="AJ156" i="4"/>
  <c r="AI156" i="4"/>
  <c r="AN165" i="43" s="1"/>
  <c r="AJ152" i="4"/>
  <c r="AI152" i="4"/>
  <c r="AN161" i="43" s="1"/>
  <c r="AJ148" i="4"/>
  <c r="AI148" i="4"/>
  <c r="AN157" i="43" s="1"/>
  <c r="AJ144" i="4"/>
  <c r="AI144" i="4"/>
  <c r="AN153" i="43" s="1"/>
  <c r="AJ140" i="4"/>
  <c r="AI140" i="4"/>
  <c r="AN149" i="43" s="1"/>
  <c r="AJ136" i="4"/>
  <c r="AI136" i="4"/>
  <c r="AN145" i="43" s="1"/>
  <c r="AJ131" i="4"/>
  <c r="AI131" i="4"/>
  <c r="AN140" i="43" s="1"/>
  <c r="AJ127" i="4"/>
  <c r="AI127" i="4"/>
  <c r="AN136" i="43" s="1"/>
  <c r="AJ123" i="4"/>
  <c r="AI123" i="4"/>
  <c r="AN132" i="43" s="1"/>
  <c r="AJ119" i="4"/>
  <c r="AI119" i="4"/>
  <c r="AN128" i="43" s="1"/>
  <c r="AJ115" i="4"/>
  <c r="AI115" i="4"/>
  <c r="AN124" i="43" s="1"/>
  <c r="AJ111" i="4"/>
  <c r="AI111" i="4"/>
  <c r="AN120" i="43" s="1"/>
  <c r="AJ107" i="4"/>
  <c r="AI107" i="4"/>
  <c r="AN116" i="43" s="1"/>
  <c r="AJ103" i="4"/>
  <c r="AI103" i="4"/>
  <c r="AN112" i="43" s="1"/>
  <c r="AJ99" i="4"/>
  <c r="AI99" i="4"/>
  <c r="AN108" i="43" s="1"/>
  <c r="AJ94" i="4"/>
  <c r="AI94" i="4"/>
  <c r="AN103" i="43" s="1"/>
  <c r="AJ90" i="4"/>
  <c r="AI90" i="4"/>
  <c r="AN99" i="43" s="1"/>
  <c r="AJ86" i="4"/>
  <c r="AI86" i="4"/>
  <c r="AN95" i="43" s="1"/>
  <c r="AJ82" i="4"/>
  <c r="AI82" i="4"/>
  <c r="AN91" i="43" s="1"/>
  <c r="AJ78" i="4"/>
  <c r="AI78" i="4"/>
  <c r="AN87" i="43" s="1"/>
  <c r="AJ74" i="4"/>
  <c r="AI74" i="4"/>
  <c r="AN83" i="43" s="1"/>
  <c r="AJ70" i="4"/>
  <c r="AI70" i="4"/>
  <c r="AN79" i="43" s="1"/>
  <c r="AJ66" i="4"/>
  <c r="AI66" i="4"/>
  <c r="AN75" i="43" s="1"/>
  <c r="AJ62" i="4"/>
  <c r="AI62" i="4"/>
  <c r="AN71" i="43" s="1"/>
  <c r="AJ58" i="4"/>
  <c r="AI58" i="4"/>
  <c r="AN67" i="43" s="1"/>
  <c r="AJ54" i="4"/>
  <c r="AI54" i="4"/>
  <c r="AN63" i="43" s="1"/>
  <c r="AJ50" i="4"/>
  <c r="AI50" i="4"/>
  <c r="AN59" i="43" s="1"/>
  <c r="AJ46" i="4"/>
  <c r="AI46" i="4"/>
  <c r="AN55" i="43" s="1"/>
  <c r="AJ42" i="4"/>
  <c r="AI42" i="4"/>
  <c r="AN51" i="43" s="1"/>
  <c r="AJ38" i="4"/>
  <c r="AI38" i="4"/>
  <c r="AN47" i="43" s="1"/>
  <c r="AJ34" i="4"/>
  <c r="AI34" i="4"/>
  <c r="AN43" i="43" s="1"/>
  <c r="AJ30" i="4"/>
  <c r="AI30" i="4"/>
  <c r="AN39" i="43" s="1"/>
  <c r="AJ26" i="4"/>
  <c r="AI26" i="4"/>
  <c r="AN35" i="43" s="1"/>
  <c r="AJ22" i="4"/>
  <c r="AI22" i="4"/>
  <c r="AN31" i="43" s="1"/>
  <c r="AJ18" i="4"/>
  <c r="AI18" i="4"/>
  <c r="AN27" i="43" s="1"/>
  <c r="AJ14" i="4"/>
  <c r="AI14" i="4"/>
  <c r="AN23" i="43" s="1"/>
  <c r="AJ10" i="4"/>
  <c r="AI10" i="4"/>
  <c r="AN19" i="43" s="1"/>
  <c r="AJ6" i="4"/>
  <c r="AI6" i="4"/>
  <c r="AN15" i="43" s="1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4" i="12"/>
  <c r="W12" i="12"/>
  <c r="W20" i="12"/>
  <c r="W28" i="12"/>
  <c r="W36" i="12"/>
  <c r="W44" i="12"/>
  <c r="W52" i="12"/>
  <c r="W60" i="12"/>
  <c r="W68" i="12"/>
  <c r="W76" i="12"/>
  <c r="W84" i="12"/>
  <c r="W92" i="12"/>
  <c r="W100" i="12"/>
  <c r="W108" i="12"/>
  <c r="W116" i="12"/>
  <c r="W124" i="12"/>
  <c r="W132" i="12"/>
  <c r="W140" i="12"/>
  <c r="W148" i="12"/>
  <c r="W156" i="12"/>
  <c r="O4" i="12"/>
  <c r="P4" i="12"/>
  <c r="Q4" i="12"/>
  <c r="R4" i="12"/>
  <c r="S4" i="12"/>
  <c r="T4" i="12"/>
  <c r="U4" i="12"/>
  <c r="O5" i="12"/>
  <c r="P5" i="12"/>
  <c r="Q5" i="12"/>
  <c r="W5" i="12" s="1"/>
  <c r="R5" i="12"/>
  <c r="S5" i="12"/>
  <c r="T5" i="12"/>
  <c r="U5" i="12"/>
  <c r="O6" i="12"/>
  <c r="P6" i="12"/>
  <c r="Q6" i="12"/>
  <c r="W6" i="12" s="1"/>
  <c r="R6" i="12"/>
  <c r="S6" i="12"/>
  <c r="T6" i="12"/>
  <c r="U6" i="12"/>
  <c r="O7" i="12"/>
  <c r="P7" i="12"/>
  <c r="Q7" i="12"/>
  <c r="W7" i="12" s="1"/>
  <c r="R7" i="12"/>
  <c r="S7" i="12"/>
  <c r="T7" i="12"/>
  <c r="U7" i="12"/>
  <c r="O8" i="12"/>
  <c r="P8" i="12"/>
  <c r="Q8" i="12"/>
  <c r="W8" i="12" s="1"/>
  <c r="R8" i="12"/>
  <c r="S8" i="12"/>
  <c r="T8" i="12"/>
  <c r="U8" i="12"/>
  <c r="O9" i="12"/>
  <c r="P9" i="12"/>
  <c r="Q9" i="12"/>
  <c r="W9" i="12" s="1"/>
  <c r="R9" i="12"/>
  <c r="S9" i="12"/>
  <c r="T9" i="12"/>
  <c r="U9" i="12"/>
  <c r="O10" i="12"/>
  <c r="P10" i="12"/>
  <c r="Q10" i="12"/>
  <c r="W10" i="12" s="1"/>
  <c r="R10" i="12"/>
  <c r="S10" i="12"/>
  <c r="T10" i="12"/>
  <c r="U10" i="12"/>
  <c r="O11" i="12"/>
  <c r="P11" i="12"/>
  <c r="Q11" i="12"/>
  <c r="W11" i="12" s="1"/>
  <c r="R11" i="12"/>
  <c r="S11" i="12"/>
  <c r="T11" i="12"/>
  <c r="U11" i="12"/>
  <c r="O12" i="12"/>
  <c r="P12" i="12"/>
  <c r="Q12" i="12"/>
  <c r="R12" i="12"/>
  <c r="S12" i="12"/>
  <c r="T12" i="12"/>
  <c r="U12" i="12"/>
  <c r="O13" i="12"/>
  <c r="P13" i="12"/>
  <c r="Q13" i="12"/>
  <c r="W13" i="12" s="1"/>
  <c r="R13" i="12"/>
  <c r="S13" i="12"/>
  <c r="T13" i="12"/>
  <c r="U13" i="12"/>
  <c r="O14" i="12"/>
  <c r="P14" i="12"/>
  <c r="Q14" i="12"/>
  <c r="W14" i="12" s="1"/>
  <c r="R14" i="12"/>
  <c r="S14" i="12"/>
  <c r="T14" i="12"/>
  <c r="U14" i="12"/>
  <c r="O15" i="12"/>
  <c r="P15" i="12"/>
  <c r="Q15" i="12"/>
  <c r="W15" i="12" s="1"/>
  <c r="R15" i="12"/>
  <c r="S15" i="12"/>
  <c r="T15" i="12"/>
  <c r="U15" i="12"/>
  <c r="O16" i="12"/>
  <c r="P16" i="12"/>
  <c r="Q16" i="12"/>
  <c r="W16" i="12" s="1"/>
  <c r="R16" i="12"/>
  <c r="S16" i="12"/>
  <c r="T16" i="12"/>
  <c r="U16" i="12"/>
  <c r="O17" i="12"/>
  <c r="P17" i="12"/>
  <c r="Q17" i="12"/>
  <c r="W17" i="12" s="1"/>
  <c r="R17" i="12"/>
  <c r="S17" i="12"/>
  <c r="T17" i="12"/>
  <c r="U17" i="12"/>
  <c r="O18" i="12"/>
  <c r="P18" i="12"/>
  <c r="Q18" i="12"/>
  <c r="W18" i="12" s="1"/>
  <c r="R18" i="12"/>
  <c r="S18" i="12"/>
  <c r="T18" i="12"/>
  <c r="U18" i="12"/>
  <c r="O19" i="12"/>
  <c r="P19" i="12"/>
  <c r="Q19" i="12"/>
  <c r="W19" i="12" s="1"/>
  <c r="R19" i="12"/>
  <c r="S19" i="12"/>
  <c r="T19" i="12"/>
  <c r="U19" i="12"/>
  <c r="O20" i="12"/>
  <c r="P20" i="12"/>
  <c r="Q20" i="12"/>
  <c r="R20" i="12"/>
  <c r="S20" i="12"/>
  <c r="T20" i="12"/>
  <c r="U20" i="12"/>
  <c r="O21" i="12"/>
  <c r="P21" i="12"/>
  <c r="Q21" i="12"/>
  <c r="W21" i="12" s="1"/>
  <c r="R21" i="12"/>
  <c r="S21" i="12"/>
  <c r="T21" i="12"/>
  <c r="U21" i="12"/>
  <c r="O22" i="12"/>
  <c r="P22" i="12"/>
  <c r="Q22" i="12"/>
  <c r="W22" i="12" s="1"/>
  <c r="R22" i="12"/>
  <c r="S22" i="12"/>
  <c r="T22" i="12"/>
  <c r="U22" i="12"/>
  <c r="O23" i="12"/>
  <c r="P23" i="12"/>
  <c r="Q23" i="12"/>
  <c r="W23" i="12" s="1"/>
  <c r="R23" i="12"/>
  <c r="S23" i="12"/>
  <c r="T23" i="12"/>
  <c r="U23" i="12"/>
  <c r="O24" i="12"/>
  <c r="P24" i="12"/>
  <c r="Q24" i="12"/>
  <c r="W24" i="12" s="1"/>
  <c r="R24" i="12"/>
  <c r="S24" i="12"/>
  <c r="T24" i="12"/>
  <c r="U24" i="12"/>
  <c r="O25" i="12"/>
  <c r="P25" i="12"/>
  <c r="Q25" i="12"/>
  <c r="W25" i="12" s="1"/>
  <c r="R25" i="12"/>
  <c r="S25" i="12"/>
  <c r="T25" i="12"/>
  <c r="U25" i="12"/>
  <c r="O26" i="12"/>
  <c r="P26" i="12"/>
  <c r="Q26" i="12"/>
  <c r="W26" i="12" s="1"/>
  <c r="R26" i="12"/>
  <c r="S26" i="12"/>
  <c r="T26" i="12"/>
  <c r="U26" i="12"/>
  <c r="O27" i="12"/>
  <c r="P27" i="12"/>
  <c r="Q27" i="12"/>
  <c r="W27" i="12" s="1"/>
  <c r="R27" i="12"/>
  <c r="S27" i="12"/>
  <c r="T27" i="12"/>
  <c r="U27" i="12"/>
  <c r="O28" i="12"/>
  <c r="P28" i="12"/>
  <c r="Q28" i="12"/>
  <c r="R28" i="12"/>
  <c r="S28" i="12"/>
  <c r="T28" i="12"/>
  <c r="U28" i="12"/>
  <c r="O29" i="12"/>
  <c r="P29" i="12"/>
  <c r="Q29" i="12"/>
  <c r="W29" i="12" s="1"/>
  <c r="R29" i="12"/>
  <c r="S29" i="12"/>
  <c r="T29" i="12"/>
  <c r="U29" i="12"/>
  <c r="O30" i="12"/>
  <c r="P30" i="12"/>
  <c r="Q30" i="12"/>
  <c r="W30" i="12" s="1"/>
  <c r="R30" i="12"/>
  <c r="S30" i="12"/>
  <c r="T30" i="12"/>
  <c r="U30" i="12"/>
  <c r="O31" i="12"/>
  <c r="P31" i="12"/>
  <c r="Q31" i="12"/>
  <c r="W31" i="12" s="1"/>
  <c r="R31" i="12"/>
  <c r="S31" i="12"/>
  <c r="T31" i="12"/>
  <c r="U31" i="12"/>
  <c r="O32" i="12"/>
  <c r="P32" i="12"/>
  <c r="Q32" i="12"/>
  <c r="W32" i="12" s="1"/>
  <c r="R32" i="12"/>
  <c r="S32" i="12"/>
  <c r="T32" i="12"/>
  <c r="U32" i="12"/>
  <c r="O33" i="12"/>
  <c r="P33" i="12"/>
  <c r="Q33" i="12"/>
  <c r="W33" i="12" s="1"/>
  <c r="R33" i="12"/>
  <c r="S33" i="12"/>
  <c r="T33" i="12"/>
  <c r="U33" i="12"/>
  <c r="O34" i="12"/>
  <c r="P34" i="12"/>
  <c r="Q34" i="12"/>
  <c r="W34" i="12" s="1"/>
  <c r="R34" i="12"/>
  <c r="S34" i="12"/>
  <c r="T34" i="12"/>
  <c r="U34" i="12"/>
  <c r="O35" i="12"/>
  <c r="P35" i="12"/>
  <c r="Q35" i="12"/>
  <c r="W35" i="12" s="1"/>
  <c r="R35" i="12"/>
  <c r="S35" i="12"/>
  <c r="T35" i="12"/>
  <c r="U35" i="12"/>
  <c r="O36" i="12"/>
  <c r="P36" i="12"/>
  <c r="Q36" i="12"/>
  <c r="R36" i="12"/>
  <c r="S36" i="12"/>
  <c r="T36" i="12"/>
  <c r="U36" i="12"/>
  <c r="O37" i="12"/>
  <c r="P37" i="12"/>
  <c r="Q37" i="12"/>
  <c r="W37" i="12" s="1"/>
  <c r="R37" i="12"/>
  <c r="S37" i="12"/>
  <c r="T37" i="12"/>
  <c r="U37" i="12"/>
  <c r="O38" i="12"/>
  <c r="P38" i="12"/>
  <c r="Q38" i="12"/>
  <c r="W38" i="12" s="1"/>
  <c r="R38" i="12"/>
  <c r="S38" i="12"/>
  <c r="T38" i="12"/>
  <c r="U38" i="12"/>
  <c r="O39" i="12"/>
  <c r="P39" i="12"/>
  <c r="Q39" i="12"/>
  <c r="W39" i="12" s="1"/>
  <c r="R39" i="12"/>
  <c r="S39" i="12"/>
  <c r="T39" i="12"/>
  <c r="U39" i="12"/>
  <c r="O40" i="12"/>
  <c r="P40" i="12"/>
  <c r="Q40" i="12"/>
  <c r="W40" i="12" s="1"/>
  <c r="R40" i="12"/>
  <c r="S40" i="12"/>
  <c r="T40" i="12"/>
  <c r="U40" i="12"/>
  <c r="O41" i="12"/>
  <c r="P41" i="12"/>
  <c r="Q41" i="12"/>
  <c r="W41" i="12" s="1"/>
  <c r="R41" i="12"/>
  <c r="S41" i="12"/>
  <c r="T41" i="12"/>
  <c r="U41" i="12"/>
  <c r="O42" i="12"/>
  <c r="P42" i="12"/>
  <c r="Q42" i="12"/>
  <c r="W42" i="12" s="1"/>
  <c r="R42" i="12"/>
  <c r="S42" i="12"/>
  <c r="T42" i="12"/>
  <c r="U42" i="12"/>
  <c r="O43" i="12"/>
  <c r="P43" i="12"/>
  <c r="Q43" i="12"/>
  <c r="W43" i="12" s="1"/>
  <c r="R43" i="12"/>
  <c r="S43" i="12"/>
  <c r="T43" i="12"/>
  <c r="U43" i="12"/>
  <c r="O44" i="12"/>
  <c r="P44" i="12"/>
  <c r="Q44" i="12"/>
  <c r="R44" i="12"/>
  <c r="S44" i="12"/>
  <c r="T44" i="12"/>
  <c r="U44" i="12"/>
  <c r="O45" i="12"/>
  <c r="P45" i="12"/>
  <c r="Q45" i="12"/>
  <c r="W45" i="12" s="1"/>
  <c r="R45" i="12"/>
  <c r="S45" i="12"/>
  <c r="T45" i="12"/>
  <c r="U45" i="12"/>
  <c r="O46" i="12"/>
  <c r="P46" i="12"/>
  <c r="Q46" i="12"/>
  <c r="W46" i="12" s="1"/>
  <c r="R46" i="12"/>
  <c r="S46" i="12"/>
  <c r="T46" i="12"/>
  <c r="U46" i="12"/>
  <c r="O47" i="12"/>
  <c r="P47" i="12"/>
  <c r="Q47" i="12"/>
  <c r="W47" i="12" s="1"/>
  <c r="R47" i="12"/>
  <c r="S47" i="12"/>
  <c r="T47" i="12"/>
  <c r="U47" i="12"/>
  <c r="O48" i="12"/>
  <c r="P48" i="12"/>
  <c r="Q48" i="12"/>
  <c r="W48" i="12" s="1"/>
  <c r="R48" i="12"/>
  <c r="S48" i="12"/>
  <c r="T48" i="12"/>
  <c r="U48" i="12"/>
  <c r="O49" i="12"/>
  <c r="P49" i="12"/>
  <c r="Q49" i="12"/>
  <c r="W49" i="12" s="1"/>
  <c r="R49" i="12"/>
  <c r="S49" i="12"/>
  <c r="T49" i="12"/>
  <c r="U49" i="12"/>
  <c r="O50" i="12"/>
  <c r="P50" i="12"/>
  <c r="Q50" i="12"/>
  <c r="W50" i="12" s="1"/>
  <c r="R50" i="12"/>
  <c r="S50" i="12"/>
  <c r="T50" i="12"/>
  <c r="U50" i="12"/>
  <c r="O51" i="12"/>
  <c r="P51" i="12"/>
  <c r="Q51" i="12"/>
  <c r="W51" i="12" s="1"/>
  <c r="R51" i="12"/>
  <c r="S51" i="12"/>
  <c r="T51" i="12"/>
  <c r="U51" i="12"/>
  <c r="O52" i="12"/>
  <c r="P52" i="12"/>
  <c r="Q52" i="12"/>
  <c r="R52" i="12"/>
  <c r="S52" i="12"/>
  <c r="T52" i="12"/>
  <c r="U52" i="12"/>
  <c r="O53" i="12"/>
  <c r="P53" i="12"/>
  <c r="Q53" i="12"/>
  <c r="W53" i="12" s="1"/>
  <c r="R53" i="12"/>
  <c r="S53" i="12"/>
  <c r="T53" i="12"/>
  <c r="U53" i="12"/>
  <c r="O54" i="12"/>
  <c r="P54" i="12"/>
  <c r="Q54" i="12"/>
  <c r="W54" i="12" s="1"/>
  <c r="R54" i="12"/>
  <c r="S54" i="12"/>
  <c r="T54" i="12"/>
  <c r="U54" i="12"/>
  <c r="O55" i="12"/>
  <c r="P55" i="12"/>
  <c r="Q55" i="12"/>
  <c r="W55" i="12" s="1"/>
  <c r="R55" i="12"/>
  <c r="S55" i="12"/>
  <c r="T55" i="12"/>
  <c r="U55" i="12"/>
  <c r="O56" i="12"/>
  <c r="P56" i="12"/>
  <c r="Q56" i="12"/>
  <c r="W56" i="12" s="1"/>
  <c r="R56" i="12"/>
  <c r="S56" i="12"/>
  <c r="T56" i="12"/>
  <c r="U56" i="12"/>
  <c r="O57" i="12"/>
  <c r="P57" i="12"/>
  <c r="Q57" i="12"/>
  <c r="W57" i="12" s="1"/>
  <c r="R57" i="12"/>
  <c r="S57" i="12"/>
  <c r="T57" i="12"/>
  <c r="U57" i="12"/>
  <c r="O58" i="12"/>
  <c r="P58" i="12"/>
  <c r="Q58" i="12"/>
  <c r="W58" i="12" s="1"/>
  <c r="R58" i="12"/>
  <c r="S58" i="12"/>
  <c r="T58" i="12"/>
  <c r="U58" i="12"/>
  <c r="O59" i="12"/>
  <c r="P59" i="12"/>
  <c r="Q59" i="12"/>
  <c r="W59" i="12" s="1"/>
  <c r="R59" i="12"/>
  <c r="S59" i="12"/>
  <c r="T59" i="12"/>
  <c r="U59" i="12"/>
  <c r="O60" i="12"/>
  <c r="P60" i="12"/>
  <c r="Q60" i="12"/>
  <c r="R60" i="12"/>
  <c r="S60" i="12"/>
  <c r="T60" i="12"/>
  <c r="U60" i="12"/>
  <c r="O61" i="12"/>
  <c r="P61" i="12"/>
  <c r="Q61" i="12"/>
  <c r="W61" i="12" s="1"/>
  <c r="R61" i="12"/>
  <c r="S61" i="12"/>
  <c r="T61" i="12"/>
  <c r="U61" i="12"/>
  <c r="O62" i="12"/>
  <c r="P62" i="12"/>
  <c r="Q62" i="12"/>
  <c r="W62" i="12" s="1"/>
  <c r="R62" i="12"/>
  <c r="S62" i="12"/>
  <c r="T62" i="12"/>
  <c r="U62" i="12"/>
  <c r="O63" i="12"/>
  <c r="P63" i="12"/>
  <c r="Q63" i="12"/>
  <c r="W63" i="12" s="1"/>
  <c r="R63" i="12"/>
  <c r="S63" i="12"/>
  <c r="T63" i="12"/>
  <c r="U63" i="12"/>
  <c r="O64" i="12"/>
  <c r="P64" i="12"/>
  <c r="Q64" i="12"/>
  <c r="W64" i="12" s="1"/>
  <c r="R64" i="12"/>
  <c r="S64" i="12"/>
  <c r="T64" i="12"/>
  <c r="U64" i="12"/>
  <c r="O65" i="12"/>
  <c r="P65" i="12"/>
  <c r="Q65" i="12"/>
  <c r="W65" i="12" s="1"/>
  <c r="R65" i="12"/>
  <c r="S65" i="12"/>
  <c r="T65" i="12"/>
  <c r="U65" i="12"/>
  <c r="O66" i="12"/>
  <c r="P66" i="12"/>
  <c r="Q66" i="12"/>
  <c r="W66" i="12" s="1"/>
  <c r="R66" i="12"/>
  <c r="S66" i="12"/>
  <c r="T66" i="12"/>
  <c r="U66" i="12"/>
  <c r="O67" i="12"/>
  <c r="P67" i="12"/>
  <c r="Q67" i="12"/>
  <c r="W67" i="12" s="1"/>
  <c r="R67" i="12"/>
  <c r="S67" i="12"/>
  <c r="T67" i="12"/>
  <c r="U67" i="12"/>
  <c r="O68" i="12"/>
  <c r="P68" i="12"/>
  <c r="Q68" i="12"/>
  <c r="R68" i="12"/>
  <c r="S68" i="12"/>
  <c r="T68" i="12"/>
  <c r="U68" i="12"/>
  <c r="O69" i="12"/>
  <c r="P69" i="12"/>
  <c r="Q69" i="12"/>
  <c r="W69" i="12" s="1"/>
  <c r="R69" i="12"/>
  <c r="S69" i="12"/>
  <c r="T69" i="12"/>
  <c r="U69" i="12"/>
  <c r="O70" i="12"/>
  <c r="P70" i="12"/>
  <c r="Q70" i="12"/>
  <c r="W70" i="12" s="1"/>
  <c r="R70" i="12"/>
  <c r="S70" i="12"/>
  <c r="T70" i="12"/>
  <c r="U70" i="12"/>
  <c r="O71" i="12"/>
  <c r="P71" i="12"/>
  <c r="Q71" i="12"/>
  <c r="W71" i="12" s="1"/>
  <c r="R71" i="12"/>
  <c r="S71" i="12"/>
  <c r="T71" i="12"/>
  <c r="U71" i="12"/>
  <c r="O72" i="12"/>
  <c r="P72" i="12"/>
  <c r="Q72" i="12"/>
  <c r="W72" i="12" s="1"/>
  <c r="R72" i="12"/>
  <c r="S72" i="12"/>
  <c r="T72" i="12"/>
  <c r="U72" i="12"/>
  <c r="O73" i="12"/>
  <c r="P73" i="12"/>
  <c r="Q73" i="12"/>
  <c r="W73" i="12" s="1"/>
  <c r="R73" i="12"/>
  <c r="S73" i="12"/>
  <c r="T73" i="12"/>
  <c r="U73" i="12"/>
  <c r="O74" i="12"/>
  <c r="P74" i="12"/>
  <c r="Q74" i="12"/>
  <c r="W74" i="12" s="1"/>
  <c r="R74" i="12"/>
  <c r="S74" i="12"/>
  <c r="T74" i="12"/>
  <c r="U74" i="12"/>
  <c r="O75" i="12"/>
  <c r="P75" i="12"/>
  <c r="Q75" i="12"/>
  <c r="W75" i="12" s="1"/>
  <c r="R75" i="12"/>
  <c r="S75" i="12"/>
  <c r="T75" i="12"/>
  <c r="U75" i="12"/>
  <c r="O76" i="12"/>
  <c r="P76" i="12"/>
  <c r="Q76" i="12"/>
  <c r="R76" i="12"/>
  <c r="S76" i="12"/>
  <c r="T76" i="12"/>
  <c r="U76" i="12"/>
  <c r="O77" i="12"/>
  <c r="P77" i="12"/>
  <c r="Q77" i="12"/>
  <c r="W77" i="12" s="1"/>
  <c r="R77" i="12"/>
  <c r="S77" i="12"/>
  <c r="T77" i="12"/>
  <c r="U77" i="12"/>
  <c r="O78" i="12"/>
  <c r="P78" i="12"/>
  <c r="Q78" i="12"/>
  <c r="W78" i="12" s="1"/>
  <c r="R78" i="12"/>
  <c r="S78" i="12"/>
  <c r="T78" i="12"/>
  <c r="U78" i="12"/>
  <c r="O79" i="12"/>
  <c r="P79" i="12"/>
  <c r="Q79" i="12"/>
  <c r="W79" i="12" s="1"/>
  <c r="R79" i="12"/>
  <c r="S79" i="12"/>
  <c r="T79" i="12"/>
  <c r="U79" i="12"/>
  <c r="O80" i="12"/>
  <c r="P80" i="12"/>
  <c r="Q80" i="12"/>
  <c r="W80" i="12" s="1"/>
  <c r="R80" i="12"/>
  <c r="S80" i="12"/>
  <c r="T80" i="12"/>
  <c r="U80" i="12"/>
  <c r="O81" i="12"/>
  <c r="P81" i="12"/>
  <c r="Q81" i="12"/>
  <c r="W81" i="12" s="1"/>
  <c r="R81" i="12"/>
  <c r="S81" i="12"/>
  <c r="T81" i="12"/>
  <c r="U81" i="12"/>
  <c r="O82" i="12"/>
  <c r="P82" i="12"/>
  <c r="Q82" i="12"/>
  <c r="W82" i="12" s="1"/>
  <c r="R82" i="12"/>
  <c r="S82" i="12"/>
  <c r="T82" i="12"/>
  <c r="U82" i="12"/>
  <c r="O83" i="12"/>
  <c r="P83" i="12"/>
  <c r="Q83" i="12"/>
  <c r="W83" i="12" s="1"/>
  <c r="R83" i="12"/>
  <c r="S83" i="12"/>
  <c r="T83" i="12"/>
  <c r="U83" i="12"/>
  <c r="O84" i="12"/>
  <c r="P84" i="12"/>
  <c r="Q84" i="12"/>
  <c r="R84" i="12"/>
  <c r="S84" i="12"/>
  <c r="T84" i="12"/>
  <c r="U84" i="12"/>
  <c r="O85" i="12"/>
  <c r="P85" i="12"/>
  <c r="Q85" i="12"/>
  <c r="W85" i="12" s="1"/>
  <c r="R85" i="12"/>
  <c r="S85" i="12"/>
  <c r="T85" i="12"/>
  <c r="U85" i="12"/>
  <c r="O86" i="12"/>
  <c r="P86" i="12"/>
  <c r="Q86" i="12"/>
  <c r="W86" i="12" s="1"/>
  <c r="R86" i="12"/>
  <c r="S86" i="12"/>
  <c r="T86" i="12"/>
  <c r="U86" i="12"/>
  <c r="O87" i="12"/>
  <c r="P87" i="12"/>
  <c r="Q87" i="12"/>
  <c r="W87" i="12" s="1"/>
  <c r="R87" i="12"/>
  <c r="S87" i="12"/>
  <c r="T87" i="12"/>
  <c r="U87" i="12"/>
  <c r="O88" i="12"/>
  <c r="P88" i="12"/>
  <c r="Q88" i="12"/>
  <c r="W88" i="12" s="1"/>
  <c r="R88" i="12"/>
  <c r="S88" i="12"/>
  <c r="T88" i="12"/>
  <c r="U88" i="12"/>
  <c r="O89" i="12"/>
  <c r="P89" i="12"/>
  <c r="Q89" i="12"/>
  <c r="W89" i="12" s="1"/>
  <c r="R89" i="12"/>
  <c r="S89" i="12"/>
  <c r="T89" i="12"/>
  <c r="U89" i="12"/>
  <c r="O90" i="12"/>
  <c r="P90" i="12"/>
  <c r="Q90" i="12"/>
  <c r="W90" i="12" s="1"/>
  <c r="R90" i="12"/>
  <c r="S90" i="12"/>
  <c r="T90" i="12"/>
  <c r="U90" i="12"/>
  <c r="O91" i="12"/>
  <c r="P91" i="12"/>
  <c r="Q91" i="12"/>
  <c r="W91" i="12" s="1"/>
  <c r="R91" i="12"/>
  <c r="S91" i="12"/>
  <c r="T91" i="12"/>
  <c r="U91" i="12"/>
  <c r="O92" i="12"/>
  <c r="P92" i="12"/>
  <c r="Q92" i="12"/>
  <c r="R92" i="12"/>
  <c r="S92" i="12"/>
  <c r="T92" i="12"/>
  <c r="U92" i="12"/>
  <c r="O93" i="12"/>
  <c r="P93" i="12"/>
  <c r="Q93" i="12"/>
  <c r="W93" i="12" s="1"/>
  <c r="R93" i="12"/>
  <c r="S93" i="12"/>
  <c r="T93" i="12"/>
  <c r="U93" i="12"/>
  <c r="O94" i="12"/>
  <c r="P94" i="12"/>
  <c r="Q94" i="12"/>
  <c r="W94" i="12" s="1"/>
  <c r="R94" i="12"/>
  <c r="S94" i="12"/>
  <c r="T94" i="12"/>
  <c r="U94" i="12"/>
  <c r="O95" i="12"/>
  <c r="P95" i="12"/>
  <c r="Q95" i="12"/>
  <c r="W95" i="12" s="1"/>
  <c r="R95" i="12"/>
  <c r="S95" i="12"/>
  <c r="T95" i="12"/>
  <c r="U95" i="12"/>
  <c r="O96" i="12"/>
  <c r="P96" i="12"/>
  <c r="Q96" i="12"/>
  <c r="W96" i="12" s="1"/>
  <c r="R96" i="12"/>
  <c r="S96" i="12"/>
  <c r="T96" i="12"/>
  <c r="U96" i="12"/>
  <c r="O97" i="12"/>
  <c r="P97" i="12"/>
  <c r="Q97" i="12"/>
  <c r="W97" i="12" s="1"/>
  <c r="R97" i="12"/>
  <c r="S97" i="12"/>
  <c r="T97" i="12"/>
  <c r="U97" i="12"/>
  <c r="O98" i="12"/>
  <c r="P98" i="12"/>
  <c r="Q98" i="12"/>
  <c r="W98" i="12" s="1"/>
  <c r="R98" i="12"/>
  <c r="S98" i="12"/>
  <c r="T98" i="12"/>
  <c r="U98" i="12"/>
  <c r="O99" i="12"/>
  <c r="P99" i="12"/>
  <c r="Q99" i="12"/>
  <c r="W99" i="12" s="1"/>
  <c r="R99" i="12"/>
  <c r="S99" i="12"/>
  <c r="T99" i="12"/>
  <c r="U99" i="12"/>
  <c r="O100" i="12"/>
  <c r="P100" i="12"/>
  <c r="Q100" i="12"/>
  <c r="R100" i="12"/>
  <c r="S100" i="12"/>
  <c r="T100" i="12"/>
  <c r="U100" i="12"/>
  <c r="O101" i="12"/>
  <c r="P101" i="12"/>
  <c r="Q101" i="12"/>
  <c r="W101" i="12" s="1"/>
  <c r="R101" i="12"/>
  <c r="S101" i="12"/>
  <c r="T101" i="12"/>
  <c r="U101" i="12"/>
  <c r="O102" i="12"/>
  <c r="P102" i="12"/>
  <c r="Q102" i="12"/>
  <c r="W102" i="12" s="1"/>
  <c r="R102" i="12"/>
  <c r="S102" i="12"/>
  <c r="T102" i="12"/>
  <c r="U102" i="12"/>
  <c r="O103" i="12"/>
  <c r="P103" i="12"/>
  <c r="Q103" i="12"/>
  <c r="W103" i="12" s="1"/>
  <c r="R103" i="12"/>
  <c r="S103" i="12"/>
  <c r="T103" i="12"/>
  <c r="U103" i="12"/>
  <c r="O104" i="12"/>
  <c r="P104" i="12"/>
  <c r="Q104" i="12"/>
  <c r="W104" i="12" s="1"/>
  <c r="R104" i="12"/>
  <c r="S104" i="12"/>
  <c r="T104" i="12"/>
  <c r="U104" i="12"/>
  <c r="O105" i="12"/>
  <c r="P105" i="12"/>
  <c r="Q105" i="12"/>
  <c r="W105" i="12" s="1"/>
  <c r="R105" i="12"/>
  <c r="S105" i="12"/>
  <c r="T105" i="12"/>
  <c r="U105" i="12"/>
  <c r="O106" i="12"/>
  <c r="P106" i="12"/>
  <c r="Q106" i="12"/>
  <c r="W106" i="12" s="1"/>
  <c r="R106" i="12"/>
  <c r="S106" i="12"/>
  <c r="T106" i="12"/>
  <c r="U106" i="12"/>
  <c r="O107" i="12"/>
  <c r="P107" i="12"/>
  <c r="Q107" i="12"/>
  <c r="W107" i="12" s="1"/>
  <c r="R107" i="12"/>
  <c r="S107" i="12"/>
  <c r="T107" i="12"/>
  <c r="U107" i="12"/>
  <c r="O108" i="12"/>
  <c r="P108" i="12"/>
  <c r="Q108" i="12"/>
  <c r="R108" i="12"/>
  <c r="S108" i="12"/>
  <c r="T108" i="12"/>
  <c r="U108" i="12"/>
  <c r="O109" i="12"/>
  <c r="P109" i="12"/>
  <c r="Q109" i="12"/>
  <c r="W109" i="12" s="1"/>
  <c r="R109" i="12"/>
  <c r="S109" i="12"/>
  <c r="T109" i="12"/>
  <c r="U109" i="12"/>
  <c r="O110" i="12"/>
  <c r="P110" i="12"/>
  <c r="Q110" i="12"/>
  <c r="W110" i="12" s="1"/>
  <c r="R110" i="12"/>
  <c r="S110" i="12"/>
  <c r="T110" i="12"/>
  <c r="U110" i="12"/>
  <c r="O111" i="12"/>
  <c r="P111" i="12"/>
  <c r="Q111" i="12"/>
  <c r="W111" i="12" s="1"/>
  <c r="R111" i="12"/>
  <c r="S111" i="12"/>
  <c r="T111" i="12"/>
  <c r="U111" i="12"/>
  <c r="O112" i="12"/>
  <c r="P112" i="12"/>
  <c r="Q112" i="12"/>
  <c r="W112" i="12" s="1"/>
  <c r="R112" i="12"/>
  <c r="S112" i="12"/>
  <c r="T112" i="12"/>
  <c r="U112" i="12"/>
  <c r="O113" i="12"/>
  <c r="P113" i="12"/>
  <c r="Q113" i="12"/>
  <c r="W113" i="12" s="1"/>
  <c r="R113" i="12"/>
  <c r="S113" i="12"/>
  <c r="T113" i="12"/>
  <c r="U113" i="12"/>
  <c r="O114" i="12"/>
  <c r="P114" i="12"/>
  <c r="Q114" i="12"/>
  <c r="W114" i="12" s="1"/>
  <c r="R114" i="12"/>
  <c r="S114" i="12"/>
  <c r="T114" i="12"/>
  <c r="U114" i="12"/>
  <c r="O115" i="12"/>
  <c r="P115" i="12"/>
  <c r="Q115" i="12"/>
  <c r="W115" i="12" s="1"/>
  <c r="R115" i="12"/>
  <c r="S115" i="12"/>
  <c r="T115" i="12"/>
  <c r="U115" i="12"/>
  <c r="O116" i="12"/>
  <c r="P116" i="12"/>
  <c r="Q116" i="12"/>
  <c r="R116" i="12"/>
  <c r="S116" i="12"/>
  <c r="T116" i="12"/>
  <c r="U116" i="12"/>
  <c r="O117" i="12"/>
  <c r="P117" i="12"/>
  <c r="Q117" i="12"/>
  <c r="W117" i="12" s="1"/>
  <c r="R117" i="12"/>
  <c r="S117" i="12"/>
  <c r="T117" i="12"/>
  <c r="U117" i="12"/>
  <c r="O118" i="12"/>
  <c r="P118" i="12"/>
  <c r="Q118" i="12"/>
  <c r="W118" i="12" s="1"/>
  <c r="R118" i="12"/>
  <c r="S118" i="12"/>
  <c r="T118" i="12"/>
  <c r="U118" i="12"/>
  <c r="O119" i="12"/>
  <c r="P119" i="12"/>
  <c r="Q119" i="12"/>
  <c r="W119" i="12" s="1"/>
  <c r="R119" i="12"/>
  <c r="S119" i="12"/>
  <c r="T119" i="12"/>
  <c r="U119" i="12"/>
  <c r="O120" i="12"/>
  <c r="P120" i="12"/>
  <c r="Q120" i="12"/>
  <c r="W120" i="12" s="1"/>
  <c r="R120" i="12"/>
  <c r="S120" i="12"/>
  <c r="T120" i="12"/>
  <c r="U120" i="12"/>
  <c r="O121" i="12"/>
  <c r="P121" i="12"/>
  <c r="Q121" i="12"/>
  <c r="W121" i="12" s="1"/>
  <c r="R121" i="12"/>
  <c r="S121" i="12"/>
  <c r="T121" i="12"/>
  <c r="U121" i="12"/>
  <c r="O122" i="12"/>
  <c r="P122" i="12"/>
  <c r="Q122" i="12"/>
  <c r="W122" i="12" s="1"/>
  <c r="R122" i="12"/>
  <c r="S122" i="12"/>
  <c r="T122" i="12"/>
  <c r="U122" i="12"/>
  <c r="O123" i="12"/>
  <c r="P123" i="12"/>
  <c r="Q123" i="12"/>
  <c r="W123" i="12" s="1"/>
  <c r="R123" i="12"/>
  <c r="S123" i="12"/>
  <c r="T123" i="12"/>
  <c r="U123" i="12"/>
  <c r="O124" i="12"/>
  <c r="P124" i="12"/>
  <c r="Q124" i="12"/>
  <c r="R124" i="12"/>
  <c r="S124" i="12"/>
  <c r="T124" i="12"/>
  <c r="U124" i="12"/>
  <c r="O125" i="12"/>
  <c r="P125" i="12"/>
  <c r="Q125" i="12"/>
  <c r="W125" i="12" s="1"/>
  <c r="R125" i="12"/>
  <c r="S125" i="12"/>
  <c r="T125" i="12"/>
  <c r="U125" i="12"/>
  <c r="O126" i="12"/>
  <c r="P126" i="12"/>
  <c r="Q126" i="12"/>
  <c r="W126" i="12" s="1"/>
  <c r="R126" i="12"/>
  <c r="S126" i="12"/>
  <c r="T126" i="12"/>
  <c r="U126" i="12"/>
  <c r="O127" i="12"/>
  <c r="P127" i="12"/>
  <c r="Q127" i="12"/>
  <c r="W127" i="12" s="1"/>
  <c r="R127" i="12"/>
  <c r="S127" i="12"/>
  <c r="T127" i="12"/>
  <c r="U127" i="12"/>
  <c r="O128" i="12"/>
  <c r="P128" i="12"/>
  <c r="Q128" i="12"/>
  <c r="W128" i="12" s="1"/>
  <c r="R128" i="12"/>
  <c r="S128" i="12"/>
  <c r="T128" i="12"/>
  <c r="U128" i="12"/>
  <c r="O129" i="12"/>
  <c r="P129" i="12"/>
  <c r="Q129" i="12"/>
  <c r="W129" i="12" s="1"/>
  <c r="R129" i="12"/>
  <c r="S129" i="12"/>
  <c r="T129" i="12"/>
  <c r="U129" i="12"/>
  <c r="O130" i="12"/>
  <c r="P130" i="12"/>
  <c r="Q130" i="12"/>
  <c r="W130" i="12" s="1"/>
  <c r="R130" i="12"/>
  <c r="S130" i="12"/>
  <c r="T130" i="12"/>
  <c r="U130" i="12"/>
  <c r="O131" i="12"/>
  <c r="P131" i="12"/>
  <c r="Q131" i="12"/>
  <c r="W131" i="12" s="1"/>
  <c r="R131" i="12"/>
  <c r="S131" i="12"/>
  <c r="T131" i="12"/>
  <c r="U131" i="12"/>
  <c r="O132" i="12"/>
  <c r="P132" i="12"/>
  <c r="Q132" i="12"/>
  <c r="R132" i="12"/>
  <c r="S132" i="12"/>
  <c r="T132" i="12"/>
  <c r="U132" i="12"/>
  <c r="O133" i="12"/>
  <c r="P133" i="12"/>
  <c r="Q133" i="12"/>
  <c r="W133" i="12" s="1"/>
  <c r="R133" i="12"/>
  <c r="S133" i="12"/>
  <c r="T133" i="12"/>
  <c r="U133" i="12"/>
  <c r="O134" i="12"/>
  <c r="P134" i="12"/>
  <c r="Q134" i="12"/>
  <c r="W134" i="12" s="1"/>
  <c r="R134" i="12"/>
  <c r="S134" i="12"/>
  <c r="T134" i="12"/>
  <c r="U134" i="12"/>
  <c r="O135" i="12"/>
  <c r="P135" i="12"/>
  <c r="Q135" i="12"/>
  <c r="W135" i="12" s="1"/>
  <c r="R135" i="12"/>
  <c r="S135" i="12"/>
  <c r="T135" i="12"/>
  <c r="U135" i="12"/>
  <c r="O136" i="12"/>
  <c r="P136" i="12"/>
  <c r="Q136" i="12"/>
  <c r="W136" i="12" s="1"/>
  <c r="R136" i="12"/>
  <c r="S136" i="12"/>
  <c r="T136" i="12"/>
  <c r="U136" i="12"/>
  <c r="O137" i="12"/>
  <c r="P137" i="12"/>
  <c r="Q137" i="12"/>
  <c r="W137" i="12" s="1"/>
  <c r="R137" i="12"/>
  <c r="S137" i="12"/>
  <c r="T137" i="12"/>
  <c r="U137" i="12"/>
  <c r="O138" i="12"/>
  <c r="P138" i="12"/>
  <c r="Q138" i="12"/>
  <c r="W138" i="12" s="1"/>
  <c r="R138" i="12"/>
  <c r="S138" i="12"/>
  <c r="T138" i="12"/>
  <c r="U138" i="12"/>
  <c r="O139" i="12"/>
  <c r="P139" i="12"/>
  <c r="Q139" i="12"/>
  <c r="W139" i="12" s="1"/>
  <c r="R139" i="12"/>
  <c r="S139" i="12"/>
  <c r="T139" i="12"/>
  <c r="U139" i="12"/>
  <c r="O140" i="12"/>
  <c r="P140" i="12"/>
  <c r="Q140" i="12"/>
  <c r="R140" i="12"/>
  <c r="S140" i="12"/>
  <c r="T140" i="12"/>
  <c r="U140" i="12"/>
  <c r="O141" i="12"/>
  <c r="P141" i="12"/>
  <c r="Q141" i="12"/>
  <c r="W141" i="12" s="1"/>
  <c r="R141" i="12"/>
  <c r="S141" i="12"/>
  <c r="T141" i="12"/>
  <c r="U141" i="12"/>
  <c r="O142" i="12"/>
  <c r="P142" i="12"/>
  <c r="Q142" i="12"/>
  <c r="W142" i="12" s="1"/>
  <c r="R142" i="12"/>
  <c r="S142" i="12"/>
  <c r="T142" i="12"/>
  <c r="U142" i="12"/>
  <c r="O143" i="12"/>
  <c r="P143" i="12"/>
  <c r="Q143" i="12"/>
  <c r="W143" i="12" s="1"/>
  <c r="R143" i="12"/>
  <c r="S143" i="12"/>
  <c r="T143" i="12"/>
  <c r="U143" i="12"/>
  <c r="O144" i="12"/>
  <c r="P144" i="12"/>
  <c r="Q144" i="12"/>
  <c r="W144" i="12" s="1"/>
  <c r="R144" i="12"/>
  <c r="S144" i="12"/>
  <c r="T144" i="12"/>
  <c r="U144" i="12"/>
  <c r="O145" i="12"/>
  <c r="P145" i="12"/>
  <c r="Q145" i="12"/>
  <c r="W145" i="12" s="1"/>
  <c r="R145" i="12"/>
  <c r="S145" i="12"/>
  <c r="T145" i="12"/>
  <c r="U145" i="12"/>
  <c r="O146" i="12"/>
  <c r="P146" i="12"/>
  <c r="Q146" i="12"/>
  <c r="W146" i="12" s="1"/>
  <c r="R146" i="12"/>
  <c r="S146" i="12"/>
  <c r="T146" i="12"/>
  <c r="U146" i="12"/>
  <c r="O147" i="12"/>
  <c r="P147" i="12"/>
  <c r="Q147" i="12"/>
  <c r="W147" i="12" s="1"/>
  <c r="R147" i="12"/>
  <c r="S147" i="12"/>
  <c r="T147" i="12"/>
  <c r="U147" i="12"/>
  <c r="O148" i="12"/>
  <c r="P148" i="12"/>
  <c r="Q148" i="12"/>
  <c r="R148" i="12"/>
  <c r="S148" i="12"/>
  <c r="T148" i="12"/>
  <c r="U148" i="12"/>
  <c r="O149" i="12"/>
  <c r="P149" i="12"/>
  <c r="Q149" i="12"/>
  <c r="W149" i="12" s="1"/>
  <c r="R149" i="12"/>
  <c r="S149" i="12"/>
  <c r="T149" i="12"/>
  <c r="U149" i="12"/>
  <c r="O150" i="12"/>
  <c r="P150" i="12"/>
  <c r="Q150" i="12"/>
  <c r="W150" i="12" s="1"/>
  <c r="R150" i="12"/>
  <c r="S150" i="12"/>
  <c r="T150" i="12"/>
  <c r="U150" i="12"/>
  <c r="O151" i="12"/>
  <c r="P151" i="12"/>
  <c r="Q151" i="12"/>
  <c r="W151" i="12" s="1"/>
  <c r="R151" i="12"/>
  <c r="S151" i="12"/>
  <c r="T151" i="12"/>
  <c r="U151" i="12"/>
  <c r="O152" i="12"/>
  <c r="P152" i="12"/>
  <c r="Q152" i="12"/>
  <c r="W152" i="12" s="1"/>
  <c r="R152" i="12"/>
  <c r="S152" i="12"/>
  <c r="T152" i="12"/>
  <c r="U152" i="12"/>
  <c r="O153" i="12"/>
  <c r="P153" i="12"/>
  <c r="Q153" i="12"/>
  <c r="W153" i="12" s="1"/>
  <c r="R153" i="12"/>
  <c r="S153" i="12"/>
  <c r="T153" i="12"/>
  <c r="U153" i="12"/>
  <c r="O154" i="12"/>
  <c r="P154" i="12"/>
  <c r="Q154" i="12"/>
  <c r="W154" i="12" s="1"/>
  <c r="R154" i="12"/>
  <c r="S154" i="12"/>
  <c r="T154" i="12"/>
  <c r="U154" i="12"/>
  <c r="O155" i="12"/>
  <c r="P155" i="12"/>
  <c r="Q155" i="12"/>
  <c r="W155" i="12" s="1"/>
  <c r="R155" i="12"/>
  <c r="S155" i="12"/>
  <c r="T155" i="12"/>
  <c r="U155" i="12"/>
  <c r="O156" i="12"/>
  <c r="P156" i="12"/>
  <c r="Q156" i="12"/>
  <c r="R156" i="12"/>
  <c r="S156" i="12"/>
  <c r="T156" i="12"/>
  <c r="U156" i="12"/>
  <c r="P3" i="12"/>
  <c r="Q3" i="12"/>
  <c r="W3" i="12" s="1"/>
  <c r="R3" i="12"/>
  <c r="S3" i="12"/>
  <c r="T3" i="12"/>
  <c r="U3" i="12"/>
  <c r="O3" i="12"/>
  <c r="AT35" i="43" l="1"/>
  <c r="AT63" i="43"/>
  <c r="AT141" i="43"/>
  <c r="AT101" i="43"/>
  <c r="AT13" i="43"/>
  <c r="AT12" i="43"/>
  <c r="AU113" i="43"/>
  <c r="AU36" i="43"/>
  <c r="AU60" i="43"/>
  <c r="AU84" i="43"/>
  <c r="AU108" i="43"/>
  <c r="AU132" i="43"/>
  <c r="AU156" i="43"/>
  <c r="AU25" i="43"/>
  <c r="AU49" i="43"/>
  <c r="AU73" i="43"/>
  <c r="AU97" i="43"/>
  <c r="AU121" i="43"/>
  <c r="AU145" i="43"/>
  <c r="AU14" i="43"/>
  <c r="AU38" i="43"/>
  <c r="AU62" i="43"/>
  <c r="AU86" i="43"/>
  <c r="AU110" i="43"/>
  <c r="AU134" i="43"/>
  <c r="AU158" i="43"/>
  <c r="AU31" i="43"/>
  <c r="AU55" i="43"/>
  <c r="AU79" i="43"/>
  <c r="AU103" i="43"/>
  <c r="AU127" i="43"/>
  <c r="AU151" i="43"/>
  <c r="AU148" i="43"/>
  <c r="AU17" i="43"/>
  <c r="AU41" i="43"/>
  <c r="AU65" i="43"/>
  <c r="AU89" i="43"/>
  <c r="AU137" i="43"/>
  <c r="AU95" i="43"/>
  <c r="AU56" i="43"/>
  <c r="AU104" i="43"/>
  <c r="AU152" i="43"/>
  <c r="AU45" i="43"/>
  <c r="AU141" i="43"/>
  <c r="AU34" i="43"/>
  <c r="AU82" i="43"/>
  <c r="AU130" i="43"/>
  <c r="AU27" i="43"/>
  <c r="AU75" i="43"/>
  <c r="AU123" i="43"/>
  <c r="AU40" i="43"/>
  <c r="AU112" i="43"/>
  <c r="AU160" i="43"/>
  <c r="AU77" i="43"/>
  <c r="AU125" i="43"/>
  <c r="AU18" i="43"/>
  <c r="AU66" i="43"/>
  <c r="AU114" i="43"/>
  <c r="AU162" i="43"/>
  <c r="AU83" i="43"/>
  <c r="AU131" i="43"/>
  <c r="AU52" i="43"/>
  <c r="AU100" i="43"/>
  <c r="AU30" i="43"/>
  <c r="AU54" i="43"/>
  <c r="AU78" i="43"/>
  <c r="AU102" i="43"/>
  <c r="AU126" i="43"/>
  <c r="AU150" i="43"/>
  <c r="AU23" i="43"/>
  <c r="AU47" i="43"/>
  <c r="AU71" i="43"/>
  <c r="AU143" i="43"/>
  <c r="AU32" i="43"/>
  <c r="AU80" i="43"/>
  <c r="AU128" i="43"/>
  <c r="AU21" i="43"/>
  <c r="AU69" i="43"/>
  <c r="AU93" i="43"/>
  <c r="AU117" i="43"/>
  <c r="AU165" i="43"/>
  <c r="AU58" i="43"/>
  <c r="AU106" i="43"/>
  <c r="AU154" i="43"/>
  <c r="AU51" i="43"/>
  <c r="AU99" i="43"/>
  <c r="AU147" i="43"/>
  <c r="AU16" i="43"/>
  <c r="AU64" i="43"/>
  <c r="AU88" i="43"/>
  <c r="AU136" i="43"/>
  <c r="AU29" i="43"/>
  <c r="AU101" i="43"/>
  <c r="AU149" i="43"/>
  <c r="AU42" i="43"/>
  <c r="AU90" i="43"/>
  <c r="AU138" i="43"/>
  <c r="AU35" i="43"/>
  <c r="AU155" i="43"/>
  <c r="AU20" i="43"/>
  <c r="AU68" i="43"/>
  <c r="AU92" i="43"/>
  <c r="AU116" i="43"/>
  <c r="AU140" i="43"/>
  <c r="AU164" i="43"/>
  <c r="AU33" i="43"/>
  <c r="AU57" i="43"/>
  <c r="AU81" i="43"/>
  <c r="AU105" i="43"/>
  <c r="AU129" i="43"/>
  <c r="AU153" i="43"/>
  <c r="AU22" i="43"/>
  <c r="AU46" i="43"/>
  <c r="AU70" i="43"/>
  <c r="AU94" i="43"/>
  <c r="AU118" i="43"/>
  <c r="AU142" i="43"/>
  <c r="AU15" i="43"/>
  <c r="AU39" i="43"/>
  <c r="AU63" i="43"/>
  <c r="AU87" i="43"/>
  <c r="AU111" i="43"/>
  <c r="AU135" i="43"/>
  <c r="AU159" i="43"/>
  <c r="AU28" i="43"/>
  <c r="AU107" i="43"/>
  <c r="AU124" i="43"/>
  <c r="AU59" i="43"/>
  <c r="AU48" i="43"/>
  <c r="AU72" i="43"/>
  <c r="AU96" i="43"/>
  <c r="AU120" i="43"/>
  <c r="AU13" i="43"/>
  <c r="AU37" i="43"/>
  <c r="AU61" i="43"/>
  <c r="AU85" i="43"/>
  <c r="AU109" i="43"/>
  <c r="AU133" i="43"/>
  <c r="AU157" i="43"/>
  <c r="AU26" i="43"/>
  <c r="AU50" i="43"/>
  <c r="AU74" i="43"/>
  <c r="AU98" i="43"/>
  <c r="AU146" i="43"/>
  <c r="AU19" i="43"/>
  <c r="AU43" i="43"/>
  <c r="AU67" i="43"/>
  <c r="AU91" i="43"/>
  <c r="AU115" i="43"/>
  <c r="AU139" i="43"/>
  <c r="AU163" i="43"/>
  <c r="AU119" i="43"/>
  <c r="AU53" i="43"/>
  <c r="AU12" i="43"/>
  <c r="AU44" i="43"/>
  <c r="AH146" i="8"/>
  <c r="AI146" i="8"/>
  <c r="AP155" i="43" s="1"/>
  <c r="AH122" i="8"/>
  <c r="AI122" i="8"/>
  <c r="AP131" i="43" s="1"/>
  <c r="AH106" i="8"/>
  <c r="AI106" i="8"/>
  <c r="AP115" i="43" s="1"/>
  <c r="AH94" i="8"/>
  <c r="AI94" i="8"/>
  <c r="AP103" i="43" s="1"/>
  <c r="AH82" i="8"/>
  <c r="AI82" i="8"/>
  <c r="AP91" i="43" s="1"/>
  <c r="AH74" i="8"/>
  <c r="AI74" i="8"/>
  <c r="AP83" i="43" s="1"/>
  <c r="AH62" i="8"/>
  <c r="AI62" i="8"/>
  <c r="AP71" i="43" s="1"/>
  <c r="AH54" i="8"/>
  <c r="AI54" i="8"/>
  <c r="AP63" i="43" s="1"/>
  <c r="AH46" i="8"/>
  <c r="AI46" i="8"/>
  <c r="AP55" i="43" s="1"/>
  <c r="AH34" i="8"/>
  <c r="AI34" i="8"/>
  <c r="AP43" i="43" s="1"/>
  <c r="AH22" i="8"/>
  <c r="AI22" i="8"/>
  <c r="AP31" i="43" s="1"/>
  <c r="AH6" i="8"/>
  <c r="AI6" i="8"/>
  <c r="AP15" i="43" s="1"/>
  <c r="AH142" i="8"/>
  <c r="AI142" i="8"/>
  <c r="AP151" i="43" s="1"/>
  <c r="AH126" i="8"/>
  <c r="AI126" i="8"/>
  <c r="AP135" i="43" s="1"/>
  <c r="AH114" i="8"/>
  <c r="AI114" i="8"/>
  <c r="AP123" i="43" s="1"/>
  <c r="AH98" i="8"/>
  <c r="AI98" i="8"/>
  <c r="AP107" i="43" s="1"/>
  <c r="AH90" i="8"/>
  <c r="AI90" i="8"/>
  <c r="AP99" i="43" s="1"/>
  <c r="AH86" i="8"/>
  <c r="AI86" i="8"/>
  <c r="AP95" i="43" s="1"/>
  <c r="AH78" i="8"/>
  <c r="AI78" i="8"/>
  <c r="AP87" i="43" s="1"/>
  <c r="AH70" i="8"/>
  <c r="AI70" i="8"/>
  <c r="AP79" i="43" s="1"/>
  <c r="AH66" i="8"/>
  <c r="AI66" i="8"/>
  <c r="AP75" i="43" s="1"/>
  <c r="AH58" i="8"/>
  <c r="AI58" i="8"/>
  <c r="AP67" i="43" s="1"/>
  <c r="AH50" i="8"/>
  <c r="AI50" i="8"/>
  <c r="AP59" i="43" s="1"/>
  <c r="AH42" i="8"/>
  <c r="AI42" i="8"/>
  <c r="AP51" i="43" s="1"/>
  <c r="AH38" i="8"/>
  <c r="AI38" i="8"/>
  <c r="AP47" i="43" s="1"/>
  <c r="AH30" i="8"/>
  <c r="AI30" i="8"/>
  <c r="AP39" i="43" s="1"/>
  <c r="AH26" i="8"/>
  <c r="AI26" i="8"/>
  <c r="AP35" i="43" s="1"/>
  <c r="AH18" i="8"/>
  <c r="AI18" i="8"/>
  <c r="AP27" i="43" s="1"/>
  <c r="AH14" i="8"/>
  <c r="AI14" i="8"/>
  <c r="AP23" i="43" s="1"/>
  <c r="AH10" i="8"/>
  <c r="AI10" i="8"/>
  <c r="AP19" i="43" s="1"/>
  <c r="AI153" i="8"/>
  <c r="AP162" i="43" s="1"/>
  <c r="AH153" i="8"/>
  <c r="AI149" i="8"/>
  <c r="AP158" i="43" s="1"/>
  <c r="AH149" i="8"/>
  <c r="AI145" i="8"/>
  <c r="AP154" i="43" s="1"/>
  <c r="AH145" i="8"/>
  <c r="AI141" i="8"/>
  <c r="AP150" i="43" s="1"/>
  <c r="AH141" i="8"/>
  <c r="AI137" i="8"/>
  <c r="AP146" i="43" s="1"/>
  <c r="AH137" i="8"/>
  <c r="AI133" i="8"/>
  <c r="AP142" i="43" s="1"/>
  <c r="AH133" i="8"/>
  <c r="AI129" i="8"/>
  <c r="AP138" i="43" s="1"/>
  <c r="AH129" i="8"/>
  <c r="AI125" i="8"/>
  <c r="AP134" i="43" s="1"/>
  <c r="AH125" i="8"/>
  <c r="AI121" i="8"/>
  <c r="AP130" i="43" s="1"/>
  <c r="AH121" i="8"/>
  <c r="AI117" i="8"/>
  <c r="AP126" i="43" s="1"/>
  <c r="AH117" i="8"/>
  <c r="AI113" i="8"/>
  <c r="AH113" i="8"/>
  <c r="AI109" i="8"/>
  <c r="AP118" i="43" s="1"/>
  <c r="AH109" i="8"/>
  <c r="AI105" i="8"/>
  <c r="AP114" i="43" s="1"/>
  <c r="AH105" i="8"/>
  <c r="AI101" i="8"/>
  <c r="AP110" i="43" s="1"/>
  <c r="AH101" i="8"/>
  <c r="AI97" i="8"/>
  <c r="AP106" i="43" s="1"/>
  <c r="AH97" i="8"/>
  <c r="AI93" i="8"/>
  <c r="AP102" i="43" s="1"/>
  <c r="AH93" i="8"/>
  <c r="AI89" i="8"/>
  <c r="AP98" i="43" s="1"/>
  <c r="AH89" i="8"/>
  <c r="AI85" i="8"/>
  <c r="AP94" i="43" s="1"/>
  <c r="AH85" i="8"/>
  <c r="AI81" i="8"/>
  <c r="AP90" i="43" s="1"/>
  <c r="AH81" i="8"/>
  <c r="AI77" i="8"/>
  <c r="AP86" i="43" s="1"/>
  <c r="AH77" i="8"/>
  <c r="AI73" i="8"/>
  <c r="AP82" i="43" s="1"/>
  <c r="AH73" i="8"/>
  <c r="AI69" i="8"/>
  <c r="AP78" i="43" s="1"/>
  <c r="AH69" i="8"/>
  <c r="AI65" i="8"/>
  <c r="AP74" i="43" s="1"/>
  <c r="AH65" i="8"/>
  <c r="AI61" i="8"/>
  <c r="AP70" i="43" s="1"/>
  <c r="AH61" i="8"/>
  <c r="AI57" i="8"/>
  <c r="AP66" i="43" s="1"/>
  <c r="AH57" i="8"/>
  <c r="AI53" i="8"/>
  <c r="AP62" i="43" s="1"/>
  <c r="AH53" i="8"/>
  <c r="AI49" i="8"/>
  <c r="AP58" i="43" s="1"/>
  <c r="AH49" i="8"/>
  <c r="AI45" i="8"/>
  <c r="AP54" i="43" s="1"/>
  <c r="AH45" i="8"/>
  <c r="AI41" i="8"/>
  <c r="AP50" i="43" s="1"/>
  <c r="AH41" i="8"/>
  <c r="AI37" i="8"/>
  <c r="AP46" i="43" s="1"/>
  <c r="AH37" i="8"/>
  <c r="AI33" i="8"/>
  <c r="AP42" i="43" s="1"/>
  <c r="AH33" i="8"/>
  <c r="AI29" i="8"/>
  <c r="AP38" i="43" s="1"/>
  <c r="AH29" i="8"/>
  <c r="AI25" i="8"/>
  <c r="AP34" i="43" s="1"/>
  <c r="AH25" i="8"/>
  <c r="AI21" i="8"/>
  <c r="AP30" i="43" s="1"/>
  <c r="AH21" i="8"/>
  <c r="AI17" i="8"/>
  <c r="AP26" i="43" s="1"/>
  <c r="AH17" i="8"/>
  <c r="AI13" i="8"/>
  <c r="AP22" i="43" s="1"/>
  <c r="AH13" i="8"/>
  <c r="AI9" i="8"/>
  <c r="AP18" i="43" s="1"/>
  <c r="AH9" i="8"/>
  <c r="AI5" i="8"/>
  <c r="AP14" i="43" s="1"/>
  <c r="AH5" i="8"/>
  <c r="AI154" i="8"/>
  <c r="AP163" i="43" s="1"/>
  <c r="AH154" i="8"/>
  <c r="AI138" i="8"/>
  <c r="AP147" i="43" s="1"/>
  <c r="AH138" i="8"/>
  <c r="AI130" i="8"/>
  <c r="AP139" i="43" s="1"/>
  <c r="AH130" i="8"/>
  <c r="AH110" i="8"/>
  <c r="AI110" i="8"/>
  <c r="AP119" i="43" s="1"/>
  <c r="AI152" i="8"/>
  <c r="AH152" i="8"/>
  <c r="AH132" i="8"/>
  <c r="AI132" i="8"/>
  <c r="AP141" i="43" s="1"/>
  <c r="AH124" i="8"/>
  <c r="AI124" i="8"/>
  <c r="AP133" i="43" s="1"/>
  <c r="AH116" i="8"/>
  <c r="AI116" i="8"/>
  <c r="AP125" i="43" s="1"/>
  <c r="AH108" i="8"/>
  <c r="AI108" i="8"/>
  <c r="AP117" i="43" s="1"/>
  <c r="AH100" i="8"/>
  <c r="AI100" i="8"/>
  <c r="AP109" i="43" s="1"/>
  <c r="AH88" i="8"/>
  <c r="AI88" i="8"/>
  <c r="AP97" i="43" s="1"/>
  <c r="AH80" i="8"/>
  <c r="AI80" i="8"/>
  <c r="AP89" i="43" s="1"/>
  <c r="AH72" i="8"/>
  <c r="AI72" i="8"/>
  <c r="AP81" i="43" s="1"/>
  <c r="AH68" i="8"/>
  <c r="AI68" i="8"/>
  <c r="AP77" i="43" s="1"/>
  <c r="AH60" i="8"/>
  <c r="AI60" i="8"/>
  <c r="AH56" i="8"/>
  <c r="AI56" i="8"/>
  <c r="AP65" i="43" s="1"/>
  <c r="AH52" i="8"/>
  <c r="AI52" i="8"/>
  <c r="AP61" i="43" s="1"/>
  <c r="AH48" i="8"/>
  <c r="AI48" i="8"/>
  <c r="AP57" i="43" s="1"/>
  <c r="AH44" i="8"/>
  <c r="AI44" i="8"/>
  <c r="AP53" i="43" s="1"/>
  <c r="AH40" i="8"/>
  <c r="AI40" i="8"/>
  <c r="AP49" i="43" s="1"/>
  <c r="AH36" i="8"/>
  <c r="AI36" i="8"/>
  <c r="AP45" i="43" s="1"/>
  <c r="AH32" i="8"/>
  <c r="AI32" i="8"/>
  <c r="AP41" i="43" s="1"/>
  <c r="AH28" i="8"/>
  <c r="AI28" i="8"/>
  <c r="AP37" i="43" s="1"/>
  <c r="AH24" i="8"/>
  <c r="AI24" i="8"/>
  <c r="AP33" i="43" s="1"/>
  <c r="AH20" i="8"/>
  <c r="AI20" i="8"/>
  <c r="AP29" i="43" s="1"/>
  <c r="AH16" i="8"/>
  <c r="AI16" i="8"/>
  <c r="AP25" i="43" s="1"/>
  <c r="AH12" i="8"/>
  <c r="AI12" i="8"/>
  <c r="AP21" i="43" s="1"/>
  <c r="AH8" i="8"/>
  <c r="AI8" i="8"/>
  <c r="AP17" i="43" s="1"/>
  <c r="AH4" i="8"/>
  <c r="AI4" i="8"/>
  <c r="AP13" i="43" s="1"/>
  <c r="AH150" i="8"/>
  <c r="AI150" i="8"/>
  <c r="AP159" i="43" s="1"/>
  <c r="AI134" i="8"/>
  <c r="AP143" i="43" s="1"/>
  <c r="AH134" i="8"/>
  <c r="AH118" i="8"/>
  <c r="AI118" i="8"/>
  <c r="AP127" i="43" s="1"/>
  <c r="AH102" i="8"/>
  <c r="AI102" i="8"/>
  <c r="AP111" i="43" s="1"/>
  <c r="AH156" i="8"/>
  <c r="AI156" i="8"/>
  <c r="AP165" i="43" s="1"/>
  <c r="AI148" i="8"/>
  <c r="AP157" i="43" s="1"/>
  <c r="AH148" i="8"/>
  <c r="AI144" i="8"/>
  <c r="AP153" i="43" s="1"/>
  <c r="AH144" i="8"/>
  <c r="AI140" i="8"/>
  <c r="AP149" i="43" s="1"/>
  <c r="AH140" i="8"/>
  <c r="AH136" i="8"/>
  <c r="AI136" i="8"/>
  <c r="AP145" i="43" s="1"/>
  <c r="AI128" i="8"/>
  <c r="AP137" i="43" s="1"/>
  <c r="AH128" i="8"/>
  <c r="AH120" i="8"/>
  <c r="AI120" i="8"/>
  <c r="AP129" i="43" s="1"/>
  <c r="AH112" i="8"/>
  <c r="AI112" i="8"/>
  <c r="AP121" i="43" s="1"/>
  <c r="AH104" i="8"/>
  <c r="AI104" i="8"/>
  <c r="AP113" i="43" s="1"/>
  <c r="AH96" i="8"/>
  <c r="AI96" i="8"/>
  <c r="AP105" i="43" s="1"/>
  <c r="AH92" i="8"/>
  <c r="AI92" i="8"/>
  <c r="AP101" i="43" s="1"/>
  <c r="AH84" i="8"/>
  <c r="AI84" i="8"/>
  <c r="AP93" i="43" s="1"/>
  <c r="AH76" i="8"/>
  <c r="AI76" i="8"/>
  <c r="AP85" i="43" s="1"/>
  <c r="AH64" i="8"/>
  <c r="AI64" i="8"/>
  <c r="AP73" i="43" s="1"/>
  <c r="AI155" i="8"/>
  <c r="AP164" i="43" s="1"/>
  <c r="AH155" i="8"/>
  <c r="AI151" i="8"/>
  <c r="AP160" i="43" s="1"/>
  <c r="AH151" i="8"/>
  <c r="AI147" i="8"/>
  <c r="AP156" i="43" s="1"/>
  <c r="AH147" i="8"/>
  <c r="AI143" i="8"/>
  <c r="AP152" i="43" s="1"/>
  <c r="AH143" i="8"/>
  <c r="AI139" i="8"/>
  <c r="AP148" i="43" s="1"/>
  <c r="AH139" i="8"/>
  <c r="AI135" i="8"/>
  <c r="AH135" i="8"/>
  <c r="AH131" i="8"/>
  <c r="AI131" i="8"/>
  <c r="AP140" i="43" s="1"/>
  <c r="AH127" i="8"/>
  <c r="AI127" i="8"/>
  <c r="AP136" i="43" s="1"/>
  <c r="AI123" i="8"/>
  <c r="AP132" i="43" s="1"/>
  <c r="AH123" i="8"/>
  <c r="AI119" i="8"/>
  <c r="AP128" i="43" s="1"/>
  <c r="AH119" i="8"/>
  <c r="AI115" i="8"/>
  <c r="AP124" i="43" s="1"/>
  <c r="AH115" i="8"/>
  <c r="AI111" i="8"/>
  <c r="AP120" i="43" s="1"/>
  <c r="AH111" i="8"/>
  <c r="AI107" i="8"/>
  <c r="AP116" i="43" s="1"/>
  <c r="AH107" i="8"/>
  <c r="AI103" i="8"/>
  <c r="AP112" i="43" s="1"/>
  <c r="AH103" i="8"/>
  <c r="AI99" i="8"/>
  <c r="AP108" i="43" s="1"/>
  <c r="AH99" i="8"/>
  <c r="AI95" i="8"/>
  <c r="AP104" i="43" s="1"/>
  <c r="AH95" i="8"/>
  <c r="AI91" i="8"/>
  <c r="AP100" i="43" s="1"/>
  <c r="AH91" i="8"/>
  <c r="AI87" i="8"/>
  <c r="AP96" i="43" s="1"/>
  <c r="AH87" i="8"/>
  <c r="AI83" i="8"/>
  <c r="AP92" i="43" s="1"/>
  <c r="AH83" i="8"/>
  <c r="AI79" i="8"/>
  <c r="AP88" i="43" s="1"/>
  <c r="AH79" i="8"/>
  <c r="AI75" i="8"/>
  <c r="AP84" i="43" s="1"/>
  <c r="AH75" i="8"/>
  <c r="AI71" i="8"/>
  <c r="AP80" i="43" s="1"/>
  <c r="AH71" i="8"/>
  <c r="AI67" i="8"/>
  <c r="AH67" i="8"/>
  <c r="AI63" i="8"/>
  <c r="AP72" i="43" s="1"/>
  <c r="AH63" i="8"/>
  <c r="AI59" i="8"/>
  <c r="AP68" i="43" s="1"/>
  <c r="AH59" i="8"/>
  <c r="AI55" i="8"/>
  <c r="AP64" i="43" s="1"/>
  <c r="AH55" i="8"/>
  <c r="AI51" i="8"/>
  <c r="AP60" i="43" s="1"/>
  <c r="AH51" i="8"/>
  <c r="AI47" i="8"/>
  <c r="AP56" i="43" s="1"/>
  <c r="AH47" i="8"/>
  <c r="AI43" i="8"/>
  <c r="AP52" i="43" s="1"/>
  <c r="AH43" i="8"/>
  <c r="AI39" i="8"/>
  <c r="AP48" i="43" s="1"/>
  <c r="AH39" i="8"/>
  <c r="AI35" i="8"/>
  <c r="AP44" i="43" s="1"/>
  <c r="AH35" i="8"/>
  <c r="AI31" i="8"/>
  <c r="AP40" i="43" s="1"/>
  <c r="AH31" i="8"/>
  <c r="AI27" i="8"/>
  <c r="AP36" i="43" s="1"/>
  <c r="AH27" i="8"/>
  <c r="AI23" i="8"/>
  <c r="AP32" i="43" s="1"/>
  <c r="AH23" i="8"/>
  <c r="AI19" i="8"/>
  <c r="AP28" i="43" s="1"/>
  <c r="AH19" i="8"/>
  <c r="AI15" i="8"/>
  <c r="AH15" i="8"/>
  <c r="AI11" i="8"/>
  <c r="AP20" i="43" s="1"/>
  <c r="AH11" i="8"/>
  <c r="AI7" i="8"/>
  <c r="AP16" i="43" s="1"/>
  <c r="AH7" i="8"/>
  <c r="AI3" i="8"/>
  <c r="AP12" i="43" s="1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T161" i="43" s="1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T24" i="43" s="1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T122" i="43" s="1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T144" i="43" s="1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T76" i="43" s="1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O164" i="43" s="1"/>
  <c r="AH155" i="6"/>
  <c r="AI147" i="6"/>
  <c r="AO156" i="43" s="1"/>
  <c r="AH147" i="6"/>
  <c r="AI139" i="6"/>
  <c r="AO148" i="43" s="1"/>
  <c r="AH139" i="6"/>
  <c r="AI131" i="6"/>
  <c r="AO140" i="43" s="1"/>
  <c r="AH131" i="6"/>
  <c r="AI123" i="6"/>
  <c r="AO132" i="43" s="1"/>
  <c r="AH123" i="6"/>
  <c r="AI115" i="6"/>
  <c r="AO124" i="43" s="1"/>
  <c r="AH115" i="6"/>
  <c r="AI111" i="6"/>
  <c r="AO120" i="43" s="1"/>
  <c r="AH111" i="6"/>
  <c r="AI107" i="6"/>
  <c r="AO116" i="43" s="1"/>
  <c r="AH107" i="6"/>
  <c r="AI103" i="6"/>
  <c r="AO112" i="43" s="1"/>
  <c r="AH103" i="6"/>
  <c r="AI99" i="6"/>
  <c r="AO108" i="43" s="1"/>
  <c r="AH99" i="6"/>
  <c r="AI95" i="6"/>
  <c r="AO104" i="43" s="1"/>
  <c r="AH95" i="6"/>
  <c r="AI91" i="6"/>
  <c r="AO100" i="43" s="1"/>
  <c r="AH91" i="6"/>
  <c r="AI87" i="6"/>
  <c r="AO96" i="43" s="1"/>
  <c r="AH87" i="6"/>
  <c r="AI83" i="6"/>
  <c r="AO92" i="43" s="1"/>
  <c r="AH83" i="6"/>
  <c r="AI79" i="6"/>
  <c r="AO88" i="43" s="1"/>
  <c r="AH79" i="6"/>
  <c r="AI75" i="6"/>
  <c r="AO84" i="43" s="1"/>
  <c r="AH75" i="6"/>
  <c r="AI67" i="6"/>
  <c r="AH67" i="6"/>
  <c r="AI63" i="6"/>
  <c r="AO72" i="43" s="1"/>
  <c r="AH63" i="6"/>
  <c r="AI59" i="6"/>
  <c r="AO68" i="43" s="1"/>
  <c r="AH59" i="6"/>
  <c r="AI55" i="6"/>
  <c r="AO64" i="43" s="1"/>
  <c r="AH55" i="6"/>
  <c r="AI51" i="6"/>
  <c r="AO60" i="43" s="1"/>
  <c r="AH51" i="6"/>
  <c r="AI47" i="6"/>
  <c r="AO56" i="43" s="1"/>
  <c r="AH47" i="6"/>
  <c r="AI43" i="6"/>
  <c r="AO52" i="43" s="1"/>
  <c r="AH43" i="6"/>
  <c r="AI39" i="6"/>
  <c r="AO48" i="43" s="1"/>
  <c r="AH39" i="6"/>
  <c r="AI35" i="6"/>
  <c r="AO44" i="43" s="1"/>
  <c r="AH35" i="6"/>
  <c r="AI31" i="6"/>
  <c r="AO40" i="43" s="1"/>
  <c r="AH31" i="6"/>
  <c r="AI27" i="6"/>
  <c r="AO36" i="43" s="1"/>
  <c r="AH27" i="6"/>
  <c r="AI23" i="6"/>
  <c r="AO32" i="43" s="1"/>
  <c r="AH23" i="6"/>
  <c r="AI19" i="6"/>
  <c r="AO28" i="43" s="1"/>
  <c r="AH19" i="6"/>
  <c r="AI15" i="6"/>
  <c r="AO24" i="43" s="1"/>
  <c r="AH15" i="6"/>
  <c r="AI11" i="6"/>
  <c r="AO20" i="43" s="1"/>
  <c r="AH11" i="6"/>
  <c r="AI7" i="6"/>
  <c r="AO16" i="43" s="1"/>
  <c r="AH7" i="6"/>
  <c r="AI151" i="6"/>
  <c r="AO160" i="43" s="1"/>
  <c r="AH151" i="6"/>
  <c r="AI143" i="6"/>
  <c r="AO152" i="43" s="1"/>
  <c r="AH143" i="6"/>
  <c r="AI135" i="6"/>
  <c r="AH135" i="6"/>
  <c r="AI127" i="6"/>
  <c r="AO136" i="43" s="1"/>
  <c r="AH127" i="6"/>
  <c r="AI119" i="6"/>
  <c r="AO128" i="43" s="1"/>
  <c r="AH119" i="6"/>
  <c r="AI71" i="6"/>
  <c r="AO80" i="43" s="1"/>
  <c r="AH71" i="6"/>
  <c r="AH154" i="6"/>
  <c r="AI154" i="6"/>
  <c r="AO163" i="43" s="1"/>
  <c r="AH150" i="6"/>
  <c r="AI150" i="6"/>
  <c r="AO159" i="43" s="1"/>
  <c r="AH146" i="6"/>
  <c r="AI146" i="6"/>
  <c r="AO155" i="43" s="1"/>
  <c r="AH142" i="6"/>
  <c r="AI142" i="6"/>
  <c r="AO151" i="43" s="1"/>
  <c r="AH138" i="6"/>
  <c r="AI138" i="6"/>
  <c r="AO147" i="43" s="1"/>
  <c r="AH134" i="6"/>
  <c r="AI134" i="6"/>
  <c r="AO143" i="43" s="1"/>
  <c r="AI130" i="6"/>
  <c r="AO139" i="43" s="1"/>
  <c r="AH130" i="6"/>
  <c r="AI126" i="6"/>
  <c r="AO135" i="43" s="1"/>
  <c r="AH126" i="6"/>
  <c r="AI122" i="6"/>
  <c r="AO131" i="43" s="1"/>
  <c r="AH122" i="6"/>
  <c r="AI118" i="6"/>
  <c r="AO127" i="43" s="1"/>
  <c r="AH118" i="6"/>
  <c r="AI114" i="6"/>
  <c r="AO123" i="43" s="1"/>
  <c r="AH114" i="6"/>
  <c r="AI110" i="6"/>
  <c r="AO119" i="43" s="1"/>
  <c r="AH110" i="6"/>
  <c r="AI106" i="6"/>
  <c r="AO115" i="43" s="1"/>
  <c r="AH106" i="6"/>
  <c r="AI102" i="6"/>
  <c r="AO111" i="43" s="1"/>
  <c r="AH102" i="6"/>
  <c r="AI98" i="6"/>
  <c r="AO107" i="43" s="1"/>
  <c r="AH98" i="6"/>
  <c r="AI94" i="6"/>
  <c r="AO103" i="43" s="1"/>
  <c r="AH94" i="6"/>
  <c r="AH90" i="6"/>
  <c r="AI90" i="6"/>
  <c r="AO99" i="43" s="1"/>
  <c r="AH86" i="6"/>
  <c r="AI86" i="6"/>
  <c r="AO95" i="43" s="1"/>
  <c r="AI82" i="6"/>
  <c r="AO91" i="43" s="1"/>
  <c r="AH82" i="6"/>
  <c r="AH78" i="6"/>
  <c r="AI78" i="6"/>
  <c r="AO87" i="43" s="1"/>
  <c r="AH74" i="6"/>
  <c r="AI74" i="6"/>
  <c r="AO83" i="43" s="1"/>
  <c r="AH70" i="6"/>
  <c r="AI70" i="6"/>
  <c r="AO79" i="43" s="1"/>
  <c r="AH66" i="6"/>
  <c r="AI66" i="6"/>
  <c r="AO75" i="43" s="1"/>
  <c r="AH62" i="6"/>
  <c r="AI62" i="6"/>
  <c r="AO71" i="43" s="1"/>
  <c r="AH58" i="6"/>
  <c r="AI58" i="6"/>
  <c r="AO67" i="43" s="1"/>
  <c r="AH54" i="6"/>
  <c r="AI54" i="6"/>
  <c r="AO63" i="43" s="1"/>
  <c r="AH50" i="6"/>
  <c r="AI50" i="6"/>
  <c r="AO59" i="43" s="1"/>
  <c r="AH46" i="6"/>
  <c r="AI46" i="6"/>
  <c r="AO55" i="43" s="1"/>
  <c r="AH42" i="6"/>
  <c r="AI42" i="6"/>
  <c r="AO51" i="43" s="1"/>
  <c r="AH38" i="6"/>
  <c r="AI38" i="6"/>
  <c r="AO47" i="43" s="1"/>
  <c r="AH34" i="6"/>
  <c r="AI34" i="6"/>
  <c r="AO43" i="43" s="1"/>
  <c r="AH30" i="6"/>
  <c r="AI30" i="6"/>
  <c r="AO39" i="43" s="1"/>
  <c r="AH26" i="6"/>
  <c r="AI26" i="6"/>
  <c r="AO35" i="43" s="1"/>
  <c r="AH22" i="6"/>
  <c r="AI22" i="6"/>
  <c r="AO31" i="43" s="1"/>
  <c r="AH18" i="6"/>
  <c r="AI18" i="6"/>
  <c r="AO27" i="43" s="1"/>
  <c r="AH14" i="6"/>
  <c r="AI14" i="6"/>
  <c r="AO23" i="43" s="1"/>
  <c r="AH10" i="6"/>
  <c r="AI10" i="6"/>
  <c r="AO19" i="43" s="1"/>
  <c r="AH6" i="6"/>
  <c r="AI6" i="6"/>
  <c r="AO15" i="43" s="1"/>
  <c r="AI153" i="6"/>
  <c r="AO162" i="43" s="1"/>
  <c r="AH153" i="6"/>
  <c r="AI149" i="6"/>
  <c r="AO158" i="43" s="1"/>
  <c r="AH149" i="6"/>
  <c r="AI141" i="6"/>
  <c r="AO150" i="43" s="1"/>
  <c r="AH141" i="6"/>
  <c r="AI137" i="6"/>
  <c r="AO146" i="43" s="1"/>
  <c r="AH137" i="6"/>
  <c r="AI133" i="6"/>
  <c r="AO142" i="43" s="1"/>
  <c r="AH133" i="6"/>
  <c r="AH129" i="6"/>
  <c r="AI129" i="6"/>
  <c r="AO138" i="43" s="1"/>
  <c r="AI125" i="6"/>
  <c r="AO134" i="43" s="1"/>
  <c r="AH125" i="6"/>
  <c r="AI121" i="6"/>
  <c r="AO130" i="43" s="1"/>
  <c r="AH121" i="6"/>
  <c r="AI117" i="6"/>
  <c r="AO126" i="43" s="1"/>
  <c r="AH117" i="6"/>
  <c r="AI113" i="6"/>
  <c r="AO122" i="43" s="1"/>
  <c r="AH113" i="6"/>
  <c r="AI109" i="6"/>
  <c r="AO118" i="43" s="1"/>
  <c r="AH109" i="6"/>
  <c r="AI105" i="6"/>
  <c r="AO114" i="43" s="1"/>
  <c r="AH105" i="6"/>
  <c r="AI101" i="6"/>
  <c r="AO110" i="43" s="1"/>
  <c r="AH101" i="6"/>
  <c r="AI97" i="6"/>
  <c r="AO106" i="43" s="1"/>
  <c r="AH97" i="6"/>
  <c r="AI93" i="6"/>
  <c r="AO102" i="43" s="1"/>
  <c r="AH93" i="6"/>
  <c r="AI89" i="6"/>
  <c r="AO98" i="43" s="1"/>
  <c r="AH89" i="6"/>
  <c r="AI85" i="6"/>
  <c r="AO94" i="43" s="1"/>
  <c r="AH85" i="6"/>
  <c r="AI81" i="6"/>
  <c r="AO90" i="43" s="1"/>
  <c r="AH81" i="6"/>
  <c r="AI77" i="6"/>
  <c r="AO86" i="43" s="1"/>
  <c r="AH77" i="6"/>
  <c r="AI73" i="6"/>
  <c r="AO82" i="43" s="1"/>
  <c r="AH73" i="6"/>
  <c r="AI69" i="6"/>
  <c r="AO78" i="43" s="1"/>
  <c r="AH69" i="6"/>
  <c r="AI65" i="6"/>
  <c r="AO74" i="43" s="1"/>
  <c r="AH65" i="6"/>
  <c r="AI61" i="6"/>
  <c r="AO70" i="43" s="1"/>
  <c r="AH61" i="6"/>
  <c r="AI57" i="6"/>
  <c r="AO66" i="43" s="1"/>
  <c r="AH57" i="6"/>
  <c r="AI53" i="6"/>
  <c r="AO62" i="43" s="1"/>
  <c r="AH53" i="6"/>
  <c r="AI49" i="6"/>
  <c r="AO58" i="43" s="1"/>
  <c r="AH49" i="6"/>
  <c r="AI45" i="6"/>
  <c r="AO54" i="43" s="1"/>
  <c r="AH45" i="6"/>
  <c r="AI41" i="6"/>
  <c r="AO50" i="43" s="1"/>
  <c r="AH41" i="6"/>
  <c r="AI37" i="6"/>
  <c r="AO46" i="43" s="1"/>
  <c r="AH37" i="6"/>
  <c r="AI33" i="6"/>
  <c r="AO42" i="43" s="1"/>
  <c r="AH33" i="6"/>
  <c r="AI29" i="6"/>
  <c r="AO38" i="43" s="1"/>
  <c r="AH29" i="6"/>
  <c r="AI25" i="6"/>
  <c r="AO34" i="43" s="1"/>
  <c r="AH25" i="6"/>
  <c r="AI21" i="6"/>
  <c r="AO30" i="43" s="1"/>
  <c r="AH21" i="6"/>
  <c r="AI17" i="6"/>
  <c r="AO26" i="43" s="1"/>
  <c r="AH17" i="6"/>
  <c r="AI13" i="6"/>
  <c r="AO22" i="43" s="1"/>
  <c r="AH13" i="6"/>
  <c r="AI9" i="6"/>
  <c r="AO18" i="43" s="1"/>
  <c r="AH9" i="6"/>
  <c r="AI5" i="6"/>
  <c r="AO14" i="43" s="1"/>
  <c r="AH5" i="6"/>
  <c r="AI145" i="6"/>
  <c r="AO154" i="43" s="1"/>
  <c r="AH145" i="6"/>
  <c r="AI156" i="6"/>
  <c r="AO165" i="43" s="1"/>
  <c r="AH156" i="6"/>
  <c r="AI152" i="6"/>
  <c r="AO161" i="43" s="1"/>
  <c r="AH152" i="6"/>
  <c r="AI148" i="6"/>
  <c r="AO157" i="43" s="1"/>
  <c r="AH148" i="6"/>
  <c r="AI144" i="6"/>
  <c r="AO153" i="43" s="1"/>
  <c r="AH144" i="6"/>
  <c r="AI140" i="6"/>
  <c r="AO149" i="43" s="1"/>
  <c r="AH140" i="6"/>
  <c r="AI136" i="6"/>
  <c r="AO145" i="43" s="1"/>
  <c r="AH136" i="6"/>
  <c r="AI132" i="6"/>
  <c r="AO141" i="43" s="1"/>
  <c r="AH132" i="6"/>
  <c r="AI128" i="6"/>
  <c r="AO137" i="43" s="1"/>
  <c r="AH128" i="6"/>
  <c r="AH124" i="6"/>
  <c r="AI124" i="6"/>
  <c r="AO133" i="43" s="1"/>
  <c r="AH120" i="6"/>
  <c r="AI120" i="6"/>
  <c r="AO129" i="43" s="1"/>
  <c r="AH116" i="6"/>
  <c r="AI116" i="6"/>
  <c r="AO125" i="43" s="1"/>
  <c r="AH112" i="6"/>
  <c r="AI112" i="6"/>
  <c r="AO121" i="43" s="1"/>
  <c r="AH108" i="6"/>
  <c r="AI108" i="6"/>
  <c r="AO117" i="43" s="1"/>
  <c r="AH104" i="6"/>
  <c r="AI104" i="6"/>
  <c r="AO113" i="43" s="1"/>
  <c r="AH100" i="6"/>
  <c r="AI100" i="6"/>
  <c r="AO109" i="43" s="1"/>
  <c r="AH96" i="6"/>
  <c r="AI96" i="6"/>
  <c r="AO105" i="43" s="1"/>
  <c r="AH92" i="6"/>
  <c r="AI92" i="6"/>
  <c r="AO101" i="43" s="1"/>
  <c r="AH88" i="6"/>
  <c r="AI88" i="6"/>
  <c r="AO97" i="43" s="1"/>
  <c r="AH84" i="6"/>
  <c r="AI84" i="6"/>
  <c r="AO93" i="43" s="1"/>
  <c r="AH80" i="6"/>
  <c r="AI80" i="6"/>
  <c r="AO89" i="43" s="1"/>
  <c r="AH76" i="6"/>
  <c r="AI76" i="6"/>
  <c r="AO85" i="43" s="1"/>
  <c r="AH72" i="6"/>
  <c r="AI72" i="6"/>
  <c r="AO81" i="43" s="1"/>
  <c r="AH68" i="6"/>
  <c r="AI68" i="6"/>
  <c r="AO77" i="43" s="1"/>
  <c r="AH64" i="6"/>
  <c r="AI64" i="6"/>
  <c r="AO73" i="43" s="1"/>
  <c r="AH60" i="6"/>
  <c r="AI60" i="6"/>
  <c r="AO69" i="43" s="1"/>
  <c r="AH56" i="6"/>
  <c r="AI56" i="6"/>
  <c r="AO65" i="43" s="1"/>
  <c r="AH52" i="6"/>
  <c r="AI52" i="6"/>
  <c r="AO61" i="43" s="1"/>
  <c r="AH48" i="6"/>
  <c r="AI48" i="6"/>
  <c r="AO57" i="43" s="1"/>
  <c r="AH44" i="6"/>
  <c r="AI44" i="6"/>
  <c r="AO53" i="43" s="1"/>
  <c r="AH40" i="6"/>
  <c r="AI40" i="6"/>
  <c r="AO49" i="43" s="1"/>
  <c r="AH36" i="6"/>
  <c r="AI36" i="6"/>
  <c r="AO45" i="43" s="1"/>
  <c r="AH32" i="6"/>
  <c r="AI32" i="6"/>
  <c r="AO41" i="43" s="1"/>
  <c r="AH28" i="6"/>
  <c r="AI28" i="6"/>
  <c r="AO37" i="43" s="1"/>
  <c r="AH24" i="6"/>
  <c r="AI24" i="6"/>
  <c r="AO33" i="43" s="1"/>
  <c r="AH20" i="6"/>
  <c r="AI20" i="6"/>
  <c r="AO29" i="43" s="1"/>
  <c r="AH16" i="6"/>
  <c r="AI16" i="6"/>
  <c r="AO25" i="43" s="1"/>
  <c r="AH12" i="6"/>
  <c r="AI12" i="6"/>
  <c r="AO21" i="43" s="1"/>
  <c r="AH8" i="6"/>
  <c r="AI8" i="6"/>
  <c r="AO17" i="43" s="1"/>
  <c r="AH4" i="6"/>
  <c r="AI4" i="6"/>
  <c r="AO13" i="43" s="1"/>
  <c r="AI3" i="6"/>
  <c r="AO12" i="43" s="1"/>
  <c r="AH3" i="6"/>
  <c r="AK150" i="4"/>
  <c r="AL150" i="4"/>
  <c r="AK109" i="4"/>
  <c r="AL109" i="4"/>
  <c r="AL102" i="4"/>
  <c r="AK102" i="4"/>
  <c r="AL112" i="4"/>
  <c r="AK112" i="4"/>
  <c r="AK146" i="4"/>
  <c r="AL146" i="4"/>
  <c r="AL123" i="4"/>
  <c r="AK123" i="4"/>
  <c r="AL108" i="4"/>
  <c r="AK108" i="4"/>
  <c r="AL124" i="4"/>
  <c r="AK124" i="4"/>
  <c r="AL148" i="4"/>
  <c r="AK148" i="4"/>
  <c r="AK101" i="4"/>
  <c r="AL101" i="4"/>
  <c r="AK118" i="4"/>
  <c r="AL118" i="4"/>
  <c r="AL119" i="4"/>
  <c r="AK119" i="4"/>
  <c r="AL152" i="4"/>
  <c r="AK152" i="4"/>
  <c r="AL125" i="4"/>
  <c r="AK125" i="4"/>
  <c r="AK122" i="4"/>
  <c r="AL122" i="4"/>
  <c r="AL99" i="4"/>
  <c r="AK99" i="4"/>
  <c r="AK126" i="4"/>
  <c r="AL126" i="4"/>
  <c r="AK142" i="4"/>
  <c r="AL142" i="4"/>
  <c r="AL149" i="4"/>
  <c r="AK149" i="4"/>
  <c r="AK114" i="4"/>
  <c r="AL114" i="4"/>
  <c r="AK93" i="4"/>
  <c r="AL93" i="4"/>
  <c r="AL151" i="4"/>
  <c r="AK151" i="4"/>
  <c r="AL94" i="4"/>
  <c r="AK94" i="4"/>
  <c r="AL110" i="4"/>
  <c r="AK110" i="4"/>
  <c r="AL91" i="4"/>
  <c r="AK91" i="4"/>
  <c r="AL92" i="4"/>
  <c r="AK92" i="4"/>
  <c r="AK138" i="4"/>
  <c r="AL138" i="4"/>
  <c r="AK155" i="4"/>
  <c r="AL155" i="4"/>
  <c r="AL100" i="4"/>
  <c r="AK100" i="4"/>
  <c r="AL156" i="4"/>
  <c r="AK156" i="4"/>
  <c r="AL120" i="4"/>
  <c r="AK120" i="4"/>
  <c r="AL145" i="4"/>
  <c r="AK145" i="4"/>
  <c r="AL154" i="4"/>
  <c r="AK154" i="4"/>
  <c r="AL115" i="4"/>
  <c r="AK115" i="4"/>
  <c r="AL95" i="4"/>
  <c r="AK95" i="4"/>
  <c r="AL111" i="4"/>
  <c r="AK111" i="4"/>
  <c r="AL127" i="4"/>
  <c r="AK127" i="4"/>
  <c r="AL144" i="4"/>
  <c r="AK144" i="4"/>
  <c r="AK105" i="4"/>
  <c r="AL105" i="4"/>
  <c r="AL131" i="4"/>
  <c r="AK131" i="4"/>
  <c r="AK133" i="4"/>
  <c r="AL133" i="4"/>
  <c r="AK90" i="4"/>
  <c r="AL90" i="4"/>
  <c r="AL86" i="4"/>
  <c r="AK86" i="4"/>
  <c r="AL80" i="4"/>
  <c r="AK80" i="4"/>
  <c r="AL82" i="4"/>
  <c r="AK82" i="4"/>
  <c r="AL88" i="4"/>
  <c r="AK88" i="4"/>
  <c r="AL63" i="4"/>
  <c r="AK63" i="4"/>
  <c r="AK75" i="4"/>
  <c r="AL75" i="4"/>
  <c r="AL81" i="4"/>
  <c r="AK81" i="4"/>
  <c r="AL76" i="4"/>
  <c r="AK76" i="4"/>
  <c r="AL74" i="4"/>
  <c r="AK74" i="4"/>
  <c r="AL84" i="4"/>
  <c r="AK84" i="4"/>
  <c r="AL69" i="4"/>
  <c r="AK69" i="4"/>
  <c r="AK62" i="4"/>
  <c r="AL62" i="4"/>
  <c r="AK31" i="4"/>
  <c r="AL31" i="4"/>
  <c r="AL48" i="4"/>
  <c r="AK48" i="4"/>
  <c r="AL38" i="4"/>
  <c r="AK38" i="4"/>
  <c r="AK23" i="4"/>
  <c r="AL23" i="4"/>
  <c r="AL56" i="4"/>
  <c r="AK56" i="4"/>
  <c r="AL17" i="4"/>
  <c r="AK17" i="4"/>
  <c r="AL18" i="4"/>
  <c r="AK18" i="4"/>
  <c r="AL16" i="4"/>
  <c r="AK16" i="4"/>
  <c r="AL50" i="4"/>
  <c r="AK50" i="4"/>
  <c r="AL12" i="4"/>
  <c r="AK12" i="4"/>
  <c r="AK55" i="4"/>
  <c r="AL55" i="4"/>
  <c r="AL37" i="4"/>
  <c r="AK37" i="4"/>
  <c r="AL49" i="4"/>
  <c r="AK49" i="4"/>
  <c r="AK43" i="4"/>
  <c r="AL43" i="4"/>
  <c r="AL40" i="4"/>
  <c r="AK40" i="4"/>
  <c r="AK10" i="4"/>
  <c r="AL10" i="4"/>
  <c r="AK14" i="4"/>
  <c r="AL14" i="4"/>
  <c r="AL46" i="4"/>
  <c r="AK46" i="4"/>
  <c r="AL24" i="4"/>
  <c r="AK24" i="4"/>
  <c r="AL58" i="4"/>
  <c r="AK58" i="4"/>
  <c r="AL22" i="4"/>
  <c r="AK22" i="4"/>
  <c r="AL20" i="4"/>
  <c r="AK20" i="4"/>
  <c r="AL9" i="4"/>
  <c r="AK9" i="4"/>
  <c r="AL4" i="4"/>
  <c r="AK4" i="4"/>
  <c r="AL61" i="4"/>
  <c r="AK61" i="4"/>
  <c r="P82" i="2"/>
  <c r="P110" i="2"/>
  <c r="AK110" i="2" s="1"/>
  <c r="P48" i="2"/>
  <c r="AK48" i="2" s="1"/>
  <c r="P114" i="2"/>
  <c r="AK114" i="2" s="1"/>
  <c r="P91" i="2"/>
  <c r="AL55" i="2"/>
  <c r="AK55" i="2"/>
  <c r="AK87" i="2"/>
  <c r="AL87" i="2"/>
  <c r="AL119" i="2"/>
  <c r="AK119" i="2"/>
  <c r="AK17" i="2"/>
  <c r="AL17" i="2"/>
  <c r="AK81" i="2"/>
  <c r="AL81" i="2"/>
  <c r="AK113" i="2"/>
  <c r="AL113" i="2"/>
  <c r="AK145" i="2"/>
  <c r="AL145" i="2"/>
  <c r="AK107" i="2"/>
  <c r="AL107" i="2"/>
  <c r="AK43" i="2"/>
  <c r="AL43" i="2"/>
  <c r="AK44" i="2"/>
  <c r="AL44" i="2"/>
  <c r="AK116" i="2"/>
  <c r="AL116" i="2"/>
  <c r="AK29" i="2"/>
  <c r="AL29" i="2"/>
  <c r="AK93" i="2"/>
  <c r="AL93" i="2"/>
  <c r="AK23" i="2"/>
  <c r="AL23" i="2"/>
  <c r="AK90" i="2"/>
  <c r="AL90" i="2"/>
  <c r="AK32" i="2"/>
  <c r="AL32" i="2"/>
  <c r="AL128" i="2"/>
  <c r="AK128" i="2"/>
  <c r="AK98" i="2"/>
  <c r="AL98" i="2"/>
  <c r="AK99" i="2"/>
  <c r="AL99" i="2"/>
  <c r="AL71" i="2"/>
  <c r="AK71" i="2"/>
  <c r="AK97" i="2"/>
  <c r="AL97" i="2"/>
  <c r="AK51" i="2"/>
  <c r="AL51" i="2"/>
  <c r="AL60" i="2"/>
  <c r="AK60" i="2"/>
  <c r="AK13" i="2"/>
  <c r="AL13" i="2"/>
  <c r="AL46" i="2"/>
  <c r="AK46" i="2"/>
  <c r="AL150" i="2"/>
  <c r="AK150" i="2"/>
  <c r="AL120" i="2"/>
  <c r="AK120" i="2"/>
  <c r="P100" i="2"/>
  <c r="P133" i="2"/>
  <c r="AL30" i="2"/>
  <c r="AK30" i="2"/>
  <c r="AL70" i="2"/>
  <c r="AK70" i="2"/>
  <c r="AL134" i="2"/>
  <c r="AK134" i="2"/>
  <c r="AK8" i="2"/>
  <c r="AL8" i="2"/>
  <c r="AL72" i="2"/>
  <c r="AK72" i="2"/>
  <c r="AL104" i="2"/>
  <c r="AK104" i="2"/>
  <c r="AL136" i="2"/>
  <c r="AK136" i="2"/>
  <c r="AK67" i="2"/>
  <c r="AL67" i="2"/>
  <c r="AK42" i="2"/>
  <c r="AL42" i="2"/>
  <c r="AK106" i="2"/>
  <c r="AL106" i="2"/>
  <c r="AL38" i="2"/>
  <c r="AK38" i="2"/>
  <c r="AL88" i="2"/>
  <c r="AK88" i="2"/>
  <c r="AL64" i="2"/>
  <c r="AK64" i="2"/>
  <c r="AL147" i="2"/>
  <c r="AK147" i="2"/>
  <c r="AK130" i="2"/>
  <c r="AL130" i="2"/>
  <c r="AL76" i="2"/>
  <c r="AK76" i="2"/>
  <c r="AK28" i="2"/>
  <c r="AL28" i="2"/>
  <c r="AL39" i="2"/>
  <c r="AK39" i="2"/>
  <c r="AL135" i="2"/>
  <c r="AK135" i="2"/>
  <c r="AL54" i="2"/>
  <c r="AK54" i="2"/>
  <c r="AK65" i="2"/>
  <c r="AL65" i="2"/>
  <c r="AL11" i="2"/>
  <c r="AK11" i="2"/>
  <c r="AK140" i="2"/>
  <c r="AL140" i="2"/>
  <c r="AK77" i="2"/>
  <c r="AL77" i="2"/>
  <c r="AL24" i="2"/>
  <c r="AK24" i="2"/>
  <c r="AK18" i="2"/>
  <c r="AL18" i="2"/>
  <c r="AK122" i="2"/>
  <c r="AL122" i="2"/>
  <c r="AL15" i="2"/>
  <c r="AK15" i="2"/>
  <c r="AK47" i="2"/>
  <c r="AL47" i="2"/>
  <c r="AL79" i="2"/>
  <c r="AK79" i="2"/>
  <c r="AK143" i="2"/>
  <c r="AL143" i="2"/>
  <c r="AL41" i="2"/>
  <c r="AK41" i="2"/>
  <c r="AK73" i="2"/>
  <c r="AL73" i="2"/>
  <c r="AK137" i="2"/>
  <c r="AL137" i="2"/>
  <c r="AK83" i="2"/>
  <c r="AL83" i="2"/>
  <c r="AL35" i="2"/>
  <c r="AK35" i="2"/>
  <c r="AL139" i="2"/>
  <c r="AK139" i="2"/>
  <c r="AK36" i="2"/>
  <c r="AL36" i="2"/>
  <c r="AL68" i="2"/>
  <c r="AK68" i="2"/>
  <c r="AL21" i="2"/>
  <c r="AK21" i="2"/>
  <c r="AL53" i="2"/>
  <c r="AK53" i="2"/>
  <c r="AK85" i="2"/>
  <c r="AL85" i="2"/>
  <c r="AK117" i="2"/>
  <c r="AL117" i="2"/>
  <c r="AK142" i="2"/>
  <c r="AL142" i="2"/>
  <c r="AL96" i="2"/>
  <c r="AK96" i="2"/>
  <c r="AL34" i="2"/>
  <c r="AK34" i="2"/>
  <c r="AK125" i="2"/>
  <c r="AL125" i="2"/>
  <c r="AK109" i="2"/>
  <c r="AL109" i="2"/>
  <c r="AK7" i="2"/>
  <c r="AL7" i="2"/>
  <c r="AL103" i="2"/>
  <c r="AK103" i="2"/>
  <c r="AK33" i="2"/>
  <c r="AL33" i="2"/>
  <c r="AK129" i="2"/>
  <c r="AL129" i="2"/>
  <c r="AK141" i="2"/>
  <c r="AL141" i="2"/>
  <c r="AL45" i="2"/>
  <c r="AK45" i="2"/>
  <c r="AL86" i="2"/>
  <c r="AK86" i="2"/>
  <c r="AL48" i="2"/>
  <c r="AL152" i="2"/>
  <c r="AK152" i="2"/>
  <c r="AK6" i="2"/>
  <c r="AL6" i="2"/>
  <c r="AK78" i="2"/>
  <c r="AL78" i="2"/>
  <c r="AK49" i="2"/>
  <c r="AL49" i="2"/>
  <c r="AL26" i="2"/>
  <c r="AK26" i="2"/>
  <c r="AL19" i="2"/>
  <c r="AK19" i="2"/>
  <c r="AK66" i="2"/>
  <c r="AL66" i="2"/>
  <c r="AL110" i="2"/>
  <c r="AK58" i="2"/>
  <c r="AL58" i="2"/>
  <c r="AK154" i="2"/>
  <c r="AL154" i="2"/>
  <c r="AK115" i="2"/>
  <c r="AL115" i="2"/>
  <c r="AK156" i="2"/>
  <c r="AL156" i="2"/>
  <c r="AL151" i="2"/>
  <c r="AK151" i="2"/>
  <c r="AK14" i="2"/>
  <c r="AL14" i="2"/>
  <c r="AL56" i="2"/>
  <c r="AK56" i="2"/>
  <c r="AK82" i="2"/>
  <c r="AL82" i="2"/>
  <c r="AL118" i="2"/>
  <c r="AK118" i="2"/>
  <c r="AK101" i="2"/>
  <c r="AL101" i="2"/>
  <c r="AK12" i="2"/>
  <c r="AL12" i="2"/>
  <c r="AL91" i="2"/>
  <c r="AL123" i="2"/>
  <c r="AK123" i="2"/>
  <c r="AK61" i="2"/>
  <c r="AL61" i="2"/>
  <c r="AK27" i="2"/>
  <c r="AL27" i="2"/>
  <c r="AK25" i="2"/>
  <c r="AL25" i="2"/>
  <c r="AK57" i="2"/>
  <c r="AL57" i="2"/>
  <c r="AK89" i="2"/>
  <c r="AL89" i="2"/>
  <c r="AK121" i="2"/>
  <c r="AL121" i="2"/>
  <c r="AK153" i="2"/>
  <c r="AL153" i="2"/>
  <c r="AL3" i="2"/>
  <c r="AK3" i="2"/>
  <c r="AK59" i="2"/>
  <c r="AL59" i="2"/>
  <c r="AK52" i="2"/>
  <c r="AL52" i="2"/>
  <c r="AL5" i="2"/>
  <c r="AK5" i="2"/>
  <c r="AK37" i="2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AL114" i="2" l="1"/>
  <c r="Y135" i="6"/>
  <c r="AO144" i="43"/>
  <c r="Y135" i="8"/>
  <c r="AP144" i="43"/>
  <c r="Y152" i="8"/>
  <c r="AP161" i="43"/>
  <c r="Y113" i="8"/>
  <c r="AP122" i="43"/>
  <c r="Y60" i="8"/>
  <c r="F69" i="43" s="1"/>
  <c r="AP69" i="43"/>
  <c r="Z69" i="43"/>
  <c r="Y67" i="6"/>
  <c r="AO76" i="43"/>
  <c r="Y15" i="8"/>
  <c r="AP24" i="43"/>
  <c r="Y67" i="8"/>
  <c r="AP76" i="43"/>
  <c r="T69" i="43"/>
  <c r="Y11" i="2"/>
  <c r="C20" i="43" s="1"/>
  <c r="U20" i="43" s="1"/>
  <c r="AR20" i="43"/>
  <c r="W20" i="43"/>
  <c r="Y106" i="2"/>
  <c r="C115" i="43" s="1"/>
  <c r="U115" i="43" s="1"/>
  <c r="AR115" i="43"/>
  <c r="W115" i="43"/>
  <c r="Y151" i="2"/>
  <c r="C160" i="43" s="1"/>
  <c r="U160" i="43" s="1"/>
  <c r="AR160" i="43"/>
  <c r="W160" i="43"/>
  <c r="Y152" i="2"/>
  <c r="AR161" i="43"/>
  <c r="Y96" i="2"/>
  <c r="C105" i="43" s="1"/>
  <c r="U105" i="43" s="1"/>
  <c r="AR105" i="43"/>
  <c r="W105" i="43"/>
  <c r="Y68" i="2"/>
  <c r="C77" i="43" s="1"/>
  <c r="U77" i="43" s="1"/>
  <c r="AR77" i="43"/>
  <c r="W77" i="43"/>
  <c r="Y134" i="2"/>
  <c r="C143" i="43" s="1"/>
  <c r="U143" i="43" s="1"/>
  <c r="AR143" i="43"/>
  <c r="W143" i="43"/>
  <c r="Y46" i="2"/>
  <c r="C55" i="43" s="1"/>
  <c r="U55" i="43" s="1"/>
  <c r="AR55" i="43"/>
  <c r="W55" i="43"/>
  <c r="Y12" i="2"/>
  <c r="C21" i="43" s="1"/>
  <c r="U21" i="43" s="1"/>
  <c r="AR21" i="43"/>
  <c r="W21" i="43"/>
  <c r="Y66" i="2"/>
  <c r="C75" i="43" s="1"/>
  <c r="U75" i="43" s="1"/>
  <c r="AR75" i="43"/>
  <c r="W75" i="43"/>
  <c r="Y33" i="2"/>
  <c r="C42" i="43" s="1"/>
  <c r="U42" i="43" s="1"/>
  <c r="AR42" i="43"/>
  <c r="W42" i="43"/>
  <c r="Y73" i="2"/>
  <c r="C82" i="43" s="1"/>
  <c r="U82" i="43" s="1"/>
  <c r="AR82" i="43"/>
  <c r="W82" i="43"/>
  <c r="Y122" i="2"/>
  <c r="C131" i="43" s="1"/>
  <c r="U131" i="43" s="1"/>
  <c r="AR131" i="43"/>
  <c r="W131" i="43"/>
  <c r="Y65" i="2"/>
  <c r="C74" i="43" s="1"/>
  <c r="U74" i="43" s="1"/>
  <c r="AR74" i="43"/>
  <c r="W74" i="43"/>
  <c r="Y130" i="2"/>
  <c r="C139" i="43" s="1"/>
  <c r="U139" i="43" s="1"/>
  <c r="AR139" i="43"/>
  <c r="W139" i="43"/>
  <c r="Y42" i="2"/>
  <c r="C51" i="43" s="1"/>
  <c r="U51" i="43" s="1"/>
  <c r="AR51" i="43"/>
  <c r="W51" i="43"/>
  <c r="Y99" i="2"/>
  <c r="C108" i="43" s="1"/>
  <c r="U108" i="43" s="1"/>
  <c r="AR108" i="43"/>
  <c r="W108" i="43"/>
  <c r="Y23" i="2"/>
  <c r="C32" i="43" s="1"/>
  <c r="U32" i="43" s="1"/>
  <c r="AR32" i="43"/>
  <c r="W32" i="43"/>
  <c r="Y107" i="2"/>
  <c r="C116" i="43" s="1"/>
  <c r="U116" i="43" s="1"/>
  <c r="AR116" i="43"/>
  <c r="W116" i="43"/>
  <c r="Y87" i="2"/>
  <c r="C96" i="43" s="1"/>
  <c r="U96" i="43" s="1"/>
  <c r="AR96" i="43"/>
  <c r="W96" i="43"/>
  <c r="Y5" i="2"/>
  <c r="C14" i="43" s="1"/>
  <c r="U14" i="43" s="1"/>
  <c r="AR14" i="43"/>
  <c r="W14" i="43"/>
  <c r="Y14" i="2"/>
  <c r="C23" i="43" s="1"/>
  <c r="U23" i="43" s="1"/>
  <c r="AR23" i="43"/>
  <c r="W23" i="43"/>
  <c r="Y129" i="2"/>
  <c r="C138" i="43" s="1"/>
  <c r="U138" i="43" s="1"/>
  <c r="AR138" i="43"/>
  <c r="W138" i="43"/>
  <c r="Y43" i="2"/>
  <c r="C52" i="43" s="1"/>
  <c r="U52" i="43" s="1"/>
  <c r="AR52" i="43"/>
  <c r="W52" i="43"/>
  <c r="Y52" i="2"/>
  <c r="AR61" i="43"/>
  <c r="W61" i="43"/>
  <c r="Y48" i="2"/>
  <c r="C57" i="43" s="1"/>
  <c r="U57" i="43" s="1"/>
  <c r="AR57" i="43"/>
  <c r="W57" i="43"/>
  <c r="Y41" i="2"/>
  <c r="C50" i="43" s="1"/>
  <c r="U50" i="43" s="1"/>
  <c r="AR50" i="43"/>
  <c r="W50" i="43"/>
  <c r="Y147" i="2"/>
  <c r="C156" i="43" s="1"/>
  <c r="U156" i="43" s="1"/>
  <c r="AR156" i="43"/>
  <c r="W156" i="43"/>
  <c r="Y156" i="2"/>
  <c r="C165" i="43" s="1"/>
  <c r="U165" i="43" s="1"/>
  <c r="AR165" i="43"/>
  <c r="W165" i="43"/>
  <c r="Y36" i="2"/>
  <c r="C45" i="43" s="1"/>
  <c r="U45" i="43" s="1"/>
  <c r="AR45" i="43"/>
  <c r="W45" i="43"/>
  <c r="Y18" i="2"/>
  <c r="C27" i="43" s="1"/>
  <c r="U27" i="43" s="1"/>
  <c r="AR27" i="43"/>
  <c r="W27" i="43"/>
  <c r="Y114" i="2"/>
  <c r="C123" i="43" s="1"/>
  <c r="U123" i="43" s="1"/>
  <c r="AR123" i="43"/>
  <c r="W123" i="43"/>
  <c r="Y25" i="2"/>
  <c r="C34" i="43" s="1"/>
  <c r="U34" i="43" s="1"/>
  <c r="AR34" i="43"/>
  <c r="W34" i="43"/>
  <c r="Y118" i="2"/>
  <c r="C127" i="43" s="1"/>
  <c r="U127" i="43" s="1"/>
  <c r="AR127" i="43"/>
  <c r="W127" i="43"/>
  <c r="Y26" i="2"/>
  <c r="C35" i="43" s="1"/>
  <c r="U35" i="43" s="1"/>
  <c r="AR35" i="43"/>
  <c r="W35" i="43"/>
  <c r="Y86" i="2"/>
  <c r="C95" i="43" s="1"/>
  <c r="U95" i="43" s="1"/>
  <c r="AR95" i="43"/>
  <c r="W95" i="43"/>
  <c r="Y139" i="2"/>
  <c r="C148" i="43" s="1"/>
  <c r="U148" i="43" s="1"/>
  <c r="AR148" i="43"/>
  <c r="W148" i="43"/>
  <c r="Y24" i="2"/>
  <c r="C33" i="43" s="1"/>
  <c r="U33" i="43" s="1"/>
  <c r="AR33" i="43"/>
  <c r="W33" i="43"/>
  <c r="Y135" i="2"/>
  <c r="AR144" i="43"/>
  <c r="Y64" i="2"/>
  <c r="C73" i="43" s="1"/>
  <c r="U73" i="43" s="1"/>
  <c r="AR73" i="43"/>
  <c r="W73" i="43"/>
  <c r="Y136" i="2"/>
  <c r="C145" i="43" s="1"/>
  <c r="U145" i="43" s="1"/>
  <c r="AR145" i="43"/>
  <c r="W145" i="43"/>
  <c r="Y30" i="2"/>
  <c r="C39" i="43" s="1"/>
  <c r="U39" i="43" s="1"/>
  <c r="AR39" i="43"/>
  <c r="W39" i="43"/>
  <c r="Y60" i="2"/>
  <c r="C69" i="43" s="1"/>
  <c r="U69" i="43" s="1"/>
  <c r="AR69" i="43"/>
  <c r="W69" i="43"/>
  <c r="Y123" i="2"/>
  <c r="C132" i="43" s="1"/>
  <c r="U132" i="43" s="1"/>
  <c r="AR132" i="43"/>
  <c r="W132" i="43"/>
  <c r="Y58" i="2"/>
  <c r="C67" i="43" s="1"/>
  <c r="U67" i="43" s="1"/>
  <c r="AR67" i="43"/>
  <c r="W67" i="43"/>
  <c r="Y78" i="2"/>
  <c r="C87" i="43" s="1"/>
  <c r="U87" i="43" s="1"/>
  <c r="AR87" i="43"/>
  <c r="W87" i="43"/>
  <c r="Y141" i="2"/>
  <c r="C150" i="43" s="1"/>
  <c r="U150" i="43" s="1"/>
  <c r="AR150" i="43"/>
  <c r="W150" i="43"/>
  <c r="Y125" i="2"/>
  <c r="C134" i="43" s="1"/>
  <c r="U134" i="43" s="1"/>
  <c r="AR134" i="43"/>
  <c r="W134" i="43"/>
  <c r="Y83" i="2"/>
  <c r="C92" i="43" s="1"/>
  <c r="U92" i="43" s="1"/>
  <c r="AR92" i="43"/>
  <c r="W92" i="43"/>
  <c r="Y47" i="2"/>
  <c r="AR56" i="43"/>
  <c r="W56" i="43"/>
  <c r="Y140" i="2"/>
  <c r="C149" i="43" s="1"/>
  <c r="U149" i="43" s="1"/>
  <c r="AR149" i="43"/>
  <c r="W149" i="43"/>
  <c r="Y32" i="2"/>
  <c r="C41" i="43" s="1"/>
  <c r="U41" i="43" s="1"/>
  <c r="AR41" i="43"/>
  <c r="W41" i="43"/>
  <c r="Y17" i="2"/>
  <c r="C26" i="43" s="1"/>
  <c r="U26" i="43" s="1"/>
  <c r="AR26" i="43"/>
  <c r="W26" i="43"/>
  <c r="Y37" i="2"/>
  <c r="C46" i="43" s="1"/>
  <c r="U46" i="43" s="1"/>
  <c r="AR46" i="43"/>
  <c r="W46" i="43"/>
  <c r="Y110" i="2"/>
  <c r="C119" i="43" s="1"/>
  <c r="U119" i="43" s="1"/>
  <c r="AR119" i="43"/>
  <c r="W119" i="43"/>
  <c r="Y21" i="2"/>
  <c r="C30" i="43" s="1"/>
  <c r="U30" i="43" s="1"/>
  <c r="AR30" i="43"/>
  <c r="W30" i="43"/>
  <c r="Y15" i="2"/>
  <c r="AR24" i="43"/>
  <c r="Y71" i="2"/>
  <c r="C80" i="43" s="1"/>
  <c r="U80" i="43" s="1"/>
  <c r="AR80" i="43"/>
  <c r="W80" i="43"/>
  <c r="Y119" i="2"/>
  <c r="C128" i="43" s="1"/>
  <c r="U128" i="43" s="1"/>
  <c r="AR128" i="43"/>
  <c r="W128" i="43"/>
  <c r="Y6" i="2"/>
  <c r="C15" i="43" s="1"/>
  <c r="AR15" i="43"/>
  <c r="W15" i="43"/>
  <c r="Y137" i="2"/>
  <c r="C146" i="43" s="1"/>
  <c r="U146" i="43" s="1"/>
  <c r="AR146" i="43"/>
  <c r="W146" i="43"/>
  <c r="Y8" i="2"/>
  <c r="C17" i="43" s="1"/>
  <c r="U17" i="43" s="1"/>
  <c r="AR17" i="43"/>
  <c r="W17" i="43"/>
  <c r="Y90" i="2"/>
  <c r="C99" i="43" s="1"/>
  <c r="U99" i="43" s="1"/>
  <c r="AR99" i="43"/>
  <c r="W99" i="43"/>
  <c r="Y89" i="2"/>
  <c r="C98" i="43" s="1"/>
  <c r="U98" i="43" s="1"/>
  <c r="AR98" i="43"/>
  <c r="W98" i="43"/>
  <c r="Y57" i="2"/>
  <c r="C66" i="43" s="1"/>
  <c r="U66" i="43" s="1"/>
  <c r="AR66" i="43"/>
  <c r="W66" i="43"/>
  <c r="Y54" i="2"/>
  <c r="C63" i="43" s="1"/>
  <c r="U63" i="43" s="1"/>
  <c r="AR63" i="43"/>
  <c r="W63" i="43"/>
  <c r="Y70" i="2"/>
  <c r="C79" i="43" s="1"/>
  <c r="U79" i="43" s="1"/>
  <c r="AR79" i="43"/>
  <c r="W79" i="43"/>
  <c r="Y55" i="2"/>
  <c r="C64" i="43" s="1"/>
  <c r="U64" i="43" s="1"/>
  <c r="AR64" i="43"/>
  <c r="W64" i="43"/>
  <c r="Y101" i="2"/>
  <c r="C110" i="43" s="1"/>
  <c r="U110" i="43" s="1"/>
  <c r="AR110" i="43"/>
  <c r="W110" i="43"/>
  <c r="Y142" i="2"/>
  <c r="C151" i="43" s="1"/>
  <c r="U151" i="43" s="1"/>
  <c r="AR151" i="43"/>
  <c r="W151" i="43"/>
  <c r="Y67" i="2"/>
  <c r="AR76" i="43"/>
  <c r="Y145" i="2"/>
  <c r="C154" i="43" s="1"/>
  <c r="U154" i="43" s="1"/>
  <c r="AR154" i="43"/>
  <c r="W154" i="43"/>
  <c r="Y59" i="2"/>
  <c r="C68" i="43" s="1"/>
  <c r="U68" i="43" s="1"/>
  <c r="AR68" i="43"/>
  <c r="W68" i="43"/>
  <c r="Y115" i="2"/>
  <c r="C124" i="43" s="1"/>
  <c r="U124" i="43" s="1"/>
  <c r="AR124" i="43"/>
  <c r="W124" i="43"/>
  <c r="Y7" i="2"/>
  <c r="C16" i="43" s="1"/>
  <c r="U16" i="43" s="1"/>
  <c r="AR16" i="43"/>
  <c r="W16" i="43"/>
  <c r="Y117" i="2"/>
  <c r="C126" i="43" s="1"/>
  <c r="U126" i="43" s="1"/>
  <c r="AR126" i="43"/>
  <c r="W126" i="43"/>
  <c r="Y143" i="2"/>
  <c r="C152" i="43" s="1"/>
  <c r="U152" i="43" s="1"/>
  <c r="AR152" i="43"/>
  <c r="W152" i="43"/>
  <c r="Y98" i="2"/>
  <c r="C107" i="43" s="1"/>
  <c r="U107" i="43" s="1"/>
  <c r="AR107" i="43"/>
  <c r="W107" i="43"/>
  <c r="Y29" i="2"/>
  <c r="C38" i="43" s="1"/>
  <c r="AR38" i="43"/>
  <c r="W38" i="43"/>
  <c r="Y113" i="2"/>
  <c r="AR122" i="43"/>
  <c r="Y28" i="2"/>
  <c r="C37" i="43" s="1"/>
  <c r="U37" i="43" s="1"/>
  <c r="AR37" i="43"/>
  <c r="W37" i="43"/>
  <c r="Y150" i="2"/>
  <c r="C159" i="43" s="1"/>
  <c r="U159" i="43" s="1"/>
  <c r="AR159" i="43"/>
  <c r="W159" i="43"/>
  <c r="Y13" i="2"/>
  <c r="C22" i="43" s="1"/>
  <c r="U22" i="43" s="1"/>
  <c r="AR22" i="43"/>
  <c r="W22" i="43"/>
  <c r="Y27" i="2"/>
  <c r="C36" i="43" s="1"/>
  <c r="U36" i="43" s="1"/>
  <c r="AR36" i="43"/>
  <c r="W36" i="43"/>
  <c r="Y45" i="2"/>
  <c r="C54" i="43" s="1"/>
  <c r="U54" i="43" s="1"/>
  <c r="AR54" i="43"/>
  <c r="W54" i="43"/>
  <c r="Y79" i="2"/>
  <c r="C88" i="43" s="1"/>
  <c r="U88" i="43" s="1"/>
  <c r="AR88" i="43"/>
  <c r="W88" i="43"/>
  <c r="Y39" i="2"/>
  <c r="C48" i="43" s="1"/>
  <c r="U48" i="43" s="1"/>
  <c r="AR48" i="43"/>
  <c r="W48" i="43"/>
  <c r="Y88" i="2"/>
  <c r="C97" i="43" s="1"/>
  <c r="U97" i="43" s="1"/>
  <c r="AR97" i="43"/>
  <c r="W97" i="43"/>
  <c r="Y104" i="2"/>
  <c r="C113" i="43" s="1"/>
  <c r="U113" i="43" s="1"/>
  <c r="AR113" i="43"/>
  <c r="W113" i="43"/>
  <c r="Y128" i="2"/>
  <c r="C137" i="43" s="1"/>
  <c r="U137" i="43" s="1"/>
  <c r="AR137" i="43"/>
  <c r="W137" i="43"/>
  <c r="Y97" i="2"/>
  <c r="C106" i="43" s="1"/>
  <c r="U106" i="43" s="1"/>
  <c r="AR106" i="43"/>
  <c r="W106" i="43"/>
  <c r="Y34" i="2"/>
  <c r="C43" i="43" s="1"/>
  <c r="U43" i="43" s="1"/>
  <c r="AR43" i="43"/>
  <c r="W43" i="43"/>
  <c r="Y76" i="2"/>
  <c r="C85" i="43" s="1"/>
  <c r="U85" i="43" s="1"/>
  <c r="AR85" i="43"/>
  <c r="W85" i="43"/>
  <c r="Y103" i="2"/>
  <c r="C112" i="43" s="1"/>
  <c r="U112" i="43" s="1"/>
  <c r="AR112" i="43"/>
  <c r="W112" i="43"/>
  <c r="Y93" i="2"/>
  <c r="C102" i="43" s="1"/>
  <c r="U102" i="43" s="1"/>
  <c r="AR102" i="43"/>
  <c r="W102" i="43"/>
  <c r="Y82" i="2"/>
  <c r="C91" i="43" s="1"/>
  <c r="U91" i="43" s="1"/>
  <c r="AR91" i="43"/>
  <c r="W91" i="43"/>
  <c r="Y154" i="2"/>
  <c r="C163" i="43" s="1"/>
  <c r="U163" i="43" s="1"/>
  <c r="AR163" i="43"/>
  <c r="W163" i="43"/>
  <c r="Y49" i="2"/>
  <c r="C58" i="43" s="1"/>
  <c r="AR58" i="43"/>
  <c r="W58" i="43"/>
  <c r="Y109" i="2"/>
  <c r="C118" i="43" s="1"/>
  <c r="U118" i="43" s="1"/>
  <c r="AR118" i="43"/>
  <c r="W118" i="43"/>
  <c r="Y85" i="2"/>
  <c r="C94" i="43" s="1"/>
  <c r="U94" i="43" s="1"/>
  <c r="AR94" i="43"/>
  <c r="W94" i="43"/>
  <c r="Y77" i="2"/>
  <c r="C86" i="43" s="1"/>
  <c r="U86" i="43" s="1"/>
  <c r="AR86" i="43"/>
  <c r="W86" i="43"/>
  <c r="Y51" i="2"/>
  <c r="C60" i="43" s="1"/>
  <c r="U60" i="43" s="1"/>
  <c r="AR60" i="43"/>
  <c r="W60" i="43"/>
  <c r="Y116" i="2"/>
  <c r="C125" i="43" s="1"/>
  <c r="U125" i="43" s="1"/>
  <c r="AR125" i="43"/>
  <c r="W125" i="43"/>
  <c r="Y81" i="2"/>
  <c r="C90" i="43" s="1"/>
  <c r="U90" i="43" s="1"/>
  <c r="AR90" i="43"/>
  <c r="W90" i="43"/>
  <c r="Y44" i="2"/>
  <c r="C53" i="43" s="1"/>
  <c r="U53" i="43" s="1"/>
  <c r="AR53" i="43"/>
  <c r="W53" i="43"/>
  <c r="Y121" i="2"/>
  <c r="C130" i="43" s="1"/>
  <c r="U130" i="43" s="1"/>
  <c r="AR130" i="43"/>
  <c r="W130" i="43"/>
  <c r="Y19" i="2"/>
  <c r="C28" i="43" s="1"/>
  <c r="U28" i="43" s="1"/>
  <c r="AR28" i="43"/>
  <c r="W28" i="43"/>
  <c r="Y153" i="2"/>
  <c r="C162" i="43" s="1"/>
  <c r="U162" i="43" s="1"/>
  <c r="AR162" i="43"/>
  <c r="W162" i="43"/>
  <c r="Y61" i="2"/>
  <c r="C70" i="43" s="1"/>
  <c r="U70" i="43" s="1"/>
  <c r="AR70" i="43"/>
  <c r="W70" i="43"/>
  <c r="Y56" i="2"/>
  <c r="C65" i="43" s="1"/>
  <c r="U65" i="43" s="1"/>
  <c r="AR65" i="43"/>
  <c r="W65" i="43"/>
  <c r="Y53" i="2"/>
  <c r="C62" i="43" s="1"/>
  <c r="U62" i="43" s="1"/>
  <c r="AR62" i="43"/>
  <c r="W62" i="43"/>
  <c r="Y38" i="2"/>
  <c r="C47" i="43" s="1"/>
  <c r="U47" i="43" s="1"/>
  <c r="AR47" i="43"/>
  <c r="W47" i="43"/>
  <c r="Y72" i="2"/>
  <c r="C81" i="43" s="1"/>
  <c r="U81" i="43" s="1"/>
  <c r="AR81" i="43"/>
  <c r="W81" i="43"/>
  <c r="Y120" i="2"/>
  <c r="C129" i="43" s="1"/>
  <c r="U129" i="43" s="1"/>
  <c r="AR129" i="43"/>
  <c r="W129" i="43"/>
  <c r="Y152" i="6"/>
  <c r="Y113" i="6"/>
  <c r="Y81" i="4"/>
  <c r="D90" i="43" s="1"/>
  <c r="AS90" i="43"/>
  <c r="X90" i="43"/>
  <c r="Y4" i="4"/>
  <c r="D13" i="43" s="1"/>
  <c r="AS13" i="43"/>
  <c r="X13" i="43"/>
  <c r="Y62" i="4"/>
  <c r="D71" i="43" s="1"/>
  <c r="AS71" i="43"/>
  <c r="X71" i="43"/>
  <c r="Y75" i="4"/>
  <c r="D84" i="43" s="1"/>
  <c r="AS84" i="43"/>
  <c r="X84" i="43"/>
  <c r="Y90" i="4"/>
  <c r="D99" i="43" s="1"/>
  <c r="Q99" i="43" s="1"/>
  <c r="AS99" i="43"/>
  <c r="X99" i="43"/>
  <c r="Y142" i="4"/>
  <c r="D151" i="43" s="1"/>
  <c r="Q151" i="43" s="1"/>
  <c r="AS151" i="43"/>
  <c r="X151" i="43"/>
  <c r="Y9" i="4"/>
  <c r="D18" i="43" s="1"/>
  <c r="AS18" i="43"/>
  <c r="X18" i="43"/>
  <c r="Y56" i="4"/>
  <c r="D65" i="43" s="1"/>
  <c r="AS65" i="43"/>
  <c r="X65" i="43"/>
  <c r="Y69" i="4"/>
  <c r="D78" i="43" s="1"/>
  <c r="AS78" i="43"/>
  <c r="X78" i="43"/>
  <c r="Y63" i="4"/>
  <c r="D72" i="43" s="1"/>
  <c r="AS72" i="43"/>
  <c r="X72" i="43"/>
  <c r="Y95" i="4"/>
  <c r="D104" i="43" s="1"/>
  <c r="AS104" i="43"/>
  <c r="X104" i="43"/>
  <c r="Y100" i="4"/>
  <c r="D109" i="43" s="1"/>
  <c r="AS109" i="43"/>
  <c r="X109" i="43"/>
  <c r="Y94" i="4"/>
  <c r="D103" i="43" s="1"/>
  <c r="AS103" i="43"/>
  <c r="X103" i="43"/>
  <c r="Y127" i="4"/>
  <c r="D136" i="43" s="1"/>
  <c r="AS136" i="43"/>
  <c r="X136" i="43"/>
  <c r="Y91" i="4"/>
  <c r="D100" i="43" s="1"/>
  <c r="AS100" i="43"/>
  <c r="X100" i="43"/>
  <c r="Y152" i="4"/>
  <c r="AS161" i="43"/>
  <c r="Y150" i="4"/>
  <c r="D159" i="43" s="1"/>
  <c r="Q159" i="43" s="1"/>
  <c r="AS159" i="43"/>
  <c r="X159" i="43"/>
  <c r="Y46" i="4"/>
  <c r="D55" i="43" s="1"/>
  <c r="Q55" i="43" s="1"/>
  <c r="AS55" i="43"/>
  <c r="X55" i="43"/>
  <c r="Y17" i="4"/>
  <c r="D26" i="43" s="1"/>
  <c r="Q26" i="43" s="1"/>
  <c r="AS26" i="43"/>
  <c r="X26" i="43"/>
  <c r="Y111" i="4"/>
  <c r="D120" i="43" s="1"/>
  <c r="AS120" i="43"/>
  <c r="X120" i="43"/>
  <c r="Y110" i="4"/>
  <c r="D119" i="43" s="1"/>
  <c r="AS119" i="43"/>
  <c r="X119" i="43"/>
  <c r="Y119" i="4"/>
  <c r="D128" i="43" s="1"/>
  <c r="Q128" i="43" s="1"/>
  <c r="AS128" i="43"/>
  <c r="X128" i="43"/>
  <c r="Y55" i="4"/>
  <c r="D64" i="43" s="1"/>
  <c r="AS64" i="43"/>
  <c r="X64" i="43"/>
  <c r="Y118" i="4"/>
  <c r="D127" i="43" s="1"/>
  <c r="AS127" i="43"/>
  <c r="X127" i="43"/>
  <c r="Y20" i="4"/>
  <c r="D29" i="43" s="1"/>
  <c r="AS29" i="43"/>
  <c r="X29" i="43"/>
  <c r="Y12" i="4"/>
  <c r="D21" i="43" s="1"/>
  <c r="Q21" i="43" s="1"/>
  <c r="AS21" i="43"/>
  <c r="X21" i="43"/>
  <c r="Y84" i="4"/>
  <c r="D93" i="43" s="1"/>
  <c r="AS93" i="43"/>
  <c r="X93" i="43"/>
  <c r="Y88" i="4"/>
  <c r="D97" i="43" s="1"/>
  <c r="AS97" i="43"/>
  <c r="X97" i="43"/>
  <c r="Y131" i="4"/>
  <c r="D140" i="43" s="1"/>
  <c r="AS140" i="43"/>
  <c r="X140" i="43"/>
  <c r="Y115" i="4"/>
  <c r="D124" i="43" s="1"/>
  <c r="Q124" i="43" s="1"/>
  <c r="AS124" i="43"/>
  <c r="X124" i="43"/>
  <c r="Y151" i="4"/>
  <c r="D160" i="43" s="1"/>
  <c r="AS160" i="43"/>
  <c r="X160" i="43"/>
  <c r="Y99" i="4"/>
  <c r="D108" i="43" s="1"/>
  <c r="Q108" i="43" s="1"/>
  <c r="AS108" i="43"/>
  <c r="X108" i="43"/>
  <c r="Y112" i="4"/>
  <c r="D121" i="43" s="1"/>
  <c r="AS121" i="43"/>
  <c r="X121" i="43"/>
  <c r="Y10" i="4"/>
  <c r="D19" i="43" s="1"/>
  <c r="AS19" i="43"/>
  <c r="X19" i="43"/>
  <c r="Y23" i="4"/>
  <c r="D32" i="43" s="1"/>
  <c r="Q32" i="43" s="1"/>
  <c r="AS32" i="43"/>
  <c r="X32" i="43"/>
  <c r="Y155" i="4"/>
  <c r="D164" i="43" s="1"/>
  <c r="AS164" i="43"/>
  <c r="X164" i="43"/>
  <c r="Y101" i="4"/>
  <c r="D110" i="43" s="1"/>
  <c r="AS110" i="43"/>
  <c r="X110" i="43"/>
  <c r="Y146" i="4"/>
  <c r="D155" i="43" s="1"/>
  <c r="AS155" i="43"/>
  <c r="X155" i="43"/>
  <c r="Y22" i="4"/>
  <c r="D31" i="43" s="1"/>
  <c r="AS31" i="43"/>
  <c r="X31" i="43"/>
  <c r="Y40" i="4"/>
  <c r="D49" i="43" s="1"/>
  <c r="AS49" i="43"/>
  <c r="X49" i="43"/>
  <c r="Y50" i="4"/>
  <c r="D59" i="43" s="1"/>
  <c r="AS59" i="43"/>
  <c r="X59" i="43"/>
  <c r="Y38" i="4"/>
  <c r="D47" i="43" s="1"/>
  <c r="AS47" i="43"/>
  <c r="X47" i="43"/>
  <c r="Y74" i="4"/>
  <c r="D83" i="43" s="1"/>
  <c r="AS83" i="43"/>
  <c r="X83" i="43"/>
  <c r="Y82" i="4"/>
  <c r="D91" i="43" s="1"/>
  <c r="AS91" i="43"/>
  <c r="X91" i="43"/>
  <c r="Y154" i="4"/>
  <c r="D163" i="43" s="1"/>
  <c r="Q163" i="43" s="1"/>
  <c r="AS163" i="43"/>
  <c r="X163" i="43"/>
  <c r="Y148" i="4"/>
  <c r="D157" i="43" s="1"/>
  <c r="AS157" i="43"/>
  <c r="X157" i="43"/>
  <c r="Y102" i="4"/>
  <c r="D111" i="43" s="1"/>
  <c r="AS111" i="43"/>
  <c r="X111" i="43"/>
  <c r="Y61" i="4"/>
  <c r="D70" i="43" s="1"/>
  <c r="AS70" i="43"/>
  <c r="X70" i="43"/>
  <c r="Y24" i="4"/>
  <c r="D33" i="43" s="1"/>
  <c r="Q33" i="43" s="1"/>
  <c r="AS33" i="43"/>
  <c r="X33" i="43"/>
  <c r="Y49" i="4"/>
  <c r="D58" i="43" s="1"/>
  <c r="Q58" i="43" s="1"/>
  <c r="AS58" i="43"/>
  <c r="X58" i="43"/>
  <c r="Y18" i="4"/>
  <c r="D27" i="43" s="1"/>
  <c r="AS27" i="43"/>
  <c r="X27" i="43"/>
  <c r="Y86" i="4"/>
  <c r="D95" i="43" s="1"/>
  <c r="AS95" i="43"/>
  <c r="X95" i="43"/>
  <c r="Y120" i="4"/>
  <c r="D129" i="43" s="1"/>
  <c r="Q129" i="43" s="1"/>
  <c r="AS129" i="43"/>
  <c r="X129" i="43"/>
  <c r="Y149" i="4"/>
  <c r="D158" i="43" s="1"/>
  <c r="AS158" i="43"/>
  <c r="X158" i="43"/>
  <c r="Y108" i="4"/>
  <c r="D117" i="43" s="1"/>
  <c r="AS117" i="43"/>
  <c r="X117" i="43"/>
  <c r="Y31" i="4"/>
  <c r="D40" i="43" s="1"/>
  <c r="AS40" i="43"/>
  <c r="X40" i="43"/>
  <c r="Y37" i="4"/>
  <c r="D46" i="43" s="1"/>
  <c r="Q46" i="43" s="1"/>
  <c r="AS46" i="43"/>
  <c r="X46" i="43"/>
  <c r="Y123" i="4"/>
  <c r="D132" i="43" s="1"/>
  <c r="Q132" i="43" s="1"/>
  <c r="AS132" i="43"/>
  <c r="X132" i="43"/>
  <c r="Y14" i="4"/>
  <c r="D23" i="43" s="1"/>
  <c r="Q23" i="43" s="1"/>
  <c r="AS23" i="43"/>
  <c r="X23" i="43"/>
  <c r="Y133" i="4"/>
  <c r="D142" i="43" s="1"/>
  <c r="AS142" i="43"/>
  <c r="X142" i="43"/>
  <c r="Y126" i="4"/>
  <c r="D135" i="43" s="1"/>
  <c r="AS135" i="43"/>
  <c r="X135" i="43"/>
  <c r="Y105" i="4"/>
  <c r="D114" i="43" s="1"/>
  <c r="AS114" i="43"/>
  <c r="X114" i="43"/>
  <c r="Y138" i="4"/>
  <c r="D147" i="43" s="1"/>
  <c r="AS147" i="43"/>
  <c r="X147" i="43"/>
  <c r="Y93" i="4"/>
  <c r="D102" i="43" s="1"/>
  <c r="AS102" i="43"/>
  <c r="X102" i="43"/>
  <c r="Y122" i="4"/>
  <c r="D131" i="43" s="1"/>
  <c r="Q131" i="43" s="1"/>
  <c r="AS131" i="43"/>
  <c r="X131" i="43"/>
  <c r="Y156" i="4"/>
  <c r="D165" i="43" s="1"/>
  <c r="Q165" i="43" s="1"/>
  <c r="AS165" i="43"/>
  <c r="X165" i="43"/>
  <c r="Y58" i="4"/>
  <c r="D67" i="43" s="1"/>
  <c r="Q67" i="43" s="1"/>
  <c r="AS67" i="43"/>
  <c r="X67" i="43"/>
  <c r="Y16" i="4"/>
  <c r="D25" i="43" s="1"/>
  <c r="AS25" i="43"/>
  <c r="X25" i="43"/>
  <c r="Y48" i="4"/>
  <c r="D57" i="43" s="1"/>
  <c r="Q57" i="43" s="1"/>
  <c r="AS57" i="43"/>
  <c r="X57" i="43"/>
  <c r="Y76" i="4"/>
  <c r="D85" i="43" s="1"/>
  <c r="Q85" i="43" s="1"/>
  <c r="AS85" i="43"/>
  <c r="X85" i="43"/>
  <c r="Y80" i="4"/>
  <c r="D89" i="43" s="1"/>
  <c r="AS89" i="43"/>
  <c r="X89" i="43"/>
  <c r="Y144" i="4"/>
  <c r="D153" i="43" s="1"/>
  <c r="AS153" i="43"/>
  <c r="X153" i="43"/>
  <c r="Y145" i="4"/>
  <c r="D154" i="43" s="1"/>
  <c r="AS154" i="43"/>
  <c r="X154" i="43"/>
  <c r="Y92" i="4"/>
  <c r="D101" i="43" s="1"/>
  <c r="AS101" i="43"/>
  <c r="X101" i="43"/>
  <c r="Y125" i="4"/>
  <c r="D134" i="43" s="1"/>
  <c r="Q134" i="43" s="1"/>
  <c r="AS134" i="43"/>
  <c r="X134" i="43"/>
  <c r="Y124" i="4"/>
  <c r="D133" i="43" s="1"/>
  <c r="AS133" i="43"/>
  <c r="X133" i="43"/>
  <c r="Y43" i="4"/>
  <c r="D52" i="43" s="1"/>
  <c r="Q52" i="43" s="1"/>
  <c r="AS52" i="43"/>
  <c r="X52" i="43"/>
  <c r="Y114" i="4"/>
  <c r="D123" i="43" s="1"/>
  <c r="Q123" i="43" s="1"/>
  <c r="AS123" i="43"/>
  <c r="X123" i="43"/>
  <c r="Y109" i="4"/>
  <c r="D118" i="43" s="1"/>
  <c r="Q118" i="43" s="1"/>
  <c r="AS118" i="43"/>
  <c r="X118" i="43"/>
  <c r="AT149" i="43"/>
  <c r="AT113" i="43"/>
  <c r="AT55" i="43"/>
  <c r="AT164" i="43"/>
  <c r="AT129" i="43"/>
  <c r="AT38" i="43"/>
  <c r="AT20" i="43"/>
  <c r="AT98" i="43"/>
  <c r="AT71" i="43"/>
  <c r="AT86" i="43"/>
  <c r="AT163" i="43"/>
  <c r="AT89" i="43"/>
  <c r="AT32" i="43"/>
  <c r="AT109" i="43"/>
  <c r="AT106" i="43"/>
  <c r="AT64" i="43"/>
  <c r="AT22" i="43"/>
  <c r="AT60" i="43"/>
  <c r="AT154" i="43"/>
  <c r="AT33" i="43"/>
  <c r="AT151" i="43"/>
  <c r="AT85" i="43"/>
  <c r="AT75" i="43"/>
  <c r="AT82" i="43"/>
  <c r="AT152" i="43"/>
  <c r="AT62" i="43"/>
  <c r="AT139" i="43"/>
  <c r="AT156" i="43"/>
  <c r="AT134" i="43"/>
  <c r="AT131" i="43"/>
  <c r="AT41" i="43"/>
  <c r="AT110" i="43"/>
  <c r="AT147" i="43"/>
  <c r="Y147" i="43"/>
  <c r="AT145" i="43"/>
  <c r="AT51" i="43"/>
  <c r="AT112" i="43"/>
  <c r="AT46" i="43"/>
  <c r="AT108" i="43"/>
  <c r="AT115" i="43"/>
  <c r="AT146" i="43"/>
  <c r="AT36" i="43"/>
  <c r="AT143" i="43"/>
  <c r="AT118" i="43"/>
  <c r="AT61" i="43"/>
  <c r="AT83" i="43"/>
  <c r="AT74" i="43"/>
  <c r="AT17" i="43"/>
  <c r="AT159" i="43"/>
  <c r="AT94" i="43"/>
  <c r="AT93" i="43"/>
  <c r="AT123" i="43"/>
  <c r="AT121" i="43"/>
  <c r="AT96" i="43"/>
  <c r="AT95" i="43"/>
  <c r="AT53" i="43"/>
  <c r="AT19" i="43"/>
  <c r="AT72" i="43"/>
  <c r="AT47" i="43"/>
  <c r="AT136" i="43"/>
  <c r="AT23" i="43"/>
  <c r="Y138" i="6"/>
  <c r="E147" i="43" s="1"/>
  <c r="AT30" i="43"/>
  <c r="AT52" i="43"/>
  <c r="AT91" i="43"/>
  <c r="AT130" i="43"/>
  <c r="AT153" i="43"/>
  <c r="AT128" i="43"/>
  <c r="AT111" i="43"/>
  <c r="AT78" i="43"/>
  <c r="AT45" i="43"/>
  <c r="AT59" i="43"/>
  <c r="AT18" i="43"/>
  <c r="AT160" i="43"/>
  <c r="AT135" i="43"/>
  <c r="AT70" i="43"/>
  <c r="AT68" i="43"/>
  <c r="AT107" i="43"/>
  <c r="AT50" i="43"/>
  <c r="AT105" i="43"/>
  <c r="AT80" i="43"/>
  <c r="AT79" i="43"/>
  <c r="AT37" i="43"/>
  <c r="AT116" i="43"/>
  <c r="AT97" i="43"/>
  <c r="AT56" i="43"/>
  <c r="AT92" i="43"/>
  <c r="AT155" i="43"/>
  <c r="AT42" i="43"/>
  <c r="AT84" i="43"/>
  <c r="AT16" i="43"/>
  <c r="AT150" i="43"/>
  <c r="AT104" i="43"/>
  <c r="AT165" i="43"/>
  <c r="AT43" i="43"/>
  <c r="AT124" i="43"/>
  <c r="AT103" i="43"/>
  <c r="AT27" i="43"/>
  <c r="AT34" i="43"/>
  <c r="AT81" i="43"/>
  <c r="AT40" i="43"/>
  <c r="AT126" i="43"/>
  <c r="AT148" i="43"/>
  <c r="AT114" i="43"/>
  <c r="AT49" i="43"/>
  <c r="AT119" i="43"/>
  <c r="AT102" i="43"/>
  <c r="AT158" i="43"/>
  <c r="AT88" i="43"/>
  <c r="AT133" i="43"/>
  <c r="AT140" i="43"/>
  <c r="AT120" i="43"/>
  <c r="AT132" i="43"/>
  <c r="AT100" i="43"/>
  <c r="AT57" i="43"/>
  <c r="AT125" i="43"/>
  <c r="AT99" i="43"/>
  <c r="AT25" i="43"/>
  <c r="AT117" i="43"/>
  <c r="AT26" i="43"/>
  <c r="AT31" i="43"/>
  <c r="AT65" i="43"/>
  <c r="AT28" i="43"/>
  <c r="AT39" i="43"/>
  <c r="AT29" i="43"/>
  <c r="AT162" i="43"/>
  <c r="AT73" i="43"/>
  <c r="AT77" i="43"/>
  <c r="AT90" i="43"/>
  <c r="AT48" i="43"/>
  <c r="AT157" i="43"/>
  <c r="AT138" i="43"/>
  <c r="AT127" i="43"/>
  <c r="AT69" i="43"/>
  <c r="AT66" i="43"/>
  <c r="AT15" i="43"/>
  <c r="AT142" i="43"/>
  <c r="AT14" i="43"/>
  <c r="AT67" i="43"/>
  <c r="AT58" i="43"/>
  <c r="AT137" i="43"/>
  <c r="AT87" i="43"/>
  <c r="AT21" i="43"/>
  <c r="AT54" i="43"/>
  <c r="Y15" i="6"/>
  <c r="Y3" i="2"/>
  <c r="C12" i="43" s="1"/>
  <c r="U12" i="43" s="1"/>
  <c r="AR12" i="43"/>
  <c r="W12" i="43"/>
  <c r="Y35" i="2"/>
  <c r="C44" i="43" s="1"/>
  <c r="U44" i="43" s="1"/>
  <c r="AR44" i="43"/>
  <c r="W44" i="43"/>
  <c r="AT44" i="43"/>
  <c r="AL6" i="4"/>
  <c r="AK6" i="4"/>
  <c r="AL134" i="4"/>
  <c r="AK134" i="4"/>
  <c r="AL121" i="4"/>
  <c r="AK121" i="4"/>
  <c r="AL153" i="4"/>
  <c r="AK153" i="4"/>
  <c r="AL139" i="4"/>
  <c r="AK139" i="4"/>
  <c r="AL117" i="4"/>
  <c r="AK117" i="4"/>
  <c r="AL140" i="4"/>
  <c r="AK140" i="4"/>
  <c r="AL135" i="4"/>
  <c r="AK135" i="4"/>
  <c r="AL103" i="4"/>
  <c r="AK103" i="4"/>
  <c r="AK128" i="4"/>
  <c r="AL128" i="4"/>
  <c r="AL96" i="4"/>
  <c r="AK96" i="4"/>
  <c r="AL130" i="4"/>
  <c r="AK130" i="4"/>
  <c r="AL106" i="4"/>
  <c r="AK106" i="4"/>
  <c r="AL129" i="4"/>
  <c r="AK129" i="4"/>
  <c r="AL116" i="4"/>
  <c r="AK116" i="4"/>
  <c r="AL107" i="4"/>
  <c r="AK107" i="4"/>
  <c r="AL98" i="4"/>
  <c r="AK98" i="4"/>
  <c r="AL136" i="4"/>
  <c r="AK136" i="4"/>
  <c r="AL143" i="4"/>
  <c r="AK143" i="4"/>
  <c r="AK97" i="4"/>
  <c r="AL97" i="4"/>
  <c r="AL113" i="4"/>
  <c r="AK113" i="4"/>
  <c r="AL147" i="4"/>
  <c r="AK147" i="4"/>
  <c r="AL104" i="4"/>
  <c r="AK104" i="4"/>
  <c r="AL137" i="4"/>
  <c r="AK137" i="4"/>
  <c r="AL141" i="4"/>
  <c r="AK141" i="4"/>
  <c r="AL70" i="4"/>
  <c r="AK70" i="4"/>
  <c r="AL85" i="4"/>
  <c r="AK85" i="4"/>
  <c r="AL72" i="4"/>
  <c r="AK72" i="4"/>
  <c r="AK79" i="4"/>
  <c r="AL79" i="4"/>
  <c r="AK71" i="4"/>
  <c r="AL71" i="4"/>
  <c r="AK87" i="4"/>
  <c r="AL87" i="4"/>
  <c r="AL64" i="4"/>
  <c r="AK64" i="4"/>
  <c r="AL78" i="4"/>
  <c r="AK78" i="4"/>
  <c r="AL68" i="4"/>
  <c r="AK68" i="4"/>
  <c r="AL65" i="4"/>
  <c r="AK65" i="4"/>
  <c r="AL77" i="4"/>
  <c r="AK77" i="4"/>
  <c r="AK66" i="4"/>
  <c r="AL66" i="4"/>
  <c r="AK67" i="4"/>
  <c r="AL67" i="4"/>
  <c r="AL73" i="4"/>
  <c r="AK73" i="4"/>
  <c r="AK83" i="4"/>
  <c r="AL83" i="4"/>
  <c r="AL26" i="4"/>
  <c r="AK26" i="4"/>
  <c r="AL34" i="4"/>
  <c r="AK34" i="4"/>
  <c r="AL30" i="4"/>
  <c r="AK30" i="4"/>
  <c r="AL36" i="4"/>
  <c r="AK36" i="4"/>
  <c r="AL41" i="4"/>
  <c r="AK41" i="4"/>
  <c r="AK47" i="4"/>
  <c r="AL47" i="4"/>
  <c r="AK15" i="4"/>
  <c r="AL15" i="4"/>
  <c r="AL52" i="4"/>
  <c r="AK52" i="4"/>
  <c r="AL44" i="4"/>
  <c r="AK44" i="4"/>
  <c r="AK27" i="4"/>
  <c r="AL27" i="4"/>
  <c r="AK35" i="4"/>
  <c r="AL35" i="4"/>
  <c r="AK51" i="4"/>
  <c r="AL51" i="4"/>
  <c r="AL13" i="4"/>
  <c r="AK13" i="4"/>
  <c r="AL11" i="4"/>
  <c r="AK11" i="4"/>
  <c r="AK59" i="4"/>
  <c r="AL59" i="4"/>
  <c r="AL57" i="4"/>
  <c r="AK57" i="4"/>
  <c r="AL21" i="4"/>
  <c r="AK21" i="4"/>
  <c r="AL45" i="4"/>
  <c r="AK45" i="4"/>
  <c r="AL29" i="4"/>
  <c r="AK29" i="4"/>
  <c r="AK19" i="4"/>
  <c r="AL19" i="4"/>
  <c r="AL32" i="4"/>
  <c r="AK32" i="4"/>
  <c r="AL42" i="4"/>
  <c r="AK42" i="4"/>
  <c r="AL53" i="4"/>
  <c r="AK53" i="4"/>
  <c r="AL25" i="4"/>
  <c r="AK25" i="4"/>
  <c r="AL54" i="4"/>
  <c r="AK54" i="4"/>
  <c r="AK60" i="4"/>
  <c r="AL60" i="4"/>
  <c r="AL33" i="4"/>
  <c r="AK33" i="4"/>
  <c r="AK39" i="4"/>
  <c r="AL39" i="4"/>
  <c r="AL28" i="4"/>
  <c r="AK28" i="4"/>
  <c r="AL7" i="4"/>
  <c r="AK7" i="4"/>
  <c r="AL8" i="4"/>
  <c r="AK8" i="4"/>
  <c r="AL5" i="4"/>
  <c r="AK5" i="4"/>
  <c r="AK3" i="4"/>
  <c r="AL3" i="4"/>
  <c r="AK89" i="4"/>
  <c r="AL89" i="4"/>
  <c r="AK91" i="2"/>
  <c r="AK69" i="2"/>
  <c r="AL69" i="2"/>
  <c r="AK124" i="2"/>
  <c r="AL124" i="2"/>
  <c r="AK133" i="2"/>
  <c r="AL133" i="2"/>
  <c r="AL144" i="2"/>
  <c r="AK144" i="2"/>
  <c r="AK108" i="2"/>
  <c r="AL108" i="2"/>
  <c r="AK20" i="2"/>
  <c r="AL20" i="2"/>
  <c r="AK84" i="2"/>
  <c r="AL84" i="2"/>
  <c r="AK127" i="2"/>
  <c r="AL127" i="2"/>
  <c r="AK75" i="2"/>
  <c r="AL75" i="2"/>
  <c r="AL31" i="2"/>
  <c r="AK31" i="2"/>
  <c r="AK148" i="2"/>
  <c r="AL148" i="2"/>
  <c r="AK22" i="2"/>
  <c r="AL22" i="2"/>
  <c r="AK92" i="2"/>
  <c r="AL92" i="2"/>
  <c r="AL146" i="2"/>
  <c r="AK146" i="2"/>
  <c r="AL111" i="2"/>
  <c r="AK111" i="2"/>
  <c r="AL40" i="2"/>
  <c r="AK40" i="2"/>
  <c r="AL80" i="2"/>
  <c r="AK80" i="2"/>
  <c r="AL63" i="2"/>
  <c r="AK63" i="2"/>
  <c r="AK62" i="2"/>
  <c r="AL62" i="2"/>
  <c r="AK105" i="2"/>
  <c r="AL105" i="2"/>
  <c r="AK100" i="2"/>
  <c r="AL100" i="2"/>
  <c r="AL95" i="2"/>
  <c r="AK95" i="2"/>
  <c r="AK149" i="2"/>
  <c r="AL149" i="2"/>
  <c r="AK155" i="2"/>
  <c r="AL155" i="2"/>
  <c r="AL112" i="2"/>
  <c r="AK112" i="2"/>
  <c r="AK102" i="2"/>
  <c r="AL102" i="2"/>
  <c r="AK131" i="2"/>
  <c r="AL131" i="2"/>
  <c r="AK16" i="2"/>
  <c r="AL16" i="2"/>
  <c r="AL138" i="2"/>
  <c r="AK138" i="2"/>
  <c r="AK4" i="2"/>
  <c r="AL4" i="2"/>
  <c r="AK9" i="2"/>
  <c r="AL9" i="2"/>
  <c r="AL74" i="2"/>
  <c r="AK74" i="2"/>
  <c r="AK10" i="2"/>
  <c r="AL10" i="2"/>
  <c r="AK50" i="2"/>
  <c r="AL50" i="2"/>
  <c r="AL94" i="2"/>
  <c r="AK94" i="2"/>
  <c r="AL126" i="2"/>
  <c r="AK126" i="2"/>
  <c r="AB22" i="6"/>
  <c r="E31" i="39" s="1"/>
  <c r="H78" i="6"/>
  <c r="E87" i="41" s="1"/>
  <c r="H108" i="6"/>
  <c r="E117" i="41" s="1"/>
  <c r="AB22" i="8"/>
  <c r="F31" i="39" s="1"/>
  <c r="AB4" i="4"/>
  <c r="D13" i="39" s="1"/>
  <c r="AB5" i="4"/>
  <c r="D14" i="39" s="1"/>
  <c r="AB6" i="4"/>
  <c r="D15" i="39" s="1"/>
  <c r="AB7" i="4"/>
  <c r="D16" i="39" s="1"/>
  <c r="AB8" i="4"/>
  <c r="D17" i="39" s="1"/>
  <c r="AB9" i="4"/>
  <c r="D18" i="39" s="1"/>
  <c r="AB10" i="4"/>
  <c r="D19" i="39" s="1"/>
  <c r="AB11" i="4"/>
  <c r="D20" i="39" s="1"/>
  <c r="AB12" i="4"/>
  <c r="D21" i="39" s="1"/>
  <c r="AB13" i="4"/>
  <c r="D22" i="39" s="1"/>
  <c r="AB14" i="4"/>
  <c r="D23" i="39" s="1"/>
  <c r="AB15" i="4"/>
  <c r="AB16" i="4"/>
  <c r="D25" i="39" s="1"/>
  <c r="AB17" i="4"/>
  <c r="D26" i="39" s="1"/>
  <c r="AB18" i="4"/>
  <c r="D27" i="39" s="1"/>
  <c r="AB19" i="4"/>
  <c r="D28" i="39" s="1"/>
  <c r="AB20" i="4"/>
  <c r="D29" i="39" s="1"/>
  <c r="AB21" i="4"/>
  <c r="D30" i="39" s="1"/>
  <c r="AB22" i="4"/>
  <c r="D31" i="39" s="1"/>
  <c r="AB23" i="4"/>
  <c r="D32" i="39" s="1"/>
  <c r="AB24" i="4"/>
  <c r="D33" i="39" s="1"/>
  <c r="AB25" i="4"/>
  <c r="D34" i="39" s="1"/>
  <c r="AB26" i="4"/>
  <c r="D35" i="39" s="1"/>
  <c r="AB27" i="4"/>
  <c r="D36" i="39" s="1"/>
  <c r="AB28" i="4"/>
  <c r="D37" i="39" s="1"/>
  <c r="AB29" i="4"/>
  <c r="D38" i="39" s="1"/>
  <c r="AB30" i="4"/>
  <c r="D39" i="39" s="1"/>
  <c r="AB31" i="4"/>
  <c r="D40" i="39" s="1"/>
  <c r="AB32" i="4"/>
  <c r="D41" i="39" s="1"/>
  <c r="AB33" i="4"/>
  <c r="D42" i="39" s="1"/>
  <c r="AB34" i="4"/>
  <c r="D43" i="39" s="1"/>
  <c r="AB35" i="4"/>
  <c r="D44" i="39" s="1"/>
  <c r="AB36" i="4"/>
  <c r="D45" i="39" s="1"/>
  <c r="AB37" i="4"/>
  <c r="D46" i="39" s="1"/>
  <c r="AB38" i="4"/>
  <c r="D47" i="39" s="1"/>
  <c r="AB39" i="4"/>
  <c r="D48" i="39" s="1"/>
  <c r="AB40" i="4"/>
  <c r="D49" i="39" s="1"/>
  <c r="AB41" i="4"/>
  <c r="D50" i="39" s="1"/>
  <c r="AB42" i="4"/>
  <c r="D51" i="39" s="1"/>
  <c r="AB43" i="4"/>
  <c r="D52" i="39" s="1"/>
  <c r="AB44" i="4"/>
  <c r="D53" i="39" s="1"/>
  <c r="AB45" i="4"/>
  <c r="D54" i="39" s="1"/>
  <c r="AB46" i="4"/>
  <c r="D55" i="39" s="1"/>
  <c r="AB47" i="4"/>
  <c r="AB48" i="4"/>
  <c r="D57" i="39" s="1"/>
  <c r="AB49" i="4"/>
  <c r="D58" i="39" s="1"/>
  <c r="AB50" i="4"/>
  <c r="D59" i="39" s="1"/>
  <c r="AB51" i="4"/>
  <c r="D60" i="39" s="1"/>
  <c r="AB52" i="4"/>
  <c r="AB53" i="4"/>
  <c r="D62" i="39" s="1"/>
  <c r="AB54" i="4"/>
  <c r="D63" i="39" s="1"/>
  <c r="AB55" i="4"/>
  <c r="D64" i="39" s="1"/>
  <c r="AB56" i="4"/>
  <c r="D65" i="39" s="1"/>
  <c r="AB57" i="4"/>
  <c r="D66" i="39" s="1"/>
  <c r="AB58" i="4"/>
  <c r="D67" i="39" s="1"/>
  <c r="AB59" i="4"/>
  <c r="D68" i="39" s="1"/>
  <c r="AB60" i="4"/>
  <c r="D69" i="39" s="1"/>
  <c r="AB61" i="4"/>
  <c r="D70" i="39" s="1"/>
  <c r="AB62" i="4"/>
  <c r="D71" i="39" s="1"/>
  <c r="AB63" i="4"/>
  <c r="D72" i="39" s="1"/>
  <c r="AB64" i="4"/>
  <c r="D73" i="39" s="1"/>
  <c r="AB65" i="4"/>
  <c r="D74" i="39" s="1"/>
  <c r="AB66" i="4"/>
  <c r="D75" i="39" s="1"/>
  <c r="AB67" i="4"/>
  <c r="AB68" i="4"/>
  <c r="D77" i="39" s="1"/>
  <c r="AB69" i="4"/>
  <c r="D78" i="39" s="1"/>
  <c r="AB70" i="4"/>
  <c r="D79" i="39" s="1"/>
  <c r="AB71" i="4"/>
  <c r="D80" i="39" s="1"/>
  <c r="AB72" i="4"/>
  <c r="D81" i="39" s="1"/>
  <c r="AB73" i="4"/>
  <c r="D82" i="39" s="1"/>
  <c r="AB74" i="4"/>
  <c r="D83" i="39" s="1"/>
  <c r="AB75" i="4"/>
  <c r="D84" i="39" s="1"/>
  <c r="H76" i="4"/>
  <c r="D85" i="41" s="1"/>
  <c r="AB76" i="4"/>
  <c r="D85" i="39" s="1"/>
  <c r="AB77" i="4"/>
  <c r="D86" i="39" s="1"/>
  <c r="H78" i="4"/>
  <c r="D87" i="41" s="1"/>
  <c r="AB78" i="4"/>
  <c r="D87" i="39" s="1"/>
  <c r="AB79" i="4"/>
  <c r="D88" i="39" s="1"/>
  <c r="AB80" i="4"/>
  <c r="D89" i="39" s="1"/>
  <c r="AB81" i="4"/>
  <c r="D90" i="39" s="1"/>
  <c r="AB82" i="4"/>
  <c r="D91" i="39" s="1"/>
  <c r="AB83" i="4"/>
  <c r="D92" i="39" s="1"/>
  <c r="AB84" i="4"/>
  <c r="D93" i="39" s="1"/>
  <c r="AB85" i="4"/>
  <c r="D94" i="39" s="1"/>
  <c r="AB86" i="4"/>
  <c r="D95" i="39" s="1"/>
  <c r="AB87" i="4"/>
  <c r="D96" i="39" s="1"/>
  <c r="AB88" i="4"/>
  <c r="D97" i="39" s="1"/>
  <c r="AB89" i="4"/>
  <c r="D98" i="39" s="1"/>
  <c r="AB90" i="4"/>
  <c r="D99" i="39" s="1"/>
  <c r="AB91" i="4"/>
  <c r="D100" i="39" s="1"/>
  <c r="AB92" i="4"/>
  <c r="D101" i="39" s="1"/>
  <c r="AB93" i="4"/>
  <c r="D102" i="39" s="1"/>
  <c r="AB94" i="4"/>
  <c r="D103" i="39" s="1"/>
  <c r="AB95" i="4"/>
  <c r="D104" i="39" s="1"/>
  <c r="AB96" i="4"/>
  <c r="D105" i="39" s="1"/>
  <c r="AB97" i="4"/>
  <c r="D106" i="39" s="1"/>
  <c r="AB98" i="4"/>
  <c r="D107" i="39" s="1"/>
  <c r="AB99" i="4"/>
  <c r="D108" i="39" s="1"/>
  <c r="AB100" i="4"/>
  <c r="D109" i="39" s="1"/>
  <c r="AB101" i="4"/>
  <c r="D110" i="39" s="1"/>
  <c r="AB102" i="4"/>
  <c r="D111" i="39" s="1"/>
  <c r="AB103" i="4"/>
  <c r="D112" i="39" s="1"/>
  <c r="AB104" i="4"/>
  <c r="D113" i="39" s="1"/>
  <c r="AB105" i="4"/>
  <c r="D114" i="39" s="1"/>
  <c r="AB106" i="4"/>
  <c r="D115" i="39" s="1"/>
  <c r="AB107" i="4"/>
  <c r="D116" i="39" s="1"/>
  <c r="H108" i="4"/>
  <c r="D117" i="41" s="1"/>
  <c r="AB108" i="4"/>
  <c r="D117" i="39" s="1"/>
  <c r="AB109" i="4"/>
  <c r="D118" i="39" s="1"/>
  <c r="AB110" i="4"/>
  <c r="D119" i="39" s="1"/>
  <c r="AB111" i="4"/>
  <c r="D120" i="39" s="1"/>
  <c r="AB112" i="4"/>
  <c r="D121" i="39" s="1"/>
  <c r="AB113" i="4"/>
  <c r="AB114" i="4"/>
  <c r="D123" i="39" s="1"/>
  <c r="AB115" i="4"/>
  <c r="D124" i="39" s="1"/>
  <c r="AB116" i="4"/>
  <c r="D125" i="39" s="1"/>
  <c r="AB117" i="4"/>
  <c r="D126" i="39" s="1"/>
  <c r="AB118" i="4"/>
  <c r="D127" i="39" s="1"/>
  <c r="AB119" i="4"/>
  <c r="D128" i="39" s="1"/>
  <c r="AB120" i="4"/>
  <c r="D129" i="39" s="1"/>
  <c r="AB121" i="4"/>
  <c r="D130" i="39" s="1"/>
  <c r="AB122" i="4"/>
  <c r="D131" i="39" s="1"/>
  <c r="AB123" i="4"/>
  <c r="D132" i="39" s="1"/>
  <c r="AB124" i="4"/>
  <c r="D133" i="39" s="1"/>
  <c r="AB125" i="4"/>
  <c r="D134" i="39" s="1"/>
  <c r="AB126" i="4"/>
  <c r="D135" i="39" s="1"/>
  <c r="AB127" i="4"/>
  <c r="D136" i="39" s="1"/>
  <c r="AB128" i="4"/>
  <c r="D137" i="39" s="1"/>
  <c r="AB129" i="4"/>
  <c r="D138" i="39" s="1"/>
  <c r="AB130" i="4"/>
  <c r="D139" i="39" s="1"/>
  <c r="AB131" i="4"/>
  <c r="D140" i="39" s="1"/>
  <c r="AB133" i="4"/>
  <c r="D142" i="39" s="1"/>
  <c r="AB134" i="4"/>
  <c r="D143" i="39" s="1"/>
  <c r="AB135" i="4"/>
  <c r="AB136" i="4"/>
  <c r="D145" i="39" s="1"/>
  <c r="AB137" i="4"/>
  <c r="D146" i="39" s="1"/>
  <c r="AB138" i="4"/>
  <c r="D147" i="39" s="1"/>
  <c r="AB139" i="4"/>
  <c r="D148" i="39" s="1"/>
  <c r="AB140" i="4"/>
  <c r="D149" i="39" s="1"/>
  <c r="AB141" i="4"/>
  <c r="D150" i="39" s="1"/>
  <c r="AB142" i="4"/>
  <c r="D151" i="39" s="1"/>
  <c r="AB143" i="4"/>
  <c r="D152" i="39" s="1"/>
  <c r="AB144" i="4"/>
  <c r="D153" i="39" s="1"/>
  <c r="AB145" i="4"/>
  <c r="D154" i="39" s="1"/>
  <c r="AB146" i="4"/>
  <c r="D155" i="39" s="1"/>
  <c r="AB147" i="4"/>
  <c r="D156" i="39" s="1"/>
  <c r="AB148" i="4"/>
  <c r="D157" i="39" s="1"/>
  <c r="AB149" i="4"/>
  <c r="D158" i="39" s="1"/>
  <c r="AB150" i="4"/>
  <c r="D159" i="39" s="1"/>
  <c r="AB151" i="4"/>
  <c r="D160" i="39" s="1"/>
  <c r="AB152" i="4"/>
  <c r="AB153" i="4"/>
  <c r="D162" i="39" s="1"/>
  <c r="AB154" i="4"/>
  <c r="D163" i="39" s="1"/>
  <c r="AB155" i="4"/>
  <c r="D164" i="39" s="1"/>
  <c r="AB156" i="4"/>
  <c r="D165" i="39" s="1"/>
  <c r="D180" i="39" l="1"/>
  <c r="D178" i="39"/>
  <c r="D11" i="39"/>
  <c r="D172" i="39"/>
  <c r="D7" i="39"/>
  <c r="D5" i="39"/>
  <c r="D177" i="39"/>
  <c r="D173" i="39"/>
  <c r="D8" i="39"/>
  <c r="R31" i="39"/>
  <c r="D9" i="39"/>
  <c r="D174" i="39"/>
  <c r="D6" i="39"/>
  <c r="D179" i="39"/>
  <c r="D169" i="39"/>
  <c r="D3" i="39"/>
  <c r="D182" i="39"/>
  <c r="D183" i="39"/>
  <c r="D176" i="39"/>
  <c r="D171" i="39"/>
  <c r="D170" i="39"/>
  <c r="D10" i="39"/>
  <c r="D181" i="39"/>
  <c r="D175" i="39"/>
  <c r="S31" i="39"/>
  <c r="T31" i="39"/>
  <c r="Q47" i="43"/>
  <c r="R117" i="41"/>
  <c r="R87" i="41"/>
  <c r="Q27" i="43"/>
  <c r="Q111" i="43"/>
  <c r="Q160" i="43"/>
  <c r="Q64" i="43"/>
  <c r="Q119" i="43"/>
  <c r="Q154" i="43"/>
  <c r="Q65" i="43"/>
  <c r="Q90" i="43"/>
  <c r="Q110" i="43"/>
  <c r="R147" i="43"/>
  <c r="Q102" i="43"/>
  <c r="Q95" i="43"/>
  <c r="Q70" i="43"/>
  <c r="Q91" i="43"/>
  <c r="Q97" i="43"/>
  <c r="Q127" i="43"/>
  <c r="C173" i="43"/>
  <c r="U173" i="43" s="1"/>
  <c r="C171" i="43"/>
  <c r="U171" i="43" s="1"/>
  <c r="C174" i="43"/>
  <c r="U174" i="43" s="1"/>
  <c r="C183" i="43"/>
  <c r="U183" i="43" s="1"/>
  <c r="C179" i="43"/>
  <c r="U179" i="43" s="1"/>
  <c r="D179" i="43"/>
  <c r="Q179" i="43" s="1"/>
  <c r="D182" i="43"/>
  <c r="D170" i="43"/>
  <c r="D178" i="43"/>
  <c r="C181" i="43"/>
  <c r="U181" i="43" s="1"/>
  <c r="C175" i="43"/>
  <c r="U175" i="43" s="1"/>
  <c r="C177" i="43"/>
  <c r="U177" i="43" s="1"/>
  <c r="D175" i="43"/>
  <c r="D177" i="43"/>
  <c r="Q177" i="43" s="1"/>
  <c r="C172" i="43"/>
  <c r="U172" i="43" s="1"/>
  <c r="D180" i="43"/>
  <c r="C176" i="43"/>
  <c r="U176" i="43" s="1"/>
  <c r="C169" i="43"/>
  <c r="U169" i="43" s="1"/>
  <c r="C170" i="43"/>
  <c r="U170" i="43" s="1"/>
  <c r="C178" i="43"/>
  <c r="U178" i="43" s="1"/>
  <c r="D181" i="43"/>
  <c r="Q181" i="43" s="1"/>
  <c r="D183" i="43"/>
  <c r="Q183" i="43" s="1"/>
  <c r="Y84" i="2"/>
  <c r="C93" i="43" s="1"/>
  <c r="U93" i="43" s="1"/>
  <c r="AR93" i="43"/>
  <c r="W93" i="43"/>
  <c r="Y91" i="2"/>
  <c r="C100" i="43" s="1"/>
  <c r="U100" i="43" s="1"/>
  <c r="AR100" i="43"/>
  <c r="W100" i="43"/>
  <c r="Y4" i="2"/>
  <c r="C13" i="43" s="1"/>
  <c r="U13" i="43" s="1"/>
  <c r="AR13" i="43"/>
  <c r="W13" i="43"/>
  <c r="Y22" i="2"/>
  <c r="C31" i="43" s="1"/>
  <c r="U31" i="43" s="1"/>
  <c r="AR31" i="43"/>
  <c r="W31" i="43"/>
  <c r="Y20" i="2"/>
  <c r="C29" i="43" s="1"/>
  <c r="U29" i="43" s="1"/>
  <c r="AR29" i="43"/>
  <c r="W29" i="43"/>
  <c r="Y94" i="2"/>
  <c r="C103" i="43" s="1"/>
  <c r="U103" i="43" s="1"/>
  <c r="AR103" i="43"/>
  <c r="W103" i="43"/>
  <c r="Y149" i="2"/>
  <c r="C158" i="43" s="1"/>
  <c r="U158" i="43" s="1"/>
  <c r="AR158" i="43"/>
  <c r="W158" i="43"/>
  <c r="Y108" i="2"/>
  <c r="C117" i="43" s="1"/>
  <c r="Q117" i="43" s="1"/>
  <c r="AR117" i="43"/>
  <c r="W117" i="43"/>
  <c r="Y95" i="2"/>
  <c r="C104" i="43" s="1"/>
  <c r="U104" i="43" s="1"/>
  <c r="AR104" i="43"/>
  <c r="W104" i="43"/>
  <c r="Y40" i="2"/>
  <c r="C49" i="43" s="1"/>
  <c r="U49" i="43" s="1"/>
  <c r="AR49" i="43"/>
  <c r="W49" i="43"/>
  <c r="Y31" i="2"/>
  <c r="C40" i="43" s="1"/>
  <c r="Q40" i="43" s="1"/>
  <c r="AR40" i="43"/>
  <c r="W40" i="43"/>
  <c r="Y144" i="2"/>
  <c r="C153" i="43" s="1"/>
  <c r="U153" i="43" s="1"/>
  <c r="AR153" i="43"/>
  <c r="W153" i="43"/>
  <c r="Y112" i="2"/>
  <c r="C121" i="43" s="1"/>
  <c r="U121" i="43" s="1"/>
  <c r="AR121" i="43"/>
  <c r="W121" i="43"/>
  <c r="Y9" i="2"/>
  <c r="C18" i="43" s="1"/>
  <c r="U18" i="43" s="1"/>
  <c r="AR18" i="43"/>
  <c r="W18" i="43"/>
  <c r="Y62" i="2"/>
  <c r="C71" i="43" s="1"/>
  <c r="U71" i="43" s="1"/>
  <c r="AR71" i="43"/>
  <c r="W71" i="43"/>
  <c r="Y92" i="2"/>
  <c r="C101" i="43" s="1"/>
  <c r="U101" i="43" s="1"/>
  <c r="AR101" i="43"/>
  <c r="W101" i="43"/>
  <c r="Y69" i="2"/>
  <c r="C78" i="43" s="1"/>
  <c r="U78" i="43" s="1"/>
  <c r="AR78" i="43"/>
  <c r="W78" i="43"/>
  <c r="Y126" i="2"/>
  <c r="C135" i="43" s="1"/>
  <c r="U135" i="43" s="1"/>
  <c r="AR135" i="43"/>
  <c r="W135" i="43"/>
  <c r="Y63" i="2"/>
  <c r="C72" i="43" s="1"/>
  <c r="U72" i="43" s="1"/>
  <c r="AR72" i="43"/>
  <c r="W72" i="43"/>
  <c r="Y155" i="2"/>
  <c r="C164" i="43" s="1"/>
  <c r="U164" i="43" s="1"/>
  <c r="AR164" i="43"/>
  <c r="W164" i="43"/>
  <c r="Y138" i="2"/>
  <c r="C147" i="43" s="1"/>
  <c r="U147" i="43" s="1"/>
  <c r="AR147" i="43"/>
  <c r="W147" i="43"/>
  <c r="Y80" i="2"/>
  <c r="C89" i="43" s="1"/>
  <c r="U89" i="43" s="1"/>
  <c r="AR89" i="43"/>
  <c r="W89" i="43"/>
  <c r="Y148" i="2"/>
  <c r="C157" i="43" s="1"/>
  <c r="U157" i="43" s="1"/>
  <c r="AR157" i="43"/>
  <c r="W157" i="43"/>
  <c r="Y50" i="2"/>
  <c r="C59" i="43" s="1"/>
  <c r="U59" i="43" s="1"/>
  <c r="AR59" i="43"/>
  <c r="W59" i="43"/>
  <c r="Y111" i="2"/>
  <c r="C120" i="43" s="1"/>
  <c r="U120" i="43" s="1"/>
  <c r="AR120" i="43"/>
  <c r="W120" i="43"/>
  <c r="Y16" i="2"/>
  <c r="C25" i="43" s="1"/>
  <c r="U25" i="43" s="1"/>
  <c r="AR25" i="43"/>
  <c r="W25" i="43"/>
  <c r="Y10" i="2"/>
  <c r="C19" i="43" s="1"/>
  <c r="U19" i="43" s="1"/>
  <c r="AR19" i="43"/>
  <c r="W19" i="43"/>
  <c r="Y131" i="2"/>
  <c r="C140" i="43" s="1"/>
  <c r="U140" i="43" s="1"/>
  <c r="AR140" i="43"/>
  <c r="W140" i="43"/>
  <c r="Y100" i="2"/>
  <c r="C109" i="43" s="1"/>
  <c r="U109" i="43" s="1"/>
  <c r="AR109" i="43"/>
  <c r="W109" i="43"/>
  <c r="Y75" i="2"/>
  <c r="C84" i="43" s="1"/>
  <c r="U84" i="43" s="1"/>
  <c r="AR84" i="43"/>
  <c r="W84" i="43"/>
  <c r="Y133" i="2"/>
  <c r="C142" i="43" s="1"/>
  <c r="U142" i="43" s="1"/>
  <c r="AR142" i="43"/>
  <c r="W142" i="43"/>
  <c r="Y74" i="2"/>
  <c r="C83" i="43" s="1"/>
  <c r="U83" i="43" s="1"/>
  <c r="AR83" i="43"/>
  <c r="W83" i="43"/>
  <c r="Y146" i="2"/>
  <c r="C155" i="43" s="1"/>
  <c r="U155" i="43" s="1"/>
  <c r="AR155" i="43"/>
  <c r="W155" i="43"/>
  <c r="Y102" i="2"/>
  <c r="C111" i="43" s="1"/>
  <c r="U111" i="43" s="1"/>
  <c r="AR111" i="43"/>
  <c r="W111" i="43"/>
  <c r="Y105" i="2"/>
  <c r="C114" i="43" s="1"/>
  <c r="U114" i="43" s="1"/>
  <c r="AR114" i="43"/>
  <c r="W114" i="43"/>
  <c r="Y127" i="2"/>
  <c r="C136" i="43" s="1"/>
  <c r="U136" i="43" s="1"/>
  <c r="AR136" i="43"/>
  <c r="W136" i="43"/>
  <c r="Y124" i="2"/>
  <c r="C133" i="43" s="1"/>
  <c r="U133" i="43" s="1"/>
  <c r="AR133" i="43"/>
  <c r="W133" i="43"/>
  <c r="Y65" i="4"/>
  <c r="D74" i="43" s="1"/>
  <c r="Q74" i="43" s="1"/>
  <c r="AS74" i="43"/>
  <c r="X74" i="43"/>
  <c r="Y51" i="4"/>
  <c r="D60" i="43" s="1"/>
  <c r="Q60" i="43" s="1"/>
  <c r="AS60" i="43"/>
  <c r="X60" i="43"/>
  <c r="Y47" i="4"/>
  <c r="AS56" i="43"/>
  <c r="X56" i="43"/>
  <c r="Y83" i="4"/>
  <c r="D92" i="43" s="1"/>
  <c r="Q92" i="43" s="1"/>
  <c r="AS92" i="43"/>
  <c r="X92" i="43"/>
  <c r="Y128" i="4"/>
  <c r="D137" i="43" s="1"/>
  <c r="Q137" i="43" s="1"/>
  <c r="AS137" i="43"/>
  <c r="X137" i="43"/>
  <c r="Y28" i="4"/>
  <c r="D37" i="43" s="1"/>
  <c r="Q37" i="43" s="1"/>
  <c r="AS37" i="43"/>
  <c r="X37" i="43"/>
  <c r="Y53" i="4"/>
  <c r="D62" i="43" s="1"/>
  <c r="Q62" i="43" s="1"/>
  <c r="AS62" i="43"/>
  <c r="X62" i="43"/>
  <c r="Y21" i="4"/>
  <c r="D30" i="43" s="1"/>
  <c r="Q30" i="43" s="1"/>
  <c r="AS30" i="43"/>
  <c r="X30" i="43"/>
  <c r="Y41" i="4"/>
  <c r="D50" i="43" s="1"/>
  <c r="Q50" i="43" s="1"/>
  <c r="AS50" i="43"/>
  <c r="X50" i="43"/>
  <c r="Y73" i="4"/>
  <c r="D82" i="43" s="1"/>
  <c r="Q82" i="43" s="1"/>
  <c r="AS82" i="43"/>
  <c r="X82" i="43"/>
  <c r="Y78" i="4"/>
  <c r="D87" i="43" s="1"/>
  <c r="Q87" i="43" s="1"/>
  <c r="AS87" i="43"/>
  <c r="X87" i="43"/>
  <c r="Y85" i="4"/>
  <c r="D94" i="43" s="1"/>
  <c r="Q94" i="43" s="1"/>
  <c r="AS94" i="43"/>
  <c r="X94" i="43"/>
  <c r="Y113" i="4"/>
  <c r="AS122" i="43"/>
  <c r="Y116" i="4"/>
  <c r="D125" i="43" s="1"/>
  <c r="Q125" i="43" s="1"/>
  <c r="AS125" i="43"/>
  <c r="X125" i="43"/>
  <c r="Y103" i="4"/>
  <c r="D112" i="43" s="1"/>
  <c r="Q112" i="43" s="1"/>
  <c r="AS112" i="43"/>
  <c r="X112" i="43"/>
  <c r="Y121" i="4"/>
  <c r="D130" i="43" s="1"/>
  <c r="Q130" i="43" s="1"/>
  <c r="AS130" i="43"/>
  <c r="X130" i="43"/>
  <c r="Y25" i="4"/>
  <c r="D34" i="43" s="1"/>
  <c r="Q34" i="43" s="1"/>
  <c r="AS34" i="43"/>
  <c r="X34" i="43"/>
  <c r="Y33" i="4"/>
  <c r="D42" i="43" s="1"/>
  <c r="Q42" i="43" s="1"/>
  <c r="AS42" i="43"/>
  <c r="X42" i="43"/>
  <c r="Y32" i="4"/>
  <c r="D41" i="43" s="1"/>
  <c r="Q41" i="43" s="1"/>
  <c r="AS41" i="43"/>
  <c r="X41" i="43"/>
  <c r="Y30" i="4"/>
  <c r="D39" i="43" s="1"/>
  <c r="Q39" i="43" s="1"/>
  <c r="AS39" i="43"/>
  <c r="X39" i="43"/>
  <c r="Y141" i="4"/>
  <c r="D150" i="43" s="1"/>
  <c r="Q150" i="43" s="1"/>
  <c r="AS150" i="43"/>
  <c r="X150" i="43"/>
  <c r="Y143" i="4"/>
  <c r="D152" i="43" s="1"/>
  <c r="Q152" i="43" s="1"/>
  <c r="AS152" i="43"/>
  <c r="X152" i="43"/>
  <c r="Y106" i="4"/>
  <c r="D115" i="43" s="1"/>
  <c r="Q115" i="43" s="1"/>
  <c r="AS115" i="43"/>
  <c r="X115" i="43"/>
  <c r="Y140" i="4"/>
  <c r="D149" i="43" s="1"/>
  <c r="Q149" i="43" s="1"/>
  <c r="AS149" i="43"/>
  <c r="X149" i="43"/>
  <c r="Y6" i="4"/>
  <c r="D15" i="43" s="1"/>
  <c r="Q15" i="43" s="1"/>
  <c r="AS15" i="43"/>
  <c r="X15" i="43"/>
  <c r="Y59" i="4"/>
  <c r="D68" i="43" s="1"/>
  <c r="Q68" i="43" s="1"/>
  <c r="AS68" i="43"/>
  <c r="X68" i="43"/>
  <c r="Y66" i="4"/>
  <c r="D75" i="43" s="1"/>
  <c r="Q75" i="43" s="1"/>
  <c r="AS75" i="43"/>
  <c r="X75" i="43"/>
  <c r="Y87" i="4"/>
  <c r="D96" i="43" s="1"/>
  <c r="Q96" i="43" s="1"/>
  <c r="AS96" i="43"/>
  <c r="X96" i="43"/>
  <c r="Y54" i="4"/>
  <c r="D63" i="43" s="1"/>
  <c r="Q63" i="43" s="1"/>
  <c r="AS63" i="43"/>
  <c r="X63" i="43"/>
  <c r="Y79" i="4"/>
  <c r="D88" i="43" s="1"/>
  <c r="Q88" i="43" s="1"/>
  <c r="AS88" i="43"/>
  <c r="X88" i="43"/>
  <c r="Y129" i="4"/>
  <c r="D138" i="43" s="1"/>
  <c r="Q138" i="43" s="1"/>
  <c r="AS138" i="43"/>
  <c r="X138" i="43"/>
  <c r="Y130" i="4"/>
  <c r="D139" i="43" s="1"/>
  <c r="Q139" i="43" s="1"/>
  <c r="AS139" i="43"/>
  <c r="X139" i="43"/>
  <c r="Y8" i="4"/>
  <c r="D17" i="43" s="1"/>
  <c r="Q17" i="43" s="1"/>
  <c r="AS17" i="43"/>
  <c r="X17" i="43"/>
  <c r="Y29" i="4"/>
  <c r="D38" i="43" s="1"/>
  <c r="Q38" i="43" s="1"/>
  <c r="AS38" i="43"/>
  <c r="X38" i="43"/>
  <c r="Y13" i="4"/>
  <c r="D22" i="43" s="1"/>
  <c r="Q22" i="43" s="1"/>
  <c r="AS22" i="43"/>
  <c r="X22" i="43"/>
  <c r="Y26" i="4"/>
  <c r="D35" i="43" s="1"/>
  <c r="Q35" i="43" s="1"/>
  <c r="AS35" i="43"/>
  <c r="X35" i="43"/>
  <c r="Y104" i="4"/>
  <c r="D113" i="43" s="1"/>
  <c r="Q113" i="43" s="1"/>
  <c r="AS113" i="43"/>
  <c r="X113" i="43"/>
  <c r="Y98" i="4"/>
  <c r="D107" i="43" s="1"/>
  <c r="Q107" i="43" s="1"/>
  <c r="AS107" i="43"/>
  <c r="X107" i="43"/>
  <c r="Y96" i="4"/>
  <c r="D105" i="43" s="1"/>
  <c r="Q105" i="43" s="1"/>
  <c r="AS105" i="43"/>
  <c r="X105" i="43"/>
  <c r="Y139" i="4"/>
  <c r="D148" i="43" s="1"/>
  <c r="Q148" i="43" s="1"/>
  <c r="AS148" i="43"/>
  <c r="X148" i="43"/>
  <c r="Y15" i="4"/>
  <c r="AS24" i="43"/>
  <c r="Y7" i="4"/>
  <c r="D16" i="43" s="1"/>
  <c r="Q16" i="43" s="1"/>
  <c r="AS16" i="43"/>
  <c r="X16" i="43"/>
  <c r="Y45" i="4"/>
  <c r="D54" i="43" s="1"/>
  <c r="Q54" i="43" s="1"/>
  <c r="AS54" i="43"/>
  <c r="X54" i="43"/>
  <c r="Y68" i="4"/>
  <c r="D77" i="43" s="1"/>
  <c r="Q77" i="43" s="1"/>
  <c r="AS77" i="43"/>
  <c r="X77" i="43"/>
  <c r="Y72" i="4"/>
  <c r="D81" i="43" s="1"/>
  <c r="Q81" i="43" s="1"/>
  <c r="AS81" i="43"/>
  <c r="X81" i="43"/>
  <c r="Y147" i="4"/>
  <c r="D156" i="43" s="1"/>
  <c r="Q156" i="43" s="1"/>
  <c r="AS156" i="43"/>
  <c r="X156" i="43"/>
  <c r="Y107" i="4"/>
  <c r="D116" i="43" s="1"/>
  <c r="Q116" i="43" s="1"/>
  <c r="AS116" i="43"/>
  <c r="X116" i="43"/>
  <c r="Y153" i="4"/>
  <c r="D162" i="43" s="1"/>
  <c r="Q162" i="43" s="1"/>
  <c r="AS162" i="43"/>
  <c r="X162" i="43"/>
  <c r="Y42" i="4"/>
  <c r="D51" i="43" s="1"/>
  <c r="Q51" i="43" s="1"/>
  <c r="AS51" i="43"/>
  <c r="X51" i="43"/>
  <c r="Y57" i="4"/>
  <c r="D66" i="43" s="1"/>
  <c r="Q66" i="43" s="1"/>
  <c r="AS66" i="43"/>
  <c r="X66" i="43"/>
  <c r="Y36" i="4"/>
  <c r="D45" i="43" s="1"/>
  <c r="Q45" i="43" s="1"/>
  <c r="AS45" i="43"/>
  <c r="X45" i="43"/>
  <c r="Y64" i="4"/>
  <c r="D73" i="43" s="1"/>
  <c r="Q73" i="43" s="1"/>
  <c r="AS73" i="43"/>
  <c r="X73" i="43"/>
  <c r="Y70" i="4"/>
  <c r="D79" i="43" s="1"/>
  <c r="Q79" i="43" s="1"/>
  <c r="AS79" i="43"/>
  <c r="X79" i="43"/>
  <c r="Y135" i="4"/>
  <c r="AS144" i="43"/>
  <c r="Y134" i="4"/>
  <c r="D143" i="43" s="1"/>
  <c r="Q143" i="43" s="1"/>
  <c r="AS143" i="43"/>
  <c r="X143" i="43"/>
  <c r="Y89" i="4"/>
  <c r="D98" i="43" s="1"/>
  <c r="Q98" i="43" s="1"/>
  <c r="AS98" i="43"/>
  <c r="X98" i="43"/>
  <c r="Y39" i="4"/>
  <c r="D48" i="43" s="1"/>
  <c r="Q48" i="43" s="1"/>
  <c r="AS48" i="43"/>
  <c r="X48" i="43"/>
  <c r="Y27" i="4"/>
  <c r="D36" i="43" s="1"/>
  <c r="Q36" i="43" s="1"/>
  <c r="AS36" i="43"/>
  <c r="X36" i="43"/>
  <c r="Y67" i="4"/>
  <c r="AS76" i="43"/>
  <c r="Y97" i="4"/>
  <c r="D106" i="43" s="1"/>
  <c r="Q106" i="43" s="1"/>
  <c r="AS106" i="43"/>
  <c r="X106" i="43"/>
  <c r="Y44" i="4"/>
  <c r="D53" i="43" s="1"/>
  <c r="Q53" i="43" s="1"/>
  <c r="AS53" i="43"/>
  <c r="X53" i="43"/>
  <c r="Y5" i="4"/>
  <c r="D14" i="43" s="1"/>
  <c r="Q14" i="43" s="1"/>
  <c r="AS14" i="43"/>
  <c r="X14" i="43"/>
  <c r="Y11" i="4"/>
  <c r="D20" i="43" s="1"/>
  <c r="Q20" i="43" s="1"/>
  <c r="AS20" i="43"/>
  <c r="X20" i="43"/>
  <c r="Y52" i="4"/>
  <c r="AS61" i="43"/>
  <c r="X61" i="43"/>
  <c r="Y34" i="4"/>
  <c r="D43" i="43" s="1"/>
  <c r="Q43" i="43" s="1"/>
  <c r="AS43" i="43"/>
  <c r="X43" i="43"/>
  <c r="Y77" i="4"/>
  <c r="D86" i="43" s="1"/>
  <c r="Q86" i="43" s="1"/>
  <c r="AS86" i="43"/>
  <c r="X86" i="43"/>
  <c r="Y137" i="4"/>
  <c r="D146" i="43" s="1"/>
  <c r="Q146" i="43" s="1"/>
  <c r="AS146" i="43"/>
  <c r="X146" i="43"/>
  <c r="Y136" i="4"/>
  <c r="D145" i="43" s="1"/>
  <c r="Q145" i="43" s="1"/>
  <c r="AS145" i="43"/>
  <c r="X145" i="43"/>
  <c r="Y117" i="4"/>
  <c r="D126" i="43" s="1"/>
  <c r="Q126" i="43" s="1"/>
  <c r="AS126" i="43"/>
  <c r="X126" i="43"/>
  <c r="Y60" i="4"/>
  <c r="D69" i="43" s="1"/>
  <c r="Q69" i="43" s="1"/>
  <c r="AS69" i="43"/>
  <c r="X69" i="43"/>
  <c r="Y19" i="4"/>
  <c r="D28" i="43" s="1"/>
  <c r="Q28" i="43" s="1"/>
  <c r="AS28" i="43"/>
  <c r="X28" i="43"/>
  <c r="Y71" i="4"/>
  <c r="D80" i="43" s="1"/>
  <c r="Q80" i="43" s="1"/>
  <c r="AS80" i="43"/>
  <c r="X80" i="43"/>
  <c r="Y3" i="4"/>
  <c r="D12" i="43" s="1"/>
  <c r="Q12" i="43" s="1"/>
  <c r="AS12" i="43"/>
  <c r="X12" i="43"/>
  <c r="Y35" i="4"/>
  <c r="D44" i="43" s="1"/>
  <c r="Q44" i="43" s="1"/>
  <c r="AS44" i="43"/>
  <c r="X44" i="43"/>
  <c r="AG115" i="6"/>
  <c r="AF115" i="6"/>
  <c r="AG112" i="6"/>
  <c r="AF112" i="6"/>
  <c r="AG114" i="6"/>
  <c r="AF114" i="6"/>
  <c r="H76" i="6"/>
  <c r="E85" i="41" s="1"/>
  <c r="R85" i="41" s="1"/>
  <c r="H76" i="8"/>
  <c r="F85" i="41" s="1"/>
  <c r="H108" i="8"/>
  <c r="F117" i="41" s="1"/>
  <c r="H78" i="8"/>
  <c r="F87" i="41" s="1"/>
  <c r="AB106" i="8"/>
  <c r="F115" i="39" s="1"/>
  <c r="AB104" i="8"/>
  <c r="F113" i="39" s="1"/>
  <c r="AB102" i="8"/>
  <c r="F111" i="39" s="1"/>
  <c r="AB100" i="8"/>
  <c r="F109" i="39" s="1"/>
  <c r="AB98" i="8"/>
  <c r="F107" i="39" s="1"/>
  <c r="AB96" i="8"/>
  <c r="F105" i="39" s="1"/>
  <c r="AB94" i="8"/>
  <c r="F103" i="39" s="1"/>
  <c r="AB92" i="8"/>
  <c r="F101" i="39" s="1"/>
  <c r="AB90" i="8"/>
  <c r="F99" i="39" s="1"/>
  <c r="AB88" i="8"/>
  <c r="F97" i="39" s="1"/>
  <c r="AB86" i="8"/>
  <c r="F95" i="39" s="1"/>
  <c r="AB84" i="8"/>
  <c r="F93" i="39" s="1"/>
  <c r="AB82" i="8"/>
  <c r="F91" i="39" s="1"/>
  <c r="AB80" i="8"/>
  <c r="F89" i="39" s="1"/>
  <c r="AB78" i="8"/>
  <c r="F87" i="39" s="1"/>
  <c r="AB143" i="8"/>
  <c r="F152" i="39" s="1"/>
  <c r="AB155" i="8"/>
  <c r="F164" i="39" s="1"/>
  <c r="AB145" i="8"/>
  <c r="F154" i="39" s="1"/>
  <c r="AB131" i="8"/>
  <c r="F140" i="39" s="1"/>
  <c r="AB123" i="8"/>
  <c r="F132" i="39" s="1"/>
  <c r="AB115" i="8"/>
  <c r="F124" i="39" s="1"/>
  <c r="AB17" i="8"/>
  <c r="F26" i="39" s="1"/>
  <c r="AB9" i="8"/>
  <c r="F18" i="39" s="1"/>
  <c r="AB75" i="8"/>
  <c r="F84" i="39" s="1"/>
  <c r="AB73" i="8"/>
  <c r="F82" i="39" s="1"/>
  <c r="AB71" i="8"/>
  <c r="F80" i="39" s="1"/>
  <c r="AB69" i="8"/>
  <c r="F78" i="39" s="1"/>
  <c r="AB67" i="8"/>
  <c r="AB65" i="8"/>
  <c r="F74" i="39" s="1"/>
  <c r="AB63" i="8"/>
  <c r="F72" i="39" s="1"/>
  <c r="AB61" i="8"/>
  <c r="F70" i="39" s="1"/>
  <c r="AB59" i="8"/>
  <c r="F68" i="39" s="1"/>
  <c r="AB57" i="8"/>
  <c r="F66" i="39" s="1"/>
  <c r="AB55" i="8"/>
  <c r="F64" i="39" s="1"/>
  <c r="AB53" i="8"/>
  <c r="F62" i="39" s="1"/>
  <c r="AB51" i="8"/>
  <c r="F60" i="39" s="1"/>
  <c r="AB49" i="8"/>
  <c r="F58" i="39" s="1"/>
  <c r="AB47" i="8"/>
  <c r="AB45" i="8"/>
  <c r="F54" i="39" s="1"/>
  <c r="AB43" i="8"/>
  <c r="F52" i="39" s="1"/>
  <c r="AB41" i="8"/>
  <c r="F50" i="39" s="1"/>
  <c r="AB39" i="8"/>
  <c r="F48" i="39" s="1"/>
  <c r="AB37" i="8"/>
  <c r="F46" i="39" s="1"/>
  <c r="AB35" i="8"/>
  <c r="F44" i="39" s="1"/>
  <c r="AB33" i="8"/>
  <c r="F42" i="39" s="1"/>
  <c r="AB31" i="8"/>
  <c r="F40" i="39" s="1"/>
  <c r="AB29" i="8"/>
  <c r="F38" i="39" s="1"/>
  <c r="AB27" i="8"/>
  <c r="F36" i="39" s="1"/>
  <c r="AB25" i="8"/>
  <c r="F34" i="39" s="1"/>
  <c r="AB23" i="8"/>
  <c r="F32" i="39" s="1"/>
  <c r="AB149" i="8"/>
  <c r="F158" i="39" s="1"/>
  <c r="AB137" i="8"/>
  <c r="F146" i="39" s="1"/>
  <c r="AB127" i="8"/>
  <c r="F136" i="39" s="1"/>
  <c r="AB119" i="8"/>
  <c r="F128" i="39" s="1"/>
  <c r="AB109" i="8"/>
  <c r="F118" i="39" s="1"/>
  <c r="AB15" i="8"/>
  <c r="AB153" i="8"/>
  <c r="F162" i="39" s="1"/>
  <c r="AB135" i="8"/>
  <c r="AB117" i="8"/>
  <c r="F126" i="39" s="1"/>
  <c r="AB13" i="8"/>
  <c r="F22" i="39" s="1"/>
  <c r="AB151" i="8"/>
  <c r="F160" i="39" s="1"/>
  <c r="AB141" i="8"/>
  <c r="F150" i="39" s="1"/>
  <c r="AB129" i="8"/>
  <c r="F138" i="39" s="1"/>
  <c r="AB121" i="8"/>
  <c r="F130" i="39" s="1"/>
  <c r="AB111" i="8"/>
  <c r="F120" i="39" s="1"/>
  <c r="AB21" i="8"/>
  <c r="F30" i="39" s="1"/>
  <c r="AB11" i="8"/>
  <c r="F20" i="39" s="1"/>
  <c r="AB147" i="8"/>
  <c r="F156" i="39" s="1"/>
  <c r="AB133" i="8"/>
  <c r="F142" i="39" s="1"/>
  <c r="AB125" i="8"/>
  <c r="F134" i="39" s="1"/>
  <c r="AB113" i="8"/>
  <c r="AB19" i="8"/>
  <c r="F28" i="39" s="1"/>
  <c r="AB7" i="8"/>
  <c r="F16" i="39" s="1"/>
  <c r="AB139" i="8"/>
  <c r="F148" i="39" s="1"/>
  <c r="AB106" i="6"/>
  <c r="E115" i="39" s="1"/>
  <c r="R115" i="39" s="1"/>
  <c r="AB104" i="6"/>
  <c r="E113" i="39" s="1"/>
  <c r="R113" i="39" s="1"/>
  <c r="AB102" i="6"/>
  <c r="E111" i="39" s="1"/>
  <c r="R111" i="39" s="1"/>
  <c r="AB100" i="6"/>
  <c r="E109" i="39" s="1"/>
  <c r="R109" i="39" s="1"/>
  <c r="AB98" i="6"/>
  <c r="E107" i="39" s="1"/>
  <c r="AB96" i="6"/>
  <c r="E105" i="39" s="1"/>
  <c r="R105" i="39" s="1"/>
  <c r="AB94" i="6"/>
  <c r="E103" i="39" s="1"/>
  <c r="R103" i="39" s="1"/>
  <c r="AB92" i="6"/>
  <c r="E101" i="39" s="1"/>
  <c r="R101" i="39" s="1"/>
  <c r="AB90" i="6"/>
  <c r="E99" i="39" s="1"/>
  <c r="R99" i="39" s="1"/>
  <c r="AB88" i="6"/>
  <c r="E97" i="39" s="1"/>
  <c r="R97" i="39" s="1"/>
  <c r="AB86" i="6"/>
  <c r="E95" i="39" s="1"/>
  <c r="R95" i="39" s="1"/>
  <c r="AB84" i="6"/>
  <c r="E93" i="39" s="1"/>
  <c r="R93" i="39" s="1"/>
  <c r="AB82" i="6"/>
  <c r="E91" i="39" s="1"/>
  <c r="R91" i="39" s="1"/>
  <c r="AB80" i="6"/>
  <c r="E89" i="39" s="1"/>
  <c r="R89" i="39" s="1"/>
  <c r="AB78" i="6"/>
  <c r="E87" i="39" s="1"/>
  <c r="R87" i="39" s="1"/>
  <c r="AB76" i="6"/>
  <c r="E85" i="39" s="1"/>
  <c r="R85" i="39" s="1"/>
  <c r="AB74" i="6"/>
  <c r="E83" i="39" s="1"/>
  <c r="AB72" i="6"/>
  <c r="E81" i="39" s="1"/>
  <c r="R81" i="39" s="1"/>
  <c r="AB70" i="6"/>
  <c r="E79" i="39" s="1"/>
  <c r="R79" i="39" s="1"/>
  <c r="AB68" i="6"/>
  <c r="E77" i="39" s="1"/>
  <c r="R77" i="39" s="1"/>
  <c r="AB66" i="6"/>
  <c r="E75" i="39" s="1"/>
  <c r="AB64" i="6"/>
  <c r="E73" i="39" s="1"/>
  <c r="R73" i="39" s="1"/>
  <c r="AB62" i="6"/>
  <c r="E71" i="39" s="1"/>
  <c r="R71" i="39" s="1"/>
  <c r="AB60" i="6"/>
  <c r="E69" i="39" s="1"/>
  <c r="R69" i="39" s="1"/>
  <c r="AB58" i="6"/>
  <c r="E67" i="39" s="1"/>
  <c r="R67" i="39" s="1"/>
  <c r="AB56" i="6"/>
  <c r="E65" i="39" s="1"/>
  <c r="R65" i="39" s="1"/>
  <c r="AB54" i="6"/>
  <c r="E63" i="39" s="1"/>
  <c r="R63" i="39" s="1"/>
  <c r="AB52" i="6"/>
  <c r="AB50" i="6"/>
  <c r="E59" i="39" s="1"/>
  <c r="R59" i="39" s="1"/>
  <c r="AB48" i="6"/>
  <c r="E57" i="39" s="1"/>
  <c r="R57" i="39" s="1"/>
  <c r="AB46" i="6"/>
  <c r="E55" i="39" s="1"/>
  <c r="R55" i="39" s="1"/>
  <c r="AB44" i="6"/>
  <c r="E53" i="39" s="1"/>
  <c r="AB42" i="6"/>
  <c r="E51" i="39" s="1"/>
  <c r="R51" i="39" s="1"/>
  <c r="AB40" i="6"/>
  <c r="E49" i="39" s="1"/>
  <c r="R49" i="39" s="1"/>
  <c r="AB38" i="6"/>
  <c r="E47" i="39" s="1"/>
  <c r="R47" i="39" s="1"/>
  <c r="AB36" i="6"/>
  <c r="E45" i="39" s="1"/>
  <c r="R45" i="39" s="1"/>
  <c r="AB34" i="6"/>
  <c r="E43" i="39" s="1"/>
  <c r="R43" i="39" s="1"/>
  <c r="AB32" i="6"/>
  <c r="E41" i="39" s="1"/>
  <c r="R41" i="39" s="1"/>
  <c r="AB30" i="6"/>
  <c r="E39" i="39" s="1"/>
  <c r="R39" i="39" s="1"/>
  <c r="AB28" i="6"/>
  <c r="E37" i="39" s="1"/>
  <c r="R37" i="39" s="1"/>
  <c r="AB26" i="6"/>
  <c r="E35" i="39" s="1"/>
  <c r="R35" i="39" s="1"/>
  <c r="AB24" i="6"/>
  <c r="E33" i="39" s="1"/>
  <c r="R33" i="39" s="1"/>
  <c r="AB107" i="8"/>
  <c r="F116" i="39" s="1"/>
  <c r="AB105" i="8"/>
  <c r="F114" i="39" s="1"/>
  <c r="AB103" i="8"/>
  <c r="F112" i="39" s="1"/>
  <c r="AB101" i="8"/>
  <c r="F110" i="39" s="1"/>
  <c r="AB99" i="8"/>
  <c r="F108" i="39" s="1"/>
  <c r="AB97" i="8"/>
  <c r="F106" i="39" s="1"/>
  <c r="AB95" i="8"/>
  <c r="F104" i="39" s="1"/>
  <c r="AB93" i="8"/>
  <c r="F102" i="39" s="1"/>
  <c r="AB91" i="8"/>
  <c r="F100" i="39" s="1"/>
  <c r="AB89" i="8"/>
  <c r="F98" i="39" s="1"/>
  <c r="AB87" i="8"/>
  <c r="F96" i="39" s="1"/>
  <c r="AB85" i="8"/>
  <c r="F94" i="39" s="1"/>
  <c r="AB83" i="8"/>
  <c r="F92" i="39" s="1"/>
  <c r="AB81" i="8"/>
  <c r="F90" i="39" s="1"/>
  <c r="AB79" i="8"/>
  <c r="F88" i="39" s="1"/>
  <c r="AB77" i="8"/>
  <c r="F86" i="39" s="1"/>
  <c r="AB5" i="8"/>
  <c r="F14" i="39" s="1"/>
  <c r="AB156" i="8"/>
  <c r="F165" i="39" s="1"/>
  <c r="AB154" i="8"/>
  <c r="F163" i="39" s="1"/>
  <c r="AB152" i="8"/>
  <c r="AB150" i="8"/>
  <c r="F159" i="39" s="1"/>
  <c r="AB148" i="8"/>
  <c r="F157" i="39" s="1"/>
  <c r="AB146" i="8"/>
  <c r="F155" i="39" s="1"/>
  <c r="AB144" i="8"/>
  <c r="F153" i="39" s="1"/>
  <c r="AB142" i="8"/>
  <c r="F151" i="39" s="1"/>
  <c r="AB140" i="8"/>
  <c r="F149" i="39" s="1"/>
  <c r="AB138" i="8"/>
  <c r="F147" i="39" s="1"/>
  <c r="AB136" i="8"/>
  <c r="F145" i="39" s="1"/>
  <c r="AB134" i="8"/>
  <c r="F143" i="39" s="1"/>
  <c r="AB132" i="8"/>
  <c r="AB130" i="8"/>
  <c r="F139" i="39" s="1"/>
  <c r="AB128" i="8"/>
  <c r="F137" i="39" s="1"/>
  <c r="AB126" i="8"/>
  <c r="F135" i="39" s="1"/>
  <c r="AB124" i="8"/>
  <c r="F133" i="39" s="1"/>
  <c r="AB122" i="8"/>
  <c r="F131" i="39" s="1"/>
  <c r="AB120" i="8"/>
  <c r="F129" i="39" s="1"/>
  <c r="AB118" i="8"/>
  <c r="F127" i="39" s="1"/>
  <c r="AB116" i="8"/>
  <c r="F125" i="39" s="1"/>
  <c r="AB114" i="8"/>
  <c r="F123" i="39" s="1"/>
  <c r="AB112" i="8"/>
  <c r="F121" i="39" s="1"/>
  <c r="AB110" i="8"/>
  <c r="F119" i="39" s="1"/>
  <c r="AB108" i="8"/>
  <c r="F117" i="39" s="1"/>
  <c r="AB76" i="8"/>
  <c r="F85" i="39" s="1"/>
  <c r="AB20" i="8"/>
  <c r="F29" i="39" s="1"/>
  <c r="AB18" i="8"/>
  <c r="F27" i="39" s="1"/>
  <c r="AB16" i="8"/>
  <c r="F25" i="39" s="1"/>
  <c r="AB14" i="8"/>
  <c r="F23" i="39" s="1"/>
  <c r="AB12" i="8"/>
  <c r="F21" i="39" s="1"/>
  <c r="AB10" i="8"/>
  <c r="F19" i="39" s="1"/>
  <c r="AB8" i="8"/>
  <c r="F17" i="39" s="1"/>
  <c r="AB6" i="8"/>
  <c r="F15" i="39" s="1"/>
  <c r="AB4" i="8"/>
  <c r="F13" i="39" s="1"/>
  <c r="AB74" i="8"/>
  <c r="F83" i="39" s="1"/>
  <c r="AB72" i="8"/>
  <c r="F81" i="39" s="1"/>
  <c r="AB70" i="8"/>
  <c r="F79" i="39" s="1"/>
  <c r="AB68" i="8"/>
  <c r="F77" i="39" s="1"/>
  <c r="AB66" i="8"/>
  <c r="F75" i="39" s="1"/>
  <c r="AB64" i="8"/>
  <c r="F73" i="39" s="1"/>
  <c r="AB62" i="8"/>
  <c r="F71" i="39" s="1"/>
  <c r="AB60" i="8"/>
  <c r="F69" i="39" s="1"/>
  <c r="AB58" i="8"/>
  <c r="F67" i="39" s="1"/>
  <c r="AB56" i="8"/>
  <c r="F65" i="39" s="1"/>
  <c r="AB54" i="8"/>
  <c r="F63" i="39" s="1"/>
  <c r="AB52" i="8"/>
  <c r="AB50" i="8"/>
  <c r="F59" i="39" s="1"/>
  <c r="AB48" i="8"/>
  <c r="F57" i="39" s="1"/>
  <c r="AB46" i="8"/>
  <c r="F55" i="39" s="1"/>
  <c r="AB44" i="8"/>
  <c r="F53" i="39" s="1"/>
  <c r="AB42" i="8"/>
  <c r="F51" i="39" s="1"/>
  <c r="AB40" i="8"/>
  <c r="F49" i="39" s="1"/>
  <c r="AB38" i="8"/>
  <c r="F47" i="39" s="1"/>
  <c r="AB36" i="8"/>
  <c r="F45" i="39" s="1"/>
  <c r="AB34" i="8"/>
  <c r="F43" i="39" s="1"/>
  <c r="AB32" i="8"/>
  <c r="F41" i="39" s="1"/>
  <c r="AB30" i="8"/>
  <c r="F39" i="39" s="1"/>
  <c r="AB28" i="8"/>
  <c r="F37" i="39" s="1"/>
  <c r="AB26" i="8"/>
  <c r="F35" i="39" s="1"/>
  <c r="F5" i="39" s="1"/>
  <c r="AB24" i="8"/>
  <c r="F33" i="39" s="1"/>
  <c r="AB107" i="6"/>
  <c r="E116" i="39" s="1"/>
  <c r="R116" i="39" s="1"/>
  <c r="AB105" i="6"/>
  <c r="E114" i="39" s="1"/>
  <c r="R114" i="39" s="1"/>
  <c r="AB103" i="6"/>
  <c r="E112" i="39" s="1"/>
  <c r="R112" i="39" s="1"/>
  <c r="AB101" i="6"/>
  <c r="E110" i="39" s="1"/>
  <c r="R110" i="39" s="1"/>
  <c r="AB99" i="6"/>
  <c r="E108" i="39" s="1"/>
  <c r="R108" i="39" s="1"/>
  <c r="AB97" i="6"/>
  <c r="E106" i="39" s="1"/>
  <c r="R106" i="39" s="1"/>
  <c r="AB95" i="6"/>
  <c r="E104" i="39" s="1"/>
  <c r="R104" i="39" s="1"/>
  <c r="AB93" i="6"/>
  <c r="E102" i="39" s="1"/>
  <c r="R102" i="39" s="1"/>
  <c r="AB91" i="6"/>
  <c r="E100" i="39" s="1"/>
  <c r="R100" i="39" s="1"/>
  <c r="AB89" i="6"/>
  <c r="E98" i="39" s="1"/>
  <c r="R98" i="39" s="1"/>
  <c r="AB87" i="6"/>
  <c r="E96" i="39" s="1"/>
  <c r="R96" i="39" s="1"/>
  <c r="AB85" i="6"/>
  <c r="E94" i="39" s="1"/>
  <c r="R94" i="39" s="1"/>
  <c r="AB83" i="6"/>
  <c r="E92" i="39" s="1"/>
  <c r="R92" i="39" s="1"/>
  <c r="AB81" i="6"/>
  <c r="E90" i="39" s="1"/>
  <c r="AB79" i="6"/>
  <c r="E88" i="39" s="1"/>
  <c r="R88" i="39" s="1"/>
  <c r="AB77" i="6"/>
  <c r="E86" i="39" s="1"/>
  <c r="AB75" i="6"/>
  <c r="E84" i="39" s="1"/>
  <c r="R84" i="39" s="1"/>
  <c r="AB73" i="6"/>
  <c r="E82" i="39" s="1"/>
  <c r="AB71" i="6"/>
  <c r="E80" i="39" s="1"/>
  <c r="R80" i="39" s="1"/>
  <c r="AB69" i="6"/>
  <c r="E78" i="39" s="1"/>
  <c r="R78" i="39" s="1"/>
  <c r="AB67" i="6"/>
  <c r="AB65" i="6"/>
  <c r="E74" i="39" s="1"/>
  <c r="R74" i="39" s="1"/>
  <c r="AB63" i="6"/>
  <c r="E72" i="39" s="1"/>
  <c r="R72" i="39" s="1"/>
  <c r="AB61" i="6"/>
  <c r="E70" i="39" s="1"/>
  <c r="R70" i="39" s="1"/>
  <c r="AB59" i="6"/>
  <c r="E68" i="39" s="1"/>
  <c r="R68" i="39" s="1"/>
  <c r="AB57" i="6"/>
  <c r="E66" i="39" s="1"/>
  <c r="R66" i="39" s="1"/>
  <c r="AB55" i="6"/>
  <c r="E64" i="39" s="1"/>
  <c r="R64" i="39" s="1"/>
  <c r="AB53" i="6"/>
  <c r="E62" i="39" s="1"/>
  <c r="R62" i="39" s="1"/>
  <c r="AB51" i="6"/>
  <c r="E60" i="39" s="1"/>
  <c r="R60" i="39" s="1"/>
  <c r="AB49" i="6"/>
  <c r="E58" i="39" s="1"/>
  <c r="R58" i="39" s="1"/>
  <c r="AB47" i="6"/>
  <c r="AB45" i="6"/>
  <c r="E54" i="39" s="1"/>
  <c r="R54" i="39" s="1"/>
  <c r="AB43" i="6"/>
  <c r="E52" i="39" s="1"/>
  <c r="R52" i="39" s="1"/>
  <c r="AB41" i="6"/>
  <c r="E50" i="39" s="1"/>
  <c r="R50" i="39" s="1"/>
  <c r="AB39" i="6"/>
  <c r="E48" i="39" s="1"/>
  <c r="R48" i="39" s="1"/>
  <c r="AB37" i="6"/>
  <c r="E46" i="39" s="1"/>
  <c r="R46" i="39" s="1"/>
  <c r="AB35" i="6"/>
  <c r="E44" i="39" s="1"/>
  <c r="R44" i="39" s="1"/>
  <c r="AB33" i="6"/>
  <c r="E42" i="39" s="1"/>
  <c r="R42" i="39" s="1"/>
  <c r="AB31" i="6"/>
  <c r="E40" i="39" s="1"/>
  <c r="R40" i="39" s="1"/>
  <c r="AB29" i="6"/>
  <c r="E38" i="39" s="1"/>
  <c r="R38" i="39" s="1"/>
  <c r="AB27" i="6"/>
  <c r="E36" i="39" s="1"/>
  <c r="R36" i="39" s="1"/>
  <c r="AB25" i="6"/>
  <c r="E34" i="39" s="1"/>
  <c r="R34" i="39" s="1"/>
  <c r="AB23" i="6"/>
  <c r="E32" i="39" s="1"/>
  <c r="R32" i="39" s="1"/>
  <c r="AB156" i="6"/>
  <c r="E165" i="39" s="1"/>
  <c r="R165" i="39" s="1"/>
  <c r="AB154" i="6"/>
  <c r="E163" i="39" s="1"/>
  <c r="AB152" i="6"/>
  <c r="AB150" i="6"/>
  <c r="E159" i="39" s="1"/>
  <c r="R159" i="39" s="1"/>
  <c r="AB148" i="6"/>
  <c r="E157" i="39" s="1"/>
  <c r="AB146" i="6"/>
  <c r="E155" i="39" s="1"/>
  <c r="R155" i="39" s="1"/>
  <c r="AB144" i="6"/>
  <c r="E153" i="39" s="1"/>
  <c r="AB142" i="6"/>
  <c r="E151" i="39" s="1"/>
  <c r="R151" i="39" s="1"/>
  <c r="AB140" i="6"/>
  <c r="E149" i="39" s="1"/>
  <c r="R149" i="39" s="1"/>
  <c r="AB138" i="6"/>
  <c r="E147" i="39" s="1"/>
  <c r="R147" i="39" s="1"/>
  <c r="AB136" i="6"/>
  <c r="E145" i="39" s="1"/>
  <c r="R145" i="39" s="1"/>
  <c r="AB134" i="6"/>
  <c r="E143" i="39" s="1"/>
  <c r="R143" i="39" s="1"/>
  <c r="AB132" i="6"/>
  <c r="AB130" i="6"/>
  <c r="E139" i="39" s="1"/>
  <c r="R139" i="39" s="1"/>
  <c r="AB128" i="6"/>
  <c r="E137" i="39" s="1"/>
  <c r="R137" i="39" s="1"/>
  <c r="AB126" i="6"/>
  <c r="E135" i="39" s="1"/>
  <c r="R135" i="39" s="1"/>
  <c r="AB124" i="6"/>
  <c r="E133" i="39" s="1"/>
  <c r="R133" i="39" s="1"/>
  <c r="AB122" i="6"/>
  <c r="E131" i="39" s="1"/>
  <c r="R131" i="39" s="1"/>
  <c r="AB120" i="6"/>
  <c r="E129" i="39" s="1"/>
  <c r="R129" i="39" s="1"/>
  <c r="AB118" i="6"/>
  <c r="E127" i="39" s="1"/>
  <c r="R127" i="39" s="1"/>
  <c r="AB116" i="6"/>
  <c r="E125" i="39" s="1"/>
  <c r="R125" i="39" s="1"/>
  <c r="AB114" i="6"/>
  <c r="E123" i="39" s="1"/>
  <c r="R123" i="39" s="1"/>
  <c r="AB112" i="6"/>
  <c r="E121" i="39" s="1"/>
  <c r="R121" i="39" s="1"/>
  <c r="AB110" i="6"/>
  <c r="E119" i="39" s="1"/>
  <c r="AB108" i="6"/>
  <c r="E117" i="39" s="1"/>
  <c r="R117" i="39" s="1"/>
  <c r="AB20" i="6"/>
  <c r="E29" i="39" s="1"/>
  <c r="R29" i="39" s="1"/>
  <c r="AB18" i="6"/>
  <c r="E27" i="39" s="1"/>
  <c r="R27" i="39" s="1"/>
  <c r="AB16" i="6"/>
  <c r="E25" i="39" s="1"/>
  <c r="R25" i="39" s="1"/>
  <c r="AB14" i="6"/>
  <c r="E23" i="39" s="1"/>
  <c r="R23" i="39" s="1"/>
  <c r="AB12" i="6"/>
  <c r="E21" i="39" s="1"/>
  <c r="AB10" i="6"/>
  <c r="E19" i="39" s="1"/>
  <c r="AB8" i="6"/>
  <c r="E17" i="39" s="1"/>
  <c r="R17" i="39" s="1"/>
  <c r="AB6" i="6"/>
  <c r="E15" i="39" s="1"/>
  <c r="AB4" i="6"/>
  <c r="E13" i="39" s="1"/>
  <c r="AB155" i="6"/>
  <c r="E164" i="39" s="1"/>
  <c r="R164" i="39" s="1"/>
  <c r="AB153" i="6"/>
  <c r="E162" i="39" s="1"/>
  <c r="R162" i="39" s="1"/>
  <c r="AB151" i="6"/>
  <c r="E160" i="39" s="1"/>
  <c r="R160" i="39" s="1"/>
  <c r="AB149" i="6"/>
  <c r="E158" i="39" s="1"/>
  <c r="R158" i="39" s="1"/>
  <c r="AB147" i="6"/>
  <c r="E156" i="39" s="1"/>
  <c r="R156" i="39" s="1"/>
  <c r="AB145" i="6"/>
  <c r="E154" i="39" s="1"/>
  <c r="AB143" i="6"/>
  <c r="E152" i="39" s="1"/>
  <c r="R152" i="39" s="1"/>
  <c r="AB141" i="6"/>
  <c r="E150" i="39" s="1"/>
  <c r="R150" i="39" s="1"/>
  <c r="AB139" i="6"/>
  <c r="E148" i="39" s="1"/>
  <c r="R148" i="39" s="1"/>
  <c r="AB137" i="6"/>
  <c r="E146" i="39" s="1"/>
  <c r="R146" i="39" s="1"/>
  <c r="AB135" i="6"/>
  <c r="AB133" i="6"/>
  <c r="E142" i="39" s="1"/>
  <c r="R142" i="39" s="1"/>
  <c r="AB131" i="6"/>
  <c r="E140" i="39" s="1"/>
  <c r="R140" i="39" s="1"/>
  <c r="AB129" i="6"/>
  <c r="E138" i="39" s="1"/>
  <c r="R138" i="39" s="1"/>
  <c r="AB127" i="6"/>
  <c r="E136" i="39" s="1"/>
  <c r="R136" i="39" s="1"/>
  <c r="AB125" i="6"/>
  <c r="E134" i="39" s="1"/>
  <c r="R134" i="39" s="1"/>
  <c r="AB123" i="6"/>
  <c r="E132" i="39" s="1"/>
  <c r="AB121" i="6"/>
  <c r="E130" i="39" s="1"/>
  <c r="R130" i="39" s="1"/>
  <c r="AB119" i="6"/>
  <c r="E128" i="39" s="1"/>
  <c r="AB117" i="6"/>
  <c r="E126" i="39" s="1"/>
  <c r="R126" i="39" s="1"/>
  <c r="AB115" i="6"/>
  <c r="E124" i="39" s="1"/>
  <c r="R124" i="39" s="1"/>
  <c r="AB113" i="6"/>
  <c r="AB111" i="6"/>
  <c r="E120" i="39" s="1"/>
  <c r="R120" i="39" s="1"/>
  <c r="AB109" i="6"/>
  <c r="E118" i="39" s="1"/>
  <c r="R118" i="39" s="1"/>
  <c r="AB21" i="6"/>
  <c r="E30" i="39" s="1"/>
  <c r="R30" i="39" s="1"/>
  <c r="AB19" i="6"/>
  <c r="E28" i="39" s="1"/>
  <c r="R28" i="39" s="1"/>
  <c r="AB17" i="6"/>
  <c r="E26" i="39" s="1"/>
  <c r="R26" i="39" s="1"/>
  <c r="AB15" i="6"/>
  <c r="AB13" i="6"/>
  <c r="E22" i="39" s="1"/>
  <c r="R22" i="39" s="1"/>
  <c r="AB11" i="6"/>
  <c r="E20" i="39" s="1"/>
  <c r="R20" i="39" s="1"/>
  <c r="AB9" i="6"/>
  <c r="E18" i="39" s="1"/>
  <c r="AB7" i="6"/>
  <c r="E16" i="39" s="1"/>
  <c r="AB5" i="6"/>
  <c r="E14" i="39" s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C31" i="39" s="1"/>
  <c r="Q31" i="39" s="1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T5" i="39" l="1"/>
  <c r="F182" i="39"/>
  <c r="S157" i="39"/>
  <c r="T157" i="39"/>
  <c r="S80" i="39"/>
  <c r="T80" i="39"/>
  <c r="R13" i="39"/>
  <c r="E10" i="39"/>
  <c r="R10" i="39" s="1"/>
  <c r="E183" i="39"/>
  <c r="R183" i="39" s="1"/>
  <c r="R163" i="39"/>
  <c r="S39" i="39"/>
  <c r="T39" i="39"/>
  <c r="S55" i="39"/>
  <c r="T55" i="39"/>
  <c r="S71" i="39"/>
  <c r="T71" i="39"/>
  <c r="S15" i="39"/>
  <c r="F6" i="39"/>
  <c r="T15" i="39"/>
  <c r="S85" i="39"/>
  <c r="T85" i="39"/>
  <c r="S131" i="39"/>
  <c r="T131" i="39"/>
  <c r="S147" i="39"/>
  <c r="T147" i="39"/>
  <c r="F183" i="39"/>
  <c r="S163" i="39"/>
  <c r="T163" i="39"/>
  <c r="S96" i="39"/>
  <c r="T96" i="39"/>
  <c r="S112" i="39"/>
  <c r="T112" i="39"/>
  <c r="E172" i="39"/>
  <c r="R172" i="39" s="1"/>
  <c r="R75" i="39"/>
  <c r="E176" i="39"/>
  <c r="R176" i="39" s="1"/>
  <c r="R107" i="39"/>
  <c r="S138" i="39"/>
  <c r="T138" i="39"/>
  <c r="S118" i="39"/>
  <c r="T118" i="39"/>
  <c r="S38" i="39"/>
  <c r="T38" i="39"/>
  <c r="S54" i="39"/>
  <c r="T54" i="39"/>
  <c r="S70" i="39"/>
  <c r="T70" i="39"/>
  <c r="S18" i="39"/>
  <c r="F8" i="39"/>
  <c r="T18" i="39"/>
  <c r="S87" i="39"/>
  <c r="T87" i="39"/>
  <c r="S103" i="39"/>
  <c r="T103" i="39"/>
  <c r="Y115" i="6"/>
  <c r="E124" i="43" s="1"/>
  <c r="R124" i="43" s="1"/>
  <c r="AJ124" i="43"/>
  <c r="Y124" i="43"/>
  <c r="Q170" i="43"/>
  <c r="S25" i="39"/>
  <c r="T25" i="39"/>
  <c r="S48" i="39"/>
  <c r="T48" i="39"/>
  <c r="R16" i="39"/>
  <c r="E9" i="39"/>
  <c r="R9" i="39" s="1"/>
  <c r="R18" i="39"/>
  <c r="E8" i="39"/>
  <c r="R8" i="39" s="1"/>
  <c r="R15" i="39"/>
  <c r="E6" i="39"/>
  <c r="R6" i="39" s="1"/>
  <c r="S41" i="39"/>
  <c r="T41" i="39"/>
  <c r="S57" i="39"/>
  <c r="T57" i="39"/>
  <c r="S73" i="39"/>
  <c r="T73" i="39"/>
  <c r="S17" i="39"/>
  <c r="T17" i="39"/>
  <c r="S117" i="39"/>
  <c r="T117" i="39"/>
  <c r="S133" i="39"/>
  <c r="T133" i="39"/>
  <c r="S149" i="39"/>
  <c r="T149" i="39"/>
  <c r="S165" i="39"/>
  <c r="T165" i="39"/>
  <c r="S98" i="39"/>
  <c r="T98" i="39"/>
  <c r="S114" i="39"/>
  <c r="T114" i="39"/>
  <c r="S134" i="39"/>
  <c r="T134" i="39"/>
  <c r="S150" i="39"/>
  <c r="T150" i="39"/>
  <c r="F178" i="39"/>
  <c r="S128" i="39"/>
  <c r="T128" i="39"/>
  <c r="S40" i="39"/>
  <c r="T40" i="39"/>
  <c r="S72" i="39"/>
  <c r="T72" i="39"/>
  <c r="S26" i="39"/>
  <c r="T26" i="39"/>
  <c r="S89" i="39"/>
  <c r="T89" i="39"/>
  <c r="S105" i="39"/>
  <c r="T105" i="39"/>
  <c r="E182" i="39"/>
  <c r="R182" i="39" s="1"/>
  <c r="R157" i="39"/>
  <c r="S49" i="39"/>
  <c r="T49" i="39"/>
  <c r="F175" i="39"/>
  <c r="S90" i="39"/>
  <c r="T90" i="39"/>
  <c r="S148" i="39"/>
  <c r="T148" i="39"/>
  <c r="F181" i="39"/>
  <c r="S154" i="39"/>
  <c r="T154" i="39"/>
  <c r="E181" i="39"/>
  <c r="R181" i="39" s="1"/>
  <c r="R154" i="39"/>
  <c r="E177" i="39"/>
  <c r="R177" i="39" s="1"/>
  <c r="R119" i="39"/>
  <c r="S43" i="39"/>
  <c r="T43" i="39"/>
  <c r="S59" i="39"/>
  <c r="T59" i="39"/>
  <c r="F172" i="39"/>
  <c r="S75" i="39"/>
  <c r="T75" i="39"/>
  <c r="S19" i="39"/>
  <c r="F7" i="39"/>
  <c r="T19" i="39"/>
  <c r="F177" i="39"/>
  <c r="S119" i="39"/>
  <c r="T119" i="39"/>
  <c r="S135" i="39"/>
  <c r="T135" i="39"/>
  <c r="S151" i="39"/>
  <c r="T151" i="39"/>
  <c r="F169" i="39"/>
  <c r="S14" i="39"/>
  <c r="F3" i="39"/>
  <c r="T14" i="39"/>
  <c r="S100" i="39"/>
  <c r="T100" i="39"/>
  <c r="S116" i="39"/>
  <c r="T116" i="39"/>
  <c r="S142" i="39"/>
  <c r="T142" i="39"/>
  <c r="S160" i="39"/>
  <c r="T160" i="39"/>
  <c r="S136" i="39"/>
  <c r="T136" i="39"/>
  <c r="S42" i="39"/>
  <c r="T42" i="39"/>
  <c r="S58" i="39"/>
  <c r="T58" i="39"/>
  <c r="S74" i="39"/>
  <c r="T74" i="39"/>
  <c r="S124" i="39"/>
  <c r="T124" i="39"/>
  <c r="S91" i="39"/>
  <c r="T91" i="39"/>
  <c r="F176" i="39"/>
  <c r="S107" i="39"/>
  <c r="T107" i="39"/>
  <c r="Q49" i="43"/>
  <c r="S65" i="39"/>
  <c r="T65" i="39"/>
  <c r="S64" i="39"/>
  <c r="T64" i="39"/>
  <c r="S45" i="39"/>
  <c r="T45" i="39"/>
  <c r="F170" i="39"/>
  <c r="S21" i="39"/>
  <c r="T21" i="39"/>
  <c r="S137" i="39"/>
  <c r="T137" i="39"/>
  <c r="F174" i="39"/>
  <c r="S86" i="39"/>
  <c r="T86" i="39"/>
  <c r="S156" i="39"/>
  <c r="T156" i="39"/>
  <c r="S146" i="39"/>
  <c r="T146" i="39"/>
  <c r="S44" i="39"/>
  <c r="T44" i="39"/>
  <c r="S60" i="39"/>
  <c r="T60" i="39"/>
  <c r="F179" i="39"/>
  <c r="S132" i="39"/>
  <c r="T132" i="39"/>
  <c r="S109" i="39"/>
  <c r="T109" i="39"/>
  <c r="Q175" i="43"/>
  <c r="Q78" i="43"/>
  <c r="Q93" i="43"/>
  <c r="E174" i="39"/>
  <c r="R174" i="39" s="1"/>
  <c r="R86" i="39"/>
  <c r="S81" i="39"/>
  <c r="T81" i="39"/>
  <c r="S106" i="39"/>
  <c r="T106" i="39"/>
  <c r="S32" i="39"/>
  <c r="T32" i="39"/>
  <c r="R19" i="39"/>
  <c r="E7" i="39"/>
  <c r="R7" i="39" s="1"/>
  <c r="E180" i="39"/>
  <c r="R180" i="39" s="1"/>
  <c r="R153" i="39"/>
  <c r="E173" i="39"/>
  <c r="R173" i="39" s="1"/>
  <c r="R82" i="39"/>
  <c r="S77" i="39"/>
  <c r="T77" i="39"/>
  <c r="S121" i="39"/>
  <c r="T121" i="39"/>
  <c r="F180" i="39"/>
  <c r="S153" i="39"/>
  <c r="T153" i="39"/>
  <c r="S102" i="39"/>
  <c r="T102" i="39"/>
  <c r="S22" i="39"/>
  <c r="T22" i="39"/>
  <c r="S93" i="39"/>
  <c r="T93" i="39"/>
  <c r="U31" i="39"/>
  <c r="E170" i="39"/>
  <c r="R170" i="39" s="1"/>
  <c r="R21" i="39"/>
  <c r="S47" i="39"/>
  <c r="T47" i="39"/>
  <c r="S63" i="39"/>
  <c r="T63" i="39"/>
  <c r="S79" i="39"/>
  <c r="T79" i="39"/>
  <c r="S23" i="39"/>
  <c r="T23" i="39"/>
  <c r="S123" i="39"/>
  <c r="T123" i="39"/>
  <c r="S139" i="39"/>
  <c r="T139" i="39"/>
  <c r="S155" i="39"/>
  <c r="T155" i="39"/>
  <c r="S88" i="39"/>
  <c r="T88" i="39"/>
  <c r="S104" i="39"/>
  <c r="T104" i="39"/>
  <c r="R83" i="39"/>
  <c r="E11" i="39"/>
  <c r="R11" i="39" s="1"/>
  <c r="S20" i="39"/>
  <c r="T20" i="39"/>
  <c r="S126" i="39"/>
  <c r="T126" i="39"/>
  <c r="S158" i="39"/>
  <c r="T158" i="39"/>
  <c r="S46" i="39"/>
  <c r="T46" i="39"/>
  <c r="S62" i="39"/>
  <c r="T62" i="39"/>
  <c r="S78" i="39"/>
  <c r="T78" i="39"/>
  <c r="S140" i="39"/>
  <c r="T140" i="39"/>
  <c r="S95" i="39"/>
  <c r="T95" i="39"/>
  <c r="S111" i="39"/>
  <c r="T111" i="39"/>
  <c r="Y114" i="6"/>
  <c r="E123" i="43" s="1"/>
  <c r="R123" i="43" s="1"/>
  <c r="AJ123" i="43"/>
  <c r="Y123" i="43"/>
  <c r="S125" i="39"/>
  <c r="T125" i="39"/>
  <c r="E171" i="39"/>
  <c r="R171" i="39" s="1"/>
  <c r="R53" i="39"/>
  <c r="S30" i="39"/>
  <c r="T30" i="39"/>
  <c r="S97" i="39"/>
  <c r="T97" i="39"/>
  <c r="Q109" i="43"/>
  <c r="S35" i="39"/>
  <c r="T35" i="39"/>
  <c r="S51" i="39"/>
  <c r="T51" i="39"/>
  <c r="S67" i="39"/>
  <c r="T67" i="39"/>
  <c r="S83" i="39"/>
  <c r="F11" i="39"/>
  <c r="T83" i="39"/>
  <c r="S27" i="39"/>
  <c r="T27" i="39"/>
  <c r="S127" i="39"/>
  <c r="T127" i="39"/>
  <c r="S143" i="39"/>
  <c r="T143" i="39"/>
  <c r="S159" i="39"/>
  <c r="T159" i="39"/>
  <c r="S92" i="39"/>
  <c r="T92" i="39"/>
  <c r="S108" i="39"/>
  <c r="T108" i="39"/>
  <c r="S16" i="39"/>
  <c r="F9" i="39"/>
  <c r="T16" i="39"/>
  <c r="S120" i="39"/>
  <c r="T120" i="39"/>
  <c r="S162" i="39"/>
  <c r="T162" i="39"/>
  <c r="S34" i="39"/>
  <c r="T34" i="39"/>
  <c r="S50" i="39"/>
  <c r="T50" i="39"/>
  <c r="S66" i="39"/>
  <c r="T66" i="39"/>
  <c r="F173" i="39"/>
  <c r="S82" i="39"/>
  <c r="T82" i="39"/>
  <c r="S164" i="39"/>
  <c r="T164" i="39"/>
  <c r="S99" i="39"/>
  <c r="T99" i="39"/>
  <c r="S115" i="39"/>
  <c r="T115" i="39"/>
  <c r="Y112" i="6"/>
  <c r="E121" i="43" s="1"/>
  <c r="R121" i="43" s="1"/>
  <c r="AJ121" i="43"/>
  <c r="Y121" i="43"/>
  <c r="Q29" i="43"/>
  <c r="E5" i="39"/>
  <c r="R5" i="39" s="1"/>
  <c r="E178" i="39"/>
  <c r="R178" i="39" s="1"/>
  <c r="R128" i="39"/>
  <c r="S33" i="39"/>
  <c r="T33" i="39"/>
  <c r="S113" i="39"/>
  <c r="T113" i="39"/>
  <c r="E169" i="39"/>
  <c r="R169" i="39" s="1"/>
  <c r="R14" i="39"/>
  <c r="E3" i="39"/>
  <c r="R3" i="39" s="1"/>
  <c r="E179" i="39"/>
  <c r="R179" i="39" s="1"/>
  <c r="R132" i="39"/>
  <c r="E175" i="39"/>
  <c r="R175" i="39" s="1"/>
  <c r="R90" i="39"/>
  <c r="S37" i="39"/>
  <c r="T37" i="39"/>
  <c r="F171" i="39"/>
  <c r="S53" i="39"/>
  <c r="T53" i="39"/>
  <c r="S69" i="39"/>
  <c r="T69" i="39"/>
  <c r="S13" i="39"/>
  <c r="F10" i="39"/>
  <c r="T13" i="39"/>
  <c r="S29" i="39"/>
  <c r="T29" i="39"/>
  <c r="S129" i="39"/>
  <c r="T129" i="39"/>
  <c r="S145" i="39"/>
  <c r="T145" i="39"/>
  <c r="S94" i="39"/>
  <c r="T94" i="39"/>
  <c r="S110" i="39"/>
  <c r="T110" i="39"/>
  <c r="S28" i="39"/>
  <c r="T28" i="39"/>
  <c r="S130" i="39"/>
  <c r="T130" i="39"/>
  <c r="S36" i="39"/>
  <c r="T36" i="39"/>
  <c r="S52" i="39"/>
  <c r="T52" i="39"/>
  <c r="S68" i="39"/>
  <c r="T68" i="39"/>
  <c r="S84" i="39"/>
  <c r="T84" i="39"/>
  <c r="S152" i="39"/>
  <c r="T152" i="39"/>
  <c r="S101" i="39"/>
  <c r="T101" i="39"/>
  <c r="Q178" i="43"/>
  <c r="Q133" i="43"/>
  <c r="Q121" i="43"/>
  <c r="Q147" i="43"/>
  <c r="S87" i="41"/>
  <c r="T87" i="41"/>
  <c r="S117" i="41"/>
  <c r="T117" i="41"/>
  <c r="S85" i="41"/>
  <c r="T85" i="41"/>
  <c r="Q140" i="43"/>
  <c r="Q135" i="43"/>
  <c r="Q19" i="43"/>
  <c r="Q114" i="43"/>
  <c r="Q136" i="43"/>
  <c r="Q89" i="43"/>
  <c r="Q31" i="43"/>
  <c r="Q164" i="43"/>
  <c r="Q83" i="43"/>
  <c r="Q59" i="43"/>
  <c r="Q155" i="43"/>
  <c r="Q142" i="43"/>
  <c r="Q13" i="43"/>
  <c r="Q71" i="43"/>
  <c r="Q157" i="43"/>
  <c r="Q158" i="43"/>
  <c r="Q72" i="43"/>
  <c r="Q103" i="43"/>
  <c r="Q18" i="43"/>
  <c r="Q101" i="43"/>
  <c r="Q25" i="43"/>
  <c r="Q84" i="43"/>
  <c r="Q104" i="43"/>
  <c r="Q120" i="43"/>
  <c r="Q153" i="43"/>
  <c r="Q100" i="43"/>
  <c r="D169" i="43"/>
  <c r="Q169" i="43" s="1"/>
  <c r="D171" i="43"/>
  <c r="Q171" i="43" s="1"/>
  <c r="D174" i="43"/>
  <c r="Q174" i="43" s="1"/>
  <c r="D176" i="43"/>
  <c r="Q176" i="43" s="1"/>
  <c r="C182" i="43"/>
  <c r="U182" i="43" s="1"/>
  <c r="D172" i="43"/>
  <c r="Q172" i="43" s="1"/>
  <c r="D173" i="43"/>
  <c r="Q173" i="43" s="1"/>
  <c r="C3" i="43"/>
  <c r="U3" i="43" s="1"/>
  <c r="C180" i="43"/>
  <c r="U180" i="43" s="1"/>
  <c r="D11" i="43"/>
  <c r="Q11" i="43" s="1"/>
  <c r="C11" i="43"/>
  <c r="U11" i="43" s="1"/>
  <c r="C7" i="43"/>
  <c r="U7" i="43" s="1"/>
  <c r="C5" i="43"/>
  <c r="C6" i="43"/>
  <c r="D6" i="43"/>
  <c r="D3" i="43"/>
  <c r="C4" i="43"/>
  <c r="U4" i="43" s="1"/>
  <c r="C10" i="43"/>
  <c r="C9" i="43"/>
  <c r="C8" i="43"/>
  <c r="U8" i="43" s="1"/>
  <c r="D9" i="43"/>
  <c r="Q9" i="43" s="1"/>
  <c r="D10" i="43"/>
  <c r="D4" i="43"/>
  <c r="D5" i="43"/>
  <c r="D7" i="43"/>
  <c r="Q7" i="43" s="1"/>
  <c r="D8" i="43"/>
  <c r="AB153" i="2"/>
  <c r="C162" i="39" s="1"/>
  <c r="AB149" i="2"/>
  <c r="C158" i="39" s="1"/>
  <c r="AB145" i="2"/>
  <c r="C154" i="39" s="1"/>
  <c r="AB141" i="2"/>
  <c r="C150" i="39" s="1"/>
  <c r="AB137" i="2"/>
  <c r="C146" i="39" s="1"/>
  <c r="AB133" i="2"/>
  <c r="C142" i="39" s="1"/>
  <c r="AB128" i="2"/>
  <c r="C137" i="39" s="1"/>
  <c r="AB124" i="2"/>
  <c r="C133" i="39" s="1"/>
  <c r="AB120" i="2"/>
  <c r="C129" i="39" s="1"/>
  <c r="AB116" i="2"/>
  <c r="C125" i="39" s="1"/>
  <c r="AB112" i="2"/>
  <c r="C121" i="39" s="1"/>
  <c r="AG19" i="8"/>
  <c r="AF19" i="8"/>
  <c r="AG51" i="8"/>
  <c r="AF51" i="8"/>
  <c r="AG91" i="8"/>
  <c r="AF91" i="8"/>
  <c r="AG123" i="8"/>
  <c r="AF123" i="8"/>
  <c r="AG155" i="8"/>
  <c r="AF155" i="8"/>
  <c r="AG28" i="8"/>
  <c r="AF28" i="8"/>
  <c r="AG68" i="8"/>
  <c r="AF68" i="8"/>
  <c r="AG100" i="8"/>
  <c r="AF100" i="8"/>
  <c r="AG132" i="8"/>
  <c r="AF132" i="8"/>
  <c r="AG5" i="8"/>
  <c r="AF5" i="8"/>
  <c r="AG37" i="8"/>
  <c r="AF37" i="8"/>
  <c r="AG69" i="8"/>
  <c r="AF69" i="8"/>
  <c r="AG101" i="8"/>
  <c r="AF101" i="8"/>
  <c r="AG133" i="8"/>
  <c r="AF133" i="8"/>
  <c r="AG22" i="8"/>
  <c r="AF22" i="8"/>
  <c r="AG54" i="8"/>
  <c r="AF54" i="8"/>
  <c r="AG86" i="8"/>
  <c r="AF86" i="8"/>
  <c r="AG118" i="8"/>
  <c r="AF118" i="8"/>
  <c r="AG150" i="8"/>
  <c r="AF150" i="8"/>
  <c r="AG39" i="8"/>
  <c r="AF39" i="8"/>
  <c r="AG71" i="8"/>
  <c r="AF71" i="8"/>
  <c r="AG103" i="8"/>
  <c r="AF103" i="8"/>
  <c r="AG143" i="8"/>
  <c r="AF143" i="8"/>
  <c r="AG24" i="8"/>
  <c r="AF24" i="8"/>
  <c r="AG56" i="8"/>
  <c r="AF56" i="8"/>
  <c r="AG88" i="8"/>
  <c r="AF88" i="8"/>
  <c r="AG120" i="8"/>
  <c r="AF120" i="8"/>
  <c r="AG9" i="8"/>
  <c r="AF9" i="8"/>
  <c r="AG41" i="8"/>
  <c r="AF41" i="8"/>
  <c r="AG73" i="8"/>
  <c r="AF73" i="8"/>
  <c r="AG105" i="8"/>
  <c r="AF105" i="8"/>
  <c r="AG145" i="8"/>
  <c r="AF145" i="8"/>
  <c r="AG26" i="8"/>
  <c r="AF26" i="8"/>
  <c r="AG58" i="8"/>
  <c r="AF58" i="8"/>
  <c r="AG90" i="8"/>
  <c r="AF90" i="8"/>
  <c r="AG122" i="8"/>
  <c r="AF122" i="8"/>
  <c r="AG154" i="8"/>
  <c r="AF154" i="8"/>
  <c r="AG27" i="8"/>
  <c r="AF27" i="8"/>
  <c r="AG59" i="8"/>
  <c r="AF59" i="8"/>
  <c r="AG99" i="8"/>
  <c r="AF99" i="8"/>
  <c r="AG131" i="8"/>
  <c r="AF131" i="8"/>
  <c r="AG4" i="8"/>
  <c r="AF4" i="8"/>
  <c r="AG36" i="8"/>
  <c r="AF36" i="8"/>
  <c r="AG76" i="8"/>
  <c r="AF76" i="8"/>
  <c r="AG108" i="8"/>
  <c r="AF108" i="8"/>
  <c r="AG140" i="8"/>
  <c r="AF140" i="8"/>
  <c r="AG13" i="8"/>
  <c r="AF13" i="8"/>
  <c r="AG45" i="8"/>
  <c r="AF45" i="8"/>
  <c r="AG77" i="8"/>
  <c r="AF77" i="8"/>
  <c r="AG109" i="8"/>
  <c r="AF109" i="8"/>
  <c r="AG141" i="8"/>
  <c r="AF141" i="8"/>
  <c r="AG30" i="8"/>
  <c r="AF30" i="8"/>
  <c r="AG62" i="8"/>
  <c r="AF62" i="8"/>
  <c r="AG94" i="8"/>
  <c r="AF94" i="8"/>
  <c r="AG126" i="8"/>
  <c r="AF126" i="8"/>
  <c r="AG7" i="8"/>
  <c r="AF7" i="8"/>
  <c r="AG47" i="8"/>
  <c r="AF47" i="8"/>
  <c r="AG79" i="8"/>
  <c r="AF79" i="8"/>
  <c r="AG111" i="8"/>
  <c r="AF111" i="8"/>
  <c r="AG151" i="8"/>
  <c r="AF151" i="8"/>
  <c r="AG32" i="8"/>
  <c r="AF32" i="8"/>
  <c r="AG64" i="8"/>
  <c r="AF64" i="8"/>
  <c r="AG96" i="8"/>
  <c r="AF96" i="8"/>
  <c r="AG128" i="8"/>
  <c r="AF128" i="8"/>
  <c r="AG17" i="8"/>
  <c r="AF17" i="8"/>
  <c r="AG49" i="8"/>
  <c r="AF49" i="8"/>
  <c r="AG81" i="8"/>
  <c r="AF81" i="8"/>
  <c r="AG121" i="8"/>
  <c r="AF121" i="8"/>
  <c r="AG153" i="8"/>
  <c r="AF153" i="8"/>
  <c r="AG34" i="8"/>
  <c r="AF34" i="8"/>
  <c r="AG66" i="8"/>
  <c r="AF66" i="8"/>
  <c r="AG98" i="8"/>
  <c r="AF98" i="8"/>
  <c r="AG130" i="8"/>
  <c r="AF130" i="8"/>
  <c r="AG35" i="8"/>
  <c r="AF35" i="8"/>
  <c r="AG75" i="8"/>
  <c r="AF75" i="8"/>
  <c r="AG107" i="8"/>
  <c r="AF107" i="8"/>
  <c r="AG139" i="8"/>
  <c r="AF139" i="8"/>
  <c r="AG12" i="8"/>
  <c r="AF12" i="8"/>
  <c r="AG44" i="8"/>
  <c r="AF44" i="8"/>
  <c r="AG84" i="8"/>
  <c r="AF84" i="8"/>
  <c r="AG116" i="8"/>
  <c r="AF116" i="8"/>
  <c r="AG148" i="8"/>
  <c r="AF148" i="8"/>
  <c r="AG21" i="8"/>
  <c r="AF21" i="8"/>
  <c r="AG53" i="8"/>
  <c r="AF53" i="8"/>
  <c r="AG85" i="8"/>
  <c r="AF85" i="8"/>
  <c r="AG117" i="8"/>
  <c r="AF117" i="8"/>
  <c r="AG149" i="8"/>
  <c r="AF149" i="8"/>
  <c r="AG38" i="8"/>
  <c r="AF38" i="8"/>
  <c r="AG70" i="8"/>
  <c r="AF70" i="8"/>
  <c r="AG102" i="8"/>
  <c r="AF102" i="8"/>
  <c r="AG134" i="8"/>
  <c r="AF134" i="8"/>
  <c r="AG23" i="8"/>
  <c r="AF23" i="8"/>
  <c r="AG55" i="8"/>
  <c r="AF55" i="8"/>
  <c r="AG87" i="8"/>
  <c r="AF87" i="8"/>
  <c r="AG119" i="8"/>
  <c r="AF119" i="8"/>
  <c r="AG8" i="8"/>
  <c r="AF8" i="8"/>
  <c r="AG40" i="8"/>
  <c r="AF40" i="8"/>
  <c r="AG72" i="8"/>
  <c r="AF72" i="8"/>
  <c r="AG104" i="8"/>
  <c r="AF104" i="8"/>
  <c r="AG136" i="8"/>
  <c r="AF136" i="8"/>
  <c r="AG25" i="8"/>
  <c r="AF25" i="8"/>
  <c r="AG57" i="8"/>
  <c r="AF57" i="8"/>
  <c r="AG89" i="8"/>
  <c r="AF89" i="8"/>
  <c r="AG129" i="8"/>
  <c r="AF129" i="8"/>
  <c r="AG10" i="8"/>
  <c r="AF10" i="8"/>
  <c r="AG42" i="8"/>
  <c r="AF42" i="8"/>
  <c r="AG74" i="8"/>
  <c r="AF74" i="8"/>
  <c r="AG106" i="8"/>
  <c r="AF106" i="8"/>
  <c r="AG138" i="8"/>
  <c r="AF138" i="8"/>
  <c r="AG11" i="8"/>
  <c r="AF11" i="8"/>
  <c r="AG43" i="8"/>
  <c r="AF43" i="8"/>
  <c r="AG83" i="8"/>
  <c r="AF83" i="8"/>
  <c r="AG115" i="8"/>
  <c r="AF115" i="8"/>
  <c r="AG147" i="8"/>
  <c r="AF147" i="8"/>
  <c r="AG20" i="8"/>
  <c r="AF20" i="8"/>
  <c r="AG52" i="8"/>
  <c r="AF52" i="8"/>
  <c r="AG92" i="8"/>
  <c r="AF92" i="8"/>
  <c r="AG124" i="8"/>
  <c r="AF124" i="8"/>
  <c r="AG156" i="8"/>
  <c r="AF156" i="8"/>
  <c r="AG29" i="8"/>
  <c r="AF29" i="8"/>
  <c r="AG61" i="8"/>
  <c r="AF61" i="8"/>
  <c r="AG93" i="8"/>
  <c r="AF93" i="8"/>
  <c r="AG125" i="8"/>
  <c r="AF125" i="8"/>
  <c r="AG14" i="8"/>
  <c r="AF14" i="8"/>
  <c r="AG46" i="8"/>
  <c r="AF46" i="8"/>
  <c r="AG78" i="8"/>
  <c r="AF78" i="8"/>
  <c r="AG110" i="8"/>
  <c r="AF110" i="8"/>
  <c r="AG142" i="8"/>
  <c r="AF142" i="8"/>
  <c r="AG31" i="8"/>
  <c r="AF31" i="8"/>
  <c r="AG63" i="8"/>
  <c r="AF63" i="8"/>
  <c r="AG95" i="8"/>
  <c r="AF95" i="8"/>
  <c r="AG127" i="8"/>
  <c r="AF127" i="8"/>
  <c r="AG16" i="8"/>
  <c r="AF16" i="8"/>
  <c r="AG48" i="8"/>
  <c r="AF48" i="8"/>
  <c r="AG80" i="8"/>
  <c r="AF80" i="8"/>
  <c r="AG112" i="8"/>
  <c r="AF112" i="8"/>
  <c r="AG144" i="8"/>
  <c r="AF144" i="8"/>
  <c r="AG33" i="8"/>
  <c r="AF33" i="8"/>
  <c r="AG65" i="8"/>
  <c r="AF65" i="8"/>
  <c r="AG97" i="8"/>
  <c r="AF97" i="8"/>
  <c r="AG137" i="8"/>
  <c r="AF137" i="8"/>
  <c r="AG18" i="8"/>
  <c r="AF18" i="8"/>
  <c r="AG50" i="8"/>
  <c r="AF50" i="8"/>
  <c r="AG82" i="8"/>
  <c r="AF82" i="8"/>
  <c r="AG114" i="8"/>
  <c r="AF114" i="8"/>
  <c r="AG146" i="8"/>
  <c r="AF146" i="8"/>
  <c r="AG34" i="6"/>
  <c r="AF34" i="6"/>
  <c r="AG66" i="6"/>
  <c r="AF66" i="6"/>
  <c r="AG98" i="6"/>
  <c r="AF98" i="6"/>
  <c r="AG134" i="6"/>
  <c r="AF134" i="6"/>
  <c r="AG39" i="6"/>
  <c r="AF39" i="6"/>
  <c r="AG11" i="6"/>
  <c r="AF11" i="6"/>
  <c r="AG43" i="6"/>
  <c r="AF43" i="6"/>
  <c r="AG83" i="6"/>
  <c r="AF83" i="6"/>
  <c r="AG119" i="6"/>
  <c r="AF119" i="6"/>
  <c r="AG147" i="6"/>
  <c r="AF147" i="6"/>
  <c r="AG28" i="6"/>
  <c r="AF28" i="6"/>
  <c r="AG60" i="6"/>
  <c r="AF60" i="6"/>
  <c r="AG92" i="6"/>
  <c r="AF92" i="6"/>
  <c r="AG128" i="6"/>
  <c r="AF128" i="6"/>
  <c r="AG71" i="6"/>
  <c r="AF71" i="6"/>
  <c r="AG13" i="6"/>
  <c r="AF13" i="6"/>
  <c r="AG45" i="6"/>
  <c r="AF45" i="6"/>
  <c r="AG77" i="6"/>
  <c r="AF77" i="6"/>
  <c r="AG109" i="6"/>
  <c r="AF109" i="6"/>
  <c r="AG145" i="6"/>
  <c r="AF145" i="6"/>
  <c r="AG14" i="6"/>
  <c r="AF14" i="6"/>
  <c r="AG46" i="6"/>
  <c r="AF46" i="6"/>
  <c r="AG78" i="6"/>
  <c r="AF78" i="6"/>
  <c r="AG110" i="6"/>
  <c r="AF110" i="6"/>
  <c r="AG154" i="6"/>
  <c r="AF154" i="6"/>
  <c r="AG155" i="6"/>
  <c r="AF155" i="6"/>
  <c r="AG32" i="6"/>
  <c r="AF32" i="6"/>
  <c r="AG64" i="6"/>
  <c r="AF64" i="6"/>
  <c r="AG96" i="6"/>
  <c r="AF96" i="6"/>
  <c r="AG132" i="6"/>
  <c r="AF132" i="6"/>
  <c r="AG9" i="6"/>
  <c r="AF9" i="6"/>
  <c r="AG41" i="6"/>
  <c r="AF41" i="6"/>
  <c r="AG73" i="6"/>
  <c r="AF73" i="6"/>
  <c r="AG105" i="6"/>
  <c r="AF105" i="6"/>
  <c r="AG141" i="6"/>
  <c r="AF141" i="6"/>
  <c r="AG10" i="6"/>
  <c r="AF10" i="6"/>
  <c r="AG42" i="6"/>
  <c r="AF42" i="6"/>
  <c r="AG74" i="6"/>
  <c r="AF74" i="6"/>
  <c r="AG106" i="6"/>
  <c r="AF106" i="6"/>
  <c r="AG142" i="6"/>
  <c r="AF142" i="6"/>
  <c r="AG55" i="6"/>
  <c r="AF55" i="6"/>
  <c r="AG19" i="6"/>
  <c r="AF19" i="6"/>
  <c r="AG51" i="6"/>
  <c r="AF51" i="6"/>
  <c r="AG91" i="6"/>
  <c r="AF91" i="6"/>
  <c r="AG127" i="6"/>
  <c r="AF127" i="6"/>
  <c r="AG23" i="6"/>
  <c r="AF23" i="6"/>
  <c r="AG4" i="6"/>
  <c r="AF4" i="6"/>
  <c r="AG36" i="6"/>
  <c r="AF36" i="6"/>
  <c r="AG68" i="6"/>
  <c r="AF68" i="6"/>
  <c r="AG100" i="6"/>
  <c r="AF100" i="6"/>
  <c r="AG103" i="6"/>
  <c r="AF103" i="6"/>
  <c r="AG21" i="6"/>
  <c r="AF21" i="6"/>
  <c r="AG53" i="6"/>
  <c r="AF53" i="6"/>
  <c r="AG85" i="6"/>
  <c r="AF85" i="6"/>
  <c r="AG121" i="6"/>
  <c r="AF121" i="6"/>
  <c r="AG153" i="6"/>
  <c r="AF153" i="6"/>
  <c r="AG22" i="6"/>
  <c r="AF22" i="6"/>
  <c r="AG54" i="6"/>
  <c r="AF54" i="6"/>
  <c r="AG86" i="6"/>
  <c r="AF86" i="6"/>
  <c r="AG122" i="6"/>
  <c r="AF122" i="6"/>
  <c r="AG31" i="6"/>
  <c r="AF31" i="6"/>
  <c r="AG8" i="6"/>
  <c r="AF8" i="6"/>
  <c r="AG40" i="6"/>
  <c r="AF40" i="6"/>
  <c r="AG72" i="6"/>
  <c r="AF72" i="6"/>
  <c r="AG104" i="6"/>
  <c r="AF104" i="6"/>
  <c r="AG140" i="6"/>
  <c r="AF140" i="6"/>
  <c r="AG17" i="6"/>
  <c r="AF17" i="6"/>
  <c r="AG49" i="6"/>
  <c r="AF49" i="6"/>
  <c r="AG81" i="6"/>
  <c r="AF81" i="6"/>
  <c r="AG117" i="6"/>
  <c r="AF117" i="6"/>
  <c r="AG149" i="6"/>
  <c r="AF149" i="6"/>
  <c r="AG18" i="6"/>
  <c r="AF18" i="6"/>
  <c r="AG50" i="6"/>
  <c r="AF50" i="6"/>
  <c r="AG82" i="6"/>
  <c r="AF82" i="6"/>
  <c r="AG118" i="6"/>
  <c r="AF118" i="6"/>
  <c r="AG150" i="6"/>
  <c r="AF150" i="6"/>
  <c r="AG95" i="6"/>
  <c r="AF95" i="6"/>
  <c r="AG27" i="6"/>
  <c r="AF27" i="6"/>
  <c r="AG59" i="6"/>
  <c r="AF59" i="6"/>
  <c r="AG99" i="6"/>
  <c r="AF99" i="6"/>
  <c r="AG143" i="6"/>
  <c r="AF143" i="6"/>
  <c r="AG79" i="6"/>
  <c r="AF79" i="6"/>
  <c r="AG12" i="6"/>
  <c r="AF12" i="6"/>
  <c r="AG44" i="6"/>
  <c r="AF44" i="6"/>
  <c r="AG76" i="6"/>
  <c r="AF76" i="6"/>
  <c r="AG108" i="6"/>
  <c r="AF108" i="6"/>
  <c r="AG144" i="6"/>
  <c r="AF144" i="6"/>
  <c r="AG139" i="6"/>
  <c r="AF139" i="6"/>
  <c r="AG29" i="6"/>
  <c r="AF29" i="6"/>
  <c r="AG61" i="6"/>
  <c r="AF61" i="6"/>
  <c r="AG93" i="6"/>
  <c r="AF93" i="6"/>
  <c r="AG129" i="6"/>
  <c r="AF129" i="6"/>
  <c r="AG63" i="6"/>
  <c r="AF63" i="6"/>
  <c r="AG30" i="6"/>
  <c r="AF30" i="6"/>
  <c r="AG62" i="6"/>
  <c r="AF62" i="6"/>
  <c r="AG94" i="6"/>
  <c r="AF94" i="6"/>
  <c r="AG130" i="6"/>
  <c r="AF130" i="6"/>
  <c r="AG87" i="6"/>
  <c r="AF87" i="6"/>
  <c r="AG16" i="6"/>
  <c r="AF16" i="6"/>
  <c r="AG48" i="6"/>
  <c r="AF48" i="6"/>
  <c r="AG80" i="6"/>
  <c r="AF80" i="6"/>
  <c r="AG116" i="6"/>
  <c r="AF116" i="6"/>
  <c r="AG148" i="6"/>
  <c r="AF148" i="6"/>
  <c r="AG25" i="6"/>
  <c r="AF25" i="6"/>
  <c r="AG57" i="6"/>
  <c r="AF57" i="6"/>
  <c r="AG89" i="6"/>
  <c r="AF89" i="6"/>
  <c r="AG125" i="6"/>
  <c r="AF125" i="6"/>
  <c r="AG26" i="6"/>
  <c r="AF26" i="6"/>
  <c r="AG58" i="6"/>
  <c r="AF58" i="6"/>
  <c r="AG90" i="6"/>
  <c r="AF90" i="6"/>
  <c r="AG126" i="6"/>
  <c r="AF126" i="6"/>
  <c r="AG7" i="6"/>
  <c r="AF7" i="6"/>
  <c r="AG131" i="6"/>
  <c r="AF131" i="6"/>
  <c r="AG35" i="6"/>
  <c r="AF35" i="6"/>
  <c r="AG75" i="6"/>
  <c r="AF75" i="6"/>
  <c r="AG107" i="6"/>
  <c r="AF107" i="6"/>
  <c r="AG151" i="6"/>
  <c r="AF151" i="6"/>
  <c r="AG111" i="6"/>
  <c r="AF111" i="6"/>
  <c r="AG20" i="6"/>
  <c r="AF20" i="6"/>
  <c r="AG52" i="6"/>
  <c r="AF52" i="6"/>
  <c r="AG84" i="6"/>
  <c r="AF84" i="6"/>
  <c r="AG120" i="6"/>
  <c r="AF120" i="6"/>
  <c r="AG47" i="6"/>
  <c r="AF47" i="6"/>
  <c r="AG5" i="6"/>
  <c r="AF5" i="6"/>
  <c r="AG37" i="6"/>
  <c r="AF37" i="6"/>
  <c r="AG69" i="6"/>
  <c r="AF69" i="6"/>
  <c r="AG101" i="6"/>
  <c r="AF101" i="6"/>
  <c r="AG6" i="6"/>
  <c r="AF6" i="6"/>
  <c r="AG38" i="6"/>
  <c r="AF38" i="6"/>
  <c r="AG70" i="6"/>
  <c r="AF70" i="6"/>
  <c r="AG102" i="6"/>
  <c r="AF102" i="6"/>
  <c r="AG146" i="6"/>
  <c r="AF146" i="6"/>
  <c r="AG123" i="6"/>
  <c r="AF123" i="6"/>
  <c r="AG24" i="6"/>
  <c r="AF24" i="6"/>
  <c r="AG56" i="6"/>
  <c r="AF56" i="6"/>
  <c r="AG88" i="6"/>
  <c r="AF88" i="6"/>
  <c r="AG124" i="6"/>
  <c r="AF124" i="6"/>
  <c r="AG156" i="6"/>
  <c r="AF156" i="6"/>
  <c r="AG33" i="6"/>
  <c r="AF33" i="6"/>
  <c r="AG65" i="6"/>
  <c r="AF65" i="6"/>
  <c r="AG97" i="6"/>
  <c r="AF97" i="6"/>
  <c r="AG133" i="6"/>
  <c r="AF133" i="6"/>
  <c r="AG137" i="6"/>
  <c r="AF137" i="6"/>
  <c r="AG136" i="6"/>
  <c r="AF136" i="6"/>
  <c r="AB108" i="2"/>
  <c r="C117" i="39" s="1"/>
  <c r="AB104" i="2"/>
  <c r="C113" i="39" s="1"/>
  <c r="AB100" i="2"/>
  <c r="C109" i="39" s="1"/>
  <c r="AB96" i="2"/>
  <c r="C105" i="39" s="1"/>
  <c r="AB92" i="2"/>
  <c r="C101" i="39" s="1"/>
  <c r="AB88" i="2"/>
  <c r="C97" i="39" s="1"/>
  <c r="AB84" i="2"/>
  <c r="C93" i="39" s="1"/>
  <c r="AB80" i="2"/>
  <c r="C89" i="39" s="1"/>
  <c r="AB76" i="2"/>
  <c r="C85" i="39" s="1"/>
  <c r="AB72" i="2"/>
  <c r="C81" i="39" s="1"/>
  <c r="AB68" i="2"/>
  <c r="C77" i="39" s="1"/>
  <c r="AB64" i="2"/>
  <c r="C73" i="39" s="1"/>
  <c r="AB60" i="2"/>
  <c r="C69" i="39" s="1"/>
  <c r="AB56" i="2"/>
  <c r="C65" i="39" s="1"/>
  <c r="AB52" i="2"/>
  <c r="AB48" i="2"/>
  <c r="C57" i="39" s="1"/>
  <c r="AB44" i="2"/>
  <c r="C53" i="39" s="1"/>
  <c r="AB40" i="2"/>
  <c r="C49" i="39" s="1"/>
  <c r="AB36" i="2"/>
  <c r="C45" i="39" s="1"/>
  <c r="AB32" i="2"/>
  <c r="C41" i="39" s="1"/>
  <c r="AB28" i="2"/>
  <c r="C37" i="39" s="1"/>
  <c r="AB18" i="2"/>
  <c r="C27" i="39" s="1"/>
  <c r="AB154" i="2"/>
  <c r="C163" i="39" s="1"/>
  <c r="AB138" i="2"/>
  <c r="C147" i="39" s="1"/>
  <c r="AB117" i="2"/>
  <c r="C126" i="39" s="1"/>
  <c r="AB97" i="2"/>
  <c r="C106" i="39" s="1"/>
  <c r="AB73" i="2"/>
  <c r="C82" i="39" s="1"/>
  <c r="AB49" i="2"/>
  <c r="C58" i="39" s="1"/>
  <c r="AB142" i="2"/>
  <c r="C151" i="39" s="1"/>
  <c r="AB121" i="2"/>
  <c r="C130" i="39" s="1"/>
  <c r="AB105" i="2"/>
  <c r="C114" i="39" s="1"/>
  <c r="AB85" i="2"/>
  <c r="C94" i="39" s="1"/>
  <c r="AB69" i="2"/>
  <c r="C78" i="39" s="1"/>
  <c r="AB129" i="2"/>
  <c r="C138" i="39" s="1"/>
  <c r="AB65" i="2"/>
  <c r="C74" i="39" s="1"/>
  <c r="AB146" i="2"/>
  <c r="C155" i="39" s="1"/>
  <c r="AB113" i="2"/>
  <c r="AB101" i="2"/>
  <c r="C110" i="39" s="1"/>
  <c r="AB81" i="2"/>
  <c r="C90" i="39" s="1"/>
  <c r="AB57" i="2"/>
  <c r="C66" i="39" s="1"/>
  <c r="AB93" i="2"/>
  <c r="C102" i="39" s="1"/>
  <c r="AB150" i="2"/>
  <c r="C159" i="39" s="1"/>
  <c r="AB134" i="2"/>
  <c r="C143" i="39" s="1"/>
  <c r="AB125" i="2"/>
  <c r="C134" i="39" s="1"/>
  <c r="AB109" i="2"/>
  <c r="C118" i="39" s="1"/>
  <c r="AB89" i="2"/>
  <c r="C98" i="39" s="1"/>
  <c r="AB53" i="2"/>
  <c r="C62" i="39" s="1"/>
  <c r="AB14" i="2"/>
  <c r="C23" i="39" s="1"/>
  <c r="AB10" i="2"/>
  <c r="C19" i="39" s="1"/>
  <c r="AB6" i="2"/>
  <c r="C15" i="39" s="1"/>
  <c r="AB45" i="2"/>
  <c r="C54" i="39" s="1"/>
  <c r="AB41" i="2"/>
  <c r="C50" i="39" s="1"/>
  <c r="AB37" i="2"/>
  <c r="C46" i="39" s="1"/>
  <c r="AB33" i="2"/>
  <c r="C42" i="39" s="1"/>
  <c r="AB29" i="2"/>
  <c r="C38" i="39" s="1"/>
  <c r="AB20" i="2"/>
  <c r="C29" i="39" s="1"/>
  <c r="AB16" i="2"/>
  <c r="C25" i="39" s="1"/>
  <c r="AB12" i="2"/>
  <c r="C21" i="39" s="1"/>
  <c r="AB8" i="2"/>
  <c r="C17" i="39" s="1"/>
  <c r="AB24" i="2"/>
  <c r="C33" i="39" s="1"/>
  <c r="AB156" i="2"/>
  <c r="C165" i="39" s="1"/>
  <c r="AB152" i="2"/>
  <c r="AB148" i="2"/>
  <c r="C157" i="39" s="1"/>
  <c r="AB144" i="2"/>
  <c r="C153" i="39" s="1"/>
  <c r="AB140" i="2"/>
  <c r="C149" i="39" s="1"/>
  <c r="AB136" i="2"/>
  <c r="C145" i="39" s="1"/>
  <c r="AB131" i="2"/>
  <c r="C140" i="39" s="1"/>
  <c r="AB127" i="2"/>
  <c r="C136" i="39" s="1"/>
  <c r="AB123" i="2"/>
  <c r="C132" i="39" s="1"/>
  <c r="AB119" i="2"/>
  <c r="C128" i="39" s="1"/>
  <c r="AB115" i="2"/>
  <c r="C124" i="39" s="1"/>
  <c r="AB111" i="2"/>
  <c r="C120" i="39" s="1"/>
  <c r="AB107" i="2"/>
  <c r="C116" i="39" s="1"/>
  <c r="AB103" i="2"/>
  <c r="C112" i="39" s="1"/>
  <c r="AB99" i="2"/>
  <c r="C108" i="39" s="1"/>
  <c r="AB95" i="2"/>
  <c r="C104" i="39" s="1"/>
  <c r="AB91" i="2"/>
  <c r="C100" i="39" s="1"/>
  <c r="AB87" i="2"/>
  <c r="C96" i="39" s="1"/>
  <c r="AB83" i="2"/>
  <c r="C92" i="39" s="1"/>
  <c r="AB79" i="2"/>
  <c r="C88" i="39" s="1"/>
  <c r="AB75" i="2"/>
  <c r="C84" i="39" s="1"/>
  <c r="AB71" i="2"/>
  <c r="C80" i="39" s="1"/>
  <c r="AB67" i="2"/>
  <c r="AB63" i="2"/>
  <c r="C72" i="39" s="1"/>
  <c r="AB59" i="2"/>
  <c r="C68" i="39" s="1"/>
  <c r="AB55" i="2"/>
  <c r="C64" i="39" s="1"/>
  <c r="AB51" i="2"/>
  <c r="C60" i="39" s="1"/>
  <c r="AB47" i="2"/>
  <c r="AB43" i="2"/>
  <c r="C52" i="39" s="1"/>
  <c r="AB39" i="2"/>
  <c r="C48" i="39" s="1"/>
  <c r="AB35" i="2"/>
  <c r="C44" i="39" s="1"/>
  <c r="AB31" i="2"/>
  <c r="C40" i="39" s="1"/>
  <c r="AB27" i="2"/>
  <c r="C36" i="39" s="1"/>
  <c r="AB23" i="2"/>
  <c r="C32" i="39" s="1"/>
  <c r="AB147" i="2"/>
  <c r="C156" i="39" s="1"/>
  <c r="AB143" i="2"/>
  <c r="C152" i="39" s="1"/>
  <c r="AB130" i="2"/>
  <c r="C139" i="39" s="1"/>
  <c r="AB118" i="2"/>
  <c r="C127" i="39" s="1"/>
  <c r="AB110" i="2"/>
  <c r="C119" i="39" s="1"/>
  <c r="AB98" i="2"/>
  <c r="C107" i="39" s="1"/>
  <c r="AB90" i="2"/>
  <c r="C99" i="39" s="1"/>
  <c r="AB82" i="2"/>
  <c r="C91" i="39" s="1"/>
  <c r="AB74" i="2"/>
  <c r="C83" i="39" s="1"/>
  <c r="AB66" i="2"/>
  <c r="C75" i="39" s="1"/>
  <c r="AB58" i="2"/>
  <c r="C67" i="39" s="1"/>
  <c r="AB50" i="2"/>
  <c r="C59" i="39" s="1"/>
  <c r="AB42" i="2"/>
  <c r="C51" i="39" s="1"/>
  <c r="AB38" i="2"/>
  <c r="C47" i="39" s="1"/>
  <c r="AB26" i="2"/>
  <c r="C35" i="39" s="1"/>
  <c r="C5" i="39" s="1"/>
  <c r="AB21" i="2"/>
  <c r="C30" i="39" s="1"/>
  <c r="AB17" i="2"/>
  <c r="C26" i="39" s="1"/>
  <c r="AB13" i="2"/>
  <c r="C22" i="39" s="1"/>
  <c r="AB9" i="2"/>
  <c r="C18" i="39" s="1"/>
  <c r="AB5" i="2"/>
  <c r="C14" i="39" s="1"/>
  <c r="AB151" i="2"/>
  <c r="C160" i="39" s="1"/>
  <c r="AB139" i="2"/>
  <c r="C148" i="39" s="1"/>
  <c r="AB126" i="2"/>
  <c r="C135" i="39" s="1"/>
  <c r="AB122" i="2"/>
  <c r="C131" i="39" s="1"/>
  <c r="AB114" i="2"/>
  <c r="C123" i="39" s="1"/>
  <c r="AB102" i="2"/>
  <c r="C111" i="39" s="1"/>
  <c r="AB94" i="2"/>
  <c r="C103" i="39" s="1"/>
  <c r="AB86" i="2"/>
  <c r="C95" i="39" s="1"/>
  <c r="AB78" i="2"/>
  <c r="C87" i="39" s="1"/>
  <c r="AB70" i="2"/>
  <c r="C79" i="39" s="1"/>
  <c r="AB62" i="2"/>
  <c r="C71" i="39" s="1"/>
  <c r="AB54" i="2"/>
  <c r="C63" i="39" s="1"/>
  <c r="AB46" i="2"/>
  <c r="C55" i="39" s="1"/>
  <c r="AB34" i="2"/>
  <c r="C43" i="39" s="1"/>
  <c r="AB30" i="2"/>
  <c r="C39" i="39" s="1"/>
  <c r="AB77" i="2"/>
  <c r="C86" i="39" s="1"/>
  <c r="AB61" i="2"/>
  <c r="C70" i="39" s="1"/>
  <c r="AB25" i="2"/>
  <c r="C34" i="39" s="1"/>
  <c r="AB155" i="2"/>
  <c r="C164" i="39" s="1"/>
  <c r="AB135" i="2"/>
  <c r="AB106" i="2"/>
  <c r="C115" i="39" s="1"/>
  <c r="AB4" i="2"/>
  <c r="C13" i="39" s="1"/>
  <c r="AB19" i="2"/>
  <c r="C28" i="39" s="1"/>
  <c r="AB15" i="2"/>
  <c r="AB11" i="2"/>
  <c r="C20" i="39" s="1"/>
  <c r="AB7" i="2"/>
  <c r="C16" i="39" s="1"/>
  <c r="H108" i="2"/>
  <c r="C117" i="41" s="1"/>
  <c r="H78" i="2"/>
  <c r="C87" i="41" s="1"/>
  <c r="U5" i="39" l="1"/>
  <c r="Q5" i="39"/>
  <c r="U22" i="39"/>
  <c r="Q22" i="39"/>
  <c r="U123" i="39"/>
  <c r="Q123" i="39"/>
  <c r="C9" i="39"/>
  <c r="U16" i="39"/>
  <c r="Q16" i="39"/>
  <c r="U34" i="39"/>
  <c r="Q34" i="39"/>
  <c r="U79" i="39"/>
  <c r="Q79" i="39"/>
  <c r="U148" i="39"/>
  <c r="Q148" i="39"/>
  <c r="U47" i="39"/>
  <c r="Q47" i="39"/>
  <c r="C176" i="39"/>
  <c r="U107" i="39"/>
  <c r="Q107" i="39"/>
  <c r="U40" i="39"/>
  <c r="Q40" i="39"/>
  <c r="U72" i="39"/>
  <c r="Q72" i="39"/>
  <c r="U104" i="39"/>
  <c r="Q104" i="39"/>
  <c r="U136" i="39"/>
  <c r="Q136" i="39"/>
  <c r="U33" i="39"/>
  <c r="Q33" i="39"/>
  <c r="U50" i="39"/>
  <c r="Q50" i="39"/>
  <c r="U134" i="39"/>
  <c r="Q134" i="39"/>
  <c r="U155" i="39"/>
  <c r="Q155" i="39"/>
  <c r="U58" i="39"/>
  <c r="Q58" i="39"/>
  <c r="U41" i="39"/>
  <c r="Q41" i="39"/>
  <c r="U73" i="39"/>
  <c r="Q73" i="39"/>
  <c r="U105" i="39"/>
  <c r="Q105" i="39"/>
  <c r="U121" i="39"/>
  <c r="Q121" i="39"/>
  <c r="C181" i="39"/>
  <c r="U154" i="39"/>
  <c r="Q154" i="39"/>
  <c r="S10" i="39"/>
  <c r="T10" i="39"/>
  <c r="S179" i="39"/>
  <c r="T179" i="39"/>
  <c r="S170" i="39"/>
  <c r="T170" i="39"/>
  <c r="Q182" i="43"/>
  <c r="U20" i="39"/>
  <c r="Q20" i="39"/>
  <c r="U70" i="39"/>
  <c r="Q70" i="39"/>
  <c r="U87" i="39"/>
  <c r="Q87" i="39"/>
  <c r="U160" i="39"/>
  <c r="Q160" i="39"/>
  <c r="U51" i="39"/>
  <c r="Q51" i="39"/>
  <c r="C177" i="39"/>
  <c r="U119" i="39"/>
  <c r="Q119" i="39"/>
  <c r="U44" i="39"/>
  <c r="Q44" i="39"/>
  <c r="U108" i="39"/>
  <c r="Q108" i="39"/>
  <c r="U140" i="39"/>
  <c r="Q140" i="39"/>
  <c r="U17" i="39"/>
  <c r="Q17" i="39"/>
  <c r="U54" i="39"/>
  <c r="Q54" i="39"/>
  <c r="U143" i="39"/>
  <c r="Q143" i="39"/>
  <c r="U74" i="39"/>
  <c r="Q74" i="39"/>
  <c r="C173" i="39"/>
  <c r="U82" i="39"/>
  <c r="Q82" i="39"/>
  <c r="U45" i="39"/>
  <c r="Q45" i="39"/>
  <c r="U77" i="39"/>
  <c r="Q77" i="39"/>
  <c r="U109" i="39"/>
  <c r="Q109" i="39"/>
  <c r="Y133" i="6"/>
  <c r="E142" i="43" s="1"/>
  <c r="R142" i="43" s="1"/>
  <c r="AJ142" i="43"/>
  <c r="Y142" i="43"/>
  <c r="Y156" i="6"/>
  <c r="E165" i="43" s="1"/>
  <c r="R165" i="43" s="1"/>
  <c r="AJ165" i="43"/>
  <c r="Y165" i="43"/>
  <c r="Y24" i="6"/>
  <c r="E33" i="43" s="1"/>
  <c r="R33" i="43" s="1"/>
  <c r="AJ33" i="43"/>
  <c r="Y33" i="43"/>
  <c r="Y70" i="6"/>
  <c r="E79" i="43" s="1"/>
  <c r="R79" i="43" s="1"/>
  <c r="AJ79" i="43"/>
  <c r="Y79" i="43"/>
  <c r="Y69" i="6"/>
  <c r="E78" i="43" s="1"/>
  <c r="R78" i="43" s="1"/>
  <c r="AJ78" i="43"/>
  <c r="Y78" i="43"/>
  <c r="Y120" i="6"/>
  <c r="E129" i="43" s="1"/>
  <c r="R129" i="43" s="1"/>
  <c r="AJ129" i="43"/>
  <c r="Y129" i="43"/>
  <c r="Y111" i="6"/>
  <c r="E120" i="43" s="1"/>
  <c r="R120" i="43" s="1"/>
  <c r="AJ120" i="43"/>
  <c r="Y120" i="43"/>
  <c r="Y35" i="6"/>
  <c r="E44" i="43" s="1"/>
  <c r="R44" i="43" s="1"/>
  <c r="AJ44" i="43"/>
  <c r="Y44" i="43"/>
  <c r="Y90" i="6"/>
  <c r="E99" i="43" s="1"/>
  <c r="R99" i="43" s="1"/>
  <c r="AJ99" i="43"/>
  <c r="Y99" i="43"/>
  <c r="Y89" i="6"/>
  <c r="E98" i="43" s="1"/>
  <c r="R98" i="43" s="1"/>
  <c r="AJ98" i="43"/>
  <c r="Y98" i="43"/>
  <c r="Y116" i="6"/>
  <c r="E125" i="43" s="1"/>
  <c r="R125" i="43" s="1"/>
  <c r="AJ125" i="43"/>
  <c r="Y125" i="43"/>
  <c r="Y87" i="6"/>
  <c r="E96" i="43" s="1"/>
  <c r="R96" i="43" s="1"/>
  <c r="AJ96" i="43"/>
  <c r="Y96" i="43"/>
  <c r="Y30" i="6"/>
  <c r="E39" i="43" s="1"/>
  <c r="R39" i="43" s="1"/>
  <c r="AJ39" i="43"/>
  <c r="Y39" i="43"/>
  <c r="Y61" i="6"/>
  <c r="E70" i="43" s="1"/>
  <c r="R70" i="43" s="1"/>
  <c r="AJ70" i="43"/>
  <c r="Y70" i="43"/>
  <c r="Y108" i="6"/>
  <c r="E117" i="43" s="1"/>
  <c r="R117" i="43" s="1"/>
  <c r="AJ117" i="43"/>
  <c r="Y117" i="43"/>
  <c r="Y79" i="6"/>
  <c r="E88" i="43" s="1"/>
  <c r="R88" i="43" s="1"/>
  <c r="AJ88" i="43"/>
  <c r="Y88" i="43"/>
  <c r="Y27" i="6"/>
  <c r="E36" i="43" s="1"/>
  <c r="R36" i="43" s="1"/>
  <c r="AJ36" i="43"/>
  <c r="Y36" i="43"/>
  <c r="Y82" i="6"/>
  <c r="E91" i="43" s="1"/>
  <c r="R91" i="43" s="1"/>
  <c r="AJ91" i="43"/>
  <c r="Y91" i="43"/>
  <c r="Y117" i="6"/>
  <c r="E126" i="43" s="1"/>
  <c r="R126" i="43" s="1"/>
  <c r="AJ126" i="43"/>
  <c r="Y126" i="43"/>
  <c r="Y140" i="6"/>
  <c r="E149" i="43" s="1"/>
  <c r="R149" i="43" s="1"/>
  <c r="AJ149" i="43"/>
  <c r="Y149" i="43"/>
  <c r="Y8" i="6"/>
  <c r="E17" i="43" s="1"/>
  <c r="R17" i="43" s="1"/>
  <c r="AJ17" i="43"/>
  <c r="Y17" i="43"/>
  <c r="Y54" i="6"/>
  <c r="E63" i="43" s="1"/>
  <c r="R63" i="43" s="1"/>
  <c r="AJ63" i="43"/>
  <c r="Y63" i="43"/>
  <c r="Y85" i="6"/>
  <c r="E94" i="43" s="1"/>
  <c r="R94" i="43" s="1"/>
  <c r="AJ94" i="43"/>
  <c r="Y94" i="43"/>
  <c r="Y100" i="6"/>
  <c r="E109" i="43" s="1"/>
  <c r="R109" i="43" s="1"/>
  <c r="AJ109" i="43"/>
  <c r="Y109" i="43"/>
  <c r="Y23" i="6"/>
  <c r="E32" i="43" s="1"/>
  <c r="R32" i="43" s="1"/>
  <c r="AJ32" i="43"/>
  <c r="Y32" i="43"/>
  <c r="Y19" i="6"/>
  <c r="E28" i="43" s="1"/>
  <c r="R28" i="43" s="1"/>
  <c r="AJ28" i="43"/>
  <c r="Y28" i="43"/>
  <c r="Y74" i="6"/>
  <c r="E83" i="43" s="1"/>
  <c r="R83" i="43" s="1"/>
  <c r="AJ83" i="43"/>
  <c r="Y83" i="43"/>
  <c r="Y105" i="6"/>
  <c r="E114" i="43" s="1"/>
  <c r="R114" i="43" s="1"/>
  <c r="AJ114" i="43"/>
  <c r="Y114" i="43"/>
  <c r="Y132" i="6"/>
  <c r="AJ141" i="43"/>
  <c r="Y141" i="43"/>
  <c r="Y155" i="6"/>
  <c r="E164" i="43" s="1"/>
  <c r="R164" i="43" s="1"/>
  <c r="AJ164" i="43"/>
  <c r="Y164" i="43"/>
  <c r="Y46" i="6"/>
  <c r="E55" i="43" s="1"/>
  <c r="R55" i="43" s="1"/>
  <c r="AJ55" i="43"/>
  <c r="Y55" i="43"/>
  <c r="Y77" i="6"/>
  <c r="E86" i="43" s="1"/>
  <c r="R86" i="43" s="1"/>
  <c r="AJ86" i="43"/>
  <c r="Y86" i="43"/>
  <c r="Y128" i="6"/>
  <c r="E137" i="43" s="1"/>
  <c r="R137" i="43" s="1"/>
  <c r="AJ137" i="43"/>
  <c r="Y137" i="43"/>
  <c r="Y147" i="6"/>
  <c r="E156" i="43" s="1"/>
  <c r="R156" i="43" s="1"/>
  <c r="AJ156" i="43"/>
  <c r="Y156" i="43"/>
  <c r="Y11" i="6"/>
  <c r="E20" i="43" s="1"/>
  <c r="R20" i="43" s="1"/>
  <c r="AJ20" i="43"/>
  <c r="Y20" i="43"/>
  <c r="Y66" i="6"/>
  <c r="E75" i="43" s="1"/>
  <c r="R75" i="43" s="1"/>
  <c r="AJ75" i="43"/>
  <c r="Y75" i="43"/>
  <c r="Y82" i="8"/>
  <c r="F91" i="43" s="1"/>
  <c r="AK91" i="43"/>
  <c r="Z91" i="43"/>
  <c r="Y97" i="8"/>
  <c r="F106" i="43" s="1"/>
  <c r="AK106" i="43"/>
  <c r="Z106" i="43"/>
  <c r="Y112" i="8"/>
  <c r="F121" i="43" s="1"/>
  <c r="AK121" i="43"/>
  <c r="Z121" i="43"/>
  <c r="Y127" i="8"/>
  <c r="F136" i="43" s="1"/>
  <c r="AK136" i="43"/>
  <c r="Z136" i="43"/>
  <c r="Y142" i="8"/>
  <c r="F151" i="43" s="1"/>
  <c r="AK151" i="43"/>
  <c r="Z151" i="43"/>
  <c r="Y14" i="8"/>
  <c r="F23" i="43" s="1"/>
  <c r="S23" i="43" s="1"/>
  <c r="AK23" i="43"/>
  <c r="Z23" i="43"/>
  <c r="Y29" i="8"/>
  <c r="F38" i="43" s="1"/>
  <c r="AK38" i="43"/>
  <c r="Z38" i="43"/>
  <c r="Y52" i="8"/>
  <c r="AK61" i="43"/>
  <c r="Z61" i="43"/>
  <c r="Y83" i="8"/>
  <c r="F92" i="43" s="1"/>
  <c r="AK92" i="43"/>
  <c r="Z92" i="43"/>
  <c r="Y106" i="8"/>
  <c r="F115" i="43" s="1"/>
  <c r="AK115" i="43"/>
  <c r="Z115" i="43"/>
  <c r="Y129" i="8"/>
  <c r="F138" i="43" s="1"/>
  <c r="AK138" i="43"/>
  <c r="Z138" i="43"/>
  <c r="Y136" i="8"/>
  <c r="F145" i="43" s="1"/>
  <c r="AK145" i="43"/>
  <c r="Z145" i="43"/>
  <c r="Y8" i="8"/>
  <c r="F17" i="43" s="1"/>
  <c r="AK17" i="43"/>
  <c r="Z17" i="43"/>
  <c r="Y23" i="8"/>
  <c r="F32" i="43" s="1"/>
  <c r="F7" i="43" s="1"/>
  <c r="AK32" i="43"/>
  <c r="Z32" i="43"/>
  <c r="Y38" i="8"/>
  <c r="F47" i="43" s="1"/>
  <c r="AK47" i="43"/>
  <c r="Z47" i="43"/>
  <c r="Y53" i="8"/>
  <c r="F62" i="43" s="1"/>
  <c r="AK62" i="43"/>
  <c r="Z62" i="43"/>
  <c r="Y84" i="8"/>
  <c r="F93" i="43" s="1"/>
  <c r="AK93" i="43"/>
  <c r="Z93" i="43"/>
  <c r="Y107" i="8"/>
  <c r="F116" i="43" s="1"/>
  <c r="AK116" i="43"/>
  <c r="Z116" i="43"/>
  <c r="Y98" i="8"/>
  <c r="F107" i="43" s="1"/>
  <c r="AK107" i="43"/>
  <c r="Z107" i="43"/>
  <c r="Y121" i="8"/>
  <c r="F130" i="43" s="1"/>
  <c r="AK130" i="43"/>
  <c r="Z130" i="43"/>
  <c r="Y128" i="8"/>
  <c r="F137" i="43" s="1"/>
  <c r="AK137" i="43"/>
  <c r="Z137" i="43"/>
  <c r="Y151" i="8"/>
  <c r="F160" i="43" s="1"/>
  <c r="T160" i="43" s="1"/>
  <c r="AK160" i="43"/>
  <c r="Z160" i="43"/>
  <c r="Y7" i="8"/>
  <c r="F16" i="43" s="1"/>
  <c r="AK16" i="43"/>
  <c r="Z16" i="43"/>
  <c r="Y30" i="8"/>
  <c r="F39" i="43" s="1"/>
  <c r="AK39" i="43"/>
  <c r="Z39" i="43"/>
  <c r="Y45" i="8"/>
  <c r="F54" i="43" s="1"/>
  <c r="AK54" i="43"/>
  <c r="Z54" i="43"/>
  <c r="Y76" i="8"/>
  <c r="F85" i="43" s="1"/>
  <c r="AK85" i="43"/>
  <c r="Z85" i="43"/>
  <c r="Y99" i="8"/>
  <c r="F108" i="43" s="1"/>
  <c r="AK108" i="43"/>
  <c r="Z108" i="43"/>
  <c r="Y122" i="8"/>
  <c r="F131" i="43" s="1"/>
  <c r="AK131" i="43"/>
  <c r="Z131" i="43"/>
  <c r="Y145" i="8"/>
  <c r="F154" i="43" s="1"/>
  <c r="AK154" i="43"/>
  <c r="Z154" i="43"/>
  <c r="Y9" i="8"/>
  <c r="F18" i="43" s="1"/>
  <c r="S18" i="43" s="1"/>
  <c r="AK18" i="43"/>
  <c r="Z18" i="43"/>
  <c r="Y24" i="8"/>
  <c r="F33" i="43" s="1"/>
  <c r="AK33" i="43"/>
  <c r="Z33" i="43"/>
  <c r="Y39" i="8"/>
  <c r="F48" i="43" s="1"/>
  <c r="AK48" i="43"/>
  <c r="Z48" i="43"/>
  <c r="Y54" i="8"/>
  <c r="F63" i="43" s="1"/>
  <c r="AK63" i="43"/>
  <c r="Z63" i="43"/>
  <c r="Y69" i="8"/>
  <c r="F78" i="43" s="1"/>
  <c r="AK78" i="43"/>
  <c r="Z78" i="43"/>
  <c r="Y100" i="8"/>
  <c r="F109" i="43" s="1"/>
  <c r="AK109" i="43"/>
  <c r="Z109" i="43"/>
  <c r="Y123" i="8"/>
  <c r="F132" i="43" s="1"/>
  <c r="AK132" i="43"/>
  <c r="Z132" i="43"/>
  <c r="U125" i="39"/>
  <c r="Q125" i="39"/>
  <c r="U158" i="39"/>
  <c r="Q158" i="39"/>
  <c r="S11" i="39"/>
  <c r="T11" i="39"/>
  <c r="C10" i="39"/>
  <c r="U13" i="39"/>
  <c r="Q13" i="39"/>
  <c r="C172" i="39"/>
  <c r="U75" i="39"/>
  <c r="Q75" i="39"/>
  <c r="U63" i="39"/>
  <c r="Q63" i="39"/>
  <c r="C174" i="39"/>
  <c r="U86" i="39"/>
  <c r="Q86" i="39"/>
  <c r="U95" i="39"/>
  <c r="Q95" i="39"/>
  <c r="C169" i="39"/>
  <c r="C3" i="39"/>
  <c r="U14" i="39"/>
  <c r="Q14" i="39"/>
  <c r="U59" i="39"/>
  <c r="Q59" i="39"/>
  <c r="U127" i="39"/>
  <c r="Q127" i="39"/>
  <c r="U48" i="39"/>
  <c r="Q48" i="39"/>
  <c r="U80" i="39"/>
  <c r="Q80" i="39"/>
  <c r="U112" i="39"/>
  <c r="Q112" i="39"/>
  <c r="U145" i="39"/>
  <c r="Q145" i="39"/>
  <c r="C170" i="39"/>
  <c r="U21" i="39"/>
  <c r="Q21" i="39"/>
  <c r="C6" i="39"/>
  <c r="U15" i="39"/>
  <c r="Q15" i="39"/>
  <c r="U159" i="39"/>
  <c r="Q159" i="39"/>
  <c r="U138" i="39"/>
  <c r="Q138" i="39"/>
  <c r="U106" i="39"/>
  <c r="Q106" i="39"/>
  <c r="U49" i="39"/>
  <c r="Q49" i="39"/>
  <c r="U81" i="39"/>
  <c r="Q81" i="39"/>
  <c r="U113" i="39"/>
  <c r="Q113" i="39"/>
  <c r="U129" i="39"/>
  <c r="Q129" i="39"/>
  <c r="U162" i="39"/>
  <c r="Q162" i="39"/>
  <c r="S9" i="39"/>
  <c r="T9" i="39"/>
  <c r="S172" i="39"/>
  <c r="T172" i="39"/>
  <c r="S175" i="39"/>
  <c r="T175" i="39"/>
  <c r="U28" i="39"/>
  <c r="Q28" i="39"/>
  <c r="U39" i="39"/>
  <c r="Q39" i="39"/>
  <c r="U103" i="39"/>
  <c r="Q103" i="39"/>
  <c r="C8" i="39"/>
  <c r="U18" i="39"/>
  <c r="Q18" i="39"/>
  <c r="U67" i="39"/>
  <c r="Q67" i="39"/>
  <c r="U139" i="39"/>
  <c r="Q139" i="39"/>
  <c r="U52" i="39"/>
  <c r="Q52" i="39"/>
  <c r="U84" i="39"/>
  <c r="Q84" i="39"/>
  <c r="U116" i="39"/>
  <c r="Q116" i="39"/>
  <c r="U149" i="39"/>
  <c r="Q149" i="39"/>
  <c r="U25" i="39"/>
  <c r="Q25" i="39"/>
  <c r="C7" i="39"/>
  <c r="U19" i="39"/>
  <c r="Q19" i="39"/>
  <c r="U102" i="39"/>
  <c r="Q102" i="39"/>
  <c r="U78" i="39"/>
  <c r="Q78" i="39"/>
  <c r="U126" i="39"/>
  <c r="Q126" i="39"/>
  <c r="C171" i="39"/>
  <c r="U53" i="39"/>
  <c r="Q53" i="39"/>
  <c r="U85" i="39"/>
  <c r="Q85" i="39"/>
  <c r="U117" i="39"/>
  <c r="Q117" i="39"/>
  <c r="Y97" i="6"/>
  <c r="E106" i="43" s="1"/>
  <c r="R106" i="43" s="1"/>
  <c r="AJ106" i="43"/>
  <c r="Y106" i="43"/>
  <c r="Y124" i="6"/>
  <c r="E133" i="43" s="1"/>
  <c r="R133" i="43" s="1"/>
  <c r="AJ133" i="43"/>
  <c r="Y133" i="43"/>
  <c r="Y123" i="6"/>
  <c r="E132" i="43" s="1"/>
  <c r="R132" i="43" s="1"/>
  <c r="AJ132" i="43"/>
  <c r="Y132" i="43"/>
  <c r="Y38" i="6"/>
  <c r="E47" i="43" s="1"/>
  <c r="R47" i="43" s="1"/>
  <c r="AJ47" i="43"/>
  <c r="Y47" i="43"/>
  <c r="Y37" i="6"/>
  <c r="E46" i="43" s="1"/>
  <c r="R46" i="43" s="1"/>
  <c r="AJ46" i="43"/>
  <c r="Y46" i="43"/>
  <c r="Y84" i="6"/>
  <c r="E93" i="43" s="1"/>
  <c r="R93" i="43" s="1"/>
  <c r="AJ93" i="43"/>
  <c r="Y93" i="43"/>
  <c r="Y151" i="6"/>
  <c r="E160" i="43" s="1"/>
  <c r="R160" i="43" s="1"/>
  <c r="AJ160" i="43"/>
  <c r="Y160" i="43"/>
  <c r="Y131" i="6"/>
  <c r="E140" i="43" s="1"/>
  <c r="R140" i="43" s="1"/>
  <c r="AJ140" i="43"/>
  <c r="Y140" i="43"/>
  <c r="Y58" i="6"/>
  <c r="E67" i="43" s="1"/>
  <c r="R67" i="43" s="1"/>
  <c r="AJ67" i="43"/>
  <c r="Y67" i="43"/>
  <c r="Y57" i="6"/>
  <c r="E66" i="43" s="1"/>
  <c r="R66" i="43" s="1"/>
  <c r="AJ66" i="43"/>
  <c r="Y66" i="43"/>
  <c r="Y80" i="6"/>
  <c r="E89" i="43" s="1"/>
  <c r="R89" i="43" s="1"/>
  <c r="AJ89" i="43"/>
  <c r="Y89" i="43"/>
  <c r="Y130" i="6"/>
  <c r="E139" i="43" s="1"/>
  <c r="R139" i="43" s="1"/>
  <c r="AJ139" i="43"/>
  <c r="Y139" i="43"/>
  <c r="Y63" i="6"/>
  <c r="E72" i="43" s="1"/>
  <c r="R72" i="43" s="1"/>
  <c r="AJ72" i="43"/>
  <c r="Y72" i="43"/>
  <c r="Y29" i="6"/>
  <c r="E38" i="43" s="1"/>
  <c r="R38" i="43" s="1"/>
  <c r="AJ38" i="43"/>
  <c r="Y38" i="43"/>
  <c r="Y76" i="6"/>
  <c r="E85" i="43" s="1"/>
  <c r="R85" i="43" s="1"/>
  <c r="AJ85" i="43"/>
  <c r="Y85" i="43"/>
  <c r="Y143" i="6"/>
  <c r="E152" i="43" s="1"/>
  <c r="R152" i="43" s="1"/>
  <c r="AJ152" i="43"/>
  <c r="Y152" i="43"/>
  <c r="Y95" i="6"/>
  <c r="E104" i="43" s="1"/>
  <c r="R104" i="43" s="1"/>
  <c r="AJ104" i="43"/>
  <c r="Y104" i="43"/>
  <c r="Y50" i="6"/>
  <c r="E59" i="43" s="1"/>
  <c r="R59" i="43" s="1"/>
  <c r="AJ59" i="43"/>
  <c r="Y59" i="43"/>
  <c r="Y81" i="6"/>
  <c r="E90" i="43" s="1"/>
  <c r="R90" i="43" s="1"/>
  <c r="AJ90" i="43"/>
  <c r="Y90" i="43"/>
  <c r="Y104" i="6"/>
  <c r="E113" i="43" s="1"/>
  <c r="R113" i="43" s="1"/>
  <c r="AJ113" i="43"/>
  <c r="Y113" i="43"/>
  <c r="Y31" i="6"/>
  <c r="E40" i="43" s="1"/>
  <c r="R40" i="43" s="1"/>
  <c r="AJ40" i="43"/>
  <c r="Y40" i="43"/>
  <c r="Y22" i="6"/>
  <c r="E31" i="43" s="1"/>
  <c r="R31" i="43" s="1"/>
  <c r="AJ31" i="43"/>
  <c r="Y31" i="43"/>
  <c r="Y53" i="6"/>
  <c r="E62" i="43" s="1"/>
  <c r="R62" i="43" s="1"/>
  <c r="AJ62" i="43"/>
  <c r="Y62" i="43"/>
  <c r="Y68" i="6"/>
  <c r="E77" i="43" s="1"/>
  <c r="R77" i="43" s="1"/>
  <c r="AJ77" i="43"/>
  <c r="Y77" i="43"/>
  <c r="Y127" i="6"/>
  <c r="E136" i="43" s="1"/>
  <c r="R136" i="43" s="1"/>
  <c r="AJ136" i="43"/>
  <c r="Y136" i="43"/>
  <c r="Y55" i="6"/>
  <c r="E64" i="43" s="1"/>
  <c r="R64" i="43" s="1"/>
  <c r="AJ64" i="43"/>
  <c r="Y64" i="43"/>
  <c r="Y42" i="6"/>
  <c r="E51" i="43" s="1"/>
  <c r="R51" i="43" s="1"/>
  <c r="AJ51" i="43"/>
  <c r="Y51" i="43"/>
  <c r="Y73" i="6"/>
  <c r="E82" i="43" s="1"/>
  <c r="R82" i="43" s="1"/>
  <c r="AJ82" i="43"/>
  <c r="Y82" i="43"/>
  <c r="Y96" i="6"/>
  <c r="E105" i="43" s="1"/>
  <c r="R105" i="43" s="1"/>
  <c r="AJ105" i="43"/>
  <c r="Y105" i="43"/>
  <c r="Y154" i="6"/>
  <c r="E163" i="43" s="1"/>
  <c r="R163" i="43" s="1"/>
  <c r="AJ163" i="43"/>
  <c r="Y163" i="43"/>
  <c r="Y14" i="6"/>
  <c r="E23" i="43" s="1"/>
  <c r="R23" i="43" s="1"/>
  <c r="AJ23" i="43"/>
  <c r="Y23" i="43"/>
  <c r="Y45" i="6"/>
  <c r="E54" i="43" s="1"/>
  <c r="R54" i="43" s="1"/>
  <c r="AJ54" i="43"/>
  <c r="Y54" i="43"/>
  <c r="Y92" i="6"/>
  <c r="E101" i="43" s="1"/>
  <c r="R101" i="43" s="1"/>
  <c r="AJ101" i="43"/>
  <c r="Y101" i="43"/>
  <c r="Y119" i="6"/>
  <c r="E128" i="43" s="1"/>
  <c r="R128" i="43" s="1"/>
  <c r="AJ128" i="43"/>
  <c r="Y128" i="43"/>
  <c r="Y39" i="6"/>
  <c r="E48" i="43" s="1"/>
  <c r="R48" i="43" s="1"/>
  <c r="AJ48" i="43"/>
  <c r="Y48" i="43"/>
  <c r="Y34" i="6"/>
  <c r="E43" i="43" s="1"/>
  <c r="R43" i="43" s="1"/>
  <c r="AJ43" i="43"/>
  <c r="Y43" i="43"/>
  <c r="Y50" i="8"/>
  <c r="F59" i="43" s="1"/>
  <c r="AK59" i="43"/>
  <c r="Z59" i="43"/>
  <c r="Y65" i="8"/>
  <c r="F74" i="43" s="1"/>
  <c r="AK74" i="43"/>
  <c r="Z74" i="43"/>
  <c r="Y80" i="8"/>
  <c r="F89" i="43" s="1"/>
  <c r="AK89" i="43"/>
  <c r="Z89" i="43"/>
  <c r="Y95" i="8"/>
  <c r="F104" i="43" s="1"/>
  <c r="S104" i="43" s="1"/>
  <c r="AK104" i="43"/>
  <c r="Z104" i="43"/>
  <c r="Y110" i="8"/>
  <c r="F119" i="43" s="1"/>
  <c r="AK119" i="43"/>
  <c r="Z119" i="43"/>
  <c r="Y125" i="8"/>
  <c r="F134" i="43" s="1"/>
  <c r="AK134" i="43"/>
  <c r="Z134" i="43"/>
  <c r="Y156" i="8"/>
  <c r="F165" i="43" s="1"/>
  <c r="AK165" i="43"/>
  <c r="Z165" i="43"/>
  <c r="Y20" i="8"/>
  <c r="F29" i="43" s="1"/>
  <c r="AK29" i="43"/>
  <c r="Z29" i="43"/>
  <c r="Y43" i="8"/>
  <c r="F52" i="43" s="1"/>
  <c r="AK52" i="43"/>
  <c r="Z52" i="43"/>
  <c r="Y74" i="8"/>
  <c r="F83" i="43" s="1"/>
  <c r="AK83" i="43"/>
  <c r="Z83" i="43"/>
  <c r="Y89" i="8"/>
  <c r="F98" i="43" s="1"/>
  <c r="AK98" i="43"/>
  <c r="Z98" i="43"/>
  <c r="Y104" i="8"/>
  <c r="F113" i="43" s="1"/>
  <c r="S113" i="43" s="1"/>
  <c r="AK113" i="43"/>
  <c r="Z113" i="43"/>
  <c r="Y119" i="8"/>
  <c r="F128" i="43" s="1"/>
  <c r="AK128" i="43"/>
  <c r="Z128" i="43"/>
  <c r="Y134" i="8"/>
  <c r="F143" i="43" s="1"/>
  <c r="AK143" i="43"/>
  <c r="Z143" i="43"/>
  <c r="Y149" i="8"/>
  <c r="F158" i="43" s="1"/>
  <c r="AK158" i="43"/>
  <c r="Z158" i="43"/>
  <c r="Y21" i="8"/>
  <c r="F30" i="43" s="1"/>
  <c r="AK30" i="43"/>
  <c r="Z30" i="43"/>
  <c r="Y44" i="8"/>
  <c r="F53" i="43" s="1"/>
  <c r="AK53" i="43"/>
  <c r="Z53" i="43"/>
  <c r="Y75" i="8"/>
  <c r="F84" i="43" s="1"/>
  <c r="AK84" i="43"/>
  <c r="Z84" i="43"/>
  <c r="Y66" i="8"/>
  <c r="F75" i="43" s="1"/>
  <c r="AK75" i="43"/>
  <c r="Z75" i="43"/>
  <c r="Y81" i="8"/>
  <c r="F90" i="43" s="1"/>
  <c r="T90" i="43" s="1"/>
  <c r="AK90" i="43"/>
  <c r="Z90" i="43"/>
  <c r="Y96" i="8"/>
  <c r="F105" i="43" s="1"/>
  <c r="AK105" i="43"/>
  <c r="Z105" i="43"/>
  <c r="Y111" i="8"/>
  <c r="F120" i="43" s="1"/>
  <c r="AK120" i="43"/>
  <c r="Z120" i="43"/>
  <c r="Y126" i="8"/>
  <c r="F135" i="43" s="1"/>
  <c r="AK135" i="43"/>
  <c r="Z135" i="43"/>
  <c r="Y141" i="8"/>
  <c r="F150" i="43" s="1"/>
  <c r="AK150" i="43"/>
  <c r="Z150" i="43"/>
  <c r="Y13" i="8"/>
  <c r="F22" i="43" s="1"/>
  <c r="AK22" i="43"/>
  <c r="Z22" i="43"/>
  <c r="Y36" i="8"/>
  <c r="F45" i="43" s="1"/>
  <c r="AK45" i="43"/>
  <c r="Z45" i="43"/>
  <c r="Y59" i="8"/>
  <c r="F68" i="43" s="1"/>
  <c r="AK68" i="43"/>
  <c r="Z68" i="43"/>
  <c r="Y90" i="8"/>
  <c r="F99" i="43" s="1"/>
  <c r="T99" i="43" s="1"/>
  <c r="AK99" i="43"/>
  <c r="Z99" i="43"/>
  <c r="Y105" i="8"/>
  <c r="F114" i="43" s="1"/>
  <c r="AK114" i="43"/>
  <c r="Z114" i="43"/>
  <c r="Y120" i="8"/>
  <c r="F129" i="43" s="1"/>
  <c r="AK129" i="43"/>
  <c r="Z129" i="43"/>
  <c r="Y143" i="8"/>
  <c r="F152" i="43" s="1"/>
  <c r="AK152" i="43"/>
  <c r="Z152" i="43"/>
  <c r="Y150" i="8"/>
  <c r="F159" i="43" s="1"/>
  <c r="AK159" i="43"/>
  <c r="Z159" i="43"/>
  <c r="Y22" i="8"/>
  <c r="F31" i="43" s="1"/>
  <c r="AK31" i="43"/>
  <c r="Z31" i="43"/>
  <c r="Y37" i="8"/>
  <c r="F46" i="43" s="1"/>
  <c r="AK46" i="43"/>
  <c r="Z46" i="43"/>
  <c r="Y68" i="8"/>
  <c r="F77" i="43" s="1"/>
  <c r="AK77" i="43"/>
  <c r="Z77" i="43"/>
  <c r="Y91" i="8"/>
  <c r="F100" i="43" s="1"/>
  <c r="S100" i="43" s="1"/>
  <c r="AK100" i="43"/>
  <c r="Z100" i="43"/>
  <c r="U133" i="39"/>
  <c r="Q133" i="39"/>
  <c r="S174" i="39"/>
  <c r="T174" i="39"/>
  <c r="S3" i="39"/>
  <c r="T3" i="39"/>
  <c r="U152" i="39"/>
  <c r="Q152" i="39"/>
  <c r="U88" i="39"/>
  <c r="Q88" i="39"/>
  <c r="U120" i="39"/>
  <c r="Q120" i="39"/>
  <c r="C180" i="39"/>
  <c r="U153" i="39"/>
  <c r="Q153" i="39"/>
  <c r="U29" i="39"/>
  <c r="Q29" i="39"/>
  <c r="U23" i="39"/>
  <c r="Q23" i="39"/>
  <c r="U66" i="39"/>
  <c r="Q66" i="39"/>
  <c r="U94" i="39"/>
  <c r="Q94" i="39"/>
  <c r="U147" i="39"/>
  <c r="Q147" i="39"/>
  <c r="U57" i="39"/>
  <c r="Q57" i="39"/>
  <c r="U89" i="39"/>
  <c r="Q89" i="39"/>
  <c r="U137" i="39"/>
  <c r="Q137" i="39"/>
  <c r="S177" i="39"/>
  <c r="T177" i="39"/>
  <c r="S183" i="39"/>
  <c r="T183" i="39"/>
  <c r="S6" i="39"/>
  <c r="T6" i="39"/>
  <c r="U111" i="39"/>
  <c r="Q111" i="39"/>
  <c r="U55" i="39"/>
  <c r="Q55" i="39"/>
  <c r="U26" i="39"/>
  <c r="Q26" i="39"/>
  <c r="C11" i="39"/>
  <c r="U83" i="39"/>
  <c r="Q83" i="39"/>
  <c r="U156" i="39"/>
  <c r="Q156" i="39"/>
  <c r="U60" i="39"/>
  <c r="Q60" i="39"/>
  <c r="U92" i="39"/>
  <c r="Q92" i="39"/>
  <c r="U124" i="39"/>
  <c r="Q124" i="39"/>
  <c r="C182" i="39"/>
  <c r="U157" i="39"/>
  <c r="Q157" i="39"/>
  <c r="U38" i="39"/>
  <c r="Q38" i="39"/>
  <c r="U62" i="39"/>
  <c r="Q62" i="39"/>
  <c r="C175" i="39"/>
  <c r="U90" i="39"/>
  <c r="Q90" i="39"/>
  <c r="U114" i="39"/>
  <c r="Q114" i="39"/>
  <c r="C183" i="39"/>
  <c r="U163" i="39"/>
  <c r="Q163" i="39"/>
  <c r="U93" i="39"/>
  <c r="Q93" i="39"/>
  <c r="Y136" i="6"/>
  <c r="E145" i="43" s="1"/>
  <c r="R145" i="43" s="1"/>
  <c r="AJ145" i="43"/>
  <c r="Y145" i="43"/>
  <c r="Y65" i="6"/>
  <c r="E74" i="43" s="1"/>
  <c r="R74" i="43" s="1"/>
  <c r="AJ74" i="43"/>
  <c r="Y74" i="43"/>
  <c r="Y88" i="6"/>
  <c r="E97" i="43" s="1"/>
  <c r="R97" i="43" s="1"/>
  <c r="AJ97" i="43"/>
  <c r="Y97" i="43"/>
  <c r="Y146" i="6"/>
  <c r="E155" i="43" s="1"/>
  <c r="R155" i="43" s="1"/>
  <c r="AJ155" i="43"/>
  <c r="Y155" i="43"/>
  <c r="Y6" i="6"/>
  <c r="E15" i="43" s="1"/>
  <c r="R15" i="43" s="1"/>
  <c r="AJ15" i="43"/>
  <c r="Y15" i="43"/>
  <c r="Y5" i="6"/>
  <c r="E14" i="43" s="1"/>
  <c r="R14" i="43" s="1"/>
  <c r="AJ14" i="43"/>
  <c r="Y14" i="43"/>
  <c r="Y52" i="6"/>
  <c r="AJ61" i="43"/>
  <c r="Y61" i="43"/>
  <c r="Y107" i="6"/>
  <c r="E116" i="43" s="1"/>
  <c r="R116" i="43" s="1"/>
  <c r="AJ116" i="43"/>
  <c r="Y116" i="43"/>
  <c r="Y7" i="6"/>
  <c r="E16" i="43" s="1"/>
  <c r="R16" i="43" s="1"/>
  <c r="AJ16" i="43"/>
  <c r="Y16" i="43"/>
  <c r="Y26" i="6"/>
  <c r="E35" i="43" s="1"/>
  <c r="R35" i="43" s="1"/>
  <c r="AJ35" i="43"/>
  <c r="Y35" i="43"/>
  <c r="Y25" i="6"/>
  <c r="E34" i="43" s="1"/>
  <c r="R34" i="43" s="1"/>
  <c r="AJ34" i="43"/>
  <c r="Y34" i="43"/>
  <c r="Y48" i="6"/>
  <c r="E57" i="43" s="1"/>
  <c r="R57" i="43" s="1"/>
  <c r="AJ57" i="43"/>
  <c r="Y57" i="43"/>
  <c r="Y94" i="6"/>
  <c r="E103" i="43" s="1"/>
  <c r="R103" i="43" s="1"/>
  <c r="AJ103" i="43"/>
  <c r="Y103" i="43"/>
  <c r="Y129" i="6"/>
  <c r="E138" i="43" s="1"/>
  <c r="R138" i="43" s="1"/>
  <c r="AJ138" i="43"/>
  <c r="Y138" i="43"/>
  <c r="Y139" i="6"/>
  <c r="E148" i="43" s="1"/>
  <c r="R148" i="43" s="1"/>
  <c r="AJ148" i="43"/>
  <c r="Y148" i="43"/>
  <c r="Y44" i="6"/>
  <c r="E53" i="43" s="1"/>
  <c r="R53" i="43" s="1"/>
  <c r="AJ53" i="43"/>
  <c r="Y53" i="43"/>
  <c r="Y99" i="6"/>
  <c r="E108" i="43" s="1"/>
  <c r="R108" i="43" s="1"/>
  <c r="AJ108" i="43"/>
  <c r="Y108" i="43"/>
  <c r="Y150" i="6"/>
  <c r="E159" i="43" s="1"/>
  <c r="R159" i="43" s="1"/>
  <c r="AJ159" i="43"/>
  <c r="Y159" i="43"/>
  <c r="Y18" i="6"/>
  <c r="E27" i="43" s="1"/>
  <c r="R27" i="43" s="1"/>
  <c r="AJ27" i="43"/>
  <c r="Y27" i="43"/>
  <c r="Y49" i="6"/>
  <c r="E58" i="43" s="1"/>
  <c r="R58" i="43" s="1"/>
  <c r="AJ58" i="43"/>
  <c r="Y58" i="43"/>
  <c r="Y72" i="6"/>
  <c r="E81" i="43" s="1"/>
  <c r="R81" i="43" s="1"/>
  <c r="AJ81" i="43"/>
  <c r="Y81" i="43"/>
  <c r="Y122" i="6"/>
  <c r="E131" i="43" s="1"/>
  <c r="R131" i="43" s="1"/>
  <c r="AJ131" i="43"/>
  <c r="Y131" i="43"/>
  <c r="Y153" i="6"/>
  <c r="E162" i="43" s="1"/>
  <c r="R162" i="43" s="1"/>
  <c r="AJ162" i="43"/>
  <c r="Y162" i="43"/>
  <c r="Y21" i="6"/>
  <c r="E30" i="43" s="1"/>
  <c r="R30" i="43" s="1"/>
  <c r="AJ30" i="43"/>
  <c r="Y30" i="43"/>
  <c r="Y36" i="6"/>
  <c r="E45" i="43" s="1"/>
  <c r="R45" i="43" s="1"/>
  <c r="AJ45" i="43"/>
  <c r="Y45" i="43"/>
  <c r="Y91" i="6"/>
  <c r="E100" i="43" s="1"/>
  <c r="R100" i="43" s="1"/>
  <c r="AJ100" i="43"/>
  <c r="Y100" i="43"/>
  <c r="Y142" i="6"/>
  <c r="E151" i="43" s="1"/>
  <c r="R151" i="43" s="1"/>
  <c r="AJ151" i="43"/>
  <c r="Y151" i="43"/>
  <c r="Y10" i="6"/>
  <c r="E19" i="43" s="1"/>
  <c r="R19" i="43" s="1"/>
  <c r="AJ19" i="43"/>
  <c r="Y19" i="43"/>
  <c r="Y41" i="6"/>
  <c r="E50" i="43" s="1"/>
  <c r="R50" i="43" s="1"/>
  <c r="AJ50" i="43"/>
  <c r="Y50" i="43"/>
  <c r="Y64" i="6"/>
  <c r="E73" i="43" s="1"/>
  <c r="R73" i="43" s="1"/>
  <c r="AJ73" i="43"/>
  <c r="Y73" i="43"/>
  <c r="Y110" i="6"/>
  <c r="E119" i="43" s="1"/>
  <c r="R119" i="43" s="1"/>
  <c r="AJ119" i="43"/>
  <c r="Y119" i="43"/>
  <c r="Y145" i="6"/>
  <c r="E154" i="43" s="1"/>
  <c r="R154" i="43" s="1"/>
  <c r="AJ154" i="43"/>
  <c r="Y154" i="43"/>
  <c r="Y13" i="6"/>
  <c r="E22" i="43" s="1"/>
  <c r="R22" i="43" s="1"/>
  <c r="AJ22" i="43"/>
  <c r="Y22" i="43"/>
  <c r="Y60" i="6"/>
  <c r="E69" i="43" s="1"/>
  <c r="AJ69" i="43"/>
  <c r="Y69" i="43"/>
  <c r="Y83" i="6"/>
  <c r="E92" i="43" s="1"/>
  <c r="R92" i="43" s="1"/>
  <c r="AJ92" i="43"/>
  <c r="Y92" i="43"/>
  <c r="Y134" i="6"/>
  <c r="E143" i="43" s="1"/>
  <c r="R143" i="43" s="1"/>
  <c r="AJ143" i="43"/>
  <c r="Y143" i="43"/>
  <c r="Y146" i="8"/>
  <c r="F155" i="43" s="1"/>
  <c r="AK155" i="43"/>
  <c r="Z155" i="43"/>
  <c r="Y18" i="8"/>
  <c r="F27" i="43" s="1"/>
  <c r="AK27" i="43"/>
  <c r="Z27" i="43"/>
  <c r="Y33" i="8"/>
  <c r="F42" i="43" s="1"/>
  <c r="AK42" i="43"/>
  <c r="Z42" i="43"/>
  <c r="Y48" i="8"/>
  <c r="F57" i="43" s="1"/>
  <c r="AK57" i="43"/>
  <c r="Z57" i="43"/>
  <c r="Y63" i="8"/>
  <c r="F72" i="43" s="1"/>
  <c r="AK72" i="43"/>
  <c r="Z72" i="43"/>
  <c r="Y78" i="8"/>
  <c r="F87" i="43" s="1"/>
  <c r="AK87" i="43"/>
  <c r="Z87" i="43"/>
  <c r="Y93" i="8"/>
  <c r="F102" i="43" s="1"/>
  <c r="S102" i="43" s="1"/>
  <c r="AK102" i="43"/>
  <c r="Z102" i="43"/>
  <c r="Y124" i="8"/>
  <c r="F133" i="43" s="1"/>
  <c r="AK133" i="43"/>
  <c r="Z133" i="43"/>
  <c r="Y147" i="8"/>
  <c r="F156" i="43" s="1"/>
  <c r="AK156" i="43"/>
  <c r="Z156" i="43"/>
  <c r="Y11" i="8"/>
  <c r="F20" i="43" s="1"/>
  <c r="AK20" i="43"/>
  <c r="Z20" i="43"/>
  <c r="Y42" i="8"/>
  <c r="F51" i="43" s="1"/>
  <c r="AK51" i="43"/>
  <c r="Z51" i="43"/>
  <c r="Y57" i="8"/>
  <c r="F66" i="43" s="1"/>
  <c r="AK66" i="43"/>
  <c r="Z66" i="43"/>
  <c r="Y72" i="8"/>
  <c r="F81" i="43" s="1"/>
  <c r="AK81" i="43"/>
  <c r="Z81" i="43"/>
  <c r="Y87" i="8"/>
  <c r="F96" i="43" s="1"/>
  <c r="AK96" i="43"/>
  <c r="Z96" i="43"/>
  <c r="Y102" i="8"/>
  <c r="F111" i="43" s="1"/>
  <c r="S111" i="43" s="1"/>
  <c r="AK111" i="43"/>
  <c r="Z111" i="43"/>
  <c r="Y117" i="8"/>
  <c r="F126" i="43" s="1"/>
  <c r="AK126" i="43"/>
  <c r="Z126" i="43"/>
  <c r="Y148" i="8"/>
  <c r="F157" i="43" s="1"/>
  <c r="AK157" i="43"/>
  <c r="Z157" i="43"/>
  <c r="Y12" i="8"/>
  <c r="F21" i="43" s="1"/>
  <c r="AK21" i="43"/>
  <c r="Z21" i="43"/>
  <c r="Y35" i="8"/>
  <c r="F44" i="43" s="1"/>
  <c r="AK44" i="43"/>
  <c r="Z44" i="43"/>
  <c r="Y34" i="8"/>
  <c r="F43" i="43" s="1"/>
  <c r="S43" i="43" s="1"/>
  <c r="AK43" i="43"/>
  <c r="Z43" i="43"/>
  <c r="Y49" i="8"/>
  <c r="F58" i="43" s="1"/>
  <c r="AK58" i="43"/>
  <c r="Z58" i="43"/>
  <c r="Y64" i="8"/>
  <c r="F73" i="43" s="1"/>
  <c r="AK73" i="43"/>
  <c r="Z73" i="43"/>
  <c r="Y79" i="8"/>
  <c r="F88" i="43" s="1"/>
  <c r="T88" i="43" s="1"/>
  <c r="AK88" i="43"/>
  <c r="Z88" i="43"/>
  <c r="Y94" i="8"/>
  <c r="F103" i="43" s="1"/>
  <c r="AK103" i="43"/>
  <c r="Z103" i="43"/>
  <c r="Y109" i="8"/>
  <c r="F118" i="43" s="1"/>
  <c r="S118" i="43" s="1"/>
  <c r="AK118" i="43"/>
  <c r="Z118" i="43"/>
  <c r="Y140" i="8"/>
  <c r="F149" i="43" s="1"/>
  <c r="AK149" i="43"/>
  <c r="Z149" i="43"/>
  <c r="Y4" i="8"/>
  <c r="F13" i="43" s="1"/>
  <c r="AK13" i="43"/>
  <c r="Z13" i="43"/>
  <c r="Y27" i="8"/>
  <c r="F36" i="43" s="1"/>
  <c r="AK36" i="43"/>
  <c r="Z36" i="43"/>
  <c r="Y58" i="8"/>
  <c r="F67" i="43" s="1"/>
  <c r="AK67" i="43"/>
  <c r="Z67" i="43"/>
  <c r="Y73" i="8"/>
  <c r="F82" i="43" s="1"/>
  <c r="AK82" i="43"/>
  <c r="Z82" i="43"/>
  <c r="Y88" i="8"/>
  <c r="F97" i="43" s="1"/>
  <c r="S97" i="43" s="1"/>
  <c r="AK97" i="43"/>
  <c r="Z97" i="43"/>
  <c r="Y103" i="8"/>
  <c r="F112" i="43" s="1"/>
  <c r="S112" i="43" s="1"/>
  <c r="AK112" i="43"/>
  <c r="Z112" i="43"/>
  <c r="Y118" i="8"/>
  <c r="F127" i="43" s="1"/>
  <c r="AK127" i="43"/>
  <c r="Z127" i="43"/>
  <c r="Y133" i="8"/>
  <c r="F142" i="43" s="1"/>
  <c r="AK142" i="43"/>
  <c r="Z142" i="43"/>
  <c r="Y5" i="8"/>
  <c r="F14" i="43" s="1"/>
  <c r="AK14" i="43"/>
  <c r="Z14" i="43"/>
  <c r="Y28" i="8"/>
  <c r="F37" i="43" s="1"/>
  <c r="AK37" i="43"/>
  <c r="Z37" i="43"/>
  <c r="Y51" i="8"/>
  <c r="F60" i="43" s="1"/>
  <c r="AK60" i="43"/>
  <c r="Z60" i="43"/>
  <c r="U142" i="39"/>
  <c r="Q142" i="39"/>
  <c r="S176" i="39"/>
  <c r="T176" i="39"/>
  <c r="S169" i="39"/>
  <c r="T169" i="39"/>
  <c r="S181" i="39"/>
  <c r="T181" i="39"/>
  <c r="S178" i="39"/>
  <c r="T178" i="39"/>
  <c r="Q180" i="43"/>
  <c r="S182" i="39"/>
  <c r="T182" i="39"/>
  <c r="U43" i="39"/>
  <c r="Q43" i="39"/>
  <c r="U115" i="39"/>
  <c r="Q115" i="39"/>
  <c r="U131" i="39"/>
  <c r="Q131" i="39"/>
  <c r="U30" i="39"/>
  <c r="Q30" i="39"/>
  <c r="U91" i="39"/>
  <c r="Q91" i="39"/>
  <c r="U32" i="39"/>
  <c r="Q32" i="39"/>
  <c r="U64" i="39"/>
  <c r="Q64" i="39"/>
  <c r="U96" i="39"/>
  <c r="Q96" i="39"/>
  <c r="C178" i="39"/>
  <c r="U128" i="39"/>
  <c r="Q128" i="39"/>
  <c r="U42" i="39"/>
  <c r="Q42" i="39"/>
  <c r="U98" i="39"/>
  <c r="Q98" i="39"/>
  <c r="U110" i="39"/>
  <c r="Q110" i="39"/>
  <c r="U130" i="39"/>
  <c r="Q130" i="39"/>
  <c r="U27" i="39"/>
  <c r="Q27" i="39"/>
  <c r="U65" i="39"/>
  <c r="Q65" i="39"/>
  <c r="U97" i="39"/>
  <c r="Q97" i="39"/>
  <c r="U146" i="39"/>
  <c r="Q146" i="39"/>
  <c r="S171" i="39"/>
  <c r="T171" i="39"/>
  <c r="S173" i="39"/>
  <c r="T173" i="39"/>
  <c r="S180" i="39"/>
  <c r="T180" i="39"/>
  <c r="S7" i="39"/>
  <c r="T7" i="39"/>
  <c r="S8" i="39"/>
  <c r="T8" i="39"/>
  <c r="U164" i="39"/>
  <c r="Q164" i="39"/>
  <c r="U71" i="39"/>
  <c r="Q71" i="39"/>
  <c r="U135" i="39"/>
  <c r="Q135" i="39"/>
  <c r="U35" i="39"/>
  <c r="Q35" i="39"/>
  <c r="U99" i="39"/>
  <c r="Q99" i="39"/>
  <c r="U36" i="39"/>
  <c r="Q36" i="39"/>
  <c r="U68" i="39"/>
  <c r="Q68" i="39"/>
  <c r="U100" i="39"/>
  <c r="Q100" i="39"/>
  <c r="C179" i="39"/>
  <c r="U132" i="39"/>
  <c r="Q132" i="39"/>
  <c r="U165" i="39"/>
  <c r="Q165" i="39"/>
  <c r="U46" i="39"/>
  <c r="Q46" i="39"/>
  <c r="U118" i="39"/>
  <c r="Q118" i="39"/>
  <c r="U151" i="39"/>
  <c r="Q151" i="39"/>
  <c r="U37" i="39"/>
  <c r="Q37" i="39"/>
  <c r="U69" i="39"/>
  <c r="Q69" i="39"/>
  <c r="U101" i="39"/>
  <c r="Q101" i="39"/>
  <c r="Y137" i="6"/>
  <c r="E146" i="43" s="1"/>
  <c r="R146" i="43" s="1"/>
  <c r="AJ146" i="43"/>
  <c r="Y146" i="43"/>
  <c r="Y33" i="6"/>
  <c r="E42" i="43" s="1"/>
  <c r="R42" i="43" s="1"/>
  <c r="AJ42" i="43"/>
  <c r="Y42" i="43"/>
  <c r="Y56" i="6"/>
  <c r="E65" i="43" s="1"/>
  <c r="R65" i="43" s="1"/>
  <c r="AJ65" i="43"/>
  <c r="Y65" i="43"/>
  <c r="Y102" i="6"/>
  <c r="E111" i="43" s="1"/>
  <c r="R111" i="43" s="1"/>
  <c r="AJ111" i="43"/>
  <c r="Y111" i="43"/>
  <c r="Y101" i="6"/>
  <c r="E110" i="43" s="1"/>
  <c r="R110" i="43" s="1"/>
  <c r="AJ110" i="43"/>
  <c r="Y110" i="43"/>
  <c r="Y47" i="6"/>
  <c r="AJ56" i="43"/>
  <c r="Y56" i="43"/>
  <c r="Y20" i="6"/>
  <c r="E29" i="43" s="1"/>
  <c r="R29" i="43" s="1"/>
  <c r="AJ29" i="43"/>
  <c r="Y29" i="43"/>
  <c r="Y75" i="6"/>
  <c r="E84" i="43" s="1"/>
  <c r="R84" i="43" s="1"/>
  <c r="AJ84" i="43"/>
  <c r="Y84" i="43"/>
  <c r="Y126" i="6"/>
  <c r="E135" i="43" s="1"/>
  <c r="R135" i="43" s="1"/>
  <c r="AJ135" i="43"/>
  <c r="Y135" i="43"/>
  <c r="Y125" i="6"/>
  <c r="E134" i="43" s="1"/>
  <c r="R134" i="43" s="1"/>
  <c r="AJ134" i="43"/>
  <c r="Y134" i="43"/>
  <c r="Y148" i="6"/>
  <c r="E157" i="43" s="1"/>
  <c r="R157" i="43" s="1"/>
  <c r="AJ157" i="43"/>
  <c r="Y157" i="43"/>
  <c r="Y16" i="6"/>
  <c r="E25" i="43" s="1"/>
  <c r="R25" i="43" s="1"/>
  <c r="AJ25" i="43"/>
  <c r="Y25" i="43"/>
  <c r="Y62" i="6"/>
  <c r="E71" i="43" s="1"/>
  <c r="R71" i="43" s="1"/>
  <c r="AJ71" i="43"/>
  <c r="Y71" i="43"/>
  <c r="Y93" i="6"/>
  <c r="E102" i="43" s="1"/>
  <c r="R102" i="43" s="1"/>
  <c r="AJ102" i="43"/>
  <c r="Y102" i="43"/>
  <c r="Y144" i="6"/>
  <c r="E153" i="43" s="1"/>
  <c r="R153" i="43" s="1"/>
  <c r="AJ153" i="43"/>
  <c r="Y153" i="43"/>
  <c r="Y12" i="6"/>
  <c r="E21" i="43" s="1"/>
  <c r="R21" i="43" s="1"/>
  <c r="AJ21" i="43"/>
  <c r="Y21" i="43"/>
  <c r="Y59" i="6"/>
  <c r="E68" i="43" s="1"/>
  <c r="R68" i="43" s="1"/>
  <c r="AJ68" i="43"/>
  <c r="Y68" i="43"/>
  <c r="Y118" i="6"/>
  <c r="E127" i="43" s="1"/>
  <c r="R127" i="43" s="1"/>
  <c r="AJ127" i="43"/>
  <c r="Y127" i="43"/>
  <c r="Y149" i="6"/>
  <c r="E158" i="43" s="1"/>
  <c r="R158" i="43" s="1"/>
  <c r="AJ158" i="43"/>
  <c r="Y158" i="43"/>
  <c r="Y17" i="6"/>
  <c r="E26" i="43" s="1"/>
  <c r="R26" i="43" s="1"/>
  <c r="AJ26" i="43"/>
  <c r="Y26" i="43"/>
  <c r="Y40" i="6"/>
  <c r="E49" i="43" s="1"/>
  <c r="R49" i="43" s="1"/>
  <c r="AJ49" i="43"/>
  <c r="Y49" i="43"/>
  <c r="Y86" i="6"/>
  <c r="E95" i="43" s="1"/>
  <c r="R95" i="43" s="1"/>
  <c r="AJ95" i="43"/>
  <c r="Y95" i="43"/>
  <c r="Y121" i="6"/>
  <c r="E130" i="43" s="1"/>
  <c r="R130" i="43" s="1"/>
  <c r="AJ130" i="43"/>
  <c r="Y130" i="43"/>
  <c r="Y103" i="6"/>
  <c r="E112" i="43" s="1"/>
  <c r="R112" i="43" s="1"/>
  <c r="AJ112" i="43"/>
  <c r="Y112" i="43"/>
  <c r="Y4" i="6"/>
  <c r="E13" i="43" s="1"/>
  <c r="R13" i="43" s="1"/>
  <c r="AJ13" i="43"/>
  <c r="Y13" i="43"/>
  <c r="Y51" i="6"/>
  <c r="E60" i="43" s="1"/>
  <c r="R60" i="43" s="1"/>
  <c r="AJ60" i="43"/>
  <c r="Y60" i="43"/>
  <c r="Y106" i="6"/>
  <c r="E115" i="43" s="1"/>
  <c r="R115" i="43" s="1"/>
  <c r="AJ115" i="43"/>
  <c r="Y115" i="43"/>
  <c r="Y141" i="6"/>
  <c r="E150" i="43" s="1"/>
  <c r="R150" i="43" s="1"/>
  <c r="AJ150" i="43"/>
  <c r="Y150" i="43"/>
  <c r="Y9" i="6"/>
  <c r="E18" i="43" s="1"/>
  <c r="R18" i="43" s="1"/>
  <c r="AJ18" i="43"/>
  <c r="Y18" i="43"/>
  <c r="Y32" i="6"/>
  <c r="E41" i="43" s="1"/>
  <c r="R41" i="43" s="1"/>
  <c r="AJ41" i="43"/>
  <c r="Y41" i="43"/>
  <c r="Y78" i="6"/>
  <c r="E87" i="43" s="1"/>
  <c r="R87" i="43" s="1"/>
  <c r="AJ87" i="43"/>
  <c r="Y87" i="43"/>
  <c r="Y109" i="6"/>
  <c r="E118" i="43" s="1"/>
  <c r="R118" i="43" s="1"/>
  <c r="AJ118" i="43"/>
  <c r="Y118" i="43"/>
  <c r="Y71" i="6"/>
  <c r="E80" i="43" s="1"/>
  <c r="R80" i="43" s="1"/>
  <c r="AJ80" i="43"/>
  <c r="Y80" i="43"/>
  <c r="Y28" i="6"/>
  <c r="E37" i="43" s="1"/>
  <c r="R37" i="43" s="1"/>
  <c r="AJ37" i="43"/>
  <c r="Y37" i="43"/>
  <c r="Y43" i="6"/>
  <c r="E52" i="43" s="1"/>
  <c r="R52" i="43" s="1"/>
  <c r="AJ52" i="43"/>
  <c r="Y52" i="43"/>
  <c r="Y98" i="6"/>
  <c r="E107" i="43" s="1"/>
  <c r="R107" i="43" s="1"/>
  <c r="AJ107" i="43"/>
  <c r="Y107" i="43"/>
  <c r="Y114" i="8"/>
  <c r="F123" i="43" s="1"/>
  <c r="AK123" i="43"/>
  <c r="Z123" i="43"/>
  <c r="Y137" i="8"/>
  <c r="F146" i="43" s="1"/>
  <c r="S146" i="43" s="1"/>
  <c r="AK146" i="43"/>
  <c r="Z146" i="43"/>
  <c r="Y144" i="8"/>
  <c r="F153" i="43" s="1"/>
  <c r="AK153" i="43"/>
  <c r="Z153" i="43"/>
  <c r="Y16" i="8"/>
  <c r="F25" i="43" s="1"/>
  <c r="AK25" i="43"/>
  <c r="Z25" i="43"/>
  <c r="Y31" i="8"/>
  <c r="F40" i="43" s="1"/>
  <c r="S40" i="43" s="1"/>
  <c r="AK40" i="43"/>
  <c r="Z40" i="43"/>
  <c r="Y46" i="8"/>
  <c r="F55" i="43" s="1"/>
  <c r="AK55" i="43"/>
  <c r="Z55" i="43"/>
  <c r="Y61" i="8"/>
  <c r="F70" i="43" s="1"/>
  <c r="AK70" i="43"/>
  <c r="Z70" i="43"/>
  <c r="Y92" i="8"/>
  <c r="F101" i="43" s="1"/>
  <c r="T101" i="43" s="1"/>
  <c r="AK101" i="43"/>
  <c r="Z101" i="43"/>
  <c r="Y115" i="8"/>
  <c r="F124" i="43" s="1"/>
  <c r="S124" i="43" s="1"/>
  <c r="AK124" i="43"/>
  <c r="Z124" i="43"/>
  <c r="Y138" i="8"/>
  <c r="F147" i="43" s="1"/>
  <c r="AK147" i="43"/>
  <c r="Z147" i="43"/>
  <c r="Y10" i="8"/>
  <c r="F19" i="43" s="1"/>
  <c r="AK19" i="43"/>
  <c r="Z19" i="43"/>
  <c r="Y25" i="8"/>
  <c r="F34" i="43" s="1"/>
  <c r="AK34" i="43"/>
  <c r="Z34" i="43"/>
  <c r="Y40" i="8"/>
  <c r="F49" i="43" s="1"/>
  <c r="S49" i="43" s="1"/>
  <c r="AK49" i="43"/>
  <c r="Z49" i="43"/>
  <c r="Y55" i="8"/>
  <c r="F64" i="43" s="1"/>
  <c r="T64" i="43" s="1"/>
  <c r="AK64" i="43"/>
  <c r="Z64" i="43"/>
  <c r="Y70" i="8"/>
  <c r="F79" i="43" s="1"/>
  <c r="T79" i="43" s="1"/>
  <c r="AK79" i="43"/>
  <c r="Z79" i="43"/>
  <c r="Y85" i="8"/>
  <c r="F94" i="43" s="1"/>
  <c r="AK94" i="43"/>
  <c r="Z94" i="43"/>
  <c r="Y116" i="8"/>
  <c r="F125" i="43" s="1"/>
  <c r="AK125" i="43"/>
  <c r="Z125" i="43"/>
  <c r="Y139" i="8"/>
  <c r="F148" i="43" s="1"/>
  <c r="AK148" i="43"/>
  <c r="Z148" i="43"/>
  <c r="Y130" i="8"/>
  <c r="F139" i="43" s="1"/>
  <c r="S139" i="43" s="1"/>
  <c r="AK139" i="43"/>
  <c r="Z139" i="43"/>
  <c r="Y153" i="8"/>
  <c r="F162" i="43" s="1"/>
  <c r="AK162" i="43"/>
  <c r="Z162" i="43"/>
  <c r="Y17" i="8"/>
  <c r="F26" i="43" s="1"/>
  <c r="S26" i="43" s="1"/>
  <c r="AK26" i="43"/>
  <c r="Z26" i="43"/>
  <c r="Y32" i="8"/>
  <c r="F41" i="43" s="1"/>
  <c r="AK41" i="43"/>
  <c r="Z41" i="43"/>
  <c r="Y47" i="8"/>
  <c r="AK56" i="43"/>
  <c r="Z56" i="43"/>
  <c r="Y62" i="8"/>
  <c r="F71" i="43" s="1"/>
  <c r="AK71" i="43"/>
  <c r="Z71" i="43"/>
  <c r="Y77" i="8"/>
  <c r="F86" i="43" s="1"/>
  <c r="AK86" i="43"/>
  <c r="Z86" i="43"/>
  <c r="Y108" i="8"/>
  <c r="F117" i="43" s="1"/>
  <c r="S117" i="43" s="1"/>
  <c r="AK117" i="43"/>
  <c r="Z117" i="43"/>
  <c r="Y131" i="8"/>
  <c r="F140" i="43" s="1"/>
  <c r="AK140" i="43"/>
  <c r="Z140" i="43"/>
  <c r="Y154" i="8"/>
  <c r="F163" i="43" s="1"/>
  <c r="AK163" i="43"/>
  <c r="Z163" i="43"/>
  <c r="Y26" i="8"/>
  <c r="F35" i="43" s="1"/>
  <c r="S35" i="43" s="1"/>
  <c r="AK35" i="43"/>
  <c r="Z35" i="43"/>
  <c r="Y41" i="8"/>
  <c r="F50" i="43" s="1"/>
  <c r="AK50" i="43"/>
  <c r="Z50" i="43"/>
  <c r="Y56" i="8"/>
  <c r="F65" i="43" s="1"/>
  <c r="S65" i="43" s="1"/>
  <c r="AK65" i="43"/>
  <c r="Z65" i="43"/>
  <c r="Y71" i="8"/>
  <c r="F80" i="43" s="1"/>
  <c r="AK80" i="43"/>
  <c r="Z80" i="43"/>
  <c r="Y86" i="8"/>
  <c r="F95" i="43" s="1"/>
  <c r="AK95" i="43"/>
  <c r="Z95" i="43"/>
  <c r="Y101" i="8"/>
  <c r="F110" i="43" s="1"/>
  <c r="S110" i="43" s="1"/>
  <c r="AK110" i="43"/>
  <c r="Z110" i="43"/>
  <c r="Y132" i="8"/>
  <c r="AK141" i="43"/>
  <c r="Z141" i="43"/>
  <c r="Y155" i="8"/>
  <c r="F164" i="43" s="1"/>
  <c r="AK164" i="43"/>
  <c r="Z164" i="43"/>
  <c r="Y19" i="8"/>
  <c r="F28" i="43" s="1"/>
  <c r="F10" i="43" s="1"/>
  <c r="AK28" i="43"/>
  <c r="Z28" i="43"/>
  <c r="U150" i="39"/>
  <c r="Q150" i="39"/>
  <c r="Q10" i="43"/>
  <c r="S5" i="39"/>
  <c r="U87" i="41"/>
  <c r="Q87" i="41"/>
  <c r="U117" i="41"/>
  <c r="Q117" i="41"/>
  <c r="S67" i="43"/>
  <c r="T67" i="43"/>
  <c r="T146" i="43"/>
  <c r="S89" i="43"/>
  <c r="T89" i="43"/>
  <c r="S134" i="43"/>
  <c r="T134" i="43"/>
  <c r="S101" i="43"/>
  <c r="S52" i="43"/>
  <c r="T52" i="43"/>
  <c r="S19" i="43"/>
  <c r="T19" i="43"/>
  <c r="S64" i="43"/>
  <c r="S158" i="43"/>
  <c r="T158" i="43"/>
  <c r="S125" i="43"/>
  <c r="T125" i="43"/>
  <c r="S84" i="43"/>
  <c r="T84" i="43"/>
  <c r="S162" i="43"/>
  <c r="T162" i="43"/>
  <c r="S105" i="43"/>
  <c r="T105" i="43"/>
  <c r="S150" i="43"/>
  <c r="T150" i="43"/>
  <c r="T68" i="43"/>
  <c r="S129" i="43"/>
  <c r="T129" i="43"/>
  <c r="T80" i="43"/>
  <c r="S31" i="43"/>
  <c r="T31" i="43"/>
  <c r="S59" i="43"/>
  <c r="T59" i="43"/>
  <c r="T165" i="43"/>
  <c r="T124" i="43"/>
  <c r="T34" i="43"/>
  <c r="S79" i="43"/>
  <c r="S75" i="43"/>
  <c r="T75" i="43"/>
  <c r="S120" i="43"/>
  <c r="T120" i="43"/>
  <c r="T140" i="43"/>
  <c r="S50" i="43"/>
  <c r="T50" i="43"/>
  <c r="S95" i="43"/>
  <c r="T95" i="43"/>
  <c r="S46" i="43"/>
  <c r="T46" i="43"/>
  <c r="S164" i="43"/>
  <c r="T164" i="43"/>
  <c r="T27" i="43"/>
  <c r="S72" i="43"/>
  <c r="T72" i="43"/>
  <c r="S133" i="43"/>
  <c r="T133" i="43"/>
  <c r="S51" i="43"/>
  <c r="T51" i="43"/>
  <c r="S96" i="43"/>
  <c r="T96" i="43"/>
  <c r="S157" i="43"/>
  <c r="T157" i="43"/>
  <c r="T43" i="43"/>
  <c r="S137" i="43"/>
  <c r="T137" i="43"/>
  <c r="S39" i="43"/>
  <c r="T39" i="43"/>
  <c r="S108" i="43"/>
  <c r="T108" i="43"/>
  <c r="T112" i="43"/>
  <c r="S63" i="43"/>
  <c r="T63" i="43"/>
  <c r="S14" i="43"/>
  <c r="T14" i="43"/>
  <c r="S132" i="43"/>
  <c r="T132" i="43"/>
  <c r="R69" i="43"/>
  <c r="S69" i="43"/>
  <c r="S155" i="43"/>
  <c r="T155" i="43"/>
  <c r="S106" i="43"/>
  <c r="T106" i="43"/>
  <c r="S57" i="43"/>
  <c r="T57" i="43"/>
  <c r="T151" i="43"/>
  <c r="T102" i="43"/>
  <c r="S20" i="43"/>
  <c r="T20" i="43"/>
  <c r="S138" i="43"/>
  <c r="T138" i="43"/>
  <c r="S81" i="43"/>
  <c r="T81" i="43"/>
  <c r="T32" i="43"/>
  <c r="S126" i="43"/>
  <c r="T126" i="43"/>
  <c r="S93" i="43"/>
  <c r="T93" i="43"/>
  <c r="S44" i="43"/>
  <c r="T44" i="43"/>
  <c r="S130" i="43"/>
  <c r="T130" i="43"/>
  <c r="S73" i="43"/>
  <c r="T73" i="43"/>
  <c r="S16" i="43"/>
  <c r="T16" i="43"/>
  <c r="T118" i="43"/>
  <c r="S85" i="43"/>
  <c r="T85" i="43"/>
  <c r="S36" i="43"/>
  <c r="T36" i="43"/>
  <c r="S154" i="43"/>
  <c r="T154" i="43"/>
  <c r="S48" i="43"/>
  <c r="T48" i="43"/>
  <c r="S142" i="43"/>
  <c r="T142" i="43"/>
  <c r="S109" i="43"/>
  <c r="T109" i="43"/>
  <c r="T60" i="43"/>
  <c r="Q3" i="43"/>
  <c r="Q6" i="43"/>
  <c r="Q8" i="43"/>
  <c r="S25" i="43"/>
  <c r="T25" i="43"/>
  <c r="S29" i="43"/>
  <c r="T29" i="43"/>
  <c r="S143" i="43"/>
  <c r="T143" i="43"/>
  <c r="S90" i="43"/>
  <c r="S86" i="43"/>
  <c r="T86" i="43"/>
  <c r="S153" i="43"/>
  <c r="T153" i="43"/>
  <c r="S55" i="43"/>
  <c r="T55" i="43"/>
  <c r="S83" i="43"/>
  <c r="T83" i="43"/>
  <c r="S128" i="43"/>
  <c r="T128" i="43"/>
  <c r="S30" i="43"/>
  <c r="T30" i="43"/>
  <c r="S148" i="43"/>
  <c r="T148" i="43"/>
  <c r="S71" i="43"/>
  <c r="T71" i="43"/>
  <c r="S99" i="43"/>
  <c r="T152" i="43"/>
  <c r="S121" i="43"/>
  <c r="T121" i="43"/>
  <c r="S92" i="43"/>
  <c r="T92" i="43"/>
  <c r="S145" i="43"/>
  <c r="T145" i="43"/>
  <c r="S47" i="43"/>
  <c r="T47" i="43"/>
  <c r="S116" i="43"/>
  <c r="T116" i="43"/>
  <c r="S88" i="43"/>
  <c r="S149" i="43"/>
  <c r="T149" i="43"/>
  <c r="S74" i="43"/>
  <c r="T74" i="43"/>
  <c r="S119" i="43"/>
  <c r="T119" i="43"/>
  <c r="S147" i="43"/>
  <c r="T147" i="43"/>
  <c r="S94" i="43"/>
  <c r="T94" i="43"/>
  <c r="S53" i="43"/>
  <c r="T53" i="43"/>
  <c r="S41" i="43"/>
  <c r="T41" i="43"/>
  <c r="T135" i="43"/>
  <c r="S163" i="43"/>
  <c r="T163" i="43"/>
  <c r="S114" i="43"/>
  <c r="T114" i="43"/>
  <c r="S159" i="43"/>
  <c r="T159" i="43"/>
  <c r="T91" i="43"/>
  <c r="S42" i="43"/>
  <c r="T42" i="43"/>
  <c r="S136" i="43"/>
  <c r="T136" i="43"/>
  <c r="S87" i="43"/>
  <c r="T87" i="43"/>
  <c r="S38" i="43"/>
  <c r="T156" i="43"/>
  <c r="S115" i="43"/>
  <c r="T115" i="43"/>
  <c r="S66" i="43"/>
  <c r="T66" i="43"/>
  <c r="S17" i="43"/>
  <c r="T17" i="43"/>
  <c r="T111" i="43"/>
  <c r="S62" i="43"/>
  <c r="T62" i="43"/>
  <c r="S21" i="43"/>
  <c r="T21" i="43"/>
  <c r="T107" i="43"/>
  <c r="S58" i="43"/>
  <c r="S160" i="43"/>
  <c r="S103" i="43"/>
  <c r="T103" i="43"/>
  <c r="T54" i="43"/>
  <c r="T13" i="43"/>
  <c r="S131" i="43"/>
  <c r="T131" i="43"/>
  <c r="S82" i="43"/>
  <c r="T82" i="43"/>
  <c r="S33" i="43"/>
  <c r="T33" i="43"/>
  <c r="S127" i="43"/>
  <c r="T127" i="43"/>
  <c r="S78" i="43"/>
  <c r="T78" i="43"/>
  <c r="S37" i="43"/>
  <c r="T37" i="43"/>
  <c r="Q5" i="43"/>
  <c r="S22" i="43"/>
  <c r="T22" i="43"/>
  <c r="S123" i="43"/>
  <c r="T123" i="43"/>
  <c r="S70" i="43"/>
  <c r="T70" i="43"/>
  <c r="T98" i="43"/>
  <c r="T139" i="43"/>
  <c r="S45" i="43"/>
  <c r="T45" i="43"/>
  <c r="T77" i="43"/>
  <c r="Q4" i="43"/>
  <c r="F182" i="43"/>
  <c r="F169" i="43"/>
  <c r="E182" i="43"/>
  <c r="R182" i="43" s="1"/>
  <c r="E179" i="43"/>
  <c r="R179" i="43" s="1"/>
  <c r="E183" i="43"/>
  <c r="R183" i="43" s="1"/>
  <c r="E181" i="43"/>
  <c r="R181" i="43" s="1"/>
  <c r="E172" i="43"/>
  <c r="R172" i="43" s="1"/>
  <c r="F179" i="43"/>
  <c r="E171" i="43"/>
  <c r="R171" i="43" s="1"/>
  <c r="E177" i="43"/>
  <c r="R177" i="43" s="1"/>
  <c r="E174" i="43"/>
  <c r="R174" i="43" s="1"/>
  <c r="F181" i="43"/>
  <c r="F175" i="43"/>
  <c r="F174" i="43"/>
  <c r="E169" i="43"/>
  <c r="R169" i="43" s="1"/>
  <c r="F170" i="43"/>
  <c r="F173" i="43"/>
  <c r="F177" i="43"/>
  <c r="E175" i="43"/>
  <c r="R175" i="43" s="1"/>
  <c r="E173" i="43"/>
  <c r="R173" i="43" s="1"/>
  <c r="E178" i="43"/>
  <c r="R178" i="43" s="1"/>
  <c r="E176" i="43"/>
  <c r="R176" i="43" s="1"/>
  <c r="F180" i="43"/>
  <c r="F178" i="43"/>
  <c r="F172" i="43"/>
  <c r="E170" i="43"/>
  <c r="R170" i="43" s="1"/>
  <c r="F171" i="43"/>
  <c r="F183" i="43"/>
  <c r="F176" i="43"/>
  <c r="E180" i="43"/>
  <c r="R180" i="43" s="1"/>
  <c r="E3" i="43"/>
  <c r="R3" i="43" s="1"/>
  <c r="F11" i="43"/>
  <c r="F9" i="43"/>
  <c r="E11" i="43"/>
  <c r="R11" i="43" s="1"/>
  <c r="E7" i="43"/>
  <c r="R7" i="43" s="1"/>
  <c r="AG29" i="21"/>
  <c r="AF29" i="21"/>
  <c r="AG31" i="21"/>
  <c r="AF31" i="21"/>
  <c r="AG52" i="21"/>
  <c r="AF52" i="21"/>
  <c r="AG49" i="21"/>
  <c r="AF49" i="21"/>
  <c r="AG108" i="21"/>
  <c r="AF108" i="21"/>
  <c r="AF132" i="21"/>
  <c r="AG132" i="21"/>
  <c r="AG6" i="8"/>
  <c r="AF6" i="8"/>
  <c r="AL74" i="11"/>
  <c r="AM74" i="11"/>
  <c r="AN74" i="1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BW74" i="11" s="1"/>
  <c r="CW74" i="11" s="1"/>
  <c r="DU74" i="11" s="1"/>
  <c r="AV74" i="1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BN74" i="11"/>
  <c r="CP74" i="11" s="1"/>
  <c r="BP74" i="11"/>
  <c r="BX74" i="11"/>
  <c r="CX74" i="11" s="1"/>
  <c r="DV74" i="11" s="1"/>
  <c r="CF74" i="11"/>
  <c r="DF74" i="11" s="1"/>
  <c r="ED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BX76" i="11" s="1"/>
  <c r="CX76" i="11" s="1"/>
  <c r="DV76" i="11" s="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BM76" i="11"/>
  <c r="CO76" i="11" s="1"/>
  <c r="DO76" i="11" s="1"/>
  <c r="EM76" i="11" s="1"/>
  <c r="BN76" i="11"/>
  <c r="CP76" i="11" s="1"/>
  <c r="DP76" i="11" s="1"/>
  <c r="EN76" i="11" s="1"/>
  <c r="BP76" i="11"/>
  <c r="CF76" i="11"/>
  <c r="DF76" i="11" s="1"/>
  <c r="ED76" i="11" s="1"/>
  <c r="CN76" i="11"/>
  <c r="DN76" i="11" s="1"/>
  <c r="EL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EF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BZ78" i="11" s="1"/>
  <c r="CZ78" i="11" s="1"/>
  <c r="DX78" i="11" s="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BL78" i="11"/>
  <c r="CN78" i="11" s="1"/>
  <c r="DN78" i="11" s="1"/>
  <c r="EL78" i="11" s="1"/>
  <c r="BM78" i="11"/>
  <c r="BN78" i="11"/>
  <c r="BR78" i="11"/>
  <c r="CR78" i="11" s="1"/>
  <c r="BY78" i="11"/>
  <c r="CY78" i="11" s="1"/>
  <c r="DW78" i="11" s="1"/>
  <c r="CM78" i="11"/>
  <c r="DM78" i="11" s="1"/>
  <c r="EK78" i="11" s="1"/>
  <c r="CO78" i="1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BN79" i="11"/>
  <c r="CO79" i="11"/>
  <c r="DO79" i="11" s="1"/>
  <c r="EM79" i="11" s="1"/>
  <c r="CP79" i="11"/>
  <c r="DP79" i="11" s="1"/>
  <c r="EN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BP80" i="11"/>
  <c r="BW80" i="11"/>
  <c r="CW80" i="11" s="1"/>
  <c r="DU80" i="11" s="1"/>
  <c r="BX80" i="11"/>
  <c r="CX80" i="11" s="1"/>
  <c r="DV80" i="11" s="1"/>
  <c r="BZ80" i="11"/>
  <c r="CZ80" i="11" s="1"/>
  <c r="DX80" i="11" s="1"/>
  <c r="CM80" i="11"/>
  <c r="DM80" i="11" s="1"/>
  <c r="EK80" i="11" s="1"/>
  <c r="CN80" i="11"/>
  <c r="DN80" i="11" s="1"/>
  <c r="CP80" i="11"/>
  <c r="DP80" i="11" s="1"/>
  <c r="EN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BW81" i="11" s="1"/>
  <c r="CW81" i="11" s="1"/>
  <c r="DU81" i="11" s="1"/>
  <c r="AV81" i="11"/>
  <c r="BX81" i="11" s="1"/>
  <c r="CX81" i="11" s="1"/>
  <c r="DV81" i="11" s="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CE81" i="11" s="1"/>
  <c r="DE81" i="11" s="1"/>
  <c r="EC81" i="11" s="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CM81" i="11" s="1"/>
  <c r="DM81" i="11" s="1"/>
  <c r="EK81" i="11" s="1"/>
  <c r="BL81" i="11"/>
  <c r="CN81" i="11" s="1"/>
  <c r="DN81" i="11" s="1"/>
  <c r="EL81" i="11" s="1"/>
  <c r="BM81" i="11"/>
  <c r="CO81" i="11" s="1"/>
  <c r="BN81" i="11"/>
  <c r="CP81" i="11" s="1"/>
  <c r="BY81" i="11"/>
  <c r="CY81" i="11" s="1"/>
  <c r="DW81" i="11" s="1"/>
  <c r="CF81" i="11"/>
  <c r="DF81" i="11" s="1"/>
  <c r="ED81" i="11" s="1"/>
  <c r="AL82" i="11"/>
  <c r="AM82" i="11"/>
  <c r="AN82" i="11"/>
  <c r="BP82" i="11" s="1"/>
  <c r="AO82" i="1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AX82" i="11"/>
  <c r="BZ82" i="11" s="1"/>
  <c r="CZ82" i="11" s="1"/>
  <c r="DX82" i="11" s="1"/>
  <c r="AY82" i="11"/>
  <c r="CA82" i="11" s="1"/>
  <c r="DA82" i="11" s="1"/>
  <c r="DY82" i="11" s="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BF82" i="11"/>
  <c r="CH82" i="11" s="1"/>
  <c r="DH82" i="11" s="1"/>
  <c r="EF82" i="11" s="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EN82" i="11" s="1"/>
  <c r="BQ82" i="11"/>
  <c r="BY82" i="11"/>
  <c r="CY82" i="11" s="1"/>
  <c r="DW82" i="11" s="1"/>
  <c r="CG82" i="11"/>
  <c r="DG82" i="11" s="1"/>
  <c r="EE82" i="11" s="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CX83" i="11" s="1"/>
  <c r="DV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CF83" i="11" s="1"/>
  <c r="DF83" i="11" s="1"/>
  <c r="ED83" i="11" s="1"/>
  <c r="BE83" i="1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BT83" i="11"/>
  <c r="CT83" i="11" s="1"/>
  <c r="DR83" i="11" s="1"/>
  <c r="CB83" i="11"/>
  <c r="DB83" i="11" s="1"/>
  <c r="DZ83" i="11" s="1"/>
  <c r="CG83" i="11"/>
  <c r="DG83" i="11" s="1"/>
  <c r="EE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CN84" i="11" s="1"/>
  <c r="DN84" i="11" s="1"/>
  <c r="EL84" i="11" s="1"/>
  <c r="BM84" i="11"/>
  <c r="CO84" i="11" s="1"/>
  <c r="DO84" i="11" s="1"/>
  <c r="EM84" i="11" s="1"/>
  <c r="BN84" i="11"/>
  <c r="CP84" i="11" s="1"/>
  <c r="DP84" i="11" s="1"/>
  <c r="EN84" i="11" s="1"/>
  <c r="CU84" i="11"/>
  <c r="DS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A85" i="11"/>
  <c r="DA85" i="11" s="1"/>
  <c r="DY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DK87" i="11" s="1"/>
  <c r="EI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P87" i="11"/>
  <c r="EN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CV88" i="11" s="1"/>
  <c r="DT88" i="11" s="1"/>
  <c r="AU88" i="11"/>
  <c r="BW88" i="11" s="1"/>
  <c r="CW88" i="11" s="1"/>
  <c r="DU88" i="11" s="1"/>
  <c r="AV88" i="11"/>
  <c r="BX88" i="11" s="1"/>
  <c r="CX88" i="11" s="1"/>
  <c r="DV88" i="11" s="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DL88" i="11" s="1"/>
  <c r="EJ88" i="11" s="1"/>
  <c r="BK88" i="11"/>
  <c r="CM88" i="11" s="1"/>
  <c r="DM88" i="11" s="1"/>
  <c r="EK88" i="11" s="1"/>
  <c r="BL88" i="11"/>
  <c r="CN88" i="11" s="1"/>
  <c r="DN88" i="11" s="1"/>
  <c r="EL88" i="11" s="1"/>
  <c r="BM88" i="11"/>
  <c r="BN88" i="11"/>
  <c r="CP88" i="11" s="1"/>
  <c r="DP88" i="11" s="1"/>
  <c r="EN88" i="11" s="1"/>
  <c r="CO88" i="11"/>
  <c r="DO88" i="11" s="1"/>
  <c r="EM88" i="11" s="1"/>
  <c r="AL89" i="11"/>
  <c r="AM89" i="11"/>
  <c r="AN89" i="1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CU89" i="11" s="1"/>
  <c r="DS89" i="11" s="1"/>
  <c r="AT89" i="11"/>
  <c r="BV89" i="11" s="1"/>
  <c r="CV89" i="11" s="1"/>
  <c r="DT89" i="11" s="1"/>
  <c r="AU89" i="11"/>
  <c r="BW89" i="11" s="1"/>
  <c r="CW89" i="11" s="1"/>
  <c r="DU89" i="11" s="1"/>
  <c r="AV89" i="1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CN89" i="11" s="1"/>
  <c r="DN89" i="11" s="1"/>
  <c r="EL89" i="11" s="1"/>
  <c r="BM89" i="11"/>
  <c r="CO89" i="11" s="1"/>
  <c r="DO89" i="11" s="1"/>
  <c r="EM89" i="11" s="1"/>
  <c r="BN89" i="11"/>
  <c r="CP89" i="11" s="1"/>
  <c r="DP89" i="11" s="1"/>
  <c r="EN89" i="11" s="1"/>
  <c r="BP89" i="11"/>
  <c r="BX89" i="11"/>
  <c r="CX89" i="11" s="1"/>
  <c r="DV89" i="11" s="1"/>
  <c r="CF89" i="11"/>
  <c r="DF89" i="11" s="1"/>
  <c r="ED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CA90" i="11"/>
  <c r="DA90" i="11" s="1"/>
  <c r="DY90" i="11" s="1"/>
  <c r="CL90" i="11"/>
  <c r="DL90" i="11" s="1"/>
  <c r="EJ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AV91" i="11"/>
  <c r="BX91" i="11" s="1"/>
  <c r="CX91" i="11" s="1"/>
  <c r="DV91" i="11" s="1"/>
  <c r="AW91" i="11"/>
  <c r="BY91" i="11" s="1"/>
  <c r="CY91" i="11" s="1"/>
  <c r="DW91" i="11" s="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DH91" i="11" s="1"/>
  <c r="EF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DK91" i="11" s="1"/>
  <c r="EI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CW91" i="11"/>
  <c r="DU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AU92" i="11"/>
  <c r="BW92" i="11" s="1"/>
  <c r="CW92" i="11" s="1"/>
  <c r="DU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CM92" i="11" s="1"/>
  <c r="DM92" i="11" s="1"/>
  <c r="EK92" i="11" s="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CV92" i="11"/>
  <c r="DT92" i="11" s="1"/>
  <c r="DD92" i="11"/>
  <c r="EB92" i="11" s="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CA93" i="11" s="1"/>
  <c r="DA93" i="11" s="1"/>
  <c r="DY93" i="11" s="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CN93" i="11"/>
  <c r="DN93" i="11" s="1"/>
  <c r="EL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BV94" i="11" s="1"/>
  <c r="CV94" i="11" s="1"/>
  <c r="DT94" i="11" s="1"/>
  <c r="AU94" i="11"/>
  <c r="BW94" i="11" s="1"/>
  <c r="CW94" i="11" s="1"/>
  <c r="DU94" i="11" s="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CE94" i="11" s="1"/>
  <c r="DE94" i="11" s="1"/>
  <c r="EC94" i="11" s="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CO94" i="11" s="1"/>
  <c r="DO94" i="11" s="1"/>
  <c r="EM94" i="11" s="1"/>
  <c r="BN94" i="11"/>
  <c r="CP94" i="11" s="1"/>
  <c r="DP94" i="11" s="1"/>
  <c r="EN94" i="11" s="1"/>
  <c r="CA94" i="11"/>
  <c r="DA94" i="11" s="1"/>
  <c r="DY94" i="11" s="1"/>
  <c r="CN94" i="11"/>
  <c r="DN94" i="11" s="1"/>
  <c r="EL94" i="11" s="1"/>
  <c r="AL95" i="11"/>
  <c r="AM95" i="11"/>
  <c r="AN95" i="11"/>
  <c r="BP95" i="11" s="1"/>
  <c r="AO95" i="11"/>
  <c r="BQ95" i="11" s="1"/>
  <c r="AP95" i="11"/>
  <c r="BR95" i="11" s="1"/>
  <c r="CR95" i="11" s="1"/>
  <c r="AQ95" i="11"/>
  <c r="BS95" i="11" s="1"/>
  <c r="CS95" i="11" s="1"/>
  <c r="AR95" i="11"/>
  <c r="BT95" i="11" s="1"/>
  <c r="CT95" i="11" s="1"/>
  <c r="DR95" i="11" s="1"/>
  <c r="AS95" i="11"/>
  <c r="AT95" i="11"/>
  <c r="BV95" i="11" s="1"/>
  <c r="CV95" i="11" s="1"/>
  <c r="DT95" i="11" s="1"/>
  <c r="AU95" i="11"/>
  <c r="BW95" i="11" s="1"/>
  <c r="CW95" i="11" s="1"/>
  <c r="DU95" i="11" s="1"/>
  <c r="AV95" i="11"/>
  <c r="AW95" i="11"/>
  <c r="BY95" i="11" s="1"/>
  <c r="CY95" i="11" s="1"/>
  <c r="DW95" i="11" s="1"/>
  <c r="AX95" i="11"/>
  <c r="BZ95" i="11" s="1"/>
  <c r="CZ95" i="11" s="1"/>
  <c r="DX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CL95" i="11" s="1"/>
  <c r="DL95" i="11" s="1"/>
  <c r="EJ95" i="11" s="1"/>
  <c r="BK95" i="11"/>
  <c r="CM95" i="11" s="1"/>
  <c r="DM95" i="11" s="1"/>
  <c r="EK95" i="11" s="1"/>
  <c r="BL95" i="11"/>
  <c r="CN95" i="11" s="1"/>
  <c r="DN95" i="11" s="1"/>
  <c r="EL95" i="11" s="1"/>
  <c r="BM95" i="11"/>
  <c r="CO95" i="11" s="1"/>
  <c r="DO95" i="11" s="1"/>
  <c r="EM95" i="11" s="1"/>
  <c r="BN95" i="11"/>
  <c r="CP95" i="11" s="1"/>
  <c r="DP95" i="11" s="1"/>
  <c r="EN95" i="11" s="1"/>
  <c r="BU95" i="11"/>
  <c r="CU95" i="11" s="1"/>
  <c r="DS95" i="11" s="1"/>
  <c r="BX95" i="11"/>
  <c r="CX95" i="11" s="1"/>
  <c r="DV95" i="11" s="1"/>
  <c r="EB95" i="11"/>
  <c r="AL96" i="11"/>
  <c r="AM96" i="11"/>
  <c r="AN96" i="11"/>
  <c r="BP96" i="11" s="1"/>
  <c r="AO96" i="11"/>
  <c r="BQ96" i="11" s="1"/>
  <c r="AP96" i="11"/>
  <c r="BR96" i="11" s="1"/>
  <c r="CR96" i="11" s="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BX96" i="11" s="1"/>
  <c r="CX96" i="11" s="1"/>
  <c r="DV96" i="11" s="1"/>
  <c r="AW96" i="11"/>
  <c r="BY96" i="11" s="1"/>
  <c r="CY96" i="11" s="1"/>
  <c r="DW96" i="11" s="1"/>
  <c r="AX96" i="1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Z96" i="11"/>
  <c r="CZ96" i="11" s="1"/>
  <c r="DX96" i="11" s="1"/>
  <c r="CF96" i="11"/>
  <c r="DF96" i="11" s="1"/>
  <c r="ED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AY97" i="1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BN97" i="11"/>
  <c r="CP97" i="11" s="1"/>
  <c r="BS97" i="11"/>
  <c r="CS97" i="11" s="1"/>
  <c r="BZ97" i="11"/>
  <c r="CZ97" i="11" s="1"/>
  <c r="DX97" i="11" s="1"/>
  <c r="CA97" i="11"/>
  <c r="DA97" i="11" s="1"/>
  <c r="DY97" i="11" s="1"/>
  <c r="CD97" i="11"/>
  <c r="DD97" i="11" s="1"/>
  <c r="EB97" i="11" s="1"/>
  <c r="CI97" i="11"/>
  <c r="DI97" i="11" s="1"/>
  <c r="EG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CD98" i="11" s="1"/>
  <c r="DD98" i="11" s="1"/>
  <c r="EB98" i="11" s="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CH98" i="11" s="1"/>
  <c r="DH98" i="11" s="1"/>
  <c r="EF98" i="11" s="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BN98" i="11"/>
  <c r="CP98" i="11" s="1"/>
  <c r="DP98" i="11" s="1"/>
  <c r="EN98" i="11" s="1"/>
  <c r="BR98" i="11"/>
  <c r="CR98" i="11" s="1"/>
  <c r="BZ98" i="11"/>
  <c r="CZ98" i="11" s="1"/>
  <c r="DX98" i="11" s="1"/>
  <c r="CL98" i="11"/>
  <c r="DL98" i="11" s="1"/>
  <c r="EJ98" i="11" s="1"/>
  <c r="CO98" i="11"/>
  <c r="DO98" i="11" s="1"/>
  <c r="EM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BX99" i="11" s="1"/>
  <c r="CX99" i="11" s="1"/>
  <c r="DV99" i="11" s="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CF99" i="11" s="1"/>
  <c r="DF99" i="11" s="1"/>
  <c r="ED99" i="11" s="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DM99" i="11" s="1"/>
  <c r="EK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BC100" i="11"/>
  <c r="CE100" i="11" s="1"/>
  <c r="DE100" i="11" s="1"/>
  <c r="EC100" i="11" s="1"/>
  <c r="BD100" i="11"/>
  <c r="CF100" i="11" s="1"/>
  <c r="DF100" i="11" s="1"/>
  <c r="ED100" i="11" s="1"/>
  <c r="BE100" i="11"/>
  <c r="CG100" i="11" s="1"/>
  <c r="DG100" i="11" s="1"/>
  <c r="EE100" i="11" s="1"/>
  <c r="BF100" i="1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D100" i="11"/>
  <c r="DD100" i="11" s="1"/>
  <c r="EB100" i="11" s="1"/>
  <c r="CH100" i="11"/>
  <c r="DH100" i="11" s="1"/>
  <c r="EF100" i="11" s="1"/>
  <c r="AL101" i="11"/>
  <c r="AM101" i="11"/>
  <c r="AN101" i="11"/>
  <c r="BP101" i="11" s="1"/>
  <c r="AO101" i="11"/>
  <c r="BQ101" i="11" s="1"/>
  <c r="AP101" i="11"/>
  <c r="B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BW101" i="11" s="1"/>
  <c r="CW101" i="11" s="1"/>
  <c r="DU101" i="11" s="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CE101" i="11" s="1"/>
  <c r="DE101" i="11" s="1"/>
  <c r="EC101" i="11" s="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CM101" i="11" s="1"/>
  <c r="DM101" i="11" s="1"/>
  <c r="EK101" i="11" s="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CR101" i="11"/>
  <c r="CZ101" i="11"/>
  <c r="DX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BU102" i="11" s="1"/>
  <c r="CU102" i="11" s="1"/>
  <c r="DS102" i="11" s="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CC102" i="11"/>
  <c r="DC102" i="11" s="1"/>
  <c r="EA102" i="11" s="1"/>
  <c r="CK102" i="11"/>
  <c r="DK102" i="11" s="1"/>
  <c r="EI102" i="11" s="1"/>
  <c r="EG102" i="11"/>
  <c r="AL103" i="11"/>
  <c r="AM103" i="11"/>
  <c r="AN103" i="11"/>
  <c r="BP103" i="11" s="1"/>
  <c r="AO103" i="1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CM103" i="11" s="1"/>
  <c r="DM103" i="11" s="1"/>
  <c r="EK103" i="11" s="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Q103" i="11"/>
  <c r="BW103" i="11"/>
  <c r="CW103" i="11" s="1"/>
  <c r="DU103" i="11" s="1"/>
  <c r="CE103" i="11"/>
  <c r="DE103" i="11" s="1"/>
  <c r="EC103" i="11" s="1"/>
  <c r="CZ103" i="11"/>
  <c r="DX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BF105" i="11"/>
  <c r="CH105" i="11" s="1"/>
  <c r="DH105" i="11" s="1"/>
  <c r="EF105" i="11" s="1"/>
  <c r="BG105" i="11"/>
  <c r="CI105" i="11" s="1"/>
  <c r="DI105" i="11" s="1"/>
  <c r="EG105" i="11" s="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Q105" i="11"/>
  <c r="BS105" i="11"/>
  <c r="CS105" i="11" s="1"/>
  <c r="BU105" i="11"/>
  <c r="CU105" i="11" s="1"/>
  <c r="DS105" i="11" s="1"/>
  <c r="CG105" i="11"/>
  <c r="DG105" i="11" s="1"/>
  <c r="EE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BU106" i="11" s="1"/>
  <c r="CU106" i="11" s="1"/>
  <c r="DS106" i="11" s="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CX106" i="11" s="1"/>
  <c r="DV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DF106" i="11" s="1"/>
  <c r="ED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BT107" i="11" s="1"/>
  <c r="CT107" i="11" s="1"/>
  <c r="DR107" i="11" s="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BU108" i="11" s="1"/>
  <c r="CU108" i="11" s="1"/>
  <c r="DS108" i="11" s="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CX108" i="11" s="1"/>
  <c r="DV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CB108" i="11"/>
  <c r="DB108" i="11" s="1"/>
  <c r="DZ108" i="11" s="1"/>
  <c r="CI108" i="11"/>
  <c r="DI108" i="11" s="1"/>
  <c r="EG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BU109" i="11" s="1"/>
  <c r="CU109" i="11" s="1"/>
  <c r="DS109" i="11" s="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DW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CB109" i="11"/>
  <c r="DB109" i="11" s="1"/>
  <c r="DZ109" i="11" s="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BW110" i="11" s="1"/>
  <c r="CW110" i="11" s="1"/>
  <c r="DU110" i="11" s="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BK110" i="11"/>
  <c r="CM110" i="11" s="1"/>
  <c r="DM110" i="11" s="1"/>
  <c r="EK110" i="11" s="1"/>
  <c r="BL110" i="11"/>
  <c r="CN110" i="11" s="1"/>
  <c r="DN110" i="11" s="1"/>
  <c r="EL110" i="11" s="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CL110" i="11"/>
  <c r="DL110" i="11" s="1"/>
  <c r="EJ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AS111" i="11"/>
  <c r="BU111" i="11" s="1"/>
  <c r="CU111" i="11" s="1"/>
  <c r="DS111" i="11" s="1"/>
  <c r="AT111" i="11"/>
  <c r="BV111" i="11" s="1"/>
  <c r="CV111" i="11" s="1"/>
  <c r="DT111" i="11" s="1"/>
  <c r="AU111" i="11"/>
  <c r="BW111" i="11" s="1"/>
  <c r="CW111" i="11" s="1"/>
  <c r="DU111" i="11" s="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T111" i="11"/>
  <c r="CT111" i="11" s="1"/>
  <c r="DR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CK112" i="11" s="1"/>
  <c r="DK112" i="11" s="1"/>
  <c r="EI112" i="11" s="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DE112" i="11"/>
  <c r="EC112" i="11" s="1"/>
  <c r="AL113" i="11"/>
  <c r="DP113" i="11" s="1"/>
  <c r="EN113" i="11" s="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BT113" i="11" s="1"/>
  <c r="CT113" i="11" s="1"/>
  <c r="DR113" i="11" s="1"/>
  <c r="AS113" i="11"/>
  <c r="AT113" i="11"/>
  <c r="BV113" i="11" s="1"/>
  <c r="CV113" i="11" s="1"/>
  <c r="DT113" i="11" s="1"/>
  <c r="AU113" i="1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U113" i="11"/>
  <c r="CU113" i="11" s="1"/>
  <c r="DS113" i="11" s="1"/>
  <c r="BW113" i="11"/>
  <c r="CW113" i="11" s="1"/>
  <c r="DU113" i="11" s="1"/>
  <c r="CE113" i="11"/>
  <c r="DE113" i="11" s="1"/>
  <c r="EC113" i="11" s="1"/>
  <c r="CM113" i="11"/>
  <c r="DM113" i="11" s="1"/>
  <c r="EK113" i="11" s="1"/>
  <c r="CZ113" i="11"/>
  <c r="DX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BW114" i="11" s="1"/>
  <c r="CW114" i="11" s="1"/>
  <c r="DU114" i="11" s="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CM114" i="11" s="1"/>
  <c r="DM114" i="11" s="1"/>
  <c r="EK114" i="11" s="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CC114" i="11"/>
  <c r="DC114" i="11" s="1"/>
  <c r="EA114" i="11" s="1"/>
  <c r="CE114" i="11"/>
  <c r="DE114" i="11" s="1"/>
  <c r="EC114" i="11" s="1"/>
  <c r="CK114" i="11"/>
  <c r="DK114" i="11" s="1"/>
  <c r="EI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AY115" i="11"/>
  <c r="CA115" i="11" s="1"/>
  <c r="DA115" i="11" s="1"/>
  <c r="DY115" i="11" s="1"/>
  <c r="AZ115" i="1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CL115" i="11" s="1"/>
  <c r="DL115" i="11" s="1"/>
  <c r="EJ115" i="11" s="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BT115" i="11"/>
  <c r="CT115" i="11" s="1"/>
  <c r="DR115" i="11" s="1"/>
  <c r="CB115" i="11"/>
  <c r="DB115" i="11" s="1"/>
  <c r="DZ115" i="11" s="1"/>
  <c r="DX115" i="11"/>
  <c r="AL116" i="11"/>
  <c r="AM116" i="11"/>
  <c r="AN116" i="11"/>
  <c r="BP116" i="11" s="1"/>
  <c r="AO116" i="11"/>
  <c r="BQ116" i="11" s="1"/>
  <c r="AP116" i="11"/>
  <c r="BR116" i="11" s="1"/>
  <c r="CR116" i="11" s="1"/>
  <c r="AQ116" i="1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CD116" i="11" s="1"/>
  <c r="DD116" i="11" s="1"/>
  <c r="EB116" i="11" s="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S116" i="11"/>
  <c r="CS116" i="11" s="1"/>
  <c r="BT116" i="11"/>
  <c r="CT116" i="11" s="1"/>
  <c r="DR116" i="11" s="1"/>
  <c r="CI116" i="11"/>
  <c r="DI116" i="11" s="1"/>
  <c r="EG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CA117" i="11" s="1"/>
  <c r="DA117" i="11" s="1"/>
  <c r="DY117" i="11" s="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CJ117" i="11" s="1"/>
  <c r="DJ117" i="11" s="1"/>
  <c r="EH117" i="11" s="1"/>
  <c r="BI117" i="11"/>
  <c r="CK117" i="11" s="1"/>
  <c r="DK117" i="11" s="1"/>
  <c r="EI117" i="11" s="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CT117" i="11" s="1"/>
  <c r="DR117" i="11" s="1"/>
  <c r="BU117" i="11"/>
  <c r="CU117" i="11" s="1"/>
  <c r="DS117" i="11" s="1"/>
  <c r="BV117" i="11"/>
  <c r="CV117" i="11" s="1"/>
  <c r="DT117" i="11" s="1"/>
  <c r="BW117" i="11"/>
  <c r="CW117" i="11" s="1"/>
  <c r="DU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BU118" i="11" s="1"/>
  <c r="CU118" i="11" s="1"/>
  <c r="DS118" i="11" s="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CE118" i="11" s="1"/>
  <c r="DE118" i="11" s="1"/>
  <c r="EC118" i="11" s="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CM118" i="11" s="1"/>
  <c r="DM118" i="11" s="1"/>
  <c r="EK118" i="11" s="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DK118" i="11"/>
  <c r="EI118" i="11" s="1"/>
  <c r="AL119" i="11"/>
  <c r="AM119" i="11"/>
  <c r="AN119" i="11"/>
  <c r="BP119" i="11" s="1"/>
  <c r="AO119" i="11"/>
  <c r="BQ119" i="11" s="1"/>
  <c r="AP119" i="11"/>
  <c r="BR119" i="11" s="1"/>
  <c r="CR119" i="11" s="1"/>
  <c r="AQ119" i="11"/>
  <c r="BS119" i="11" s="1"/>
  <c r="CS119" i="11" s="1"/>
  <c r="AR119" i="11"/>
  <c r="AS119" i="11"/>
  <c r="AT119" i="11"/>
  <c r="BV119" i="11" s="1"/>
  <c r="CV119" i="11" s="1"/>
  <c r="DT119" i="11" s="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CB119" i="11" s="1"/>
  <c r="DB119" i="11" s="1"/>
  <c r="DZ119" i="11" s="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BG119" i="11"/>
  <c r="CI119" i="11" s="1"/>
  <c r="DI119" i="11" s="1"/>
  <c r="EG119" i="11" s="1"/>
  <c r="BH119" i="11"/>
  <c r="CJ119" i="11" s="1"/>
  <c r="DJ119" i="11" s="1"/>
  <c r="EH119" i="11" s="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T119" i="11"/>
  <c r="CT119" i="11" s="1"/>
  <c r="DR119" i="11" s="1"/>
  <c r="BU119" i="11"/>
  <c r="CU119" i="11" s="1"/>
  <c r="DS119" i="11" s="1"/>
  <c r="BW119" i="11"/>
  <c r="CW119" i="11" s="1"/>
  <c r="DU119" i="11" s="1"/>
  <c r="CH119" i="11"/>
  <c r="DH119" i="11" s="1"/>
  <c r="EF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BI120" i="11"/>
  <c r="CK120" i="11" s="1"/>
  <c r="DK120" i="11" s="1"/>
  <c r="EI120" i="11" s="1"/>
  <c r="BJ120" i="11"/>
  <c r="CL120" i="11" s="1"/>
  <c r="DL120" i="11" s="1"/>
  <c r="EJ120" i="11" s="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J120" i="11"/>
  <c r="DJ120" i="11" s="1"/>
  <c r="EH120" i="11" s="1"/>
  <c r="AL121" i="11"/>
  <c r="AM121" i="11"/>
  <c r="AN121" i="11"/>
  <c r="BP121" i="11" s="1"/>
  <c r="AO121" i="11"/>
  <c r="BQ121" i="11" s="1"/>
  <c r="AP121" i="11"/>
  <c r="AQ121" i="11"/>
  <c r="BS121" i="11" s="1"/>
  <c r="CS121" i="11" s="1"/>
  <c r="AR121" i="11"/>
  <c r="BT121" i="11" s="1"/>
  <c r="CT121" i="11" s="1"/>
  <c r="DR121" i="11" s="1"/>
  <c r="AS121" i="1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CE121" i="11" s="1"/>
  <c r="DE121" i="11" s="1"/>
  <c r="EC121" i="11" s="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CM121" i="11" s="1"/>
  <c r="DM121" i="11" s="1"/>
  <c r="EK121" i="11" s="1"/>
  <c r="BL121" i="11"/>
  <c r="CN121" i="11" s="1"/>
  <c r="DN121" i="11" s="1"/>
  <c r="EL121" i="11" s="1"/>
  <c r="BM121" i="11"/>
  <c r="CO121" i="11" s="1"/>
  <c r="BN121" i="11"/>
  <c r="CP121" i="11" s="1"/>
  <c r="BR121" i="11"/>
  <c r="CR121" i="11" s="1"/>
  <c r="BU121" i="11"/>
  <c r="CU121" i="11" s="1"/>
  <c r="DS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CP122" i="11" s="1"/>
  <c r="DP122" i="11" s="1"/>
  <c r="EN122" i="11" s="1"/>
  <c r="BS122" i="11"/>
  <c r="CS122" i="11" s="1"/>
  <c r="BT122" i="11"/>
  <c r="CT122" i="11" s="1"/>
  <c r="DR122" i="11" s="1"/>
  <c r="CY122" i="11"/>
  <c r="DW122" i="11" s="1"/>
  <c r="DI122" i="11"/>
  <c r="EG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AR123" i="11"/>
  <c r="AS123" i="11"/>
  <c r="AT123" i="11"/>
  <c r="BV123" i="11" s="1"/>
  <c r="CV123" i="11" s="1"/>
  <c r="DT123" i="11" s="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AZ123" i="11"/>
  <c r="CB123" i="11" s="1"/>
  <c r="DB123" i="11" s="1"/>
  <c r="DZ123" i="11" s="1"/>
  <c r="BA123" i="11"/>
  <c r="CC123" i="11" s="1"/>
  <c r="DC123" i="11" s="1"/>
  <c r="EA123" i="11" s="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BN123" i="11"/>
  <c r="CP123" i="11" s="1"/>
  <c r="BS123" i="11"/>
  <c r="CS123" i="11" s="1"/>
  <c r="BT123" i="11"/>
  <c r="CT123" i="11" s="1"/>
  <c r="DR123" i="11" s="1"/>
  <c r="BU123" i="11"/>
  <c r="CU123" i="11" s="1"/>
  <c r="DS123" i="11" s="1"/>
  <c r="CI123" i="11"/>
  <c r="DI123" i="11" s="1"/>
  <c r="EG123" i="11" s="1"/>
  <c r="CJ123" i="11"/>
  <c r="DJ123" i="11" s="1"/>
  <c r="EH123" i="11" s="1"/>
  <c r="DA123" i="11"/>
  <c r="DY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CB124" i="11" s="1"/>
  <c r="DB124" i="11" s="1"/>
  <c r="DZ124" i="11" s="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DG124" i="11" s="1"/>
  <c r="EE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CJ124" i="11" s="1"/>
  <c r="DJ124" i="11" s="1"/>
  <c r="EH124" i="11" s="1"/>
  <c r="BI124" i="11"/>
  <c r="CK124" i="11" s="1"/>
  <c r="DK124" i="11" s="1"/>
  <c r="EI124" i="11" s="1"/>
  <c r="BJ124" i="11"/>
  <c r="CL124" i="11" s="1"/>
  <c r="DL124" i="11" s="1"/>
  <c r="EJ124" i="11" s="1"/>
  <c r="BK124" i="11"/>
  <c r="CM124" i="11" s="1"/>
  <c r="DM124" i="11" s="1"/>
  <c r="EK124" i="11" s="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E124" i="11"/>
  <c r="DE124" i="11" s="1"/>
  <c r="EC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AS125" i="11"/>
  <c r="BU125" i="11" s="1"/>
  <c r="CU125" i="11" s="1"/>
  <c r="DS125" i="11" s="1"/>
  <c r="AT125" i="11"/>
  <c r="BV125" i="11" s="1"/>
  <c r="CV125" i="11" s="1"/>
  <c r="DT125" i="11" s="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DG125" i="11" s="1"/>
  <c r="EE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BT125" i="11"/>
  <c r="CT125" i="11" s="1"/>
  <c r="DR125" i="11" s="1"/>
  <c r="CD125" i="11"/>
  <c r="DD125" i="11" s="1"/>
  <c r="EB125" i="11" s="1"/>
  <c r="CY125" i="11"/>
  <c r="DW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EB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BA127" i="11"/>
  <c r="CC127" i="11" s="1"/>
  <c r="BB127" i="1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DG127" i="11" s="1"/>
  <c r="EE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T127" i="11" s="1"/>
  <c r="DR127" i="11" s="1"/>
  <c r="CD127" i="11"/>
  <c r="DD127" i="11" s="1"/>
  <c r="EB127" i="11" s="1"/>
  <c r="DC127" i="11"/>
  <c r="EA127" i="11" s="1"/>
  <c r="DZ127" i="1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BZ128" i="11"/>
  <c r="CZ128" i="11" s="1"/>
  <c r="DX128" i="11" s="1"/>
  <c r="CE128" i="11"/>
  <c r="DE128" i="11" s="1"/>
  <c r="EC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EA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BN129" i="11"/>
  <c r="CP129" i="11" s="1"/>
  <c r="DP129" i="11" s="1"/>
  <c r="EN129" i="11" s="1"/>
  <c r="CI129" i="11"/>
  <c r="DI129" i="11" s="1"/>
  <c r="EG129" i="11" s="1"/>
  <c r="CO129" i="11"/>
  <c r="DO129" i="11" s="1"/>
  <c r="EM129" i="11" s="1"/>
  <c r="CU129" i="11"/>
  <c r="DS129" i="11" s="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CM130" i="11" s="1"/>
  <c r="DM130" i="11" s="1"/>
  <c r="EK130" i="11" s="1"/>
  <c r="BL130" i="11"/>
  <c r="CN130" i="11" s="1"/>
  <c r="DN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BY130" i="11"/>
  <c r="CY130" i="11" s="1"/>
  <c r="DW130" i="11" s="1"/>
  <c r="EL130" i="1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BU131" i="11" s="1"/>
  <c r="CU131" i="11" s="1"/>
  <c r="DS131" i="11" s="1"/>
  <c r="AT131" i="11"/>
  <c r="BV131" i="11" s="1"/>
  <c r="CV131" i="11" s="1"/>
  <c r="DT131" i="11" s="1"/>
  <c r="AU131" i="11"/>
  <c r="AV131" i="11"/>
  <c r="BX131" i="11" s="1"/>
  <c r="CX131" i="11" s="1"/>
  <c r="DV131" i="11" s="1"/>
  <c r="AW131" i="11"/>
  <c r="BY131" i="11" s="1"/>
  <c r="CY131" i="11" s="1"/>
  <c r="DW131" i="11" s="1"/>
  <c r="AX131" i="11"/>
  <c r="BZ131" i="11" s="1"/>
  <c r="CZ131" i="11" s="1"/>
  <c r="DX131" i="11" s="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CH131" i="11" s="1"/>
  <c r="DH131" i="11" s="1"/>
  <c r="EF131" i="11" s="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CP131" i="11" s="1"/>
  <c r="DP131" i="11" s="1"/>
  <c r="EN131" i="11" s="1"/>
  <c r="BR131" i="11"/>
  <c r="CR131" i="11" s="1"/>
  <c r="BW131" i="11"/>
  <c r="CW131" i="11" s="1"/>
  <c r="DU131" i="11" s="1"/>
  <c r="DG131" i="11"/>
  <c r="EE131" i="11" s="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CT132" i="11" s="1"/>
  <c r="DR132" i="11" s="1"/>
  <c r="AS132" i="11"/>
  <c r="BU132" i="11" s="1"/>
  <c r="CU132" i="11" s="1"/>
  <c r="DS132" i="11" s="1"/>
  <c r="AT132" i="11"/>
  <c r="BV132" i="11" s="1"/>
  <c r="CV132" i="11" s="1"/>
  <c r="DT132" i="11" s="1"/>
  <c r="AU132" i="11"/>
  <c r="BW132" i="11" s="1"/>
  <c r="CW132" i="11" s="1"/>
  <c r="DU132" i="11" s="1"/>
  <c r="AV132" i="1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CC132" i="11" s="1"/>
  <c r="DC132" i="11" s="1"/>
  <c r="EA132" i="11" s="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CK132" i="11" s="1"/>
  <c r="DK132" i="11" s="1"/>
  <c r="EI132" i="11" s="1"/>
  <c r="BJ132" i="11"/>
  <c r="CL132" i="11" s="1"/>
  <c r="DL132" i="11" s="1"/>
  <c r="EJ132" i="11" s="1"/>
  <c r="BK132" i="11"/>
  <c r="CM132" i="11" s="1"/>
  <c r="DM132" i="11" s="1"/>
  <c r="EK132" i="11" s="1"/>
  <c r="BL132" i="11"/>
  <c r="CN132" i="11" s="1"/>
  <c r="DN132" i="11" s="1"/>
  <c r="EL132" i="11" s="1"/>
  <c r="BM132" i="11"/>
  <c r="BN132" i="11"/>
  <c r="CP132" i="11" s="1"/>
  <c r="DP132" i="11" s="1"/>
  <c r="EN132" i="11" s="1"/>
  <c r="BX132" i="11"/>
  <c r="CX132" i="11" s="1"/>
  <c r="DV132" i="11" s="1"/>
  <c r="CO132" i="11"/>
  <c r="DO132" i="11" s="1"/>
  <c r="EM132" i="11" s="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BV133" i="11" s="1"/>
  <c r="CV133" i="11" s="1"/>
  <c r="DT133" i="11" s="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CZ133" i="11" s="1"/>
  <c r="DX133" i="11" s="1"/>
  <c r="AY133" i="11"/>
  <c r="CA133" i="11" s="1"/>
  <c r="DA133" i="11" s="1"/>
  <c r="DY133" i="11" s="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BG133" i="1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CH133" i="11"/>
  <c r="DH133" i="11" s="1"/>
  <c r="EF133" i="11" s="1"/>
  <c r="CI133" i="11"/>
  <c r="DI133" i="11" s="1"/>
  <c r="EG133" i="11" s="1"/>
  <c r="CP133" i="11"/>
  <c r="DP133" i="11" s="1"/>
  <c r="EN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DN134" i="11" s="1"/>
  <c r="EL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D134" i="11"/>
  <c r="DD134" i="11" s="1"/>
  <c r="EB134" i="11" s="1"/>
  <c r="CI134" i="11"/>
  <c r="DI134" i="11" s="1"/>
  <c r="EG134" i="11" s="1"/>
  <c r="CL134" i="11"/>
  <c r="DL134" i="11" s="1"/>
  <c r="EJ134" i="11" s="1"/>
  <c r="AL135" i="11"/>
  <c r="AM135" i="11"/>
  <c r="AN135" i="11"/>
  <c r="BP135" i="11" s="1"/>
  <c r="AO135" i="1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CG135" i="11" s="1"/>
  <c r="DG135" i="11" s="1"/>
  <c r="EE135" i="11" s="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BN135" i="11"/>
  <c r="CP135" i="11" s="1"/>
  <c r="BQ135" i="11"/>
  <c r="BY135" i="11"/>
  <c r="CY135" i="11" s="1"/>
  <c r="DW135" i="11" s="1"/>
  <c r="CO135" i="11"/>
  <c r="DO135" i="11" s="1"/>
  <c r="EM135" i="11" s="1"/>
  <c r="AL136" i="11"/>
  <c r="AM136" i="11"/>
  <c r="AN136" i="11"/>
  <c r="BP136" i="11" s="1"/>
  <c r="AO136" i="11"/>
  <c r="BQ136" i="11" s="1"/>
  <c r="AP136" i="11"/>
  <c r="BR136" i="11" s="1"/>
  <c r="CR136" i="11" s="1"/>
  <c r="AQ136" i="11"/>
  <c r="BS136" i="11" s="1"/>
  <c r="CS136" i="11" s="1"/>
  <c r="AR136" i="11"/>
  <c r="BT136" i="11" s="1"/>
  <c r="CT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BZ136" i="11" s="1"/>
  <c r="CZ136" i="11" s="1"/>
  <c r="DX136" i="11" s="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CD136" i="11" s="1"/>
  <c r="DD136" i="11" s="1"/>
  <c r="EB136" i="11" s="1"/>
  <c r="BC136" i="11"/>
  <c r="CE136" i="11" s="1"/>
  <c r="DE136" i="11" s="1"/>
  <c r="EC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EJ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DR136" i="1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CW137" i="11" s="1"/>
  <c r="DU137" i="11" s="1"/>
  <c r="AV137" i="1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BN137" i="11"/>
  <c r="CP137" i="11" s="1"/>
  <c r="DP137" i="11" s="1"/>
  <c r="EN137" i="11" s="1"/>
  <c r="BX137" i="11"/>
  <c r="CX137" i="11" s="1"/>
  <c r="DV137" i="11" s="1"/>
  <c r="CL137" i="11"/>
  <c r="DL137" i="11" s="1"/>
  <c r="EJ137" i="11" s="1"/>
  <c r="CO137" i="11"/>
  <c r="DO137" i="11" s="1"/>
  <c r="EM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BU139" i="11" s="1"/>
  <c r="CU139" i="11" s="1"/>
  <c r="DS139" i="11" s="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AQ142" i="11"/>
  <c r="BS142" i="11" s="1"/>
  <c r="CS142" i="11" s="1"/>
  <c r="AR142" i="11"/>
  <c r="BT142" i="11" s="1"/>
  <c r="CT142" i="11" s="1"/>
  <c r="DR142" i="11" s="1"/>
  <c r="AS142" i="11"/>
  <c r="BU142" i="11" s="1"/>
  <c r="CU142" i="11" s="1"/>
  <c r="DS142" i="11" s="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CN142" i="11" s="1"/>
  <c r="DN142" i="11" s="1"/>
  <c r="EL142" i="11" s="1"/>
  <c r="BM142" i="11"/>
  <c r="CO142" i="11" s="1"/>
  <c r="DO142" i="11" s="1"/>
  <c r="EM142" i="11" s="1"/>
  <c r="BN142" i="11"/>
  <c r="CP142" i="11" s="1"/>
  <c r="DP142" i="11" s="1"/>
  <c r="EN142" i="11" s="1"/>
  <c r="BR142" i="11"/>
  <c r="CR142" i="11" s="1"/>
  <c r="CC142" i="11"/>
  <c r="DC142" i="11" s="1"/>
  <c r="EA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BN143" i="11"/>
  <c r="CP143" i="11" s="1"/>
  <c r="DP143" i="11" s="1"/>
  <c r="EN143" i="11" s="1"/>
  <c r="BU143" i="11"/>
  <c r="CU143" i="11" s="1"/>
  <c r="DS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CL143" i="11"/>
  <c r="DL143" i="11" s="1"/>
  <c r="EJ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BV144" i="11" s="1"/>
  <c r="CV144" i="11" s="1"/>
  <c r="DT144" i="11" s="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BZ144" i="11" s="1"/>
  <c r="CZ144" i="11" s="1"/>
  <c r="DX144" i="11" s="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CP144" i="11" s="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AV145" i="11"/>
  <c r="BX145" i="11" s="1"/>
  <c r="CX145" i="11" s="1"/>
  <c r="DV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CF145" i="11" s="1"/>
  <c r="DF145" i="11" s="1"/>
  <c r="ED145" i="11" s="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CN145" i="11" s="1"/>
  <c r="DN145" i="11" s="1"/>
  <c r="EL145" i="11" s="1"/>
  <c r="BM145" i="11"/>
  <c r="CO145" i="11" s="1"/>
  <c r="BN145" i="11"/>
  <c r="CP145" i="11" s="1"/>
  <c r="CW145" i="11"/>
  <c r="DU145" i="11" s="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D146" i="11"/>
  <c r="DD146" i="11" s="1"/>
  <c r="EB146" i="11" s="1"/>
  <c r="CP146" i="1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BZ147" i="11" s="1"/>
  <c r="CZ147" i="11" s="1"/>
  <c r="DX147" i="11" s="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CG147" i="11" s="1"/>
  <c r="DG147" i="11" s="1"/>
  <c r="EE147" i="11" s="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CW147" i="11"/>
  <c r="DU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BV148" i="11" s="1"/>
  <c r="CV148" i="11" s="1"/>
  <c r="DT148" i="11" s="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BK148" i="11"/>
  <c r="BL148" i="11"/>
  <c r="CN148" i="11" s="1"/>
  <c r="DN148" i="11" s="1"/>
  <c r="EL148" i="11" s="1"/>
  <c r="BM148" i="11"/>
  <c r="CO148" i="11" s="1"/>
  <c r="DO148" i="11" s="1"/>
  <c r="EM148" i="11" s="1"/>
  <c r="BN148" i="11"/>
  <c r="CP148" i="11" s="1"/>
  <c r="DP148" i="11" s="1"/>
  <c r="EN148" i="11" s="1"/>
  <c r="CD148" i="11"/>
  <c r="DD148" i="11" s="1"/>
  <c r="EB148" i="11" s="1"/>
  <c r="CL148" i="11"/>
  <c r="DL148" i="11" s="1"/>
  <c r="EJ148" i="11" s="1"/>
  <c r="CM148" i="11"/>
  <c r="DM148" i="11" s="1"/>
  <c r="EK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DJ149" i="11" s="1"/>
  <c r="EH149" i="11" s="1"/>
  <c r="BI149" i="1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K149" i="11"/>
  <c r="DK149" i="11" s="1"/>
  <c r="EI149" i="11" s="1"/>
  <c r="CT149" i="11"/>
  <c r="DR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CK150" i="11" s="1"/>
  <c r="DK150" i="11" s="1"/>
  <c r="EI150" i="11" s="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BS150" i="11"/>
  <c r="CS150" i="11" s="1"/>
  <c r="BZ150" i="11"/>
  <c r="CZ150" i="11" s="1"/>
  <c r="DX150" i="11" s="1"/>
  <c r="CC150" i="11"/>
  <c r="DC150" i="11" s="1"/>
  <c r="EA150" i="11" s="1"/>
  <c r="CP150" i="11"/>
  <c r="DP150" i="11" s="1"/>
  <c r="EN150" i="11" s="1"/>
  <c r="AL151" i="11"/>
  <c r="AM151" i="11"/>
  <c r="AN151" i="11"/>
  <c r="BP151" i="11" s="1"/>
  <c r="AO151" i="11"/>
  <c r="BQ151" i="11" s="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BV151" i="11" s="1"/>
  <c r="CV151" i="11" s="1"/>
  <c r="DT151" i="11" s="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BN151" i="11"/>
  <c r="CP151" i="11" s="1"/>
  <c r="DP151" i="11" s="1"/>
  <c r="EN151" i="11" s="1"/>
  <c r="CO151" i="11"/>
  <c r="DO151" i="11" s="1"/>
  <c r="EM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BW152" i="11" s="1"/>
  <c r="CW152" i="11" s="1"/>
  <c r="DU152" i="11" s="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CD152" i="11" s="1"/>
  <c r="DD152" i="11" s="1"/>
  <c r="EB152" i="11" s="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BS152" i="11"/>
  <c r="CS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CC153" i="11" s="1"/>
  <c r="DC153" i="11" s="1"/>
  <c r="EA153" i="11" s="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CI153" i="11"/>
  <c r="DI153" i="11" s="1"/>
  <c r="EG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BV154" i="11" s="1"/>
  <c r="CV154" i="11" s="1"/>
  <c r="DT154" i="11" s="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BW155" i="11" s="1"/>
  <c r="CW155" i="11" s="1"/>
  <c r="DU155" i="11" s="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AU156" i="1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V156" i="11"/>
  <c r="CV156" i="11" s="1"/>
  <c r="DT156" i="11" s="1"/>
  <c r="BW156" i="11"/>
  <c r="CW156" i="11" s="1"/>
  <c r="DU156" i="11" s="1"/>
  <c r="AL4" i="11"/>
  <c r="AM4" i="11"/>
  <c r="AN4" i="1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DT4" i="11" s="1"/>
  <c r="AU4" i="11"/>
  <c r="AV4" i="11"/>
  <c r="BX4" i="11" s="1"/>
  <c r="CX4" i="11" s="1"/>
  <c r="DV4" i="11" s="1"/>
  <c r="AW4" i="11"/>
  <c r="AX4" i="11"/>
  <c r="BZ4" i="11" s="1"/>
  <c r="CZ4" i="11" s="1"/>
  <c r="DX4" i="11" s="1"/>
  <c r="AY4" i="11"/>
  <c r="CA4" i="11" s="1"/>
  <c r="DA4" i="11" s="1"/>
  <c r="DY4" i="11" s="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BL4" i="11"/>
  <c r="BM4" i="11"/>
  <c r="BN4" i="11"/>
  <c r="CP4" i="11" s="1"/>
  <c r="DP4" i="11" s="1"/>
  <c r="EN4" i="11" s="1"/>
  <c r="BP4" i="11"/>
  <c r="BW4" i="11"/>
  <c r="BY4" i="11"/>
  <c r="CY4" i="11" s="1"/>
  <c r="DW4" i="11" s="1"/>
  <c r="CE4" i="11"/>
  <c r="DE4" i="11" s="1"/>
  <c r="EC4" i="11" s="1"/>
  <c r="CF4" i="11"/>
  <c r="DF4" i="11" s="1"/>
  <c r="ED4" i="11" s="1"/>
  <c r="CM4" i="11"/>
  <c r="DM4" i="11" s="1"/>
  <c r="EK4" i="11" s="1"/>
  <c r="CN4" i="11"/>
  <c r="DN4" i="11" s="1"/>
  <c r="EL4" i="11" s="1"/>
  <c r="CO4" i="11"/>
  <c r="DO4" i="11" s="1"/>
  <c r="EM4" i="11" s="1"/>
  <c r="CW4" i="11"/>
  <c r="DU4" i="11" s="1"/>
  <c r="AL5" i="11"/>
  <c r="AM5" i="11"/>
  <c r="AN5" i="1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AV5" i="11"/>
  <c r="AW5" i="11"/>
  <c r="AX5" i="11"/>
  <c r="BZ5" i="11" s="1"/>
  <c r="CZ5" i="11" s="1"/>
  <c r="DX5" i="11" s="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CE5" i="11" s="1"/>
  <c r="DE5" i="11" s="1"/>
  <c r="EC5" i="11" s="1"/>
  <c r="BD5" i="11"/>
  <c r="CF5" i="11" s="1"/>
  <c r="DF5" i="11" s="1"/>
  <c r="ED5" i="11" s="1"/>
  <c r="BE5" i="11"/>
  <c r="BF5" i="11"/>
  <c r="CH5" i="11" s="1"/>
  <c r="DH5" i="11" s="1"/>
  <c r="EF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BL5" i="11"/>
  <c r="BM5" i="11"/>
  <c r="CO5" i="11" s="1"/>
  <c r="BN5" i="11"/>
  <c r="CP5" i="11" s="1"/>
  <c r="BP5" i="11"/>
  <c r="BW5" i="11"/>
  <c r="BX5" i="11"/>
  <c r="CX5" i="11" s="1"/>
  <c r="DV5" i="11" s="1"/>
  <c r="BY5" i="11"/>
  <c r="CY5" i="11" s="1"/>
  <c r="DW5" i="11" s="1"/>
  <c r="CG5" i="11"/>
  <c r="DG5" i="11" s="1"/>
  <c r="EE5" i="11" s="1"/>
  <c r="CM5" i="11"/>
  <c r="DM5" i="11" s="1"/>
  <c r="EK5" i="11" s="1"/>
  <c r="CN5" i="11"/>
  <c r="DN5" i="11" s="1"/>
  <c r="EL5" i="11" s="1"/>
  <c r="CW5" i="11"/>
  <c r="DU5" i="11" s="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AX6" i="11"/>
  <c r="BZ6" i="11" s="1"/>
  <c r="CZ6" i="11" s="1"/>
  <c r="DX6" i="11" s="1"/>
  <c r="AY6" i="11"/>
  <c r="CA6" i="11" s="1"/>
  <c r="DA6" i="11" s="1"/>
  <c r="DY6" i="11" s="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CF6" i="11" s="1"/>
  <c r="DF6" i="11" s="1"/>
  <c r="ED6" i="11" s="1"/>
  <c r="BE6" i="11"/>
  <c r="CG6" i="11" s="1"/>
  <c r="DG6" i="11" s="1"/>
  <c r="EE6" i="11" s="1"/>
  <c r="BF6" i="11"/>
  <c r="CH6" i="11" s="1"/>
  <c r="DH6" i="11" s="1"/>
  <c r="EF6" i="11" s="1"/>
  <c r="BG6" i="11"/>
  <c r="CI6" i="11" s="1"/>
  <c r="DI6" i="11" s="1"/>
  <c r="EG6" i="11" s="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DN6" i="11" s="1"/>
  <c r="EL6" i="11" s="1"/>
  <c r="BM6" i="11"/>
  <c r="CO6" i="11" s="1"/>
  <c r="BN6" i="11"/>
  <c r="CP6" i="11" s="1"/>
  <c r="BY6" i="11"/>
  <c r="CY6" i="11" s="1"/>
  <c r="DW6" i="11" s="1"/>
  <c r="AL7" i="11"/>
  <c r="AM7" i="11"/>
  <c r="AN7" i="11"/>
  <c r="BP7" i="11" s="1"/>
  <c r="AO7" i="11"/>
  <c r="BQ7" i="11" s="1"/>
  <c r="AP7" i="1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BV7" i="11" s="1"/>
  <c r="CV7" i="11" s="1"/>
  <c r="DT7" i="11" s="1"/>
  <c r="AU7" i="11"/>
  <c r="AV7" i="11"/>
  <c r="BX7" i="11" s="1"/>
  <c r="CX7" i="11" s="1"/>
  <c r="DV7" i="11" s="1"/>
  <c r="AW7" i="11"/>
  <c r="BY7" i="11" s="1"/>
  <c r="CY7" i="11" s="1"/>
  <c r="DW7" i="11" s="1"/>
  <c r="AX7" i="1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CG7" i="11" s="1"/>
  <c r="DG7" i="11" s="1"/>
  <c r="EE7" i="11" s="1"/>
  <c r="BF7" i="11"/>
  <c r="CH7" i="11" s="1"/>
  <c r="DH7" i="11" s="1"/>
  <c r="EF7" i="11" s="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BR7" i="11"/>
  <c r="CR7" i="11" s="1"/>
  <c r="BW7" i="11"/>
  <c r="CW7" i="11" s="1"/>
  <c r="DU7" i="11" s="1"/>
  <c r="BZ7" i="11"/>
  <c r="CZ7" i="11" s="1"/>
  <c r="DX7" i="11" s="1"/>
  <c r="CP7" i="11"/>
  <c r="DP7" i="11" s="1"/>
  <c r="EN7" i="11" s="1"/>
  <c r="AL8" i="11"/>
  <c r="AM8" i="11"/>
  <c r="AN8" i="11"/>
  <c r="BP8" i="11" s="1"/>
  <c r="AO8" i="1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BN8" i="11"/>
  <c r="BQ8" i="11"/>
  <c r="BW8" i="11"/>
  <c r="CW8" i="11" s="1"/>
  <c r="DU8" i="11" s="1"/>
  <c r="CH8" i="11"/>
  <c r="DH8" i="11" s="1"/>
  <c r="EF8" i="11" s="1"/>
  <c r="CO8" i="11"/>
  <c r="DO8" i="11" s="1"/>
  <c r="EM8" i="11" s="1"/>
  <c r="CP8" i="11"/>
  <c r="DP8" i="11" s="1"/>
  <c r="EN8" i="11" s="1"/>
  <c r="DF8" i="11"/>
  <c r="ED8" i="11" s="1"/>
  <c r="AL9" i="11"/>
  <c r="AM9" i="11"/>
  <c r="AN9" i="11"/>
  <c r="BP9" i="11" s="1"/>
  <c r="AO9" i="11"/>
  <c r="BQ9" i="11" s="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BY9" i="11" s="1"/>
  <c r="CY9" i="11" s="1"/>
  <c r="DW9" i="11" s="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CF9" i="11" s="1"/>
  <c r="DF9" i="11" s="1"/>
  <c r="ED9" i="11" s="1"/>
  <c r="BE9" i="11"/>
  <c r="CG9" i="11" s="1"/>
  <c r="DG9" i="11" s="1"/>
  <c r="EE9" i="11" s="1"/>
  <c r="BF9" i="11"/>
  <c r="CH9" i="11" s="1"/>
  <c r="DH9" i="11" s="1"/>
  <c r="EF9" i="11" s="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BK9" i="11"/>
  <c r="CM9" i="11" s="1"/>
  <c r="DM9" i="11" s="1"/>
  <c r="EK9" i="11" s="1"/>
  <c r="BL9" i="11"/>
  <c r="BM9" i="11"/>
  <c r="CO9" i="11" s="1"/>
  <c r="DO9" i="11" s="1"/>
  <c r="EM9" i="11" s="1"/>
  <c r="BN9" i="11"/>
  <c r="CP9" i="11" s="1"/>
  <c r="DP9" i="11" s="1"/>
  <c r="EN9" i="11" s="1"/>
  <c r="BX9" i="11"/>
  <c r="CX9" i="11" s="1"/>
  <c r="DV9" i="11" s="1"/>
  <c r="CL9" i="11"/>
  <c r="DL9" i="11" s="1"/>
  <c r="EJ9" i="11" s="1"/>
  <c r="CN9" i="11"/>
  <c r="DN9" i="11" s="1"/>
  <c r="EL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AW10" i="11"/>
  <c r="BY10" i="11" s="1"/>
  <c r="CY10" i="11" s="1"/>
  <c r="AX10" i="11"/>
  <c r="BZ10" i="11" s="1"/>
  <c r="CZ10" i="11" s="1"/>
  <c r="DX10" i="11" s="1"/>
  <c r="AY10" i="11"/>
  <c r="CA10" i="11" s="1"/>
  <c r="DA10" i="11" s="1"/>
  <c r="DY10" i="11" s="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BE10" i="11"/>
  <c r="CG10" i="11" s="1"/>
  <c r="DG10" i="11" s="1"/>
  <c r="EE10" i="11" s="1"/>
  <c r="BF10" i="11"/>
  <c r="CH10" i="11" s="1"/>
  <c r="DH10" i="11" s="1"/>
  <c r="EF10" i="11" s="1"/>
  <c r="BG10" i="11"/>
  <c r="CI10" i="11" s="1"/>
  <c r="DI10" i="11" s="1"/>
  <c r="EG10" i="11" s="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BX10" i="11"/>
  <c r="CX10" i="11" s="1"/>
  <c r="DV10" i="11" s="1"/>
  <c r="CF10" i="11"/>
  <c r="DF10" i="11" s="1"/>
  <c r="ED10" i="11" s="1"/>
  <c r="CN10" i="11"/>
  <c r="DN10" i="11" s="1"/>
  <c r="EL10" i="11" s="1"/>
  <c r="DW10" i="11"/>
  <c r="AL11" i="11"/>
  <c r="AM11" i="11"/>
  <c r="AN11" i="11"/>
  <c r="BP11" i="11" s="1"/>
  <c r="AO11" i="11"/>
  <c r="BQ11" i="11" s="1"/>
  <c r="AP11" i="11"/>
  <c r="BR11" i="11" s="1"/>
  <c r="CR11" i="11" s="1"/>
  <c r="AQ11" i="1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EC11" i="11" s="1"/>
  <c r="BD11" i="11"/>
  <c r="CF11" i="11" s="1"/>
  <c r="DF11" i="11" s="1"/>
  <c r="ED11" i="11" s="1"/>
  <c r="BE11" i="11"/>
  <c r="CG11" i="11" s="1"/>
  <c r="DG11" i="11" s="1"/>
  <c r="EE11" i="11" s="1"/>
  <c r="BF11" i="11"/>
  <c r="BG11" i="1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BS11" i="11"/>
  <c r="CS11" i="11" s="1"/>
  <c r="BW11" i="11"/>
  <c r="CW11" i="11" s="1"/>
  <c r="DU11" i="11" s="1"/>
  <c r="BZ11" i="11"/>
  <c r="CZ11" i="11" s="1"/>
  <c r="DX11" i="11" s="1"/>
  <c r="CH11" i="11"/>
  <c r="DH11" i="11" s="1"/>
  <c r="EF11" i="11" s="1"/>
  <c r="CI11" i="11"/>
  <c r="DI11" i="11" s="1"/>
  <c r="EG11" i="11" s="1"/>
  <c r="CP11" i="11"/>
  <c r="AL12" i="11"/>
  <c r="AM12" i="11"/>
  <c r="AN12" i="11"/>
  <c r="BP12" i="11" s="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BC12" i="11"/>
  <c r="CE12" i="11" s="1"/>
  <c r="DE12" i="11" s="1"/>
  <c r="EC12" i="11" s="1"/>
  <c r="BD12" i="11"/>
  <c r="CF12" i="11" s="1"/>
  <c r="DF12" i="11" s="1"/>
  <c r="ED12" i="11" s="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W12" i="11"/>
  <c r="CW12" i="11" s="1"/>
  <c r="DU12" i="11" s="1"/>
  <c r="CM12" i="11"/>
  <c r="DM12" i="11" s="1"/>
  <c r="EK12" i="11" s="1"/>
  <c r="CN12" i="11"/>
  <c r="DN12" i="11" s="1"/>
  <c r="EL12" i="11" s="1"/>
  <c r="DD12" i="11"/>
  <c r="EB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DW13" i="1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CM14" i="11" s="1"/>
  <c r="DM14" i="11" s="1"/>
  <c r="EK14" i="11" s="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BW14" i="11"/>
  <c r="CW14" i="11" s="1"/>
  <c r="DU14" i="11" s="1"/>
  <c r="CE14" i="11"/>
  <c r="DE14" i="11" s="1"/>
  <c r="EC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AU15" i="1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EC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CI15" i="11" s="1"/>
  <c r="DI15" i="11" s="1"/>
  <c r="EG15" i="11" s="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CM15" i="11" s="1"/>
  <c r="DM15" i="11" s="1"/>
  <c r="EK15" i="11" s="1"/>
  <c r="BL15" i="11"/>
  <c r="CN15" i="11" s="1"/>
  <c r="DN15" i="11" s="1"/>
  <c r="EL15" i="11" s="1"/>
  <c r="BM15" i="11"/>
  <c r="CO15" i="11" s="1"/>
  <c r="BN15" i="11"/>
  <c r="CP15" i="11" s="1"/>
  <c r="BS15" i="11"/>
  <c r="CS15" i="11" s="1"/>
  <c r="BW15" i="11"/>
  <c r="CW15" i="11" s="1"/>
  <c r="DU15" i="11" s="1"/>
  <c r="CV15" i="11"/>
  <c r="DT15" i="11" s="1"/>
  <c r="AL16" i="11"/>
  <c r="AM16" i="11"/>
  <c r="AN16" i="11"/>
  <c r="BP16" i="11" s="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CN16" i="11" s="1"/>
  <c r="DN16" i="11" s="1"/>
  <c r="EL16" i="11" s="1"/>
  <c r="BM16" i="11"/>
  <c r="CO16" i="11" s="1"/>
  <c r="DO16" i="11" s="1"/>
  <c r="EM16" i="11" s="1"/>
  <c r="BN16" i="11"/>
  <c r="CP16" i="11" s="1"/>
  <c r="DP16" i="11" s="1"/>
  <c r="EN16" i="11" s="1"/>
  <c r="CA16" i="11"/>
  <c r="DA16" i="11" s="1"/>
  <c r="DY16" i="11" s="1"/>
  <c r="CV16" i="11"/>
  <c r="DT16" i="11" s="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BW17" i="11" s="1"/>
  <c r="CW17" i="11" s="1"/>
  <c r="DU17" i="11" s="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CE17" i="11" s="1"/>
  <c r="DE17" i="11" s="1"/>
  <c r="EC17" i="11" s="1"/>
  <c r="BD17" i="11"/>
  <c r="CF17" i="11" s="1"/>
  <c r="DF17" i="11" s="1"/>
  <c r="ED17" i="11" s="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BW18" i="11" s="1"/>
  <c r="CW18" i="11" s="1"/>
  <c r="DU18" i="11" s="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CA18" i="11"/>
  <c r="DA18" i="11" s="1"/>
  <c r="DY18" i="11" s="1"/>
  <c r="CE18" i="11"/>
  <c r="DE18" i="11" s="1"/>
  <c r="EC18" i="11" s="1"/>
  <c r="CI18" i="11"/>
  <c r="DI18" i="11" s="1"/>
  <c r="EG18" i="11" s="1"/>
  <c r="CN18" i="11"/>
  <c r="DN18" i="11" s="1"/>
  <c r="EL18" i="11" s="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AT19" i="11"/>
  <c r="BV19" i="11" s="1"/>
  <c r="CV19" i="11" s="1"/>
  <c r="DT19" i="11" s="1"/>
  <c r="AU19" i="11"/>
  <c r="AV19" i="11"/>
  <c r="BX19" i="11" s="1"/>
  <c r="CX19" i="11" s="1"/>
  <c r="DV19" i="11" s="1"/>
  <c r="AW19" i="11"/>
  <c r="BY19" i="11" s="1"/>
  <c r="CY19" i="11" s="1"/>
  <c r="DW19" i="11" s="1"/>
  <c r="AX19" i="11"/>
  <c r="BZ19" i="11" s="1"/>
  <c r="CZ19" i="11" s="1"/>
  <c r="DX19" i="11" s="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CG19" i="11" s="1"/>
  <c r="DG19" i="11" s="1"/>
  <c r="EE19" i="11" s="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BK19" i="11"/>
  <c r="CM19" i="11" s="1"/>
  <c r="DM19" i="11" s="1"/>
  <c r="EK19" i="11" s="1"/>
  <c r="BL19" i="11"/>
  <c r="CN19" i="11" s="1"/>
  <c r="DN19" i="11" s="1"/>
  <c r="EL19" i="11" s="1"/>
  <c r="BM19" i="11"/>
  <c r="CO19" i="11" s="1"/>
  <c r="DO19" i="11" s="1"/>
  <c r="EM19" i="11" s="1"/>
  <c r="BN19" i="11"/>
  <c r="CP19" i="11" s="1"/>
  <c r="BR19" i="11"/>
  <c r="CR19" i="11" s="1"/>
  <c r="BU19" i="11"/>
  <c r="CU19" i="11" s="1"/>
  <c r="DS19" i="11" s="1"/>
  <c r="BW19" i="11"/>
  <c r="CH19" i="11"/>
  <c r="DH19" i="11" s="1"/>
  <c r="EF19" i="11" s="1"/>
  <c r="CW19" i="11"/>
  <c r="DU19" i="11" s="1"/>
  <c r="DL19" i="11"/>
  <c r="EJ19" i="11" s="1"/>
  <c r="AL20" i="11"/>
  <c r="AM20" i="11"/>
  <c r="AN20" i="11"/>
  <c r="BP20" i="11" s="1"/>
  <c r="AO20" i="11"/>
  <c r="BQ20" i="11" s="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BY20" i="11" s="1"/>
  <c r="CY20" i="11" s="1"/>
  <c r="DW20" i="11" s="1"/>
  <c r="AX20" i="11"/>
  <c r="BZ20" i="11" s="1"/>
  <c r="CZ20" i="11" s="1"/>
  <c r="DX20" i="11" s="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DE20" i="11" s="1"/>
  <c r="EC20" i="11" s="1"/>
  <c r="BD20" i="11"/>
  <c r="CF20" i="11" s="1"/>
  <c r="DF20" i="11" s="1"/>
  <c r="ED20" i="11" s="1"/>
  <c r="BE20" i="1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CG20" i="11"/>
  <c r="DG20" i="11" s="1"/>
  <c r="EE20" i="11" s="1"/>
  <c r="CO20" i="11"/>
  <c r="AL21" i="11"/>
  <c r="AM21" i="11"/>
  <c r="AN21" i="11"/>
  <c r="BP21" i="11" s="1"/>
  <c r="AO21" i="1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AW21" i="1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BF21" i="11"/>
  <c r="BG21" i="11"/>
  <c r="CI21" i="11" s="1"/>
  <c r="DI21" i="11" s="1"/>
  <c r="EG21" i="11" s="1"/>
  <c r="BH21" i="11"/>
  <c r="CJ21" i="11" s="1"/>
  <c r="DJ21" i="11" s="1"/>
  <c r="EH21" i="11" s="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DN21" i="11" s="1"/>
  <c r="EL21" i="11" s="1"/>
  <c r="BM21" i="11"/>
  <c r="CO21" i="11" s="1"/>
  <c r="BN21" i="11"/>
  <c r="CP21" i="11" s="1"/>
  <c r="DP21" i="11" s="1"/>
  <c r="EN21" i="11" s="1"/>
  <c r="BQ21" i="11"/>
  <c r="BT21" i="11"/>
  <c r="CT21" i="11" s="1"/>
  <c r="DR21" i="11" s="1"/>
  <c r="BX21" i="11"/>
  <c r="CX21" i="11" s="1"/>
  <c r="DV21" i="11" s="1"/>
  <c r="BY21" i="11"/>
  <c r="CY21" i="11" s="1"/>
  <c r="DW21" i="11" s="1"/>
  <c r="CG21" i="11"/>
  <c r="DG21" i="11" s="1"/>
  <c r="EE21" i="11" s="1"/>
  <c r="CH21" i="11"/>
  <c r="DH21" i="11" s="1"/>
  <c r="EF21" i="11" s="1"/>
  <c r="DO21" i="11"/>
  <c r="EM21" i="11" s="1"/>
  <c r="AL22" i="11"/>
  <c r="AM22" i="11"/>
  <c r="AN22" i="11"/>
  <c r="BP22" i="11" s="1"/>
  <c r="AO22" i="11"/>
  <c r="BQ22" i="11" s="1"/>
  <c r="AP22" i="11"/>
  <c r="BR22" i="11" s="1"/>
  <c r="CR22" i="11" s="1"/>
  <c r="AQ22" i="11"/>
  <c r="BS22" i="11" s="1"/>
  <c r="CS22" i="11" s="1"/>
  <c r="AR22" i="11"/>
  <c r="AS22" i="11"/>
  <c r="BU22" i="11" s="1"/>
  <c r="CU22" i="11" s="1"/>
  <c r="DS22" i="11" s="1"/>
  <c r="AT22" i="11"/>
  <c r="BV22" i="11" s="1"/>
  <c r="CV22" i="11" s="1"/>
  <c r="DT22" i="11" s="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AZ22" i="11"/>
  <c r="CB22" i="11" s="1"/>
  <c r="DB22" i="11" s="1"/>
  <c r="DZ22" i="11" s="1"/>
  <c r="BA22" i="11"/>
  <c r="CC22" i="11" s="1"/>
  <c r="DC22" i="11" s="1"/>
  <c r="EA22" i="11" s="1"/>
  <c r="BB22" i="11"/>
  <c r="CD22" i="11" s="1"/>
  <c r="DD22" i="11" s="1"/>
  <c r="EB22" i="11" s="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CL22" i="11" s="1"/>
  <c r="DL22" i="11" s="1"/>
  <c r="EJ22" i="11" s="1"/>
  <c r="BK22" i="11"/>
  <c r="CM22" i="11" s="1"/>
  <c r="DM22" i="11" s="1"/>
  <c r="EK22" i="11" s="1"/>
  <c r="BL22" i="11"/>
  <c r="BM22" i="11"/>
  <c r="CO22" i="11" s="1"/>
  <c r="DO22" i="11" s="1"/>
  <c r="EM22" i="11" s="1"/>
  <c r="BN22" i="11"/>
  <c r="CP22" i="11" s="1"/>
  <c r="DP22" i="11" s="1"/>
  <c r="EN22" i="11" s="1"/>
  <c r="BT22" i="11"/>
  <c r="CT22" i="11" s="1"/>
  <c r="DR22" i="11" s="1"/>
  <c r="CA22" i="11"/>
  <c r="DA22" i="11" s="1"/>
  <c r="DY22" i="11" s="1"/>
  <c r="CN22" i="11"/>
  <c r="DN22" i="11" s="1"/>
  <c r="EL22" i="11" s="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CE23" i="11" s="1"/>
  <c r="DE23" i="11" s="1"/>
  <c r="EC23" i="11" s="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BJ23" i="11"/>
  <c r="CL23" i="11" s="1"/>
  <c r="BK23" i="11"/>
  <c r="CM23" i="11" s="1"/>
  <c r="DM23" i="11" s="1"/>
  <c r="EK23" i="11" s="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U23" i="11"/>
  <c r="DS23" i="11" s="1"/>
  <c r="CV23" i="11"/>
  <c r="DT23" i="11" s="1"/>
  <c r="DK23" i="11"/>
  <c r="EI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DL24" i="11" s="1"/>
  <c r="EJ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BV24" i="11"/>
  <c r="CV24" i="11" s="1"/>
  <c r="DT24" i="11" s="1"/>
  <c r="CY24" i="11"/>
  <c r="DW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BV25" i="11" s="1"/>
  <c r="CV25" i="11" s="1"/>
  <c r="DT25" i="11" s="1"/>
  <c r="AU25" i="11"/>
  <c r="AV25" i="11"/>
  <c r="BX25" i="11" s="1"/>
  <c r="CX25" i="11" s="1"/>
  <c r="DV25" i="11" s="1"/>
  <c r="AW25" i="1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BK25" i="11"/>
  <c r="BL25" i="11"/>
  <c r="CN25" i="11" s="1"/>
  <c r="BM25" i="11"/>
  <c r="BN25" i="11"/>
  <c r="CP25" i="11" s="1"/>
  <c r="DP25" i="11" s="1"/>
  <c r="EN25" i="11" s="1"/>
  <c r="BQ25" i="11"/>
  <c r="BW25" i="11"/>
  <c r="CW25" i="11" s="1"/>
  <c r="DU25" i="11" s="1"/>
  <c r="BY25" i="11"/>
  <c r="CY25" i="11" s="1"/>
  <c r="DW25" i="11" s="1"/>
  <c r="CE25" i="11"/>
  <c r="DE25" i="11" s="1"/>
  <c r="EC25" i="11" s="1"/>
  <c r="CF25" i="11"/>
  <c r="DF25" i="11" s="1"/>
  <c r="ED25" i="11" s="1"/>
  <c r="CG25" i="11"/>
  <c r="DG25" i="11" s="1"/>
  <c r="EE25" i="11" s="1"/>
  <c r="CL25" i="11"/>
  <c r="DL25" i="11" s="1"/>
  <c r="EJ25" i="11" s="1"/>
  <c r="CM25" i="11"/>
  <c r="DM25" i="11" s="1"/>
  <c r="EK25" i="11" s="1"/>
  <c r="CO25" i="11"/>
  <c r="DO25" i="11" s="1"/>
  <c r="EM25" i="11" s="1"/>
  <c r="DN25" i="11"/>
  <c r="EL25" i="11" s="1"/>
  <c r="DZ25" i="11"/>
  <c r="AL26" i="11"/>
  <c r="AM26" i="11"/>
  <c r="AN26" i="11"/>
  <c r="AO26" i="11"/>
  <c r="BQ26" i="11" s="1"/>
  <c r="AP26" i="11"/>
  <c r="BR26" i="11" s="1"/>
  <c r="CR26" i="11" s="1"/>
  <c r="AQ26" i="11"/>
  <c r="BS26" i="11" s="1"/>
  <c r="CS26" i="11" s="1"/>
  <c r="AR26" i="11"/>
  <c r="BT26" i="11" s="1"/>
  <c r="CT26" i="11" s="1"/>
  <c r="DR26" i="11" s="1"/>
  <c r="AS26" i="11"/>
  <c r="BU26" i="11" s="1"/>
  <c r="AT26" i="11"/>
  <c r="BV26" i="11" s="1"/>
  <c r="CV26" i="11" s="1"/>
  <c r="DT26" i="11" s="1"/>
  <c r="AU26" i="11"/>
  <c r="BW26" i="11" s="1"/>
  <c r="CW26" i="11" s="1"/>
  <c r="DU26" i="11" s="1"/>
  <c r="AV26" i="1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DC26" i="11" s="1"/>
  <c r="EA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EE26" i="11" s="1"/>
  <c r="BF26" i="11"/>
  <c r="CH26" i="11" s="1"/>
  <c r="DH26" i="11" s="1"/>
  <c r="EF26" i="11" s="1"/>
  <c r="BG26" i="11"/>
  <c r="CI26" i="11" s="1"/>
  <c r="DI26" i="11" s="1"/>
  <c r="EG26" i="11" s="1"/>
  <c r="BH26" i="11"/>
  <c r="CJ26" i="11" s="1"/>
  <c r="DJ26" i="11" s="1"/>
  <c r="EH26" i="11" s="1"/>
  <c r="BI26" i="11"/>
  <c r="CK26" i="11" s="1"/>
  <c r="DK26" i="11" s="1"/>
  <c r="EI26" i="11" s="1"/>
  <c r="BJ26" i="11"/>
  <c r="CL26" i="11" s="1"/>
  <c r="DL26" i="11" s="1"/>
  <c r="EJ26" i="11" s="1"/>
  <c r="BK26" i="11"/>
  <c r="BL26" i="11"/>
  <c r="BM26" i="11"/>
  <c r="CO26" i="11" s="1"/>
  <c r="DO26" i="11" s="1"/>
  <c r="EM26" i="11" s="1"/>
  <c r="BN26" i="11"/>
  <c r="CP26" i="11" s="1"/>
  <c r="DP26" i="11" s="1"/>
  <c r="EN26" i="11" s="1"/>
  <c r="BP26" i="11"/>
  <c r="BX26" i="11"/>
  <c r="CX26" i="11" s="1"/>
  <c r="DV26" i="11" s="1"/>
  <c r="CF26" i="11"/>
  <c r="DF26" i="11" s="1"/>
  <c r="ED26" i="11" s="1"/>
  <c r="CM26" i="11"/>
  <c r="DM26" i="11" s="1"/>
  <c r="EK26" i="11" s="1"/>
  <c r="CN26" i="11"/>
  <c r="DN26" i="11" s="1"/>
  <c r="EL26" i="11" s="1"/>
  <c r="CU26" i="11"/>
  <c r="DS26" i="11" s="1"/>
  <c r="AL27" i="11"/>
  <c r="AM27" i="11"/>
  <c r="AN27" i="11"/>
  <c r="BP27" i="11" s="1"/>
  <c r="AO27" i="11"/>
  <c r="BQ27" i="11" s="1"/>
  <c r="AP27" i="11"/>
  <c r="BR27" i="11" s="1"/>
  <c r="CR27" i="11" s="1"/>
  <c r="AQ27" i="11"/>
  <c r="BS27" i="11" s="1"/>
  <c r="CS27" i="11" s="1"/>
  <c r="AR27" i="11"/>
  <c r="BT27" i="11" s="1"/>
  <c r="CT27" i="11" s="1"/>
  <c r="DR27" i="11" s="1"/>
  <c r="AS27" i="11"/>
  <c r="BU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BY27" i="11" s="1"/>
  <c r="CY27" i="11" s="1"/>
  <c r="DW27" i="11" s="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DF27" i="11" s="1"/>
  <c r="ED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CP27" i="11" s="1"/>
  <c r="CD27" i="11"/>
  <c r="CL27" i="11"/>
  <c r="DL27" i="11" s="1"/>
  <c r="EJ27" i="11" s="1"/>
  <c r="CU27" i="11"/>
  <c r="DS27" i="11" s="1"/>
  <c r="DD27" i="11"/>
  <c r="EB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CA28" i="11" s="1"/>
  <c r="DA28" i="11" s="1"/>
  <c r="DY28" i="11" s="1"/>
  <c r="AZ28" i="11"/>
  <c r="CB28" i="11" s="1"/>
  <c r="DB28" i="11" s="1"/>
  <c r="DZ28" i="11" s="1"/>
  <c r="BA28" i="11"/>
  <c r="CC28" i="11" s="1"/>
  <c r="DC28" i="11" s="1"/>
  <c r="EA28" i="11" s="1"/>
  <c r="BB28" i="1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CI28" i="11" s="1"/>
  <c r="DI28" i="11" s="1"/>
  <c r="EG28" i="11" s="1"/>
  <c r="BH28" i="11"/>
  <c r="CJ28" i="11" s="1"/>
  <c r="DJ28" i="11" s="1"/>
  <c r="EH28" i="11" s="1"/>
  <c r="BI28" i="11"/>
  <c r="BJ28" i="11"/>
  <c r="BK28" i="11"/>
  <c r="BL28" i="11"/>
  <c r="CN28" i="11" s="1"/>
  <c r="DN28" i="11" s="1"/>
  <c r="EL28" i="11" s="1"/>
  <c r="BM28" i="11"/>
  <c r="CO28" i="11" s="1"/>
  <c r="DO28" i="11" s="1"/>
  <c r="EM28" i="11" s="1"/>
  <c r="BN28" i="11"/>
  <c r="CP28" i="11" s="1"/>
  <c r="BS28" i="11"/>
  <c r="CS28" i="11" s="1"/>
  <c r="BU28" i="11"/>
  <c r="CU28" i="11" s="1"/>
  <c r="DS28" i="11" s="1"/>
  <c r="CD28" i="11"/>
  <c r="DD28" i="11" s="1"/>
  <c r="EB28" i="11" s="1"/>
  <c r="CK28" i="11"/>
  <c r="DK28" i="11" s="1"/>
  <c r="EI28" i="11" s="1"/>
  <c r="CL28" i="11"/>
  <c r="DL28" i="11" s="1"/>
  <c r="EJ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BF29" i="11"/>
  <c r="BG29" i="11"/>
  <c r="CI29" i="11" s="1"/>
  <c r="DI29" i="11" s="1"/>
  <c r="EG29" i="11" s="1"/>
  <c r="BH29" i="11"/>
  <c r="CJ29" i="11" s="1"/>
  <c r="DJ29" i="11" s="1"/>
  <c r="EH29" i="11" s="1"/>
  <c r="BI29" i="11"/>
  <c r="CK29" i="11" s="1"/>
  <c r="DK29" i="11" s="1"/>
  <c r="EI29" i="11" s="1"/>
  <c r="BJ29" i="11"/>
  <c r="CL29" i="11" s="1"/>
  <c r="DL29" i="11" s="1"/>
  <c r="EJ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G29" i="11"/>
  <c r="DG29" i="11" s="1"/>
  <c r="EE29" i="11" s="1"/>
  <c r="CH29" i="11"/>
  <c r="DH29" i="11" s="1"/>
  <c r="EF29" i="11" s="1"/>
  <c r="AL30" i="11"/>
  <c r="AM30" i="11"/>
  <c r="AN30" i="11"/>
  <c r="BP30" i="11" s="1"/>
  <c r="AO30" i="11"/>
  <c r="BQ30" i="11" s="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CY30" i="11" s="1"/>
  <c r="DW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CO30" i="11" s="1"/>
  <c r="DO30" i="11" s="1"/>
  <c r="EM30" i="11" s="1"/>
  <c r="BN30" i="11"/>
  <c r="CP30" i="11" s="1"/>
  <c r="DP30" i="11" s="1"/>
  <c r="EN30" i="11" s="1"/>
  <c r="BT30" i="11"/>
  <c r="CT30" i="11" s="1"/>
  <c r="DR30" i="11" s="1"/>
  <c r="CC30" i="11"/>
  <c r="DC30" i="11" s="1"/>
  <c r="EA30" i="11" s="1"/>
  <c r="CK30" i="11"/>
  <c r="DK30" i="11" s="1"/>
  <c r="EI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DS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DA31" i="11" s="1"/>
  <c r="DY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EH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E31" i="11"/>
  <c r="DE31" i="11" s="1"/>
  <c r="EC31" i="11" s="1"/>
  <c r="CK31" i="11"/>
  <c r="DK31" i="11" s="1"/>
  <c r="CO31" i="11"/>
  <c r="DO31" i="11" s="1"/>
  <c r="EM31" i="11" s="1"/>
  <c r="EI31" i="11"/>
  <c r="AL32" i="11"/>
  <c r="AM32" i="11"/>
  <c r="AN32" i="11"/>
  <c r="BP32" i="11" s="1"/>
  <c r="AO32" i="11"/>
  <c r="BQ32" i="11" s="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BV32" i="11" s="1"/>
  <c r="CV32" i="11" s="1"/>
  <c r="DT32" i="11" s="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CO32" i="11" s="1"/>
  <c r="BN32" i="11"/>
  <c r="CP32" i="11" s="1"/>
  <c r="CB32" i="11"/>
  <c r="DB32" i="11" s="1"/>
  <c r="DZ32" i="11" s="1"/>
  <c r="CC32" i="11"/>
  <c r="DC32" i="11" s="1"/>
  <c r="EA32" i="11" s="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CV33" i="11" s="1"/>
  <c r="DT33" i="11" s="1"/>
  <c r="AU33" i="11"/>
  <c r="BW33" i="11" s="1"/>
  <c r="CW33" i="11" s="1"/>
  <c r="DU33" i="11" s="1"/>
  <c r="AV33" i="11"/>
  <c r="BX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CX33" i="11"/>
  <c r="DV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BS34" i="11" s="1"/>
  <c r="CS34" i="11" s="1"/>
  <c r="AR34" i="11"/>
  <c r="BT34" i="11" s="1"/>
  <c r="CT34" i="11" s="1"/>
  <c r="DR34" i="11" s="1"/>
  <c r="AS34" i="11"/>
  <c r="BU34" i="11" s="1"/>
  <c r="CU34" i="11" s="1"/>
  <c r="DS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BL34" i="11"/>
  <c r="CN34" i="11" s="1"/>
  <c r="DN34" i="11" s="1"/>
  <c r="EL34" i="11" s="1"/>
  <c r="BM34" i="11"/>
  <c r="BN34" i="11"/>
  <c r="CP34" i="11" s="1"/>
  <c r="DP34" i="11" s="1"/>
  <c r="EN34" i="11" s="1"/>
  <c r="CB34" i="11"/>
  <c r="DB34" i="11" s="1"/>
  <c r="DZ34" i="11" s="1"/>
  <c r="CM34" i="11"/>
  <c r="DM34" i="11" s="1"/>
  <c r="EK34" i="11" s="1"/>
  <c r="CO34" i="11"/>
  <c r="DO34" i="11" s="1"/>
  <c r="EM34" i="11" s="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CA35" i="11" s="1"/>
  <c r="DA35" i="11" s="1"/>
  <c r="DY35" i="11" s="1"/>
  <c r="AZ35" i="11"/>
  <c r="CB35" i="11" s="1"/>
  <c r="DB35" i="11" s="1"/>
  <c r="DZ35" i="11" s="1"/>
  <c r="BA35" i="1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BH35" i="11"/>
  <c r="CJ35" i="11" s="1"/>
  <c r="DJ35" i="11" s="1"/>
  <c r="EH35" i="11" s="1"/>
  <c r="BI35" i="1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BU35" i="11"/>
  <c r="CU35" i="11" s="1"/>
  <c r="DS35" i="11" s="1"/>
  <c r="CC35" i="11"/>
  <c r="DC35" i="11" s="1"/>
  <c r="EA35" i="11" s="1"/>
  <c r="CE35" i="11"/>
  <c r="DE35" i="11" s="1"/>
  <c r="EC35" i="11" s="1"/>
  <c r="CI35" i="11"/>
  <c r="DI35" i="11" s="1"/>
  <c r="EG35" i="11" s="1"/>
  <c r="CK35" i="11"/>
  <c r="DK35" i="11" s="1"/>
  <c r="EI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BW36" i="11" s="1"/>
  <c r="CW36" i="11" s="1"/>
  <c r="DU36" i="11" s="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CB36" i="11" s="1"/>
  <c r="DB36" i="11" s="1"/>
  <c r="DZ36" i="11" s="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CI36" i="11" s="1"/>
  <c r="DI36" i="11" s="1"/>
  <c r="EG36" i="11" s="1"/>
  <c r="BH36" i="11"/>
  <c r="CJ36" i="11" s="1"/>
  <c r="DJ36" i="11" s="1"/>
  <c r="EH36" i="11" s="1"/>
  <c r="BI36" i="11"/>
  <c r="CK36" i="11" s="1"/>
  <c r="DK36" i="11" s="1"/>
  <c r="EI36" i="11" s="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A37" i="11"/>
  <c r="DA37" i="11" s="1"/>
  <c r="DY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BZ38" i="11" s="1"/>
  <c r="CZ38" i="11" s="1"/>
  <c r="DX38" i="11" s="1"/>
  <c r="AY38" i="1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BH38" i="11"/>
  <c r="CJ38" i="11" s="1"/>
  <c r="DJ38" i="11" s="1"/>
  <c r="EH38" i="11" s="1"/>
  <c r="BI38" i="1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DN38" i="11" s="1"/>
  <c r="EL38" i="11" s="1"/>
  <c r="BM38" i="11"/>
  <c r="CO38" i="11" s="1"/>
  <c r="BN38" i="11"/>
  <c r="BS38" i="11"/>
  <c r="CS38" i="11" s="1"/>
  <c r="CA38" i="11"/>
  <c r="DA38" i="11" s="1"/>
  <c r="DY38" i="11" s="1"/>
  <c r="CC38" i="11"/>
  <c r="DC38" i="11" s="1"/>
  <c r="EA38" i="11" s="1"/>
  <c r="CE38" i="11"/>
  <c r="DE38" i="11" s="1"/>
  <c r="EC38" i="11" s="1"/>
  <c r="CI38" i="11"/>
  <c r="DI38" i="11" s="1"/>
  <c r="EG38" i="11" s="1"/>
  <c r="CK38" i="11"/>
  <c r="DK38" i="11" s="1"/>
  <c r="EI38" i="11" s="1"/>
  <c r="CP38" i="1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BZ39" i="11" s="1"/>
  <c r="CZ39" i="11" s="1"/>
  <c r="DX39" i="11" s="1"/>
  <c r="AY39" i="11"/>
  <c r="CA39" i="11" s="1"/>
  <c r="DA39" i="11" s="1"/>
  <c r="DY39" i="11" s="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DF39" i="11" s="1"/>
  <c r="ED39" i="11" s="1"/>
  <c r="BE39" i="11"/>
  <c r="BF39" i="11"/>
  <c r="CH39" i="11" s="1"/>
  <c r="DH39" i="11" s="1"/>
  <c r="EF39" i="11" s="1"/>
  <c r="BG39" i="11"/>
  <c r="CI39" i="11" s="1"/>
  <c r="DI39" i="11" s="1"/>
  <c r="EG39" i="11" s="1"/>
  <c r="BH39" i="11"/>
  <c r="CJ39" i="11" s="1"/>
  <c r="DJ39" i="11" s="1"/>
  <c r="EH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EM39" i="11" s="1"/>
  <c r="BN39" i="11"/>
  <c r="CP39" i="11" s="1"/>
  <c r="DP39" i="11" s="1"/>
  <c r="EN39" i="11" s="1"/>
  <c r="BS39" i="11"/>
  <c r="CS39" i="11" s="1"/>
  <c r="BT39" i="11"/>
  <c r="BU39" i="11"/>
  <c r="CU39" i="11" s="1"/>
  <c r="DS39" i="11" s="1"/>
  <c r="CG39" i="11"/>
  <c r="DG39" i="11" s="1"/>
  <c r="EE39" i="11" s="1"/>
  <c r="CT39" i="11"/>
  <c r="DR39" i="11" s="1"/>
  <c r="AL40" i="11"/>
  <c r="AM40" i="11"/>
  <c r="AN40" i="11"/>
  <c r="BP40" i="11" s="1"/>
  <c r="AO40" i="11"/>
  <c r="BQ40" i="11" s="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CX40" i="11" s="1"/>
  <c r="DV40" i="11" s="1"/>
  <c r="AW40" i="11"/>
  <c r="BY40" i="11" s="1"/>
  <c r="CY40" i="11" s="1"/>
  <c r="DW40" i="11" s="1"/>
  <c r="AX40" i="11"/>
  <c r="BZ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CM40" i="11" s="1"/>
  <c r="DM40" i="11" s="1"/>
  <c r="EK40" i="11" s="1"/>
  <c r="BL40" i="11"/>
  <c r="CN40" i="11" s="1"/>
  <c r="DN40" i="11" s="1"/>
  <c r="EL40" i="11" s="1"/>
  <c r="BM40" i="11"/>
  <c r="BN40" i="11"/>
  <c r="CP40" i="11" s="1"/>
  <c r="DP40" i="11" s="1"/>
  <c r="EN40" i="11" s="1"/>
  <c r="CO40" i="11"/>
  <c r="DO40" i="11" s="1"/>
  <c r="EM40" i="11" s="1"/>
  <c r="CZ40" i="11"/>
  <c r="DX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DS41" i="11" s="1"/>
  <c r="AT41" i="11"/>
  <c r="BV41" i="11" s="1"/>
  <c r="CV41" i="11" s="1"/>
  <c r="DT41" i="11" s="1"/>
  <c r="AU41" i="1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CA41" i="11" s="1"/>
  <c r="DA41" i="11" s="1"/>
  <c r="DY41" i="11" s="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CK41" i="11" s="1"/>
  <c r="DK41" i="11" s="1"/>
  <c r="EI41" i="11" s="1"/>
  <c r="BJ41" i="11"/>
  <c r="CL41" i="11" s="1"/>
  <c r="DL41" i="11" s="1"/>
  <c r="EJ41" i="11" s="1"/>
  <c r="BK41" i="11"/>
  <c r="CM41" i="11" s="1"/>
  <c r="DM41" i="11" s="1"/>
  <c r="EK41" i="11" s="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BW41" i="11"/>
  <c r="CW41" i="11" s="1"/>
  <c r="DU41" i="11" s="1"/>
  <c r="CE41" i="11"/>
  <c r="DE41" i="11" s="1"/>
  <c r="EC41" i="11" s="1"/>
  <c r="CP41" i="11"/>
  <c r="DP41" i="11" s="1"/>
  <c r="EN41" i="11" s="1"/>
  <c r="DO41" i="11"/>
  <c r="EM41" i="11" s="1"/>
  <c r="AL42" i="11"/>
  <c r="AM42" i="11"/>
  <c r="AN42" i="11"/>
  <c r="BP42" i="11" s="1"/>
  <c r="AO42" i="11"/>
  <c r="AP42" i="11"/>
  <c r="BR42" i="11" s="1"/>
  <c r="CR42" i="11" s="1"/>
  <c r="AQ42" i="11"/>
  <c r="BS42" i="11" s="1"/>
  <c r="CS42" i="11" s="1"/>
  <c r="AR42" i="11"/>
  <c r="BT42" i="11" s="1"/>
  <c r="CT42" i="11" s="1"/>
  <c r="DR42" i="11" s="1"/>
  <c r="AS42" i="11"/>
  <c r="BU42" i="11" s="1"/>
  <c r="CU42" i="11" s="1"/>
  <c r="DS42" i="11" s="1"/>
  <c r="AT42" i="11"/>
  <c r="BV42" i="11" s="1"/>
  <c r="CV42" i="11" s="1"/>
  <c r="DT42" i="11" s="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BF42" i="1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CL42" i="11" s="1"/>
  <c r="DL42" i="11" s="1"/>
  <c r="EJ42" i="11" s="1"/>
  <c r="BK42" i="11"/>
  <c r="CM42" i="11" s="1"/>
  <c r="DM42" i="11" s="1"/>
  <c r="EK42" i="11" s="1"/>
  <c r="BL42" i="11"/>
  <c r="CN42" i="11" s="1"/>
  <c r="DN42" i="11" s="1"/>
  <c r="EL42" i="11" s="1"/>
  <c r="BM42" i="11"/>
  <c r="CO42" i="11" s="1"/>
  <c r="DO42" i="11" s="1"/>
  <c r="EM42" i="11" s="1"/>
  <c r="BN42" i="11"/>
  <c r="CP42" i="11" s="1"/>
  <c r="DP42" i="11" s="1"/>
  <c r="EN42" i="11" s="1"/>
  <c r="BQ42" i="11"/>
  <c r="CG42" i="11"/>
  <c r="DG42" i="11" s="1"/>
  <c r="EE42" i="11" s="1"/>
  <c r="CH42" i="11"/>
  <c r="DH42" i="11" s="1"/>
  <c r="EF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CG43" i="11" s="1"/>
  <c r="DG43" i="11" s="1"/>
  <c r="EE43" i="11" s="1"/>
  <c r="BF43" i="1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S43" i="11"/>
  <c r="CS43" i="11" s="1"/>
  <c r="BT43" i="11"/>
  <c r="CT43" i="11" s="1"/>
  <c r="DR43" i="11" s="1"/>
  <c r="CA43" i="11"/>
  <c r="DA43" i="11" s="1"/>
  <c r="DY43" i="11" s="1"/>
  <c r="CC43" i="11"/>
  <c r="DC43" i="11" s="1"/>
  <c r="EA43" i="11" s="1"/>
  <c r="CH43" i="11"/>
  <c r="DH43" i="11" s="1"/>
  <c r="EF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AT44" i="1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DB44" i="11" s="1"/>
  <c r="DZ44" i="11" s="1"/>
  <c r="BA44" i="11"/>
  <c r="CC44" i="11" s="1"/>
  <c r="DC44" i="11" s="1"/>
  <c r="EA44" i="11" s="1"/>
  <c r="BB44" i="1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CK44" i="11" s="1"/>
  <c r="DK44" i="11" s="1"/>
  <c r="EI44" i="11" s="1"/>
  <c r="BJ44" i="1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U44" i="11"/>
  <c r="CU44" i="11" s="1"/>
  <c r="DS44" i="11" s="1"/>
  <c r="BV44" i="11"/>
  <c r="CV44" i="11" s="1"/>
  <c r="DT44" i="11" s="1"/>
  <c r="CD44" i="11"/>
  <c r="DD44" i="11" s="1"/>
  <c r="EB44" i="11" s="1"/>
  <c r="CL44" i="11"/>
  <c r="DL44" i="11" s="1"/>
  <c r="EJ44" i="11" s="1"/>
  <c r="CM44" i="11"/>
  <c r="DM44" i="11" s="1"/>
  <c r="EK44" i="11" s="1"/>
  <c r="CS44" i="1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CT45" i="11" s="1"/>
  <c r="DR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AZ45" i="11"/>
  <c r="CB45" i="11" s="1"/>
  <c r="DB45" i="11" s="1"/>
  <c r="DZ45" i="11" s="1"/>
  <c r="BA45" i="11"/>
  <c r="BB45" i="11"/>
  <c r="BC45" i="11"/>
  <c r="CE45" i="11" s="1"/>
  <c r="DE45" i="11" s="1"/>
  <c r="EC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BH45" i="11"/>
  <c r="CJ45" i="11" s="1"/>
  <c r="DJ45" i="11" s="1"/>
  <c r="EH45" i="11" s="1"/>
  <c r="BI45" i="11"/>
  <c r="CK45" i="11" s="1"/>
  <c r="DK45" i="11" s="1"/>
  <c r="EI45" i="11" s="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A45" i="11"/>
  <c r="DA45" i="11" s="1"/>
  <c r="DY45" i="11" s="1"/>
  <c r="CC45" i="11"/>
  <c r="DC45" i="11" s="1"/>
  <c r="EA45" i="11" s="1"/>
  <c r="CD45" i="11"/>
  <c r="DD45" i="11" s="1"/>
  <c r="EB45" i="11" s="1"/>
  <c r="CI45" i="11"/>
  <c r="DI45" i="11" s="1"/>
  <c r="EG45" i="11" s="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CD46" i="11" s="1"/>
  <c r="DD46" i="11" s="1"/>
  <c r="EB46" i="11" s="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AZ47" i="11"/>
  <c r="CB47" i="11" s="1"/>
  <c r="BA47" i="11"/>
  <c r="CC47" i="11" s="1"/>
  <c r="DC47" i="11" s="1"/>
  <c r="EA47" i="11" s="1"/>
  <c r="BB47" i="11"/>
  <c r="CD47" i="11" s="1"/>
  <c r="DD47" i="11" s="1"/>
  <c r="EB47" i="11" s="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BS47" i="11"/>
  <c r="CS47" i="11" s="1"/>
  <c r="CA47" i="11"/>
  <c r="DA47" i="11" s="1"/>
  <c r="CZ47" i="11"/>
  <c r="DX47" i="11" s="1"/>
  <c r="DB47" i="11"/>
  <c r="DZ47" i="11" s="1"/>
  <c r="DK47" i="11"/>
  <c r="EI47" i="11" s="1"/>
  <c r="DP47" i="11"/>
  <c r="EN47" i="11" s="1"/>
  <c r="DY47" i="11"/>
  <c r="AL48" i="11"/>
  <c r="AM48" i="11"/>
  <c r="AN48" i="11"/>
  <c r="BP48" i="11" s="1"/>
  <c r="AO48" i="11"/>
  <c r="BQ48" i="11" s="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BC48" i="11"/>
  <c r="BD48" i="11"/>
  <c r="CF48" i="11" s="1"/>
  <c r="DF48" i="11" s="1"/>
  <c r="ED48" i="11" s="1"/>
  <c r="BE48" i="11"/>
  <c r="CG48" i="11" s="1"/>
  <c r="DG48" i="11" s="1"/>
  <c r="EE48" i="11" s="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BM48" i="11"/>
  <c r="CO48" i="11" s="1"/>
  <c r="DO48" i="11" s="1"/>
  <c r="EM48" i="11" s="1"/>
  <c r="BN48" i="11"/>
  <c r="CP48" i="11" s="1"/>
  <c r="DP48" i="11" s="1"/>
  <c r="EN48" i="11" s="1"/>
  <c r="BV48" i="11"/>
  <c r="CV48" i="11" s="1"/>
  <c r="DT48" i="11" s="1"/>
  <c r="BW48" i="11"/>
  <c r="CW48" i="11" s="1"/>
  <c r="DU48" i="11" s="1"/>
  <c r="CD48" i="11"/>
  <c r="CE48" i="11"/>
  <c r="DE48" i="11" s="1"/>
  <c r="EC48" i="11" s="1"/>
  <c r="CM48" i="11"/>
  <c r="DM48" i="11" s="1"/>
  <c r="EK48" i="11" s="1"/>
  <c r="DD48" i="11"/>
  <c r="EB48" i="11" s="1"/>
  <c r="DN48" i="11"/>
  <c r="EL48" i="11" s="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CK49" i="11" s="1"/>
  <c r="DK49" i="11" s="1"/>
  <c r="EI49" i="11" s="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A49" i="11"/>
  <c r="DA49" i="11" s="1"/>
  <c r="DY49" i="11" s="1"/>
  <c r="CC49" i="11"/>
  <c r="DC49" i="11" s="1"/>
  <c r="EA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BD50" i="11"/>
  <c r="CF50" i="11" s="1"/>
  <c r="DF50" i="11" s="1"/>
  <c r="ED50" i="11" s="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BJ50" i="11"/>
  <c r="CL50" i="11" s="1"/>
  <c r="DL50" i="11" s="1"/>
  <c r="EJ50" i="11" s="1"/>
  <c r="BK50" i="11"/>
  <c r="BL50" i="11"/>
  <c r="CN50" i="11" s="1"/>
  <c r="DN50" i="11" s="1"/>
  <c r="EL50" i="11" s="1"/>
  <c r="BM50" i="11"/>
  <c r="CO50" i="11" s="1"/>
  <c r="DO50" i="11" s="1"/>
  <c r="EM50" i="11" s="1"/>
  <c r="BN50" i="11"/>
  <c r="CP50" i="11" s="1"/>
  <c r="DP50" i="11" s="1"/>
  <c r="EN50" i="11" s="1"/>
  <c r="BU50" i="11"/>
  <c r="CU50" i="11" s="1"/>
  <c r="DS50" i="11" s="1"/>
  <c r="CE50" i="11"/>
  <c r="DE50" i="11" s="1"/>
  <c r="EC50" i="11" s="1"/>
  <c r="CK50" i="11"/>
  <c r="DK50" i="11" s="1"/>
  <c r="EI50" i="11" s="1"/>
  <c r="CM50" i="11"/>
  <c r="CW50" i="11"/>
  <c r="DU50" i="11" s="1"/>
  <c r="DH50" i="11"/>
  <c r="EF50" i="11" s="1"/>
  <c r="DM50" i="11"/>
  <c r="EK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CD51" i="11" s="1"/>
  <c r="DD51" i="11" s="1"/>
  <c r="EB51" i="11" s="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CL51" i="11" s="1"/>
  <c r="DL51" i="11" s="1"/>
  <c r="EJ51" i="11" s="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BT52" i="11" s="1"/>
  <c r="CT52" i="11" s="1"/>
  <c r="DR52" i="11" s="1"/>
  <c r="AS52" i="11"/>
  <c r="BU52" i="11" s="1"/>
  <c r="CU52" i="11" s="1"/>
  <c r="DS52" i="11" s="1"/>
  <c r="AT52" i="11"/>
  <c r="BV52" i="11" s="1"/>
  <c r="CV52" i="11" s="1"/>
  <c r="DT52" i="11" s="1"/>
  <c r="AU52" i="1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BH52" i="11"/>
  <c r="CJ52" i="11" s="1"/>
  <c r="DJ52" i="11" s="1"/>
  <c r="EH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W52" i="11"/>
  <c r="CW52" i="11" s="1"/>
  <c r="DU52" i="11" s="1"/>
  <c r="CC52" i="11"/>
  <c r="DC52" i="11" s="1"/>
  <c r="EA52" i="11" s="1"/>
  <c r="CI52" i="11"/>
  <c r="DI52" i="11" s="1"/>
  <c r="EG52" i="11" s="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BH53" i="11"/>
  <c r="CJ53" i="11" s="1"/>
  <c r="DJ53" i="11" s="1"/>
  <c r="EH53" i="11" s="1"/>
  <c r="BI53" i="11"/>
  <c r="CK53" i="11" s="1"/>
  <c r="DK53" i="11" s="1"/>
  <c r="EI53" i="11" s="1"/>
  <c r="BJ53" i="1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CV53" i="11" s="1"/>
  <c r="DT53" i="11" s="1"/>
  <c r="BW53" i="11"/>
  <c r="CW53" i="11" s="1"/>
  <c r="DU53" i="11" s="1"/>
  <c r="CD53" i="11"/>
  <c r="DD53" i="11" s="1"/>
  <c r="EB53" i="11" s="1"/>
  <c r="CI53" i="11"/>
  <c r="DI53" i="11" s="1"/>
  <c r="EG53" i="11" s="1"/>
  <c r="CL53" i="11"/>
  <c r="DL53" i="11" s="1"/>
  <c r="EJ53" i="11" s="1"/>
  <c r="CS53" i="1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BA54" i="11"/>
  <c r="CC54" i="11" s="1"/>
  <c r="BB54" i="11"/>
  <c r="CD54" i="11" s="1"/>
  <c r="DD54" i="11" s="1"/>
  <c r="EB54" i="11" s="1"/>
  <c r="BC54" i="1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BV54" i="11"/>
  <c r="CV54" i="11" s="1"/>
  <c r="DT54" i="11" s="1"/>
  <c r="BW54" i="11"/>
  <c r="CW54" i="11" s="1"/>
  <c r="DU54" i="11" s="1"/>
  <c r="CA54" i="11"/>
  <c r="DA54" i="11" s="1"/>
  <c r="DY54" i="11" s="1"/>
  <c r="CB54" i="11"/>
  <c r="DB54" i="11" s="1"/>
  <c r="DZ54" i="11" s="1"/>
  <c r="CE54" i="11"/>
  <c r="DE54" i="11" s="1"/>
  <c r="EC54" i="11" s="1"/>
  <c r="CU54" i="11"/>
  <c r="DS54" i="11" s="1"/>
  <c r="DC54" i="11"/>
  <c r="EA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CI55" i="11" s="1"/>
  <c r="DI55" i="11" s="1"/>
  <c r="EG55" i="11" s="1"/>
  <c r="BH55" i="11"/>
  <c r="CJ55" i="11" s="1"/>
  <c r="DJ55" i="11" s="1"/>
  <c r="EH55" i="11" s="1"/>
  <c r="BI55" i="11"/>
  <c r="CK55" i="11" s="1"/>
  <c r="DK55" i="11" s="1"/>
  <c r="EI55" i="11" s="1"/>
  <c r="BJ55" i="1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BV55" i="11"/>
  <c r="CV55" i="11" s="1"/>
  <c r="DT55" i="11" s="1"/>
  <c r="BW55" i="11"/>
  <c r="CW55" i="11" s="1"/>
  <c r="DU55" i="11" s="1"/>
  <c r="CL55" i="11"/>
  <c r="DL55" i="11" s="1"/>
  <c r="EJ55" i="11" s="1"/>
  <c r="CU55" i="11"/>
  <c r="DS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BT56" i="11" s="1"/>
  <c r="CT56" i="11" s="1"/>
  <c r="DR56" i="11" s="1"/>
  <c r="AS56" i="11"/>
  <c r="BU56" i="11" s="1"/>
  <c r="CU56" i="11" s="1"/>
  <c r="DS56" i="11" s="1"/>
  <c r="AT56" i="11"/>
  <c r="AU56" i="1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DB56" i="11" s="1"/>
  <c r="DZ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BV56" i="11"/>
  <c r="CV56" i="11" s="1"/>
  <c r="DT56" i="11" s="1"/>
  <c r="BW56" i="11"/>
  <c r="CW56" i="11" s="1"/>
  <c r="DU56" i="11" s="1"/>
  <c r="CS56" i="1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BV57" i="11" s="1"/>
  <c r="CV57" i="11" s="1"/>
  <c r="DT57" i="11" s="1"/>
  <c r="AU57" i="11"/>
  <c r="BW57" i="11" s="1"/>
  <c r="CW57" i="11" s="1"/>
  <c r="DU57" i="11" s="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CB57" i="11" s="1"/>
  <c r="DB57" i="11" s="1"/>
  <c r="DZ57" i="11" s="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CS57" i="11" s="1"/>
  <c r="BT57" i="11"/>
  <c r="CT57" i="11" s="1"/>
  <c r="DR57" i="11" s="1"/>
  <c r="CI57" i="11"/>
  <c r="DI57" i="11" s="1"/>
  <c r="EG57" i="11" s="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CI58" i="11" s="1"/>
  <c r="DI58" i="11" s="1"/>
  <c r="EG58" i="11" s="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V58" i="11" s="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BY59" i="11" s="1"/>
  <c r="CY59" i="11" s="1"/>
  <c r="DW59" i="11" s="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CG59" i="11" s="1"/>
  <c r="DG59" i="11" s="1"/>
  <c r="EE59" i="11" s="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BU59" i="11"/>
  <c r="CU59" i="11" s="1"/>
  <c r="DS59" i="11" s="1"/>
  <c r="CS59" i="11"/>
  <c r="DD59" i="11"/>
  <c r="EB59" i="11" s="1"/>
  <c r="DL59" i="11"/>
  <c r="EJ59" i="11" s="1"/>
  <c r="EA59" i="1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BU60" i="11" s="1"/>
  <c r="CU60" i="11" s="1"/>
  <c r="DS60" i="11" s="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DA60" i="11" s="1"/>
  <c r="DY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BJ60" i="11"/>
  <c r="BK60" i="11"/>
  <c r="BL60" i="11"/>
  <c r="CN60" i="11" s="1"/>
  <c r="DN60" i="11" s="1"/>
  <c r="EL60" i="11" s="1"/>
  <c r="BM60" i="11"/>
  <c r="CO60" i="11" s="1"/>
  <c r="BN60" i="11"/>
  <c r="CP60" i="11" s="1"/>
  <c r="DP60" i="11" s="1"/>
  <c r="EN60" i="11" s="1"/>
  <c r="CK60" i="11"/>
  <c r="DK60" i="11" s="1"/>
  <c r="EI60" i="11" s="1"/>
  <c r="CL60" i="11"/>
  <c r="DL60" i="11" s="1"/>
  <c r="EJ60" i="11" s="1"/>
  <c r="CM60" i="11"/>
  <c r="DM60" i="11" s="1"/>
  <c r="EK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BB61" i="11"/>
  <c r="CD61" i="11" s="1"/>
  <c r="BC61" i="11"/>
  <c r="CE61" i="11" s="1"/>
  <c r="DE61" i="11" s="1"/>
  <c r="EC61" i="11" s="1"/>
  <c r="BD61" i="11"/>
  <c r="CF61" i="11" s="1"/>
  <c r="DF61" i="11" s="1"/>
  <c r="ED61" i="11" s="1"/>
  <c r="BE61" i="11"/>
  <c r="CG61" i="11" s="1"/>
  <c r="DG61" i="11" s="1"/>
  <c r="EE61" i="11" s="1"/>
  <c r="BF61" i="11"/>
  <c r="CH61" i="11" s="1"/>
  <c r="DH61" i="11" s="1"/>
  <c r="EF61" i="11" s="1"/>
  <c r="BG61" i="11"/>
  <c r="CI61" i="11" s="1"/>
  <c r="DI61" i="11" s="1"/>
  <c r="EG61" i="11" s="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CS61" i="11" s="1"/>
  <c r="BU61" i="11"/>
  <c r="CU61" i="11" s="1"/>
  <c r="DS61" i="11" s="1"/>
  <c r="CC61" i="11"/>
  <c r="DC61" i="11" s="1"/>
  <c r="EA61" i="11" s="1"/>
  <c r="DD61" i="11"/>
  <c r="EB61" i="11" s="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BU62" i="11" s="1"/>
  <c r="CU62" i="11" s="1"/>
  <c r="DS62" i="11" s="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CA62" i="11" s="1"/>
  <c r="DA62" i="11" s="1"/>
  <c r="DY62" i="11" s="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CI62" i="11" s="1"/>
  <c r="DI62" i="11" s="1"/>
  <c r="EG62" i="11" s="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CD62" i="11"/>
  <c r="DD62" i="11" s="1"/>
  <c r="EB62" i="11" s="1"/>
  <c r="DN62" i="11"/>
  <c r="EL62" i="11" s="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BV63" i="11" s="1"/>
  <c r="CV63" i="11" s="1"/>
  <c r="DT63" i="11" s="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CY63" i="11" s="1"/>
  <c r="DW63" i="11" s="1"/>
  <c r="AX63" i="11"/>
  <c r="AY63" i="11"/>
  <c r="CA63" i="11" s="1"/>
  <c r="DA63" i="11" s="1"/>
  <c r="DY63" i="11" s="1"/>
  <c r="AZ63" i="11"/>
  <c r="CB63" i="11" s="1"/>
  <c r="DB63" i="11" s="1"/>
  <c r="DZ63" i="11" s="1"/>
  <c r="BA63" i="11"/>
  <c r="CC63" i="11" s="1"/>
  <c r="DC63" i="11" s="1"/>
  <c r="EA63" i="11" s="1"/>
  <c r="BB63" i="11"/>
  <c r="CD63" i="11" s="1"/>
  <c r="DD63" i="11" s="1"/>
  <c r="EB63" i="11" s="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DG63" i="11" s="1"/>
  <c r="EE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BL63" i="11"/>
  <c r="CN63" i="11" s="1"/>
  <c r="DN63" i="11" s="1"/>
  <c r="EL63" i="11" s="1"/>
  <c r="BM63" i="11"/>
  <c r="CO63" i="11" s="1"/>
  <c r="DO63" i="11" s="1"/>
  <c r="EM63" i="11" s="1"/>
  <c r="BN63" i="11"/>
  <c r="CP63" i="11" s="1"/>
  <c r="DP63" i="11" s="1"/>
  <c r="EN63" i="11" s="1"/>
  <c r="BS63" i="11"/>
  <c r="CS63" i="11" s="1"/>
  <c r="BT63" i="11"/>
  <c r="BZ63" i="11"/>
  <c r="CZ63" i="11" s="1"/>
  <c r="DX63" i="11" s="1"/>
  <c r="CM63" i="11"/>
  <c r="DM63" i="11" s="1"/>
  <c r="EK63" i="11" s="1"/>
  <c r="CT63" i="11"/>
  <c r="DR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CE64" i="11" s="1"/>
  <c r="DE64" i="11" s="1"/>
  <c r="EC64" i="11" s="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BH64" i="11"/>
  <c r="CJ64" i="11" s="1"/>
  <c r="DJ64" i="11" s="1"/>
  <c r="EH64" i="11" s="1"/>
  <c r="BI64" i="11"/>
  <c r="BJ64" i="11"/>
  <c r="CL64" i="11" s="1"/>
  <c r="DL64" i="11" s="1"/>
  <c r="EJ64" i="11" s="1"/>
  <c r="BK64" i="1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BS64" i="11"/>
  <c r="CS64" i="11" s="1"/>
  <c r="CI64" i="11"/>
  <c r="DI64" i="11" s="1"/>
  <c r="EG64" i="11" s="1"/>
  <c r="CK64" i="11"/>
  <c r="DK64" i="11" s="1"/>
  <c r="EI64" i="11" s="1"/>
  <c r="CM64" i="11"/>
  <c r="DM64" i="11" s="1"/>
  <c r="EK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CJ65" i="11" s="1"/>
  <c r="DJ65" i="11" s="1"/>
  <c r="EH65" i="11" s="1"/>
  <c r="BI65" i="11"/>
  <c r="CK65" i="11" s="1"/>
  <c r="DK65" i="11" s="1"/>
  <c r="EI65" i="11" s="1"/>
  <c r="BJ65" i="11"/>
  <c r="CL65" i="11" s="1"/>
  <c r="DL65" i="11" s="1"/>
  <c r="EJ65" i="11" s="1"/>
  <c r="BK65" i="11"/>
  <c r="CM65" i="11" s="1"/>
  <c r="DM65" i="11" s="1"/>
  <c r="EK65" i="11" s="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BT65" i="11"/>
  <c r="CT65" i="11" s="1"/>
  <c r="DR65" i="11" s="1"/>
  <c r="CB65" i="11"/>
  <c r="DB65" i="11" s="1"/>
  <c r="DZ65" i="11" s="1"/>
  <c r="CC65" i="11"/>
  <c r="DC65" i="11" s="1"/>
  <c r="EA65" i="11" s="1"/>
  <c r="EC65" i="1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BB66" i="11"/>
  <c r="CD66" i="11" s="1"/>
  <c r="DD66" i="11" s="1"/>
  <c r="EB66" i="11" s="1"/>
  <c r="BC66" i="11"/>
  <c r="CE66" i="11" s="1"/>
  <c r="DE66" i="11" s="1"/>
  <c r="EC66" i="11" s="1"/>
  <c r="BD66" i="1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CK66" i="11" s="1"/>
  <c r="DK66" i="11" s="1"/>
  <c r="EI66" i="11" s="1"/>
  <c r="BJ66" i="11"/>
  <c r="CL66" i="11" s="1"/>
  <c r="DL66" i="11" s="1"/>
  <c r="EJ66" i="11" s="1"/>
  <c r="BK66" i="11"/>
  <c r="CM66" i="11" s="1"/>
  <c r="DM66" i="11" s="1"/>
  <c r="EK66" i="11" s="1"/>
  <c r="BL66" i="1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C66" i="11"/>
  <c r="DC66" i="11" s="1"/>
  <c r="EA66" i="11" s="1"/>
  <c r="CF66" i="11"/>
  <c r="DF66" i="11" s="1"/>
  <c r="ED66" i="11" s="1"/>
  <c r="CH66" i="11"/>
  <c r="DH66" i="11" s="1"/>
  <c r="EF66" i="11" s="1"/>
  <c r="CN66" i="11"/>
  <c r="DN66" i="11" s="1"/>
  <c r="EL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CA67" i="11" s="1"/>
  <c r="DA67" i="11" s="1"/>
  <c r="DY67" i="11" s="1"/>
  <c r="AZ67" i="11"/>
  <c r="CB67" i="11" s="1"/>
  <c r="DB67" i="11" s="1"/>
  <c r="DZ67" i="11" s="1"/>
  <c r="BA67" i="11"/>
  <c r="BB67" i="11"/>
  <c r="CD67" i="11" s="1"/>
  <c r="DD67" i="11" s="1"/>
  <c r="EB67" i="11" s="1"/>
  <c r="BC67" i="11"/>
  <c r="CE67" i="11" s="1"/>
  <c r="DE67" i="11" s="1"/>
  <c r="EC67" i="11" s="1"/>
  <c r="BD67" i="11"/>
  <c r="CF67" i="11" s="1"/>
  <c r="DF67" i="11" s="1"/>
  <c r="ED67" i="11" s="1"/>
  <c r="BE67" i="11"/>
  <c r="CG67" i="11" s="1"/>
  <c r="DG67" i="11" s="1"/>
  <c r="EE67" i="11" s="1"/>
  <c r="BF67" i="11"/>
  <c r="CH67" i="11" s="1"/>
  <c r="DH67" i="11" s="1"/>
  <c r="EF67" i="11" s="1"/>
  <c r="BG67" i="11"/>
  <c r="CI67" i="11" s="1"/>
  <c r="DI67" i="11" s="1"/>
  <c r="EG67" i="11" s="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CO67" i="11" s="1"/>
  <c r="DO67" i="11" s="1"/>
  <c r="EM67" i="11" s="1"/>
  <c r="BN67" i="11"/>
  <c r="CP67" i="11" s="1"/>
  <c r="BU67" i="11"/>
  <c r="CU67" i="11" s="1"/>
  <c r="CC67" i="11"/>
  <c r="DC67" i="11" s="1"/>
  <c r="EA67" i="11" s="1"/>
  <c r="DS67" i="1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BU68" i="11" s="1"/>
  <c r="CU68" i="11" s="1"/>
  <c r="DS68" i="11" s="1"/>
  <c r="AT68" i="11"/>
  <c r="BV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CC68" i="11" s="1"/>
  <c r="DC68" i="11" s="1"/>
  <c r="EA68" i="11" s="1"/>
  <c r="BB68" i="11"/>
  <c r="CD68" i="11" s="1"/>
  <c r="DD68" i="11" s="1"/>
  <c r="EB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CK68" i="11" s="1"/>
  <c r="DK68" i="11" s="1"/>
  <c r="EI68" i="11" s="1"/>
  <c r="BJ68" i="11"/>
  <c r="CL68" i="11" s="1"/>
  <c r="DL68" i="11" s="1"/>
  <c r="EJ68" i="11" s="1"/>
  <c r="BK68" i="11"/>
  <c r="CM68" i="11" s="1"/>
  <c r="DM68" i="11" s="1"/>
  <c r="EK68" i="11" s="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CV68" i="11"/>
  <c r="DT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BW69" i="11"/>
  <c r="CW69" i="11" s="1"/>
  <c r="DU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CC70" i="11" s="1"/>
  <c r="DC70" i="11" s="1"/>
  <c r="EA70" i="11" s="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BT70" i="11"/>
  <c r="CT70" i="11" s="1"/>
  <c r="DR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CO73" i="11" s="1"/>
  <c r="DO73" i="11" s="1"/>
  <c r="EM73" i="11" s="1"/>
  <c r="BN73" i="11"/>
  <c r="CP73" i="11" s="1"/>
  <c r="DP73" i="11" s="1"/>
  <c r="EN73" i="11" s="1"/>
  <c r="S175" i="43" l="1"/>
  <c r="T175" i="43"/>
  <c r="U175" i="39"/>
  <c r="Q175" i="39"/>
  <c r="U169" i="39"/>
  <c r="Q169" i="39"/>
  <c r="E5" i="43"/>
  <c r="R5" i="43" s="1"/>
  <c r="F5" i="43"/>
  <c r="S5" i="43" s="1"/>
  <c r="S183" i="43"/>
  <c r="T183" i="43"/>
  <c r="S181" i="43"/>
  <c r="T181" i="43"/>
  <c r="S156" i="43"/>
  <c r="T23" i="43"/>
  <c r="T28" i="43"/>
  <c r="S32" i="43"/>
  <c r="S140" i="43"/>
  <c r="S34" i="43"/>
  <c r="U179" i="39"/>
  <c r="Q179" i="39"/>
  <c r="U180" i="39"/>
  <c r="Q180" i="39"/>
  <c r="U181" i="39"/>
  <c r="Q181" i="39"/>
  <c r="U9" i="39"/>
  <c r="Q9" i="39"/>
  <c r="S176" i="43"/>
  <c r="T176" i="43"/>
  <c r="DO60" i="11"/>
  <c r="EM60" i="11" s="1"/>
  <c r="E9" i="43"/>
  <c r="R9" i="43" s="1"/>
  <c r="F3" i="43"/>
  <c r="S171" i="43"/>
  <c r="T171" i="43"/>
  <c r="S13" i="43"/>
  <c r="S91" i="43"/>
  <c r="S28" i="43"/>
  <c r="T97" i="43"/>
  <c r="T100" i="43"/>
  <c r="T35" i="43"/>
  <c r="U11" i="39"/>
  <c r="Q11" i="39"/>
  <c r="U172" i="39"/>
  <c r="Q172" i="39"/>
  <c r="U170" i="39"/>
  <c r="Q170" i="39"/>
  <c r="DP15" i="11"/>
  <c r="EN15" i="11" s="1"/>
  <c r="DO15" i="11"/>
  <c r="EM15" i="11" s="1"/>
  <c r="DO143" i="11"/>
  <c r="EM143" i="11" s="1"/>
  <c r="Y6" i="8"/>
  <c r="F15" i="43" s="1"/>
  <c r="S15" i="43" s="1"/>
  <c r="AK15" i="43"/>
  <c r="Z15" i="43"/>
  <c r="Y52" i="21"/>
  <c r="AL61" i="43"/>
  <c r="AA61" i="43"/>
  <c r="E8" i="43"/>
  <c r="R8" i="43" s="1"/>
  <c r="F8" i="43"/>
  <c r="S177" i="43"/>
  <c r="T177" i="43"/>
  <c r="S169" i="43"/>
  <c r="T169" i="43"/>
  <c r="S107" i="43"/>
  <c r="T110" i="43"/>
  <c r="T49" i="43"/>
  <c r="T18" i="43"/>
  <c r="T26" i="43"/>
  <c r="T65" i="43"/>
  <c r="S60" i="43"/>
  <c r="S151" i="43"/>
  <c r="U183" i="39"/>
  <c r="Q183" i="39"/>
  <c r="DP32" i="11"/>
  <c r="EN32" i="11" s="1"/>
  <c r="Y132" i="21"/>
  <c r="AL141" i="43"/>
  <c r="AA141" i="43"/>
  <c r="S172" i="43"/>
  <c r="T172" i="43"/>
  <c r="S173" i="43"/>
  <c r="T173" i="43"/>
  <c r="S182" i="43"/>
  <c r="T182" i="43"/>
  <c r="S54" i="43"/>
  <c r="S135" i="43"/>
  <c r="U171" i="39"/>
  <c r="Q171" i="39"/>
  <c r="U173" i="39"/>
  <c r="Q173" i="39"/>
  <c r="DP152" i="11"/>
  <c r="EN152" i="11" s="1"/>
  <c r="DO123" i="11"/>
  <c r="EM123" i="11" s="1"/>
  <c r="DO97" i="11"/>
  <c r="EM97" i="11" s="1"/>
  <c r="DP74" i="11"/>
  <c r="EN74" i="11" s="1"/>
  <c r="Y31" i="21"/>
  <c r="G40" i="43" s="1"/>
  <c r="AL40" i="43"/>
  <c r="AA40" i="43"/>
  <c r="E6" i="43"/>
  <c r="R6" i="43" s="1"/>
  <c r="E10" i="43"/>
  <c r="R10" i="43" s="1"/>
  <c r="S178" i="43"/>
  <c r="T178" i="43"/>
  <c r="S170" i="43"/>
  <c r="T170" i="43"/>
  <c r="S179" i="43"/>
  <c r="T179" i="43"/>
  <c r="S98" i="43"/>
  <c r="S165" i="43"/>
  <c r="S68" i="43"/>
  <c r="T113" i="43"/>
  <c r="U7" i="39"/>
  <c r="Q7" i="39"/>
  <c r="U6" i="39"/>
  <c r="Q6" i="39"/>
  <c r="U174" i="39"/>
  <c r="Q174" i="39"/>
  <c r="U10" i="39"/>
  <c r="Q10" i="39"/>
  <c r="U177" i="39"/>
  <c r="Q177" i="39"/>
  <c r="DO74" i="11"/>
  <c r="EM74" i="11" s="1"/>
  <c r="S180" i="43"/>
  <c r="T180" i="43"/>
  <c r="S152" i="43"/>
  <c r="T104" i="43"/>
  <c r="U178" i="39"/>
  <c r="Q178" i="39"/>
  <c r="U8" i="39"/>
  <c r="Q8" i="39"/>
  <c r="U176" i="39"/>
  <c r="Q176" i="39"/>
  <c r="Y108" i="21"/>
  <c r="G117" i="43" s="1"/>
  <c r="U117" i="43" s="1"/>
  <c r="AL117" i="43"/>
  <c r="AA117" i="43"/>
  <c r="S174" i="43"/>
  <c r="T174" i="43"/>
  <c r="S77" i="43"/>
  <c r="S27" i="43"/>
  <c r="S80" i="43"/>
  <c r="U182" i="39"/>
  <c r="Q182" i="39"/>
  <c r="U3" i="39"/>
  <c r="Q3" i="39"/>
  <c r="S3" i="43"/>
  <c r="T3" i="43"/>
  <c r="S11" i="43"/>
  <c r="T11" i="43"/>
  <c r="S8" i="43"/>
  <c r="T8" i="43"/>
  <c r="S7" i="43"/>
  <c r="T7" i="43"/>
  <c r="S9" i="43"/>
  <c r="U40" i="43"/>
  <c r="T40" i="43"/>
  <c r="F6" i="43"/>
  <c r="G9" i="43"/>
  <c r="Y49" i="21"/>
  <c r="G58" i="43" s="1"/>
  <c r="AL58" i="43"/>
  <c r="AA58" i="43"/>
  <c r="Y29" i="21"/>
  <c r="G38" i="43" s="1"/>
  <c r="AL38" i="43"/>
  <c r="AA38" i="43"/>
  <c r="AG6" i="2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F12" i="39" s="1"/>
  <c r="AB3" i="4"/>
  <c r="D12" i="39" s="1"/>
  <c r="Z3" i="2"/>
  <c r="S10" i="43" l="1"/>
  <c r="G10" i="43"/>
  <c r="Q12" i="39"/>
  <c r="D4" i="39"/>
  <c r="Y6" i="21"/>
  <c r="G15" i="43" s="1"/>
  <c r="AL15" i="43"/>
  <c r="AA15" i="43"/>
  <c r="S6" i="43"/>
  <c r="T117" i="43"/>
  <c r="F4" i="39"/>
  <c r="T12" i="39"/>
  <c r="U38" i="43"/>
  <c r="T38" i="43"/>
  <c r="U10" i="43"/>
  <c r="T10" i="43"/>
  <c r="U58" i="43"/>
  <c r="T58" i="43"/>
  <c r="U9" i="43"/>
  <c r="T9" i="43"/>
  <c r="U15" i="43"/>
  <c r="T15" i="43"/>
  <c r="G5" i="43"/>
  <c r="G6" i="43"/>
  <c r="AB3" i="2"/>
  <c r="C12" i="39" s="1"/>
  <c r="AB3" i="6"/>
  <c r="E12" i="39" s="1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T4" i="39" l="1"/>
  <c r="R12" i="39"/>
  <c r="E4" i="39"/>
  <c r="R4" i="39" s="1"/>
  <c r="S12" i="39"/>
  <c r="C4" i="39"/>
  <c r="U4" i="39" s="1"/>
  <c r="U12" i="39"/>
  <c r="U5" i="43"/>
  <c r="T5" i="43"/>
  <c r="T6" i="43"/>
  <c r="U6" i="43"/>
  <c r="AG156" i="10"/>
  <c r="AF156" i="10"/>
  <c r="AE156" i="10"/>
  <c r="D156" i="37" s="1"/>
  <c r="D156" i="21" s="1"/>
  <c r="H156" i="21" s="1"/>
  <c r="G165" i="4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G164" i="4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G163" i="4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G162" i="4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G160" i="4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G159" i="4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G158" i="4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G157" i="4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G156" i="4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G155" i="4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G154" i="4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G153" i="4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G152" i="4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G151" i="4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G150" i="4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G149" i="4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G148" i="4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G147" i="4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G146" i="4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G145" i="4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G143" i="4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G142" i="4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G140" i="4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G139" i="4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G138" i="4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G137" i="4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G136" i="4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G135" i="4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G134" i="4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G133" i="4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G132" i="4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G131" i="4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G130" i="4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G129" i="4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G128" i="4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G127" i="4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G126" i="4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G125" i="4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G124" i="4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G123" i="4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G121" i="4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G120" i="4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G119" i="4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G118" i="4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G116" i="4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G115" i="4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G114" i="4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G113" i="4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G112" i="4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G111" i="4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G110" i="4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G109" i="4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G108" i="4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G107" i="4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G106" i="4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G105" i="4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G104" i="4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G103" i="4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G102" i="4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G101" i="4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G100" i="4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G99" i="4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G98" i="4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G97" i="4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G96" i="4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G95" i="4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G94" i="4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G93" i="4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G92" i="4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G91" i="4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G90" i="4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G89" i="4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G88" i="4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G86" i="4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H76" i="2"/>
  <c r="C85" i="41" s="1"/>
  <c r="AG75" i="10"/>
  <c r="AF75" i="10"/>
  <c r="AE75" i="10"/>
  <c r="D75" i="37" s="1"/>
  <c r="D75" i="21" s="1"/>
  <c r="H75" i="21" s="1"/>
  <c r="G84" i="4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G83" i="4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G82" i="4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G81" i="4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G80" i="4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G79" i="4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G78" i="4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G77" i="4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G75" i="4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G74" i="4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G73" i="4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G72" i="4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G71" i="4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G70" i="4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G69" i="4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G68" i="4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G67" i="4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G66" i="4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G65" i="4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G64" i="4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G63" i="4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G62" i="4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G60" i="4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G59" i="4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G58" i="4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G57" i="4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G55" i="4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G54" i="4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G53" i="4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G52" i="4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G51" i="4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G50" i="4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G49" i="4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G48" i="4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G47" i="4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G46" i="4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G45" i="4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G44" i="4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G43" i="4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G42" i="4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G41" i="4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G40" i="4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G39" i="4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G38" i="4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G37" i="4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G36" i="4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G35" i="4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G34" i="4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G33" i="4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G32" i="4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G31" i="4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G30" i="4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G29" i="4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G28" i="4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G27" i="4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G26" i="4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G25" i="4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G23" i="4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G22" i="4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G21" i="4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G20" i="4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G19" i="4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G18" i="4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G17" i="4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G16" i="4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G15" i="4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G14" i="4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G13" i="4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G12" i="41" s="1"/>
  <c r="AD3" i="10"/>
  <c r="AC3" i="10"/>
  <c r="AB3" i="10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S4" i="39" l="1"/>
  <c r="Q4" i="39"/>
  <c r="D18" i="3"/>
  <c r="D18" i="4" s="1"/>
  <c r="H18" i="4" s="1"/>
  <c r="D27" i="41" s="1"/>
  <c r="D22" i="7"/>
  <c r="D22" i="8" s="1"/>
  <c r="H22" i="8" s="1"/>
  <c r="F31" i="41" s="1"/>
  <c r="D39" i="3"/>
  <c r="D39" i="4" s="1"/>
  <c r="H39" i="4" s="1"/>
  <c r="D48" i="41" s="1"/>
  <c r="D42" i="5"/>
  <c r="D42" i="6" s="1"/>
  <c r="H42" i="6" s="1"/>
  <c r="E51" i="41" s="1"/>
  <c r="D53" i="7"/>
  <c r="D53" i="8" s="1"/>
  <c r="H53" i="8" s="1"/>
  <c r="F62" i="41" s="1"/>
  <c r="D58" i="5"/>
  <c r="D58" i="6" s="1"/>
  <c r="H58" i="6" s="1"/>
  <c r="E67" i="41" s="1"/>
  <c r="D88" i="7"/>
  <c r="D88" i="8" s="1"/>
  <c r="H88" i="8" s="1"/>
  <c r="F97" i="41" s="1"/>
  <c r="T97" i="41" s="1"/>
  <c r="D106" i="3"/>
  <c r="D106" i="4" s="1"/>
  <c r="H106" i="4" s="1"/>
  <c r="D115" i="41" s="1"/>
  <c r="D110" i="5"/>
  <c r="D110" i="6" s="1"/>
  <c r="H110" i="6" s="1"/>
  <c r="E119" i="41" s="1"/>
  <c r="D113" i="7"/>
  <c r="D113" i="8" s="1"/>
  <c r="H113" i="8" s="1"/>
  <c r="H11" i="8"/>
  <c r="F20" i="41" s="1"/>
  <c r="D11" i="7"/>
  <c r="D11" i="8" s="1"/>
  <c r="D19" i="7"/>
  <c r="D19" i="8" s="1"/>
  <c r="H19" i="8" s="1"/>
  <c r="F28" i="41" s="1"/>
  <c r="D26" i="3"/>
  <c r="D26" i="4" s="1"/>
  <c r="H26" i="4" s="1"/>
  <c r="D35" i="41" s="1"/>
  <c r="G10" i="41"/>
  <c r="D6" i="5"/>
  <c r="D6" i="6" s="1"/>
  <c r="H6" i="6" s="1"/>
  <c r="E15" i="41" s="1"/>
  <c r="D9" i="7"/>
  <c r="D9" i="8" s="1"/>
  <c r="H9" i="8" s="1"/>
  <c r="F18" i="41" s="1"/>
  <c r="T18" i="41" s="1"/>
  <c r="H11" i="4"/>
  <c r="D20" i="41" s="1"/>
  <c r="D11" i="3"/>
  <c r="D11" i="4" s="1"/>
  <c r="G170" i="41"/>
  <c r="D14" i="5"/>
  <c r="D14" i="6" s="1"/>
  <c r="H14" i="6" s="1"/>
  <c r="E23" i="41" s="1"/>
  <c r="D17" i="7"/>
  <c r="D17" i="8" s="1"/>
  <c r="H17" i="8" s="1"/>
  <c r="F26" i="41" s="1"/>
  <c r="D19" i="3"/>
  <c r="D19" i="4" s="1"/>
  <c r="H19" i="4" s="1"/>
  <c r="D28" i="41" s="1"/>
  <c r="D21" i="5"/>
  <c r="D21" i="6" s="1"/>
  <c r="H21" i="6" s="1"/>
  <c r="E30" i="41" s="1"/>
  <c r="D24" i="3"/>
  <c r="D24" i="4" s="1"/>
  <c r="H24" i="4" s="1"/>
  <c r="D33" i="41" s="1"/>
  <c r="D27" i="5"/>
  <c r="D27" i="6" s="1"/>
  <c r="H27" i="6" s="1"/>
  <c r="E36" i="41" s="1"/>
  <c r="D30" i="7"/>
  <c r="D30" i="8" s="1"/>
  <c r="H30" i="8" s="1"/>
  <c r="F39" i="41" s="1"/>
  <c r="D32" i="3"/>
  <c r="D32" i="4" s="1"/>
  <c r="H32" i="4" s="1"/>
  <c r="D41" i="41" s="1"/>
  <c r="D35" i="5"/>
  <c r="D35" i="6" s="1"/>
  <c r="H35" i="6" s="1"/>
  <c r="E44" i="41" s="1"/>
  <c r="D38" i="7"/>
  <c r="D38" i="8" s="1"/>
  <c r="H38" i="8" s="1"/>
  <c r="F47" i="41" s="1"/>
  <c r="D40" i="3"/>
  <c r="D40" i="4" s="1"/>
  <c r="H40" i="4" s="1"/>
  <c r="D49" i="41" s="1"/>
  <c r="D43" i="5"/>
  <c r="D43" i="6" s="1"/>
  <c r="H43" i="6" s="1"/>
  <c r="E52" i="41" s="1"/>
  <c r="D46" i="7"/>
  <c r="D46" i="8" s="1"/>
  <c r="H46" i="8" s="1"/>
  <c r="F55" i="41" s="1"/>
  <c r="D48" i="3"/>
  <c r="D48" i="4" s="1"/>
  <c r="H48" i="4" s="1"/>
  <c r="D57" i="41" s="1"/>
  <c r="D51" i="5"/>
  <c r="D51" i="6" s="1"/>
  <c r="H51" i="6" s="1"/>
  <c r="E60" i="41" s="1"/>
  <c r="D54" i="7"/>
  <c r="D54" i="8" s="1"/>
  <c r="H54" i="8" s="1"/>
  <c r="F63" i="41" s="1"/>
  <c r="D56" i="3"/>
  <c r="D56" i="4" s="1"/>
  <c r="H56" i="4" s="1"/>
  <c r="D65" i="41" s="1"/>
  <c r="D59" i="5"/>
  <c r="D59" i="6" s="1"/>
  <c r="H59" i="6" s="1"/>
  <c r="E68" i="41" s="1"/>
  <c r="D62" i="7"/>
  <c r="D62" i="8" s="1"/>
  <c r="H62" i="8" s="1"/>
  <c r="F71" i="41" s="1"/>
  <c r="D64" i="3"/>
  <c r="D64" i="4" s="1"/>
  <c r="H64" i="4" s="1"/>
  <c r="D73" i="41" s="1"/>
  <c r="D67" i="5"/>
  <c r="D67" i="6" s="1"/>
  <c r="H67" i="6" s="1"/>
  <c r="D70" i="7"/>
  <c r="D70" i="8" s="1"/>
  <c r="H70" i="8" s="1"/>
  <c r="F79" i="41" s="1"/>
  <c r="D72" i="3"/>
  <c r="D72" i="4" s="1"/>
  <c r="H72" i="4" s="1"/>
  <c r="D81" i="41" s="1"/>
  <c r="G173" i="41"/>
  <c r="D75" i="5"/>
  <c r="D75" i="6" s="1"/>
  <c r="H75" i="6" s="1"/>
  <c r="E84" i="41" s="1"/>
  <c r="D77" i="5"/>
  <c r="D77" i="6" s="1"/>
  <c r="H77" i="6" s="1"/>
  <c r="E86" i="41" s="1"/>
  <c r="D81" i="7"/>
  <c r="D81" i="8" s="1"/>
  <c r="H81" i="8" s="1"/>
  <c r="F90" i="41" s="1"/>
  <c r="T90" i="41" s="1"/>
  <c r="D83" i="3"/>
  <c r="D83" i="4" s="1"/>
  <c r="H83" i="4" s="1"/>
  <c r="D92" i="41" s="1"/>
  <c r="H86" i="6"/>
  <c r="E95" i="41" s="1"/>
  <c r="D86" i="5"/>
  <c r="D86" i="6" s="1"/>
  <c r="D89" i="7"/>
  <c r="D89" i="8" s="1"/>
  <c r="H89" i="8" s="1"/>
  <c r="F98" i="41" s="1"/>
  <c r="T98" i="41" s="1"/>
  <c r="D91" i="3"/>
  <c r="D91" i="4" s="1"/>
  <c r="H91" i="4" s="1"/>
  <c r="D100" i="41" s="1"/>
  <c r="D94" i="5"/>
  <c r="D94" i="6" s="1"/>
  <c r="H94" i="6" s="1"/>
  <c r="E103" i="41" s="1"/>
  <c r="D97" i="7"/>
  <c r="D97" i="8" s="1"/>
  <c r="H97" i="8" s="1"/>
  <c r="F106" i="41" s="1"/>
  <c r="T106" i="41" s="1"/>
  <c r="D99" i="3"/>
  <c r="D99" i="4" s="1"/>
  <c r="H99" i="4" s="1"/>
  <c r="D108" i="41" s="1"/>
  <c r="D102" i="5"/>
  <c r="D102" i="6" s="1"/>
  <c r="H102" i="6" s="1"/>
  <c r="E111" i="41" s="1"/>
  <c r="D105" i="7"/>
  <c r="D105" i="8" s="1"/>
  <c r="H105" i="8" s="1"/>
  <c r="F114" i="41" s="1"/>
  <c r="T114" i="41" s="1"/>
  <c r="H107" i="4"/>
  <c r="D116" i="41" s="1"/>
  <c r="D107" i="3"/>
  <c r="D107" i="4" s="1"/>
  <c r="D111" i="5"/>
  <c r="D111" i="6" s="1"/>
  <c r="H111" i="6" s="1"/>
  <c r="E120" i="41" s="1"/>
  <c r="D114" i="7"/>
  <c r="D114" i="8" s="1"/>
  <c r="H114" i="8" s="1"/>
  <c r="F123" i="41" s="1"/>
  <c r="T123" i="41" s="1"/>
  <c r="D116" i="3"/>
  <c r="D116" i="4" s="1"/>
  <c r="H116" i="4" s="1"/>
  <c r="D125" i="41" s="1"/>
  <c r="H119" i="6"/>
  <c r="E128" i="41" s="1"/>
  <c r="D119" i="5"/>
  <c r="D119" i="6" s="1"/>
  <c r="D122" i="7"/>
  <c r="D122" i="8" s="1"/>
  <c r="H122" i="8" s="1"/>
  <c r="F131" i="41" s="1"/>
  <c r="T131" i="41" s="1"/>
  <c r="D124" i="3"/>
  <c r="D124" i="4" s="1"/>
  <c r="H124" i="4" s="1"/>
  <c r="D133" i="41" s="1"/>
  <c r="D127" i="5"/>
  <c r="D127" i="6" s="1"/>
  <c r="H127" i="6" s="1"/>
  <c r="E136" i="41" s="1"/>
  <c r="D130" i="7"/>
  <c r="D130" i="8" s="1"/>
  <c r="H130" i="8" s="1"/>
  <c r="F139" i="41" s="1"/>
  <c r="T139" i="41" s="1"/>
  <c r="D135" i="5"/>
  <c r="D135" i="6" s="1"/>
  <c r="H135" i="6" s="1"/>
  <c r="H138" i="8"/>
  <c r="F147" i="41" s="1"/>
  <c r="D138" i="7"/>
  <c r="D138" i="8" s="1"/>
  <c r="D140" i="3"/>
  <c r="D140" i="4" s="1"/>
  <c r="H140" i="4" s="1"/>
  <c r="D149" i="41" s="1"/>
  <c r="D143" i="5"/>
  <c r="D143" i="6" s="1"/>
  <c r="H143" i="6" s="1"/>
  <c r="E152" i="41" s="1"/>
  <c r="D146" i="7"/>
  <c r="D146" i="8" s="1"/>
  <c r="H146" i="8" s="1"/>
  <c r="F155" i="41" s="1"/>
  <c r="T155" i="41" s="1"/>
  <c r="D148" i="3"/>
  <c r="D148" i="4" s="1"/>
  <c r="H148" i="4" s="1"/>
  <c r="D157" i="41" s="1"/>
  <c r="D151" i="5"/>
  <c r="D151" i="6" s="1"/>
  <c r="H151" i="6" s="1"/>
  <c r="E160" i="41" s="1"/>
  <c r="H154" i="8"/>
  <c r="F163" i="41" s="1"/>
  <c r="T163" i="41" s="1"/>
  <c r="D154" i="7"/>
  <c r="D154" i="8" s="1"/>
  <c r="D156" i="3"/>
  <c r="D156" i="4" s="1"/>
  <c r="H156" i="4" s="1"/>
  <c r="D165" i="41" s="1"/>
  <c r="H5" i="6"/>
  <c r="E14" i="41" s="1"/>
  <c r="D5" i="5"/>
  <c r="D5" i="6" s="1"/>
  <c r="D13" i="5"/>
  <c r="D13" i="6" s="1"/>
  <c r="H13" i="6" s="1"/>
  <c r="E22" i="41" s="1"/>
  <c r="D16" i="7"/>
  <c r="D16" i="8" s="1"/>
  <c r="H16" i="8" s="1"/>
  <c r="F25" i="41" s="1"/>
  <c r="T25" i="41" s="1"/>
  <c r="D23" i="3"/>
  <c r="D23" i="4" s="1"/>
  <c r="H23" i="4" s="1"/>
  <c r="D32" i="41" s="1"/>
  <c r="H37" i="8"/>
  <c r="F46" i="41" s="1"/>
  <c r="T46" i="41" s="1"/>
  <c r="D37" i="7"/>
  <c r="D37" i="8" s="1"/>
  <c r="D50" i="5"/>
  <c r="D50" i="6" s="1"/>
  <c r="H50" i="6" s="1"/>
  <c r="E59" i="41" s="1"/>
  <c r="D55" i="3"/>
  <c r="D55" i="4" s="1"/>
  <c r="H55" i="4" s="1"/>
  <c r="D64" i="41" s="1"/>
  <c r="D71" i="3"/>
  <c r="D71" i="4" s="1"/>
  <c r="H71" i="4" s="1"/>
  <c r="D80" i="41" s="1"/>
  <c r="D80" i="7"/>
  <c r="D80" i="8" s="1"/>
  <c r="H80" i="8" s="1"/>
  <c r="F89" i="41" s="1"/>
  <c r="T89" i="41" s="1"/>
  <c r="H115" i="4"/>
  <c r="D124" i="41" s="1"/>
  <c r="D115" i="3"/>
  <c r="D115" i="4" s="1"/>
  <c r="D126" i="5"/>
  <c r="D126" i="6" s="1"/>
  <c r="H126" i="6" s="1"/>
  <c r="E135" i="41" s="1"/>
  <c r="D4" i="5"/>
  <c r="D4" i="6" s="1"/>
  <c r="H4" i="6" s="1"/>
  <c r="E13" i="41" s="1"/>
  <c r="D7" i="7"/>
  <c r="D7" i="8" s="1"/>
  <c r="H7" i="8" s="1"/>
  <c r="F16" i="41" s="1"/>
  <c r="D9" i="3"/>
  <c r="D9" i="4" s="1"/>
  <c r="H9" i="4" s="1"/>
  <c r="D18" i="41" s="1"/>
  <c r="G7" i="41"/>
  <c r="H12" i="6"/>
  <c r="E21" i="41" s="1"/>
  <c r="D12" i="5"/>
  <c r="D12" i="6" s="1"/>
  <c r="D15" i="7"/>
  <c r="D15" i="8" s="1"/>
  <c r="H15" i="8" s="1"/>
  <c r="D17" i="3"/>
  <c r="D17" i="4" s="1"/>
  <c r="H17" i="4" s="1"/>
  <c r="D26" i="41" s="1"/>
  <c r="D20" i="5"/>
  <c r="D20" i="6" s="1"/>
  <c r="H20" i="6" s="1"/>
  <c r="E29" i="41" s="1"/>
  <c r="D25" i="5"/>
  <c r="D25" i="6" s="1"/>
  <c r="H25" i="6" s="1"/>
  <c r="E34" i="41" s="1"/>
  <c r="D28" i="7"/>
  <c r="D28" i="8" s="1"/>
  <c r="H28" i="8" s="1"/>
  <c r="F37" i="41" s="1"/>
  <c r="D30" i="3"/>
  <c r="D30" i="4" s="1"/>
  <c r="H30" i="4" s="1"/>
  <c r="D39" i="41" s="1"/>
  <c r="D33" i="5"/>
  <c r="D33" i="6" s="1"/>
  <c r="H33" i="6" s="1"/>
  <c r="E42" i="41" s="1"/>
  <c r="D36" i="7"/>
  <c r="D36" i="8" s="1"/>
  <c r="H36" i="8" s="1"/>
  <c r="F45" i="41" s="1"/>
  <c r="H38" i="4"/>
  <c r="D47" i="41" s="1"/>
  <c r="D38" i="3"/>
  <c r="D38" i="4" s="1"/>
  <c r="D41" i="5"/>
  <c r="D41" i="6" s="1"/>
  <c r="H41" i="6" s="1"/>
  <c r="E50" i="41" s="1"/>
  <c r="D44" i="7"/>
  <c r="D44" i="8" s="1"/>
  <c r="H44" i="8" s="1"/>
  <c r="F53" i="41" s="1"/>
  <c r="D46" i="3"/>
  <c r="D46" i="4" s="1"/>
  <c r="H46" i="4" s="1"/>
  <c r="D55" i="41" s="1"/>
  <c r="D49" i="5"/>
  <c r="D49" i="6" s="1"/>
  <c r="H49" i="6" s="1"/>
  <c r="E58" i="41" s="1"/>
  <c r="D52" i="7"/>
  <c r="D52" i="8" s="1"/>
  <c r="H52" i="8" s="1"/>
  <c r="D54" i="3"/>
  <c r="D54" i="4" s="1"/>
  <c r="H54" i="4" s="1"/>
  <c r="D63" i="41" s="1"/>
  <c r="D57" i="5"/>
  <c r="D57" i="6" s="1"/>
  <c r="H57" i="6" s="1"/>
  <c r="E66" i="41" s="1"/>
  <c r="D60" i="7"/>
  <c r="D60" i="8" s="1"/>
  <c r="H60" i="8" s="1"/>
  <c r="F69" i="41" s="1"/>
  <c r="D62" i="3"/>
  <c r="D62" i="4" s="1"/>
  <c r="H62" i="4" s="1"/>
  <c r="D71" i="41" s="1"/>
  <c r="D65" i="5"/>
  <c r="D65" i="6" s="1"/>
  <c r="H65" i="6" s="1"/>
  <c r="E74" i="41" s="1"/>
  <c r="D68" i="7"/>
  <c r="D68" i="8" s="1"/>
  <c r="H68" i="8" s="1"/>
  <c r="F77" i="41" s="1"/>
  <c r="D70" i="3"/>
  <c r="D70" i="4" s="1"/>
  <c r="H70" i="4" s="1"/>
  <c r="D79" i="41" s="1"/>
  <c r="D73" i="5"/>
  <c r="D73" i="6" s="1"/>
  <c r="H73" i="6" s="1"/>
  <c r="E82" i="41" s="1"/>
  <c r="D79" i="7"/>
  <c r="D79" i="8" s="1"/>
  <c r="H79" i="8" s="1"/>
  <c r="F88" i="41" s="1"/>
  <c r="D81" i="3"/>
  <c r="D81" i="4" s="1"/>
  <c r="H81" i="4" s="1"/>
  <c r="D90" i="41" s="1"/>
  <c r="D84" i="5"/>
  <c r="D84" i="6" s="1"/>
  <c r="H84" i="6" s="1"/>
  <c r="E93" i="41" s="1"/>
  <c r="D87" i="7"/>
  <c r="D87" i="8" s="1"/>
  <c r="H87" i="8" s="1"/>
  <c r="F96" i="41" s="1"/>
  <c r="D89" i="3"/>
  <c r="D89" i="4" s="1"/>
  <c r="H89" i="4" s="1"/>
  <c r="D98" i="41" s="1"/>
  <c r="D92" i="5"/>
  <c r="D92" i="6" s="1"/>
  <c r="H92" i="6" s="1"/>
  <c r="E101" i="41" s="1"/>
  <c r="D95" i="7"/>
  <c r="D95" i="8" s="1"/>
  <c r="H95" i="8" s="1"/>
  <c r="F104" i="41" s="1"/>
  <c r="D97" i="3"/>
  <c r="D97" i="4" s="1"/>
  <c r="H97" i="4" s="1"/>
  <c r="D106" i="41" s="1"/>
  <c r="G176" i="41"/>
  <c r="D100" i="5"/>
  <c r="D100" i="6" s="1"/>
  <c r="H100" i="6" s="1"/>
  <c r="E109" i="41" s="1"/>
  <c r="D103" i="7"/>
  <c r="D103" i="8" s="1"/>
  <c r="H103" i="8" s="1"/>
  <c r="F112" i="41" s="1"/>
  <c r="T112" i="41" s="1"/>
  <c r="D105" i="3"/>
  <c r="D105" i="4" s="1"/>
  <c r="H105" i="4" s="1"/>
  <c r="D114" i="41" s="1"/>
  <c r="D109" i="5"/>
  <c r="D109" i="6" s="1"/>
  <c r="H109" i="6" s="1"/>
  <c r="E118" i="41" s="1"/>
  <c r="D112" i="7"/>
  <c r="D112" i="8" s="1"/>
  <c r="H112" i="8" s="1"/>
  <c r="F121" i="41" s="1"/>
  <c r="T121" i="41" s="1"/>
  <c r="D114" i="3"/>
  <c r="D114" i="4" s="1"/>
  <c r="H114" i="4" s="1"/>
  <c r="D123" i="41" s="1"/>
  <c r="D117" i="5"/>
  <c r="D117" i="6" s="1"/>
  <c r="H117" i="6" s="1"/>
  <c r="E126" i="41" s="1"/>
  <c r="D120" i="7"/>
  <c r="D120" i="8" s="1"/>
  <c r="H120" i="8" s="1"/>
  <c r="F129" i="41" s="1"/>
  <c r="T129" i="41" s="1"/>
  <c r="H122" i="4"/>
  <c r="D131" i="41" s="1"/>
  <c r="D122" i="3"/>
  <c r="D122" i="4" s="1"/>
  <c r="G179" i="41"/>
  <c r="D125" i="5"/>
  <c r="D125" i="6" s="1"/>
  <c r="H125" i="6" s="1"/>
  <c r="E134" i="41" s="1"/>
  <c r="D128" i="7"/>
  <c r="D128" i="8" s="1"/>
  <c r="H128" i="8" s="1"/>
  <c r="F137" i="41" s="1"/>
  <c r="H130" i="4"/>
  <c r="D139" i="41" s="1"/>
  <c r="D130" i="3"/>
  <c r="D130" i="4" s="1"/>
  <c r="D133" i="5"/>
  <c r="D133" i="6" s="1"/>
  <c r="H133" i="6" s="1"/>
  <c r="E142" i="41" s="1"/>
  <c r="D136" i="7"/>
  <c r="D136" i="8" s="1"/>
  <c r="H136" i="8" s="1"/>
  <c r="F145" i="41" s="1"/>
  <c r="D138" i="3"/>
  <c r="D138" i="4" s="1"/>
  <c r="H138" i="4" s="1"/>
  <c r="D147" i="41" s="1"/>
  <c r="D141" i="5"/>
  <c r="D141" i="6" s="1"/>
  <c r="H141" i="6" s="1"/>
  <c r="E150" i="41" s="1"/>
  <c r="D144" i="7"/>
  <c r="D144" i="8" s="1"/>
  <c r="H144" i="8" s="1"/>
  <c r="F153" i="41" s="1"/>
  <c r="D146" i="3"/>
  <c r="D146" i="4" s="1"/>
  <c r="H146" i="4" s="1"/>
  <c r="D155" i="41" s="1"/>
  <c r="D149" i="5"/>
  <c r="D149" i="6" s="1"/>
  <c r="H149" i="6" s="1"/>
  <c r="E158" i="41" s="1"/>
  <c r="D152" i="7"/>
  <c r="D152" i="8" s="1"/>
  <c r="H152" i="8" s="1"/>
  <c r="D154" i="3"/>
  <c r="D154" i="4" s="1"/>
  <c r="H154" i="4" s="1"/>
  <c r="D163" i="41" s="1"/>
  <c r="D8" i="7"/>
  <c r="D8" i="8" s="1"/>
  <c r="H8" i="8" s="1"/>
  <c r="F17" i="41" s="1"/>
  <c r="D63" i="3"/>
  <c r="D63" i="4" s="1"/>
  <c r="H63" i="4" s="1"/>
  <c r="D72" i="41" s="1"/>
  <c r="D66" i="5"/>
  <c r="D66" i="6" s="1"/>
  <c r="H66" i="6" s="1"/>
  <c r="E75" i="41" s="1"/>
  <c r="D82" i="3"/>
  <c r="D82" i="4" s="1"/>
  <c r="H82" i="4" s="1"/>
  <c r="D91" i="41" s="1"/>
  <c r="D85" i="5"/>
  <c r="D85" i="6" s="1"/>
  <c r="H85" i="6" s="1"/>
  <c r="E94" i="41" s="1"/>
  <c r="D93" i="5"/>
  <c r="D93" i="6" s="1"/>
  <c r="H93" i="6" s="1"/>
  <c r="E102" i="41" s="1"/>
  <c r="D98" i="3"/>
  <c r="D98" i="4" s="1"/>
  <c r="H98" i="4" s="1"/>
  <c r="D107" i="41" s="1"/>
  <c r="D101" i="5"/>
  <c r="D101" i="6" s="1"/>
  <c r="H101" i="6" s="1"/>
  <c r="E110" i="41" s="1"/>
  <c r="D104" i="7"/>
  <c r="D104" i="8" s="1"/>
  <c r="H104" i="8" s="1"/>
  <c r="F113" i="41" s="1"/>
  <c r="D118" i="5"/>
  <c r="D118" i="6" s="1"/>
  <c r="H118" i="6" s="1"/>
  <c r="E127" i="41" s="1"/>
  <c r="D123" i="3"/>
  <c r="D123" i="4" s="1"/>
  <c r="H123" i="4" s="1"/>
  <c r="D132" i="41" s="1"/>
  <c r="D142" i="5"/>
  <c r="D142" i="6" s="1"/>
  <c r="H142" i="6" s="1"/>
  <c r="E151" i="41" s="1"/>
  <c r="G182" i="41"/>
  <c r="H150" i="6"/>
  <c r="E159" i="41" s="1"/>
  <c r="D150" i="5"/>
  <c r="D150" i="6" s="1"/>
  <c r="D6" i="7"/>
  <c r="D6" i="8" s="1"/>
  <c r="H6" i="8" s="1"/>
  <c r="F15" i="41" s="1"/>
  <c r="T15" i="41" s="1"/>
  <c r="D8" i="3"/>
  <c r="D8" i="4" s="1"/>
  <c r="H8" i="4" s="1"/>
  <c r="D17" i="41" s="1"/>
  <c r="G8" i="41"/>
  <c r="D11" i="5"/>
  <c r="D11" i="6" s="1"/>
  <c r="H11" i="6" s="1"/>
  <c r="E20" i="41" s="1"/>
  <c r="R20" i="41" s="1"/>
  <c r="D14" i="7"/>
  <c r="D14" i="8" s="1"/>
  <c r="H14" i="8" s="1"/>
  <c r="F23" i="41" s="1"/>
  <c r="D16" i="3"/>
  <c r="D16" i="4" s="1"/>
  <c r="H16" i="4" s="1"/>
  <c r="D25" i="41" s="1"/>
  <c r="D19" i="5"/>
  <c r="D19" i="6" s="1"/>
  <c r="H19" i="6" s="1"/>
  <c r="E28" i="41" s="1"/>
  <c r="R28" i="41" s="1"/>
  <c r="D21" i="7"/>
  <c r="D21" i="8" s="1"/>
  <c r="H21" i="8" s="1"/>
  <c r="F30" i="41" s="1"/>
  <c r="D22" i="3"/>
  <c r="D22" i="4" s="1"/>
  <c r="H22" i="4" s="1"/>
  <c r="D31" i="41" s="1"/>
  <c r="D24" i="5"/>
  <c r="D24" i="6" s="1"/>
  <c r="H24" i="6" s="1"/>
  <c r="E33" i="41" s="1"/>
  <c r="D27" i="7"/>
  <c r="D27" i="8" s="1"/>
  <c r="H27" i="8" s="1"/>
  <c r="F36" i="41" s="1"/>
  <c r="T36" i="41" s="1"/>
  <c r="D29" i="3"/>
  <c r="D29" i="4" s="1"/>
  <c r="H29" i="4" s="1"/>
  <c r="D38" i="41" s="1"/>
  <c r="D32" i="5"/>
  <c r="D32" i="6" s="1"/>
  <c r="H32" i="6" s="1"/>
  <c r="E41" i="41" s="1"/>
  <c r="R41" i="41" s="1"/>
  <c r="D35" i="7"/>
  <c r="D35" i="8" s="1"/>
  <c r="H35" i="8" s="1"/>
  <c r="F44" i="41" s="1"/>
  <c r="T44" i="41" s="1"/>
  <c r="D37" i="3"/>
  <c r="D37" i="4" s="1"/>
  <c r="H37" i="4" s="1"/>
  <c r="D46" i="41" s="1"/>
  <c r="D40" i="5"/>
  <c r="D40" i="6" s="1"/>
  <c r="H40" i="6" s="1"/>
  <c r="E49" i="41" s="1"/>
  <c r="R49" i="41" s="1"/>
  <c r="D43" i="7"/>
  <c r="D43" i="8" s="1"/>
  <c r="H43" i="8" s="1"/>
  <c r="F52" i="41" s="1"/>
  <c r="T52" i="41" s="1"/>
  <c r="D45" i="3"/>
  <c r="D45" i="4" s="1"/>
  <c r="H45" i="4" s="1"/>
  <c r="D54" i="41" s="1"/>
  <c r="D48" i="5"/>
  <c r="D48" i="6" s="1"/>
  <c r="H48" i="6" s="1"/>
  <c r="E57" i="41" s="1"/>
  <c r="D51" i="7"/>
  <c r="D51" i="8" s="1"/>
  <c r="H51" i="8" s="1"/>
  <c r="F60" i="41" s="1"/>
  <c r="T60" i="41" s="1"/>
  <c r="D53" i="3"/>
  <c r="D53" i="4" s="1"/>
  <c r="H53" i="4" s="1"/>
  <c r="D62" i="41" s="1"/>
  <c r="D56" i="5"/>
  <c r="D56" i="6" s="1"/>
  <c r="H56" i="6" s="1"/>
  <c r="E65" i="41" s="1"/>
  <c r="D59" i="7"/>
  <c r="D59" i="8" s="1"/>
  <c r="H59" i="8" s="1"/>
  <c r="F68" i="41" s="1"/>
  <c r="T68" i="41" s="1"/>
  <c r="D61" i="3"/>
  <c r="D61" i="4" s="1"/>
  <c r="H61" i="4" s="1"/>
  <c r="D70" i="41" s="1"/>
  <c r="D64" i="5"/>
  <c r="D64" i="6" s="1"/>
  <c r="H64" i="6" s="1"/>
  <c r="E73" i="41" s="1"/>
  <c r="R73" i="41" s="1"/>
  <c r="D67" i="7"/>
  <c r="D67" i="8" s="1"/>
  <c r="H67" i="8" s="1"/>
  <c r="D69" i="3"/>
  <c r="D69" i="4" s="1"/>
  <c r="H69" i="4" s="1"/>
  <c r="D78" i="41" s="1"/>
  <c r="D72" i="5"/>
  <c r="D72" i="6" s="1"/>
  <c r="H72" i="6" s="1"/>
  <c r="E81" i="41" s="1"/>
  <c r="D75" i="7"/>
  <c r="D75" i="8" s="1"/>
  <c r="H75" i="8" s="1"/>
  <c r="F84" i="41" s="1"/>
  <c r="T84" i="41" s="1"/>
  <c r="D77" i="7"/>
  <c r="D77" i="8" s="1"/>
  <c r="H77" i="8" s="1"/>
  <c r="F86" i="41" s="1"/>
  <c r="D80" i="3"/>
  <c r="D80" i="4" s="1"/>
  <c r="H80" i="4" s="1"/>
  <c r="D89" i="41" s="1"/>
  <c r="G175" i="41"/>
  <c r="H83" i="6"/>
  <c r="E92" i="41" s="1"/>
  <c r="D83" i="5"/>
  <c r="D83" i="6" s="1"/>
  <c r="H86" i="8"/>
  <c r="F95" i="41" s="1"/>
  <c r="T95" i="41" s="1"/>
  <c r="D86" i="7"/>
  <c r="D86" i="8" s="1"/>
  <c r="D88" i="3"/>
  <c r="D88" i="4" s="1"/>
  <c r="H88" i="4" s="1"/>
  <c r="D97" i="41" s="1"/>
  <c r="D91" i="5"/>
  <c r="D91" i="6" s="1"/>
  <c r="H91" i="6" s="1"/>
  <c r="E100" i="41" s="1"/>
  <c r="D94" i="7"/>
  <c r="D94" i="8" s="1"/>
  <c r="H94" i="8" s="1"/>
  <c r="F103" i="41" s="1"/>
  <c r="D96" i="3"/>
  <c r="D96" i="4" s="1"/>
  <c r="H96" i="4" s="1"/>
  <c r="D105" i="41" s="1"/>
  <c r="D99" i="5"/>
  <c r="D99" i="6" s="1"/>
  <c r="H99" i="6" s="1"/>
  <c r="E108" i="41" s="1"/>
  <c r="R108" i="41" s="1"/>
  <c r="H102" i="8"/>
  <c r="F111" i="41" s="1"/>
  <c r="D102" i="7"/>
  <c r="D102" i="8" s="1"/>
  <c r="D104" i="3"/>
  <c r="D104" i="4" s="1"/>
  <c r="H104" i="4" s="1"/>
  <c r="D113" i="41" s="1"/>
  <c r="H107" i="6"/>
  <c r="E116" i="41" s="1"/>
  <c r="D107" i="5"/>
  <c r="D107" i="6" s="1"/>
  <c r="D110" i="1"/>
  <c r="D110" i="2" s="1"/>
  <c r="H110" i="2" s="1"/>
  <c r="C119" i="41" s="1"/>
  <c r="D111" i="7"/>
  <c r="D111" i="8" s="1"/>
  <c r="H111" i="8" s="1"/>
  <c r="F120" i="41" s="1"/>
  <c r="D113" i="3"/>
  <c r="D113" i="4" s="1"/>
  <c r="H113" i="4" s="1"/>
  <c r="D116" i="5"/>
  <c r="D116" i="6" s="1"/>
  <c r="H116" i="6" s="1"/>
  <c r="E125" i="41" s="1"/>
  <c r="R125" i="41" s="1"/>
  <c r="D119" i="7"/>
  <c r="D119" i="8" s="1"/>
  <c r="H119" i="8" s="1"/>
  <c r="F128" i="41" s="1"/>
  <c r="T128" i="41" s="1"/>
  <c r="H121" i="4"/>
  <c r="D130" i="41" s="1"/>
  <c r="D121" i="3"/>
  <c r="D121" i="4" s="1"/>
  <c r="H124" i="6"/>
  <c r="E133" i="41" s="1"/>
  <c r="D124" i="5"/>
  <c r="D124" i="6" s="1"/>
  <c r="D127" i="7"/>
  <c r="D127" i="8" s="1"/>
  <c r="H127" i="8" s="1"/>
  <c r="F136" i="41" s="1"/>
  <c r="D129" i="3"/>
  <c r="D129" i="4" s="1"/>
  <c r="H129" i="4" s="1"/>
  <c r="D138" i="41" s="1"/>
  <c r="D132" i="5"/>
  <c r="D132" i="6" s="1"/>
  <c r="H132" i="6" s="1"/>
  <c r="D135" i="7"/>
  <c r="D135" i="8" s="1"/>
  <c r="H135" i="8" s="1"/>
  <c r="D137" i="3"/>
  <c r="D137" i="4" s="1"/>
  <c r="H137" i="4" s="1"/>
  <c r="D146" i="41" s="1"/>
  <c r="T147" i="41"/>
  <c r="D140" i="5"/>
  <c r="D140" i="6" s="1"/>
  <c r="H140" i="6" s="1"/>
  <c r="E149" i="41" s="1"/>
  <c r="D143" i="7"/>
  <c r="D143" i="8" s="1"/>
  <c r="H143" i="8" s="1"/>
  <c r="F152" i="41" s="1"/>
  <c r="T152" i="41" s="1"/>
  <c r="H145" i="4"/>
  <c r="D154" i="41" s="1"/>
  <c r="D145" i="3"/>
  <c r="D145" i="4" s="1"/>
  <c r="D148" i="5"/>
  <c r="D148" i="6" s="1"/>
  <c r="H148" i="6" s="1"/>
  <c r="E157" i="41" s="1"/>
  <c r="D151" i="7"/>
  <c r="D151" i="8" s="1"/>
  <c r="H151" i="8" s="1"/>
  <c r="F160" i="41" s="1"/>
  <c r="T160" i="41" s="1"/>
  <c r="D153" i="3"/>
  <c r="D153" i="4" s="1"/>
  <c r="H153" i="4" s="1"/>
  <c r="D162" i="41" s="1"/>
  <c r="G183" i="41"/>
  <c r="D156" i="5"/>
  <c r="D156" i="6" s="1"/>
  <c r="H156" i="6" s="1"/>
  <c r="E165" i="41" s="1"/>
  <c r="D26" i="5"/>
  <c r="D26" i="6" s="1"/>
  <c r="H26" i="6" s="1"/>
  <c r="E35" i="41" s="1"/>
  <c r="H31" i="4"/>
  <c r="D40" i="41" s="1"/>
  <c r="D31" i="3"/>
  <c r="D31" i="4" s="1"/>
  <c r="D45" i="7"/>
  <c r="D45" i="8" s="1"/>
  <c r="H45" i="8" s="1"/>
  <c r="F54" i="41" s="1"/>
  <c r="D69" i="7"/>
  <c r="D69" i="8" s="1"/>
  <c r="H69" i="8" s="1"/>
  <c r="F78" i="41" s="1"/>
  <c r="U85" i="41"/>
  <c r="Q85" i="41"/>
  <c r="D96" i="7"/>
  <c r="D96" i="8" s="1"/>
  <c r="H96" i="8" s="1"/>
  <c r="F105" i="41" s="1"/>
  <c r="T105" i="41" s="1"/>
  <c r="D121" i="7"/>
  <c r="D121" i="8" s="1"/>
  <c r="H121" i="8" s="1"/>
  <c r="F130" i="41" s="1"/>
  <c r="D129" i="7"/>
  <c r="D129" i="8" s="1"/>
  <c r="H129" i="8" s="1"/>
  <c r="F138" i="41" s="1"/>
  <c r="D131" i="3"/>
  <c r="D131" i="4" s="1"/>
  <c r="H131" i="4" s="1"/>
  <c r="D140" i="41" s="1"/>
  <c r="D134" i="5"/>
  <c r="D134" i="6" s="1"/>
  <c r="H134" i="6" s="1"/>
  <c r="E143" i="41" s="1"/>
  <c r="D5" i="7"/>
  <c r="D5" i="8" s="1"/>
  <c r="H5" i="8" s="1"/>
  <c r="F14" i="41" s="1"/>
  <c r="D7" i="3"/>
  <c r="D7" i="4" s="1"/>
  <c r="H7" i="4" s="1"/>
  <c r="D16" i="41" s="1"/>
  <c r="D10" i="5"/>
  <c r="D10" i="6" s="1"/>
  <c r="H10" i="6" s="1"/>
  <c r="E19" i="41" s="1"/>
  <c r="D13" i="7"/>
  <c r="D13" i="8" s="1"/>
  <c r="H13" i="8" s="1"/>
  <c r="F22" i="41" s="1"/>
  <c r="D15" i="3"/>
  <c r="D15" i="4" s="1"/>
  <c r="H15" i="4" s="1"/>
  <c r="D18" i="5"/>
  <c r="D18" i="6" s="1"/>
  <c r="H18" i="6" s="1"/>
  <c r="E27" i="41" s="1"/>
  <c r="G5" i="41"/>
  <c r="D23" i="5"/>
  <c r="D23" i="6" s="1"/>
  <c r="H23" i="6" s="1"/>
  <c r="E32" i="41" s="1"/>
  <c r="R32" i="41" s="1"/>
  <c r="D26" i="7"/>
  <c r="D26" i="8" s="1"/>
  <c r="H26" i="8" s="1"/>
  <c r="F35" i="41" s="1"/>
  <c r="T35" i="41" s="1"/>
  <c r="D28" i="3"/>
  <c r="D28" i="4" s="1"/>
  <c r="H28" i="4" s="1"/>
  <c r="D37" i="41" s="1"/>
  <c r="H31" i="6"/>
  <c r="E40" i="41" s="1"/>
  <c r="R40" i="41" s="1"/>
  <c r="D31" i="5"/>
  <c r="D31" i="6" s="1"/>
  <c r="D34" i="7"/>
  <c r="D34" i="8" s="1"/>
  <c r="H34" i="8" s="1"/>
  <c r="F43" i="41" s="1"/>
  <c r="T43" i="41" s="1"/>
  <c r="D36" i="3"/>
  <c r="D36" i="4" s="1"/>
  <c r="H36" i="4" s="1"/>
  <c r="D45" i="41" s="1"/>
  <c r="D39" i="5"/>
  <c r="D39" i="6" s="1"/>
  <c r="H39" i="6" s="1"/>
  <c r="E48" i="41" s="1"/>
  <c r="R48" i="41" s="1"/>
  <c r="D42" i="7"/>
  <c r="D42" i="8" s="1"/>
  <c r="H42" i="8" s="1"/>
  <c r="F51" i="41" s="1"/>
  <c r="T51" i="41" s="1"/>
  <c r="H44" i="4"/>
  <c r="D53" i="41" s="1"/>
  <c r="D44" i="3"/>
  <c r="D44" i="4" s="1"/>
  <c r="D47" i="5"/>
  <c r="D47" i="6" s="1"/>
  <c r="H47" i="6" s="1"/>
  <c r="D50" i="7"/>
  <c r="D50" i="8" s="1"/>
  <c r="H50" i="8" s="1"/>
  <c r="F59" i="41" s="1"/>
  <c r="T59" i="41" s="1"/>
  <c r="D52" i="3"/>
  <c r="D52" i="4" s="1"/>
  <c r="H52" i="4" s="1"/>
  <c r="D55" i="5"/>
  <c r="D55" i="6" s="1"/>
  <c r="H55" i="6" s="1"/>
  <c r="E64" i="41" s="1"/>
  <c r="R64" i="41" s="1"/>
  <c r="H58" i="8"/>
  <c r="F67" i="41" s="1"/>
  <c r="D58" i="7"/>
  <c r="D58" i="8" s="1"/>
  <c r="D60" i="3"/>
  <c r="D60" i="4" s="1"/>
  <c r="H60" i="4" s="1"/>
  <c r="D69" i="41" s="1"/>
  <c r="H63" i="6"/>
  <c r="E72" i="41" s="1"/>
  <c r="D63" i="5"/>
  <c r="D63" i="6" s="1"/>
  <c r="D66" i="7"/>
  <c r="D66" i="8" s="1"/>
  <c r="H66" i="8" s="1"/>
  <c r="F75" i="41" s="1"/>
  <c r="T75" i="41" s="1"/>
  <c r="H68" i="4"/>
  <c r="D77" i="41" s="1"/>
  <c r="D68" i="3"/>
  <c r="D68" i="4" s="1"/>
  <c r="D71" i="5"/>
  <c r="D71" i="6" s="1"/>
  <c r="H71" i="6" s="1"/>
  <c r="E80" i="41" s="1"/>
  <c r="D74" i="7"/>
  <c r="D74" i="8" s="1"/>
  <c r="H74" i="8" s="1"/>
  <c r="F83" i="41" s="1"/>
  <c r="T83" i="41" s="1"/>
  <c r="H79" i="4"/>
  <c r="D88" i="41" s="1"/>
  <c r="D79" i="3"/>
  <c r="D79" i="4" s="1"/>
  <c r="D82" i="5"/>
  <c r="D82" i="6" s="1"/>
  <c r="H82" i="6" s="1"/>
  <c r="E91" i="41" s="1"/>
  <c r="R91" i="41" s="1"/>
  <c r="D85" i="7"/>
  <c r="D85" i="8" s="1"/>
  <c r="H85" i="8" s="1"/>
  <c r="F94" i="41" s="1"/>
  <c r="T94" i="41" s="1"/>
  <c r="D87" i="3"/>
  <c r="D87" i="4" s="1"/>
  <c r="H87" i="4" s="1"/>
  <c r="D96" i="41" s="1"/>
  <c r="D90" i="5"/>
  <c r="D90" i="6" s="1"/>
  <c r="H90" i="6" s="1"/>
  <c r="E99" i="41" s="1"/>
  <c r="D93" i="7"/>
  <c r="D93" i="8" s="1"/>
  <c r="H93" i="8" s="1"/>
  <c r="F102" i="41" s="1"/>
  <c r="T102" i="41" s="1"/>
  <c r="D95" i="3"/>
  <c r="D95" i="4" s="1"/>
  <c r="H95" i="4" s="1"/>
  <c r="D104" i="41" s="1"/>
  <c r="D98" i="5"/>
  <c r="D98" i="6" s="1"/>
  <c r="H98" i="6" s="1"/>
  <c r="E107" i="41" s="1"/>
  <c r="H101" i="8"/>
  <c r="F110" i="41" s="1"/>
  <c r="D101" i="7"/>
  <c r="D101" i="8" s="1"/>
  <c r="D103" i="3"/>
  <c r="D103" i="4" s="1"/>
  <c r="H103" i="4" s="1"/>
  <c r="D112" i="41" s="1"/>
  <c r="D106" i="5"/>
  <c r="D106" i="6" s="1"/>
  <c r="H106" i="6" s="1"/>
  <c r="E115" i="41" s="1"/>
  <c r="D110" i="7"/>
  <c r="D110" i="8" s="1"/>
  <c r="H110" i="8" s="1"/>
  <c r="F119" i="41" s="1"/>
  <c r="T119" i="41" s="1"/>
  <c r="D112" i="3"/>
  <c r="D112" i="4" s="1"/>
  <c r="H112" i="4" s="1"/>
  <c r="D121" i="41" s="1"/>
  <c r="D115" i="5"/>
  <c r="D115" i="6" s="1"/>
  <c r="H115" i="6" s="1"/>
  <c r="E124" i="41" s="1"/>
  <c r="R124" i="41" s="1"/>
  <c r="H118" i="8"/>
  <c r="F127" i="41" s="1"/>
  <c r="D118" i="7"/>
  <c r="D118" i="8" s="1"/>
  <c r="D120" i="3"/>
  <c r="D120" i="4" s="1"/>
  <c r="H120" i="4" s="1"/>
  <c r="D129" i="41" s="1"/>
  <c r="D123" i="5"/>
  <c r="D123" i="6" s="1"/>
  <c r="H123" i="6" s="1"/>
  <c r="E132" i="41" s="1"/>
  <c r="D126" i="7"/>
  <c r="D126" i="8" s="1"/>
  <c r="H126" i="8" s="1"/>
  <c r="F135" i="41" s="1"/>
  <c r="T135" i="41" s="1"/>
  <c r="D128" i="3"/>
  <c r="D128" i="4" s="1"/>
  <c r="H128" i="4" s="1"/>
  <c r="D137" i="41" s="1"/>
  <c r="D131" i="5"/>
  <c r="D131" i="6" s="1"/>
  <c r="H131" i="6" s="1"/>
  <c r="E140" i="41" s="1"/>
  <c r="D134" i="7"/>
  <c r="D134" i="8" s="1"/>
  <c r="H134" i="8" s="1"/>
  <c r="F143" i="41" s="1"/>
  <c r="D136" i="3"/>
  <c r="D136" i="4" s="1"/>
  <c r="H136" i="4" s="1"/>
  <c r="D145" i="41" s="1"/>
  <c r="D139" i="5"/>
  <c r="D139" i="6" s="1"/>
  <c r="H139" i="6" s="1"/>
  <c r="E148" i="41" s="1"/>
  <c r="D142" i="7"/>
  <c r="D142" i="8" s="1"/>
  <c r="H142" i="8" s="1"/>
  <c r="F151" i="41" s="1"/>
  <c r="T151" i="41" s="1"/>
  <c r="D144" i="3"/>
  <c r="D144" i="4" s="1"/>
  <c r="H144" i="4" s="1"/>
  <c r="D153" i="41" s="1"/>
  <c r="G181" i="41"/>
  <c r="D147" i="5"/>
  <c r="D147" i="6" s="1"/>
  <c r="H147" i="6" s="1"/>
  <c r="E156" i="41" s="1"/>
  <c r="D150" i="7"/>
  <c r="D150" i="8" s="1"/>
  <c r="H150" i="8" s="1"/>
  <c r="F159" i="41" s="1"/>
  <c r="D152" i="3"/>
  <c r="D152" i="4" s="1"/>
  <c r="H152" i="4" s="1"/>
  <c r="D155" i="5"/>
  <c r="D155" i="6" s="1"/>
  <c r="H155" i="6" s="1"/>
  <c r="E164" i="41" s="1"/>
  <c r="G4" i="41"/>
  <c r="D10" i="3"/>
  <c r="D10" i="4" s="1"/>
  <c r="H10" i="4" s="1"/>
  <c r="D19" i="41" s="1"/>
  <c r="D137" i="7"/>
  <c r="D137" i="8" s="1"/>
  <c r="H137" i="8" s="1"/>
  <c r="F146" i="41" s="1"/>
  <c r="D139" i="3"/>
  <c r="D139" i="4" s="1"/>
  <c r="H139" i="4" s="1"/>
  <c r="D148" i="41" s="1"/>
  <c r="D145" i="7"/>
  <c r="D145" i="8" s="1"/>
  <c r="H145" i="8" s="1"/>
  <c r="F154" i="41" s="1"/>
  <c r="T154" i="41" s="1"/>
  <c r="H147" i="4"/>
  <c r="D156" i="41" s="1"/>
  <c r="D147" i="3"/>
  <c r="D147" i="4" s="1"/>
  <c r="H153" i="8"/>
  <c r="F162" i="41" s="1"/>
  <c r="T162" i="41" s="1"/>
  <c r="D153" i="7"/>
  <c r="D153" i="8" s="1"/>
  <c r="D155" i="3"/>
  <c r="D155" i="4" s="1"/>
  <c r="H155" i="4" s="1"/>
  <c r="D164" i="41" s="1"/>
  <c r="D4" i="7"/>
  <c r="D4" i="8" s="1"/>
  <c r="H4" i="8" s="1"/>
  <c r="F13" i="41" s="1"/>
  <c r="T13" i="41" s="1"/>
  <c r="H6" i="4"/>
  <c r="D15" i="41" s="1"/>
  <c r="D6" i="3"/>
  <c r="D6" i="4" s="1"/>
  <c r="G9" i="41"/>
  <c r="D9" i="5"/>
  <c r="D9" i="6" s="1"/>
  <c r="H9" i="6" s="1"/>
  <c r="E18" i="41" s="1"/>
  <c r="D12" i="7"/>
  <c r="D12" i="8" s="1"/>
  <c r="H12" i="8" s="1"/>
  <c r="F21" i="41" s="1"/>
  <c r="D14" i="3"/>
  <c r="D14" i="4" s="1"/>
  <c r="H14" i="4" s="1"/>
  <c r="D23" i="41" s="1"/>
  <c r="D17" i="5"/>
  <c r="D17" i="6" s="1"/>
  <c r="H17" i="6" s="1"/>
  <c r="E26" i="41" s="1"/>
  <c r="D20" i="7"/>
  <c r="D20" i="8" s="1"/>
  <c r="H20" i="8" s="1"/>
  <c r="F29" i="41" s="1"/>
  <c r="D21" i="3"/>
  <c r="D21" i="4" s="1"/>
  <c r="H21" i="4" s="1"/>
  <c r="D30" i="41" s="1"/>
  <c r="D25" i="7"/>
  <c r="D25" i="8" s="1"/>
  <c r="H25" i="8" s="1"/>
  <c r="F34" i="41" s="1"/>
  <c r="D27" i="3"/>
  <c r="D27" i="4" s="1"/>
  <c r="H27" i="4" s="1"/>
  <c r="D36" i="41" s="1"/>
  <c r="D30" i="5"/>
  <c r="D30" i="6" s="1"/>
  <c r="H30" i="6" s="1"/>
  <c r="E39" i="41" s="1"/>
  <c r="D33" i="7"/>
  <c r="D33" i="8" s="1"/>
  <c r="H33" i="8" s="1"/>
  <c r="F42" i="41" s="1"/>
  <c r="D35" i="3"/>
  <c r="D35" i="4" s="1"/>
  <c r="H35" i="4" s="1"/>
  <c r="D44" i="41" s="1"/>
  <c r="D38" i="5"/>
  <c r="D38" i="6" s="1"/>
  <c r="H38" i="6" s="1"/>
  <c r="E47" i="41" s="1"/>
  <c r="D41" i="7"/>
  <c r="D41" i="8" s="1"/>
  <c r="H41" i="8" s="1"/>
  <c r="F50" i="41" s="1"/>
  <c r="D43" i="3"/>
  <c r="D43" i="4" s="1"/>
  <c r="H43" i="4" s="1"/>
  <c r="D52" i="41" s="1"/>
  <c r="G171" i="41"/>
  <c r="D46" i="5"/>
  <c r="D46" i="6" s="1"/>
  <c r="H46" i="6" s="1"/>
  <c r="E55" i="41" s="1"/>
  <c r="R55" i="41" s="1"/>
  <c r="H49" i="8"/>
  <c r="F58" i="41" s="1"/>
  <c r="D49" i="7"/>
  <c r="D49" i="8" s="1"/>
  <c r="D51" i="3"/>
  <c r="D51" i="4" s="1"/>
  <c r="H51" i="4" s="1"/>
  <c r="D60" i="41" s="1"/>
  <c r="D54" i="5"/>
  <c r="D54" i="6" s="1"/>
  <c r="H54" i="6" s="1"/>
  <c r="E63" i="41" s="1"/>
  <c r="H57" i="8"/>
  <c r="F66" i="41" s="1"/>
  <c r="T66" i="41" s="1"/>
  <c r="D57" i="7"/>
  <c r="D57" i="8" s="1"/>
  <c r="D59" i="3"/>
  <c r="D59" i="4" s="1"/>
  <c r="H59" i="4" s="1"/>
  <c r="D68" i="41" s="1"/>
  <c r="D62" i="5"/>
  <c r="D62" i="6" s="1"/>
  <c r="H62" i="6" s="1"/>
  <c r="E71" i="41" s="1"/>
  <c r="D65" i="7"/>
  <c r="D65" i="8" s="1"/>
  <c r="H65" i="8" s="1"/>
  <c r="F74" i="41" s="1"/>
  <c r="T74" i="41" s="1"/>
  <c r="D67" i="3"/>
  <c r="D67" i="4" s="1"/>
  <c r="H67" i="4" s="1"/>
  <c r="D70" i="5"/>
  <c r="D70" i="6" s="1"/>
  <c r="H70" i="6" s="1"/>
  <c r="E79" i="41" s="1"/>
  <c r="D73" i="7"/>
  <c r="D73" i="8" s="1"/>
  <c r="H73" i="8" s="1"/>
  <c r="F82" i="41" s="1"/>
  <c r="T82" i="41" s="1"/>
  <c r="D75" i="3"/>
  <c r="D75" i="4" s="1"/>
  <c r="H75" i="4" s="1"/>
  <c r="D84" i="41" s="1"/>
  <c r="D77" i="3"/>
  <c r="D77" i="4" s="1"/>
  <c r="H77" i="4" s="1"/>
  <c r="D86" i="41" s="1"/>
  <c r="D81" i="5"/>
  <c r="D81" i="6" s="1"/>
  <c r="H81" i="6" s="1"/>
  <c r="E90" i="41" s="1"/>
  <c r="D84" i="7"/>
  <c r="D84" i="8" s="1"/>
  <c r="H84" i="8" s="1"/>
  <c r="F93" i="41" s="1"/>
  <c r="T93" i="41" s="1"/>
  <c r="D86" i="3"/>
  <c r="D86" i="4" s="1"/>
  <c r="H86" i="4" s="1"/>
  <c r="D95" i="41" s="1"/>
  <c r="H89" i="6"/>
  <c r="E98" i="41" s="1"/>
  <c r="D89" i="5"/>
  <c r="D89" i="6" s="1"/>
  <c r="H92" i="8"/>
  <c r="F101" i="41" s="1"/>
  <c r="T101" i="41" s="1"/>
  <c r="D92" i="7"/>
  <c r="D92" i="8" s="1"/>
  <c r="D94" i="3"/>
  <c r="D94" i="4" s="1"/>
  <c r="H94" i="4" s="1"/>
  <c r="D103" i="41" s="1"/>
  <c r="D97" i="5"/>
  <c r="D97" i="6" s="1"/>
  <c r="H97" i="6" s="1"/>
  <c r="E106" i="41" s="1"/>
  <c r="D100" i="7"/>
  <c r="D100" i="8" s="1"/>
  <c r="H100" i="8" s="1"/>
  <c r="F109" i="41" s="1"/>
  <c r="T109" i="41" s="1"/>
  <c r="D102" i="3"/>
  <c r="D102" i="4" s="1"/>
  <c r="H102" i="4" s="1"/>
  <c r="D111" i="41" s="1"/>
  <c r="D105" i="5"/>
  <c r="D105" i="6" s="1"/>
  <c r="H105" i="6" s="1"/>
  <c r="E114" i="41" s="1"/>
  <c r="H109" i="8"/>
  <c r="F118" i="41" s="1"/>
  <c r="T118" i="41" s="1"/>
  <c r="D109" i="7"/>
  <c r="D109" i="8" s="1"/>
  <c r="D111" i="3"/>
  <c r="D111" i="4" s="1"/>
  <c r="H111" i="4" s="1"/>
  <c r="D120" i="41" s="1"/>
  <c r="D114" i="5"/>
  <c r="D114" i="6" s="1"/>
  <c r="H114" i="6" s="1"/>
  <c r="E123" i="41" s="1"/>
  <c r="R123" i="41" s="1"/>
  <c r="D117" i="7"/>
  <c r="D117" i="8" s="1"/>
  <c r="H117" i="8" s="1"/>
  <c r="F126" i="41" s="1"/>
  <c r="T126" i="41" s="1"/>
  <c r="D119" i="3"/>
  <c r="D119" i="4" s="1"/>
  <c r="H119" i="4" s="1"/>
  <c r="D128" i="41" s="1"/>
  <c r="D122" i="5"/>
  <c r="D122" i="6" s="1"/>
  <c r="H122" i="6" s="1"/>
  <c r="E131" i="41" s="1"/>
  <c r="D125" i="7"/>
  <c r="D125" i="8" s="1"/>
  <c r="H125" i="8" s="1"/>
  <c r="F134" i="41" s="1"/>
  <c r="T134" i="41" s="1"/>
  <c r="D127" i="3"/>
  <c r="D127" i="4" s="1"/>
  <c r="H127" i="4" s="1"/>
  <c r="D136" i="41" s="1"/>
  <c r="D130" i="5"/>
  <c r="D130" i="6" s="1"/>
  <c r="H130" i="6" s="1"/>
  <c r="E139" i="41" s="1"/>
  <c r="D133" i="7"/>
  <c r="D133" i="8" s="1"/>
  <c r="H133" i="8" s="1"/>
  <c r="F142" i="41" s="1"/>
  <c r="D135" i="3"/>
  <c r="D135" i="4" s="1"/>
  <c r="H135" i="4" s="1"/>
  <c r="D138" i="5"/>
  <c r="D138" i="6" s="1"/>
  <c r="H138" i="6" s="1"/>
  <c r="E147" i="41" s="1"/>
  <c r="D141" i="7"/>
  <c r="D141" i="8" s="1"/>
  <c r="H141" i="8" s="1"/>
  <c r="F150" i="41" s="1"/>
  <c r="D143" i="3"/>
  <c r="D143" i="4" s="1"/>
  <c r="H143" i="4" s="1"/>
  <c r="D152" i="41" s="1"/>
  <c r="G180" i="41"/>
  <c r="D146" i="5"/>
  <c r="D146" i="6" s="1"/>
  <c r="H146" i="6" s="1"/>
  <c r="E155" i="41" s="1"/>
  <c r="D149" i="7"/>
  <c r="D149" i="8" s="1"/>
  <c r="H149" i="8" s="1"/>
  <c r="F158" i="41" s="1"/>
  <c r="D151" i="3"/>
  <c r="D151" i="4" s="1"/>
  <c r="H151" i="4" s="1"/>
  <c r="D160" i="41" s="1"/>
  <c r="D154" i="5"/>
  <c r="D154" i="6" s="1"/>
  <c r="H154" i="6" s="1"/>
  <c r="E163" i="41" s="1"/>
  <c r="D34" i="5"/>
  <c r="D34" i="6" s="1"/>
  <c r="H34" i="6" s="1"/>
  <c r="E43" i="41" s="1"/>
  <c r="D47" i="3"/>
  <c r="D47" i="4" s="1"/>
  <c r="H47" i="4" s="1"/>
  <c r="D61" i="7"/>
  <c r="D61" i="8" s="1"/>
  <c r="H61" i="8" s="1"/>
  <c r="F70" i="41" s="1"/>
  <c r="D74" i="5"/>
  <c r="D74" i="6" s="1"/>
  <c r="H74" i="6" s="1"/>
  <c r="E83" i="41" s="1"/>
  <c r="D90" i="3"/>
  <c r="D90" i="4" s="1"/>
  <c r="H90" i="4" s="1"/>
  <c r="D99" i="41" s="1"/>
  <c r="D3" i="7"/>
  <c r="D3" i="8" s="1"/>
  <c r="H3" i="8" s="1"/>
  <c r="F12" i="41" s="1"/>
  <c r="G6" i="41"/>
  <c r="D13" i="3"/>
  <c r="D13" i="4" s="1"/>
  <c r="H13" i="4" s="1"/>
  <c r="D22" i="41" s="1"/>
  <c r="D29" i="5"/>
  <c r="D29" i="6" s="1"/>
  <c r="H29" i="6" s="1"/>
  <c r="E38" i="41" s="1"/>
  <c r="D34" i="3"/>
  <c r="D34" i="4" s="1"/>
  <c r="H34" i="4" s="1"/>
  <c r="D43" i="41" s="1"/>
  <c r="D37" i="5"/>
  <c r="D37" i="6" s="1"/>
  <c r="H37" i="6" s="1"/>
  <c r="E46" i="41" s="1"/>
  <c r="R46" i="41" s="1"/>
  <c r="D40" i="7"/>
  <c r="D40" i="8" s="1"/>
  <c r="H40" i="8" s="1"/>
  <c r="F49" i="41" s="1"/>
  <c r="D42" i="3"/>
  <c r="D42" i="4" s="1"/>
  <c r="H42" i="4" s="1"/>
  <c r="D51" i="41" s="1"/>
  <c r="D45" i="5"/>
  <c r="D45" i="6" s="1"/>
  <c r="H45" i="6" s="1"/>
  <c r="E54" i="41" s="1"/>
  <c r="R54" i="41" s="1"/>
  <c r="D48" i="7"/>
  <c r="D48" i="8" s="1"/>
  <c r="H48" i="8" s="1"/>
  <c r="F57" i="41" s="1"/>
  <c r="D50" i="3"/>
  <c r="D50" i="4" s="1"/>
  <c r="H50" i="4" s="1"/>
  <c r="D59" i="41" s="1"/>
  <c r="D53" i="5"/>
  <c r="D53" i="6" s="1"/>
  <c r="H53" i="6" s="1"/>
  <c r="E62" i="41" s="1"/>
  <c r="D56" i="7"/>
  <c r="D56" i="8" s="1"/>
  <c r="H56" i="8" s="1"/>
  <c r="F65" i="41" s="1"/>
  <c r="D58" i="3"/>
  <c r="D58" i="4" s="1"/>
  <c r="H58" i="4" s="1"/>
  <c r="D67" i="41" s="1"/>
  <c r="D61" i="5"/>
  <c r="D61" i="6" s="1"/>
  <c r="H61" i="6" s="1"/>
  <c r="E70" i="41" s="1"/>
  <c r="R70" i="41" s="1"/>
  <c r="D64" i="7"/>
  <c r="D64" i="8" s="1"/>
  <c r="H64" i="8" s="1"/>
  <c r="F73" i="41" s="1"/>
  <c r="D66" i="3"/>
  <c r="D66" i="4" s="1"/>
  <c r="H66" i="4" s="1"/>
  <c r="D75" i="41" s="1"/>
  <c r="H69" i="6"/>
  <c r="E78" i="41" s="1"/>
  <c r="D69" i="5"/>
  <c r="D69" i="6" s="1"/>
  <c r="D72" i="7"/>
  <c r="D72" i="8" s="1"/>
  <c r="H72" i="8" s="1"/>
  <c r="F81" i="41" s="1"/>
  <c r="D74" i="3"/>
  <c r="D74" i="4" s="1"/>
  <c r="H74" i="4" s="1"/>
  <c r="D83" i="41" s="1"/>
  <c r="G174" i="41"/>
  <c r="D80" i="5"/>
  <c r="D80" i="6" s="1"/>
  <c r="H80" i="6" s="1"/>
  <c r="E89" i="41" s="1"/>
  <c r="D83" i="7"/>
  <c r="D83" i="8" s="1"/>
  <c r="H83" i="8" s="1"/>
  <c r="F92" i="41" s="1"/>
  <c r="D85" i="3"/>
  <c r="D85" i="4" s="1"/>
  <c r="H85" i="4" s="1"/>
  <c r="D94" i="41" s="1"/>
  <c r="H88" i="6"/>
  <c r="E97" i="41" s="1"/>
  <c r="D88" i="5"/>
  <c r="D88" i="6" s="1"/>
  <c r="D91" i="7"/>
  <c r="D91" i="8" s="1"/>
  <c r="H91" i="8" s="1"/>
  <c r="F100" i="41" s="1"/>
  <c r="S100" i="41" s="1"/>
  <c r="D93" i="3"/>
  <c r="D93" i="4" s="1"/>
  <c r="H93" i="4" s="1"/>
  <c r="D102" i="41" s="1"/>
  <c r="D96" i="5"/>
  <c r="D96" i="6" s="1"/>
  <c r="H96" i="6" s="1"/>
  <c r="E105" i="41" s="1"/>
  <c r="R105" i="41" s="1"/>
  <c r="H99" i="8"/>
  <c r="F108" i="41" s="1"/>
  <c r="D99" i="7"/>
  <c r="D99" i="8" s="1"/>
  <c r="D101" i="3"/>
  <c r="D101" i="4" s="1"/>
  <c r="H101" i="4" s="1"/>
  <c r="D110" i="41" s="1"/>
  <c r="T111" i="41"/>
  <c r="D104" i="5"/>
  <c r="D104" i="6" s="1"/>
  <c r="H104" i="6" s="1"/>
  <c r="E113" i="41" s="1"/>
  <c r="D107" i="7"/>
  <c r="D107" i="8" s="1"/>
  <c r="H107" i="8" s="1"/>
  <c r="F116" i="41" s="1"/>
  <c r="S116" i="41" s="1"/>
  <c r="D110" i="3"/>
  <c r="D110" i="4" s="1"/>
  <c r="H110" i="4" s="1"/>
  <c r="D119" i="41" s="1"/>
  <c r="D113" i="5"/>
  <c r="D113" i="6" s="1"/>
  <c r="H113" i="6" s="1"/>
  <c r="D116" i="7"/>
  <c r="D116" i="8" s="1"/>
  <c r="H116" i="8" s="1"/>
  <c r="F125" i="41" s="1"/>
  <c r="D118" i="3"/>
  <c r="D118" i="4" s="1"/>
  <c r="H118" i="4" s="1"/>
  <c r="D127" i="41" s="1"/>
  <c r="G178" i="41"/>
  <c r="D121" i="5"/>
  <c r="D121" i="6" s="1"/>
  <c r="H121" i="6" s="1"/>
  <c r="E130" i="41" s="1"/>
  <c r="D124" i="7"/>
  <c r="D124" i="8" s="1"/>
  <c r="H124" i="8" s="1"/>
  <c r="F133" i="41" s="1"/>
  <c r="D126" i="3"/>
  <c r="D126" i="4" s="1"/>
  <c r="H126" i="4" s="1"/>
  <c r="D135" i="41" s="1"/>
  <c r="D129" i="5"/>
  <c r="D129" i="6" s="1"/>
  <c r="H129" i="6" s="1"/>
  <c r="E138" i="41" s="1"/>
  <c r="D132" i="7"/>
  <c r="D132" i="8" s="1"/>
  <c r="H132" i="8" s="1"/>
  <c r="D134" i="3"/>
  <c r="D134" i="4" s="1"/>
  <c r="H134" i="4" s="1"/>
  <c r="D143" i="41" s="1"/>
  <c r="D137" i="5"/>
  <c r="D137" i="6" s="1"/>
  <c r="H137" i="6" s="1"/>
  <c r="E146" i="41" s="1"/>
  <c r="D140" i="7"/>
  <c r="D140" i="8" s="1"/>
  <c r="H140" i="8" s="1"/>
  <c r="F149" i="41" s="1"/>
  <c r="D142" i="3"/>
  <c r="D142" i="4" s="1"/>
  <c r="H142" i="4" s="1"/>
  <c r="D151" i="41" s="1"/>
  <c r="D145" i="5"/>
  <c r="D145" i="6" s="1"/>
  <c r="H145" i="6" s="1"/>
  <c r="E154" i="41" s="1"/>
  <c r="D148" i="7"/>
  <c r="D148" i="8" s="1"/>
  <c r="H148" i="8" s="1"/>
  <c r="F157" i="41" s="1"/>
  <c r="D150" i="3"/>
  <c r="D150" i="4" s="1"/>
  <c r="H150" i="4" s="1"/>
  <c r="D159" i="41" s="1"/>
  <c r="D153" i="5"/>
  <c r="D153" i="6" s="1"/>
  <c r="H153" i="6" s="1"/>
  <c r="E162" i="41" s="1"/>
  <c r="D156" i="7"/>
  <c r="D156" i="8" s="1"/>
  <c r="H156" i="8" s="1"/>
  <c r="F165" i="41" s="1"/>
  <c r="T20" i="41"/>
  <c r="D29" i="7"/>
  <c r="D29" i="8" s="1"/>
  <c r="H29" i="8" s="1"/>
  <c r="F38" i="41" s="1"/>
  <c r="D5" i="3"/>
  <c r="D5" i="4" s="1"/>
  <c r="H5" i="4" s="1"/>
  <c r="D14" i="41" s="1"/>
  <c r="D8" i="5"/>
  <c r="D8" i="6" s="1"/>
  <c r="H8" i="6" s="1"/>
  <c r="E17" i="41" s="1"/>
  <c r="R17" i="41" s="1"/>
  <c r="D16" i="5"/>
  <c r="D16" i="6" s="1"/>
  <c r="H16" i="6" s="1"/>
  <c r="E25" i="41" s="1"/>
  <c r="D22" i="5"/>
  <c r="D22" i="6" s="1"/>
  <c r="H22" i="6" s="1"/>
  <c r="E31" i="41" s="1"/>
  <c r="D24" i="7"/>
  <c r="D24" i="8" s="1"/>
  <c r="H24" i="8" s="1"/>
  <c r="F33" i="41" s="1"/>
  <c r="D32" i="7"/>
  <c r="D32" i="8" s="1"/>
  <c r="H32" i="8" s="1"/>
  <c r="F41" i="41" s="1"/>
  <c r="D4" i="3"/>
  <c r="D4" i="4" s="1"/>
  <c r="H4" i="4" s="1"/>
  <c r="D13" i="41" s="1"/>
  <c r="G169" i="41"/>
  <c r="G3" i="41"/>
  <c r="D7" i="5"/>
  <c r="D7" i="6" s="1"/>
  <c r="H7" i="6" s="1"/>
  <c r="E16" i="41" s="1"/>
  <c r="D10" i="7"/>
  <c r="D10" i="8" s="1"/>
  <c r="H10" i="8" s="1"/>
  <c r="F19" i="41" s="1"/>
  <c r="D12" i="3"/>
  <c r="D12" i="4" s="1"/>
  <c r="H12" i="4" s="1"/>
  <c r="D21" i="41" s="1"/>
  <c r="D15" i="5"/>
  <c r="D15" i="6" s="1"/>
  <c r="H15" i="6" s="1"/>
  <c r="D18" i="7"/>
  <c r="D18" i="8" s="1"/>
  <c r="H18" i="8" s="1"/>
  <c r="F27" i="41" s="1"/>
  <c r="D20" i="3"/>
  <c r="D20" i="4" s="1"/>
  <c r="H20" i="4" s="1"/>
  <c r="D29" i="41" s="1"/>
  <c r="H23" i="8"/>
  <c r="F32" i="41" s="1"/>
  <c r="D23" i="7"/>
  <c r="D23" i="8" s="1"/>
  <c r="D25" i="3"/>
  <c r="D25" i="4" s="1"/>
  <c r="H25" i="4" s="1"/>
  <c r="D34" i="41" s="1"/>
  <c r="D28" i="5"/>
  <c r="D28" i="6" s="1"/>
  <c r="H28" i="6" s="1"/>
  <c r="E37" i="41" s="1"/>
  <c r="D31" i="7"/>
  <c r="D31" i="8" s="1"/>
  <c r="H31" i="8" s="1"/>
  <c r="F40" i="41" s="1"/>
  <c r="D33" i="3"/>
  <c r="D33" i="4" s="1"/>
  <c r="H33" i="4" s="1"/>
  <c r="D42" i="41" s="1"/>
  <c r="D36" i="5"/>
  <c r="D36" i="6" s="1"/>
  <c r="H36" i="6" s="1"/>
  <c r="E45" i="41" s="1"/>
  <c r="D39" i="7"/>
  <c r="D39" i="8" s="1"/>
  <c r="H39" i="8" s="1"/>
  <c r="F48" i="41" s="1"/>
  <c r="D41" i="3"/>
  <c r="D41" i="4" s="1"/>
  <c r="H41" i="4" s="1"/>
  <c r="D50" i="41" s="1"/>
  <c r="D44" i="5"/>
  <c r="D44" i="6" s="1"/>
  <c r="H44" i="6" s="1"/>
  <c r="E53" i="41" s="1"/>
  <c r="D47" i="7"/>
  <c r="D47" i="8" s="1"/>
  <c r="H47" i="8" s="1"/>
  <c r="D49" i="3"/>
  <c r="D49" i="4" s="1"/>
  <c r="H49" i="4" s="1"/>
  <c r="D58" i="41" s="1"/>
  <c r="D52" i="5"/>
  <c r="D52" i="6" s="1"/>
  <c r="H52" i="6" s="1"/>
  <c r="D55" i="7"/>
  <c r="D55" i="8" s="1"/>
  <c r="H55" i="8" s="1"/>
  <c r="F64" i="41" s="1"/>
  <c r="D57" i="3"/>
  <c r="D57" i="4" s="1"/>
  <c r="H57" i="4" s="1"/>
  <c r="D66" i="41" s="1"/>
  <c r="T67" i="41"/>
  <c r="D60" i="5"/>
  <c r="D60" i="6" s="1"/>
  <c r="H60" i="6" s="1"/>
  <c r="E69" i="41" s="1"/>
  <c r="H63" i="8"/>
  <c r="F72" i="41" s="1"/>
  <c r="S72" i="41" s="1"/>
  <c r="D63" i="7"/>
  <c r="D63" i="8" s="1"/>
  <c r="D65" i="3"/>
  <c r="D65" i="4" s="1"/>
  <c r="H65" i="4" s="1"/>
  <c r="D74" i="41" s="1"/>
  <c r="G172" i="41"/>
  <c r="D68" i="5"/>
  <c r="D68" i="6" s="1"/>
  <c r="H68" i="6" s="1"/>
  <c r="E77" i="41" s="1"/>
  <c r="D71" i="7"/>
  <c r="D71" i="8" s="1"/>
  <c r="H71" i="8" s="1"/>
  <c r="F80" i="41" s="1"/>
  <c r="D73" i="3"/>
  <c r="D73" i="4" s="1"/>
  <c r="H73" i="4" s="1"/>
  <c r="D82" i="41" s="1"/>
  <c r="G11" i="41"/>
  <c r="D79" i="5"/>
  <c r="D79" i="6" s="1"/>
  <c r="H79" i="6" s="1"/>
  <c r="E88" i="41" s="1"/>
  <c r="R88" i="41" s="1"/>
  <c r="D82" i="7"/>
  <c r="D82" i="8" s="1"/>
  <c r="H82" i="8" s="1"/>
  <c r="F91" i="41" s="1"/>
  <c r="D84" i="3"/>
  <c r="D84" i="4" s="1"/>
  <c r="H84" i="4" s="1"/>
  <c r="D93" i="41" s="1"/>
  <c r="Q93" i="41" s="1"/>
  <c r="H87" i="6"/>
  <c r="E96" i="41" s="1"/>
  <c r="D87" i="5"/>
  <c r="D87" i="6" s="1"/>
  <c r="D90" i="7"/>
  <c r="D90" i="8" s="1"/>
  <c r="H90" i="8" s="1"/>
  <c r="F99" i="41" s="1"/>
  <c r="D92" i="3"/>
  <c r="D92" i="4" s="1"/>
  <c r="H92" i="4" s="1"/>
  <c r="D101" i="41" s="1"/>
  <c r="D95" i="5"/>
  <c r="D95" i="6" s="1"/>
  <c r="H95" i="6" s="1"/>
  <c r="E104" i="41" s="1"/>
  <c r="R104" i="41" s="1"/>
  <c r="D98" i="7"/>
  <c r="D98" i="8" s="1"/>
  <c r="H98" i="8" s="1"/>
  <c r="F107" i="41" s="1"/>
  <c r="D100" i="3"/>
  <c r="D100" i="4" s="1"/>
  <c r="H100" i="4" s="1"/>
  <c r="D109" i="41" s="1"/>
  <c r="D103" i="5"/>
  <c r="D103" i="6" s="1"/>
  <c r="H103" i="6" s="1"/>
  <c r="E112" i="41" s="1"/>
  <c r="R112" i="41" s="1"/>
  <c r="D106" i="7"/>
  <c r="D106" i="8" s="1"/>
  <c r="H106" i="8" s="1"/>
  <c r="F115" i="41" s="1"/>
  <c r="D109" i="3"/>
  <c r="D109" i="4" s="1"/>
  <c r="H109" i="4" s="1"/>
  <c r="D118" i="41" s="1"/>
  <c r="G177" i="41"/>
  <c r="D112" i="5"/>
  <c r="D112" i="6" s="1"/>
  <c r="H112" i="6" s="1"/>
  <c r="E121" i="41" s="1"/>
  <c r="D115" i="7"/>
  <c r="D115" i="8" s="1"/>
  <c r="H115" i="8" s="1"/>
  <c r="F124" i="41" s="1"/>
  <c r="D117" i="3"/>
  <c r="D117" i="4" s="1"/>
  <c r="H117" i="4" s="1"/>
  <c r="D126" i="41" s="1"/>
  <c r="T127" i="41"/>
  <c r="D120" i="5"/>
  <c r="D120" i="6" s="1"/>
  <c r="H120" i="6" s="1"/>
  <c r="E129" i="41" s="1"/>
  <c r="D123" i="7"/>
  <c r="D123" i="8" s="1"/>
  <c r="H123" i="8" s="1"/>
  <c r="F132" i="41" s="1"/>
  <c r="T132" i="41" s="1"/>
  <c r="D125" i="3"/>
  <c r="D125" i="4" s="1"/>
  <c r="H125" i="4" s="1"/>
  <c r="D134" i="41" s="1"/>
  <c r="D128" i="5"/>
  <c r="D128" i="6" s="1"/>
  <c r="H128" i="6" s="1"/>
  <c r="E137" i="41" s="1"/>
  <c r="D131" i="7"/>
  <c r="D131" i="8" s="1"/>
  <c r="H131" i="8" s="1"/>
  <c r="F140" i="41" s="1"/>
  <c r="T140" i="41" s="1"/>
  <c r="H133" i="4"/>
  <c r="D142" i="41" s="1"/>
  <c r="D133" i="3"/>
  <c r="D133" i="4" s="1"/>
  <c r="D136" i="5"/>
  <c r="D136" i="6" s="1"/>
  <c r="H136" i="6" s="1"/>
  <c r="E145" i="41" s="1"/>
  <c r="D139" i="7"/>
  <c r="D139" i="8" s="1"/>
  <c r="H139" i="8" s="1"/>
  <c r="F148" i="41" s="1"/>
  <c r="D141" i="3"/>
  <c r="D141" i="4" s="1"/>
  <c r="H141" i="4" s="1"/>
  <c r="D150" i="41" s="1"/>
  <c r="D144" i="5"/>
  <c r="D144" i="6" s="1"/>
  <c r="H144" i="6" s="1"/>
  <c r="E153" i="41" s="1"/>
  <c r="D147" i="7"/>
  <c r="D147" i="8" s="1"/>
  <c r="H147" i="8" s="1"/>
  <c r="F156" i="41" s="1"/>
  <c r="H149" i="4"/>
  <c r="D158" i="41" s="1"/>
  <c r="D149" i="3"/>
  <c r="D149" i="4" s="1"/>
  <c r="D152" i="5"/>
  <c r="D152" i="6" s="1"/>
  <c r="H152" i="6" s="1"/>
  <c r="H155" i="8"/>
  <c r="F164" i="41" s="1"/>
  <c r="T164" i="41" s="1"/>
  <c r="D155" i="7"/>
  <c r="D155" i="8" s="1"/>
  <c r="AG3" i="8"/>
  <c r="AF3" i="8"/>
  <c r="AG3" i="6"/>
  <c r="AF3" i="6"/>
  <c r="H20" i="2"/>
  <c r="C29" i="41" s="1"/>
  <c r="U29" i="41" s="1"/>
  <c r="H28" i="2"/>
  <c r="C37" i="41" s="1"/>
  <c r="U37" i="41" s="1"/>
  <c r="H36" i="2"/>
  <c r="C45" i="41" s="1"/>
  <c r="U45" i="41" s="1"/>
  <c r="H44" i="2"/>
  <c r="C53" i="41" s="1"/>
  <c r="C171" i="41" s="1"/>
  <c r="H52" i="2"/>
  <c r="H60" i="2"/>
  <c r="C69" i="41" s="1"/>
  <c r="U69" i="41" s="1"/>
  <c r="H68" i="2"/>
  <c r="C77" i="41" s="1"/>
  <c r="U77" i="41" s="1"/>
  <c r="H79" i="2"/>
  <c r="C88" i="41" s="1"/>
  <c r="U88" i="41" s="1"/>
  <c r="H87" i="2"/>
  <c r="C96" i="41" s="1"/>
  <c r="U96" i="41" s="1"/>
  <c r="H95" i="2"/>
  <c r="C104" i="41" s="1"/>
  <c r="U104" i="41" s="1"/>
  <c r="H103" i="2"/>
  <c r="C112" i="41" s="1"/>
  <c r="U112" i="41" s="1"/>
  <c r="H112" i="2"/>
  <c r="C121" i="41" s="1"/>
  <c r="U121" i="41" s="1"/>
  <c r="H120" i="2"/>
  <c r="C129" i="41" s="1"/>
  <c r="U129" i="41" s="1"/>
  <c r="H128" i="2"/>
  <c r="C137" i="41" s="1"/>
  <c r="U137" i="41" s="1"/>
  <c r="H136" i="2"/>
  <c r="C145" i="41" s="1"/>
  <c r="U145" i="41" s="1"/>
  <c r="H144" i="2"/>
  <c r="C153" i="41" s="1"/>
  <c r="C180" i="41" s="1"/>
  <c r="H152" i="2"/>
  <c r="H51" i="2"/>
  <c r="C60" i="41" s="1"/>
  <c r="U60" i="41" s="1"/>
  <c r="H18" i="2"/>
  <c r="C27" i="41" s="1"/>
  <c r="U27" i="41" s="1"/>
  <c r="H26" i="2"/>
  <c r="C35" i="41" s="1"/>
  <c r="U35" i="41" s="1"/>
  <c r="H34" i="2"/>
  <c r="C43" i="41" s="1"/>
  <c r="U43" i="41" s="1"/>
  <c r="H42" i="2"/>
  <c r="C51" i="41" s="1"/>
  <c r="U51" i="41" s="1"/>
  <c r="H50" i="2"/>
  <c r="C59" i="41" s="1"/>
  <c r="U59" i="41" s="1"/>
  <c r="H58" i="2"/>
  <c r="C67" i="41" s="1"/>
  <c r="U67" i="41" s="1"/>
  <c r="H66" i="2"/>
  <c r="C75" i="41" s="1"/>
  <c r="C172" i="41" s="1"/>
  <c r="H74" i="2"/>
  <c r="C83" i="41" s="1"/>
  <c r="H85" i="2"/>
  <c r="C94" i="41" s="1"/>
  <c r="U94" i="41" s="1"/>
  <c r="H93" i="2"/>
  <c r="C102" i="41" s="1"/>
  <c r="U102" i="41" s="1"/>
  <c r="H101" i="2"/>
  <c r="C110" i="41" s="1"/>
  <c r="U110" i="41" s="1"/>
  <c r="H118" i="2"/>
  <c r="C127" i="41" s="1"/>
  <c r="U127" i="41" s="1"/>
  <c r="H126" i="2"/>
  <c r="C135" i="41" s="1"/>
  <c r="U135" i="41" s="1"/>
  <c r="H134" i="2"/>
  <c r="C143" i="41" s="1"/>
  <c r="U143" i="41" s="1"/>
  <c r="H142" i="2"/>
  <c r="C151" i="41" s="1"/>
  <c r="U151" i="41" s="1"/>
  <c r="H150" i="2"/>
  <c r="C159" i="41" s="1"/>
  <c r="U159" i="41" s="1"/>
  <c r="H11" i="2"/>
  <c r="C20" i="41" s="1"/>
  <c r="U20" i="41" s="1"/>
  <c r="H35" i="2"/>
  <c r="C44" i="41" s="1"/>
  <c r="U44" i="41" s="1"/>
  <c r="H75" i="2"/>
  <c r="C84" i="41" s="1"/>
  <c r="U84" i="41" s="1"/>
  <c r="H86" i="2"/>
  <c r="C95" i="41" s="1"/>
  <c r="U95" i="41" s="1"/>
  <c r="H119" i="2"/>
  <c r="C128" i="41" s="1"/>
  <c r="C178" i="41" s="1"/>
  <c r="H135" i="2"/>
  <c r="H9" i="2"/>
  <c r="C18" i="41" s="1"/>
  <c r="H17" i="2"/>
  <c r="C26" i="41" s="1"/>
  <c r="U26" i="41" s="1"/>
  <c r="H25" i="2"/>
  <c r="C34" i="41" s="1"/>
  <c r="U34" i="41" s="1"/>
  <c r="H33" i="2"/>
  <c r="C42" i="41" s="1"/>
  <c r="U42" i="41" s="1"/>
  <c r="H41" i="2"/>
  <c r="C50" i="41" s="1"/>
  <c r="U50" i="41" s="1"/>
  <c r="H49" i="2"/>
  <c r="C58" i="41" s="1"/>
  <c r="U58" i="41" s="1"/>
  <c r="H57" i="2"/>
  <c r="C66" i="41" s="1"/>
  <c r="U66" i="41" s="1"/>
  <c r="H65" i="2"/>
  <c r="C74" i="41" s="1"/>
  <c r="U74" i="41" s="1"/>
  <c r="H73" i="2"/>
  <c r="C82" i="41" s="1"/>
  <c r="C173" i="41" s="1"/>
  <c r="H84" i="2"/>
  <c r="C93" i="41" s="1"/>
  <c r="U93" i="41" s="1"/>
  <c r="H92" i="2"/>
  <c r="C101" i="41" s="1"/>
  <c r="U101" i="41" s="1"/>
  <c r="H100" i="2"/>
  <c r="C109" i="41" s="1"/>
  <c r="U109" i="41" s="1"/>
  <c r="H109" i="2"/>
  <c r="C118" i="41" s="1"/>
  <c r="U118" i="41" s="1"/>
  <c r="H117" i="2"/>
  <c r="C126" i="41" s="1"/>
  <c r="U126" i="41" s="1"/>
  <c r="H125" i="2"/>
  <c r="C134" i="41" s="1"/>
  <c r="U134" i="41" s="1"/>
  <c r="H133" i="2"/>
  <c r="C142" i="41" s="1"/>
  <c r="U142" i="41" s="1"/>
  <c r="H141" i="2"/>
  <c r="C150" i="41" s="1"/>
  <c r="U150" i="41" s="1"/>
  <c r="H149" i="2"/>
  <c r="C158" i="41" s="1"/>
  <c r="U158" i="41" s="1"/>
  <c r="H19" i="2"/>
  <c r="C28" i="41" s="1"/>
  <c r="U28" i="41" s="1"/>
  <c r="H77" i="2"/>
  <c r="C86" i="41" s="1"/>
  <c r="C174" i="41" s="1"/>
  <c r="H102" i="2"/>
  <c r="C111" i="41" s="1"/>
  <c r="U111" i="41" s="1"/>
  <c r="H143" i="2"/>
  <c r="C152" i="41" s="1"/>
  <c r="U152" i="41" s="1"/>
  <c r="H151" i="2"/>
  <c r="C160" i="41" s="1"/>
  <c r="U160" i="41" s="1"/>
  <c r="H8" i="2"/>
  <c r="C17" i="41" s="1"/>
  <c r="U17" i="41" s="1"/>
  <c r="H16" i="2"/>
  <c r="C25" i="41" s="1"/>
  <c r="U25" i="41" s="1"/>
  <c r="H24" i="2"/>
  <c r="C33" i="41" s="1"/>
  <c r="U33" i="41" s="1"/>
  <c r="H32" i="2"/>
  <c r="C41" i="41" s="1"/>
  <c r="U41" i="41" s="1"/>
  <c r="H40" i="2"/>
  <c r="C49" i="41" s="1"/>
  <c r="U49" i="41" s="1"/>
  <c r="H48" i="2"/>
  <c r="C57" i="41" s="1"/>
  <c r="U57" i="41" s="1"/>
  <c r="H56" i="2"/>
  <c r="C65" i="41" s="1"/>
  <c r="U65" i="41" s="1"/>
  <c r="H64" i="2"/>
  <c r="C73" i="41" s="1"/>
  <c r="U73" i="41" s="1"/>
  <c r="H72" i="2"/>
  <c r="C81" i="41" s="1"/>
  <c r="U81" i="41" s="1"/>
  <c r="H83" i="2"/>
  <c r="C92" i="41" s="1"/>
  <c r="U92" i="41" s="1"/>
  <c r="H91" i="2"/>
  <c r="C100" i="41" s="1"/>
  <c r="U100" i="41" s="1"/>
  <c r="H99" i="2"/>
  <c r="C108" i="41" s="1"/>
  <c r="U108" i="41" s="1"/>
  <c r="H107" i="2"/>
  <c r="C116" i="41" s="1"/>
  <c r="U116" i="41" s="1"/>
  <c r="H116" i="2"/>
  <c r="C125" i="41" s="1"/>
  <c r="U125" i="41" s="1"/>
  <c r="H124" i="2"/>
  <c r="C133" i="41" s="1"/>
  <c r="U133" i="41" s="1"/>
  <c r="H140" i="2"/>
  <c r="C149" i="41" s="1"/>
  <c r="U149" i="41" s="1"/>
  <c r="H148" i="2"/>
  <c r="C157" i="41" s="1"/>
  <c r="C182" i="41" s="1"/>
  <c r="H156" i="2"/>
  <c r="C165" i="41" s="1"/>
  <c r="U165" i="41" s="1"/>
  <c r="H27" i="2"/>
  <c r="C36" i="41" s="1"/>
  <c r="U36" i="41" s="1"/>
  <c r="H59" i="2"/>
  <c r="C68" i="41" s="1"/>
  <c r="U68" i="41" s="1"/>
  <c r="H67" i="2"/>
  <c r="H111" i="2"/>
  <c r="C120" i="41" s="1"/>
  <c r="U120" i="41" s="1"/>
  <c r="H7" i="2"/>
  <c r="C16" i="41" s="1"/>
  <c r="H15" i="2"/>
  <c r="H23" i="2"/>
  <c r="C32" i="41" s="1"/>
  <c r="U32" i="41" s="1"/>
  <c r="H31" i="2"/>
  <c r="C40" i="41" s="1"/>
  <c r="U40" i="41" s="1"/>
  <c r="H39" i="2"/>
  <c r="C48" i="41" s="1"/>
  <c r="U48" i="41" s="1"/>
  <c r="H47" i="2"/>
  <c r="H55" i="2"/>
  <c r="C64" i="41" s="1"/>
  <c r="U64" i="41" s="1"/>
  <c r="H63" i="2"/>
  <c r="C72" i="41" s="1"/>
  <c r="U72" i="41" s="1"/>
  <c r="H71" i="2"/>
  <c r="C80" i="41" s="1"/>
  <c r="U80" i="41" s="1"/>
  <c r="H82" i="2"/>
  <c r="C91" i="41" s="1"/>
  <c r="U91" i="41" s="1"/>
  <c r="H90" i="2"/>
  <c r="C99" i="41" s="1"/>
  <c r="U99" i="41" s="1"/>
  <c r="H98" i="2"/>
  <c r="C107" i="41" s="1"/>
  <c r="C176" i="41" s="1"/>
  <c r="H106" i="2"/>
  <c r="C115" i="41" s="1"/>
  <c r="U115" i="41" s="1"/>
  <c r="H115" i="2"/>
  <c r="C124" i="41" s="1"/>
  <c r="U124" i="41" s="1"/>
  <c r="H123" i="2"/>
  <c r="C132" i="41" s="1"/>
  <c r="C179" i="41" s="1"/>
  <c r="H131" i="2"/>
  <c r="C140" i="41" s="1"/>
  <c r="U140" i="41" s="1"/>
  <c r="H139" i="2"/>
  <c r="C148" i="41" s="1"/>
  <c r="U148" i="41" s="1"/>
  <c r="H147" i="2"/>
  <c r="C156" i="41" s="1"/>
  <c r="U156" i="41" s="1"/>
  <c r="H155" i="2"/>
  <c r="C164" i="41" s="1"/>
  <c r="U164" i="41" s="1"/>
  <c r="H4" i="2"/>
  <c r="C13" i="41" s="1"/>
  <c r="U13" i="41" s="1"/>
  <c r="H12" i="2"/>
  <c r="C21" i="41" s="1"/>
  <c r="C170" i="41" s="1"/>
  <c r="H43" i="2"/>
  <c r="C52" i="41" s="1"/>
  <c r="U52" i="41" s="1"/>
  <c r="H10" i="2"/>
  <c r="C19" i="41" s="1"/>
  <c r="H6" i="2"/>
  <c r="C15" i="41" s="1"/>
  <c r="H14" i="2"/>
  <c r="C23" i="41" s="1"/>
  <c r="U23" i="41" s="1"/>
  <c r="H22" i="2"/>
  <c r="C31" i="41" s="1"/>
  <c r="H30" i="2"/>
  <c r="C39" i="41" s="1"/>
  <c r="U39" i="41" s="1"/>
  <c r="H38" i="2"/>
  <c r="C47" i="41" s="1"/>
  <c r="U47" i="41" s="1"/>
  <c r="H46" i="2"/>
  <c r="C55" i="41" s="1"/>
  <c r="U55" i="41" s="1"/>
  <c r="H54" i="2"/>
  <c r="C63" i="41" s="1"/>
  <c r="U63" i="41" s="1"/>
  <c r="H62" i="2"/>
  <c r="C71" i="41" s="1"/>
  <c r="U71" i="41" s="1"/>
  <c r="H70" i="2"/>
  <c r="C79" i="41" s="1"/>
  <c r="U79" i="41" s="1"/>
  <c r="H81" i="2"/>
  <c r="C90" i="41" s="1"/>
  <c r="C175" i="41" s="1"/>
  <c r="H89" i="2"/>
  <c r="C98" i="41" s="1"/>
  <c r="U98" i="41" s="1"/>
  <c r="H97" i="2"/>
  <c r="C106" i="41" s="1"/>
  <c r="U106" i="41" s="1"/>
  <c r="H105" i="2"/>
  <c r="C114" i="41" s="1"/>
  <c r="U114" i="41" s="1"/>
  <c r="H114" i="2"/>
  <c r="C123" i="41" s="1"/>
  <c r="U123" i="41" s="1"/>
  <c r="H122" i="2"/>
  <c r="C131" i="41" s="1"/>
  <c r="U131" i="41" s="1"/>
  <c r="H130" i="2"/>
  <c r="C139" i="41" s="1"/>
  <c r="U139" i="41" s="1"/>
  <c r="H138" i="2"/>
  <c r="C147" i="41" s="1"/>
  <c r="U147" i="41" s="1"/>
  <c r="H146" i="2"/>
  <c r="C155" i="41" s="1"/>
  <c r="U155" i="41" s="1"/>
  <c r="H154" i="2"/>
  <c r="C163" i="41" s="1"/>
  <c r="C183" i="41" s="1"/>
  <c r="H94" i="2"/>
  <c r="C103" i="41" s="1"/>
  <c r="U103" i="41" s="1"/>
  <c r="H127" i="2"/>
  <c r="C136" i="41" s="1"/>
  <c r="U136" i="41" s="1"/>
  <c r="H5" i="2"/>
  <c r="C14" i="41" s="1"/>
  <c r="H13" i="2"/>
  <c r="C22" i="41" s="1"/>
  <c r="U22" i="41" s="1"/>
  <c r="H21" i="2"/>
  <c r="C30" i="41" s="1"/>
  <c r="U30" i="41" s="1"/>
  <c r="H29" i="2"/>
  <c r="C38" i="41" s="1"/>
  <c r="U38" i="41" s="1"/>
  <c r="H37" i="2"/>
  <c r="C46" i="41" s="1"/>
  <c r="U46" i="41" s="1"/>
  <c r="H45" i="2"/>
  <c r="C54" i="41" s="1"/>
  <c r="U54" i="41" s="1"/>
  <c r="H53" i="2"/>
  <c r="C62" i="41" s="1"/>
  <c r="U62" i="41" s="1"/>
  <c r="H61" i="2"/>
  <c r="C70" i="41" s="1"/>
  <c r="U70" i="41" s="1"/>
  <c r="H69" i="2"/>
  <c r="C78" i="41" s="1"/>
  <c r="U78" i="41" s="1"/>
  <c r="H80" i="2"/>
  <c r="C89" i="41" s="1"/>
  <c r="U89" i="41" s="1"/>
  <c r="H88" i="2"/>
  <c r="C97" i="41" s="1"/>
  <c r="U97" i="41" s="1"/>
  <c r="H96" i="2"/>
  <c r="C105" i="41" s="1"/>
  <c r="U105" i="41" s="1"/>
  <c r="H104" i="2"/>
  <c r="C113" i="41" s="1"/>
  <c r="U113" i="41" s="1"/>
  <c r="H113" i="2"/>
  <c r="H121" i="2"/>
  <c r="C130" i="41" s="1"/>
  <c r="U130" i="41" s="1"/>
  <c r="H129" i="2"/>
  <c r="C138" i="41" s="1"/>
  <c r="U138" i="41" s="1"/>
  <c r="H137" i="2"/>
  <c r="C146" i="41" s="1"/>
  <c r="U146" i="41" s="1"/>
  <c r="H145" i="2"/>
  <c r="C154" i="41" s="1"/>
  <c r="C181" i="41" s="1"/>
  <c r="H153" i="2"/>
  <c r="C162" i="41" s="1"/>
  <c r="U162" i="41" s="1"/>
  <c r="H3" i="6"/>
  <c r="E12" i="41" s="1"/>
  <c r="H3" i="4"/>
  <c r="D12" i="41" s="1"/>
  <c r="S92" i="41" l="1"/>
  <c r="T92" i="41"/>
  <c r="Q118" i="41"/>
  <c r="R80" i="41"/>
  <c r="R149" i="41"/>
  <c r="R155" i="41"/>
  <c r="Q94" i="41"/>
  <c r="R62" i="41"/>
  <c r="R131" i="41"/>
  <c r="Q38" i="41"/>
  <c r="Q25" i="41"/>
  <c r="Y3" i="6"/>
  <c r="E12" i="43" s="1"/>
  <c r="R12" i="43" s="1"/>
  <c r="AJ12" i="43"/>
  <c r="Y12" i="43"/>
  <c r="S64" i="41"/>
  <c r="Q29" i="41"/>
  <c r="Q22" i="41"/>
  <c r="R116" i="41"/>
  <c r="Q89" i="41"/>
  <c r="Q70" i="41"/>
  <c r="Q42" i="41"/>
  <c r="R26" i="41"/>
  <c r="Y3" i="8"/>
  <c r="F12" i="43" s="1"/>
  <c r="AK12" i="43"/>
  <c r="Z12" i="43"/>
  <c r="Q44" i="41"/>
  <c r="Q72" i="41"/>
  <c r="Q71" i="41"/>
  <c r="R113" i="41"/>
  <c r="Q41" i="41"/>
  <c r="R23" i="41"/>
  <c r="Q35" i="41"/>
  <c r="R114" i="41"/>
  <c r="S120" i="41"/>
  <c r="T120" i="41"/>
  <c r="S136" i="41"/>
  <c r="T136" i="41"/>
  <c r="S143" i="41"/>
  <c r="T143" i="41"/>
  <c r="C177" i="41"/>
  <c r="U177" i="41" s="1"/>
  <c r="U119" i="41"/>
  <c r="S125" i="41"/>
  <c r="S103" i="41"/>
  <c r="T103" i="41"/>
  <c r="S48" i="41"/>
  <c r="R100" i="41"/>
  <c r="R137" i="41"/>
  <c r="S108" i="41"/>
  <c r="R126" i="41"/>
  <c r="Q54" i="41"/>
  <c r="Q81" i="41"/>
  <c r="R145" i="41"/>
  <c r="R77" i="41"/>
  <c r="Q66" i="41"/>
  <c r="R138" i="41"/>
  <c r="Q127" i="41"/>
  <c r="Q67" i="41"/>
  <c r="Q51" i="41"/>
  <c r="Q136" i="41"/>
  <c r="Q148" i="41"/>
  <c r="R150" i="41"/>
  <c r="R134" i="41"/>
  <c r="Q57" i="41"/>
  <c r="R36" i="41"/>
  <c r="Q164" i="41"/>
  <c r="S110" i="41"/>
  <c r="Q140" i="41"/>
  <c r="S95" i="41"/>
  <c r="Q63" i="41"/>
  <c r="Q33" i="41"/>
  <c r="S32" i="41"/>
  <c r="R39" i="41"/>
  <c r="Q101" i="41"/>
  <c r="Q50" i="41"/>
  <c r="R37" i="41"/>
  <c r="Q151" i="41"/>
  <c r="Q102" i="41"/>
  <c r="Q152" i="41"/>
  <c r="Q111" i="41"/>
  <c r="Q52" i="41"/>
  <c r="Q36" i="41"/>
  <c r="R156" i="41"/>
  <c r="R81" i="41"/>
  <c r="Q106" i="41"/>
  <c r="Q26" i="41"/>
  <c r="Q73" i="41"/>
  <c r="R69" i="41"/>
  <c r="Q103" i="41"/>
  <c r="R121" i="41"/>
  <c r="T110" i="41"/>
  <c r="Q74" i="41"/>
  <c r="R162" i="41"/>
  <c r="S111" i="41"/>
  <c r="R92" i="41"/>
  <c r="Q78" i="41"/>
  <c r="Q62" i="41"/>
  <c r="Q46" i="41"/>
  <c r="Q79" i="41"/>
  <c r="R135" i="41"/>
  <c r="Q49" i="41"/>
  <c r="R97" i="41"/>
  <c r="R133" i="41"/>
  <c r="R139" i="41"/>
  <c r="S40" i="41"/>
  <c r="C11" i="41"/>
  <c r="R129" i="41"/>
  <c r="Q109" i="41"/>
  <c r="Q34" i="41"/>
  <c r="R25" i="41"/>
  <c r="R146" i="41"/>
  <c r="Q110" i="41"/>
  <c r="Q59" i="41"/>
  <c r="Q43" i="41"/>
  <c r="Q160" i="41"/>
  <c r="R147" i="41"/>
  <c r="Q120" i="41"/>
  <c r="Q95" i="41"/>
  <c r="Q60" i="41"/>
  <c r="R35" i="41"/>
  <c r="R158" i="41"/>
  <c r="R142" i="41"/>
  <c r="R101" i="41"/>
  <c r="R68" i="41"/>
  <c r="Q115" i="41"/>
  <c r="R96" i="41"/>
  <c r="Q58" i="41"/>
  <c r="R45" i="41"/>
  <c r="Q159" i="41"/>
  <c r="R130" i="41"/>
  <c r="R38" i="41"/>
  <c r="R47" i="41"/>
  <c r="Q30" i="41"/>
  <c r="R140" i="41"/>
  <c r="R165" i="41"/>
  <c r="Q17" i="41"/>
  <c r="Q98" i="41"/>
  <c r="R84" i="41"/>
  <c r="Q65" i="41"/>
  <c r="R44" i="41"/>
  <c r="Q27" i="41"/>
  <c r="D172" i="41"/>
  <c r="Q172" i="41" s="1"/>
  <c r="Q75" i="41"/>
  <c r="F176" i="41"/>
  <c r="T176" i="41" s="1"/>
  <c r="S107" i="41"/>
  <c r="T107" i="41"/>
  <c r="S73" i="41"/>
  <c r="T73" i="41"/>
  <c r="D169" i="41"/>
  <c r="Q14" i="41"/>
  <c r="D3" i="41"/>
  <c r="F182" i="41"/>
  <c r="T182" i="41" s="1"/>
  <c r="S157" i="41"/>
  <c r="T157" i="41"/>
  <c r="D177" i="41"/>
  <c r="Q119" i="41"/>
  <c r="S70" i="41"/>
  <c r="T70" i="41"/>
  <c r="S142" i="41"/>
  <c r="T142" i="41"/>
  <c r="D178" i="41"/>
  <c r="Q178" i="41" s="1"/>
  <c r="Q128" i="41"/>
  <c r="S29" i="41"/>
  <c r="T29" i="41"/>
  <c r="R164" i="41"/>
  <c r="F169" i="41"/>
  <c r="T169" i="41" s="1"/>
  <c r="S14" i="41"/>
  <c r="F3" i="41"/>
  <c r="T3" i="41" s="1"/>
  <c r="T14" i="41"/>
  <c r="R57" i="41"/>
  <c r="S113" i="41"/>
  <c r="T113" i="41"/>
  <c r="E172" i="41"/>
  <c r="R75" i="41"/>
  <c r="S96" i="41"/>
  <c r="T96" i="41"/>
  <c r="F171" i="41"/>
  <c r="S171" i="41" s="1"/>
  <c r="S53" i="41"/>
  <c r="T53" i="41"/>
  <c r="S37" i="41"/>
  <c r="T37" i="41"/>
  <c r="S63" i="41"/>
  <c r="T63" i="41"/>
  <c r="R16" i="41"/>
  <c r="E9" i="41"/>
  <c r="R9" i="41" s="1"/>
  <c r="S57" i="41"/>
  <c r="T57" i="41"/>
  <c r="S80" i="41"/>
  <c r="T80" i="41"/>
  <c r="Q13" i="41"/>
  <c r="D10" i="41"/>
  <c r="E181" i="41"/>
  <c r="R154" i="41"/>
  <c r="F174" i="41"/>
  <c r="T174" i="41" s="1"/>
  <c r="S86" i="41"/>
  <c r="T86" i="41"/>
  <c r="F180" i="41"/>
  <c r="S153" i="41"/>
  <c r="T153" i="41"/>
  <c r="S137" i="41"/>
  <c r="T137" i="41"/>
  <c r="R93" i="41"/>
  <c r="S69" i="41"/>
  <c r="T69" i="41"/>
  <c r="R50" i="41"/>
  <c r="R34" i="41"/>
  <c r="Q18" i="41"/>
  <c r="D8" i="41"/>
  <c r="R152" i="41"/>
  <c r="R60" i="41"/>
  <c r="S39" i="41"/>
  <c r="T39" i="41"/>
  <c r="S28" i="41"/>
  <c r="T28" i="41"/>
  <c r="R67" i="41"/>
  <c r="R148" i="41"/>
  <c r="S78" i="41"/>
  <c r="T78" i="41"/>
  <c r="S23" i="41"/>
  <c r="T23" i="41"/>
  <c r="S17" i="41"/>
  <c r="T17" i="41"/>
  <c r="R109" i="41"/>
  <c r="D175" i="41"/>
  <c r="Q175" i="41" s="1"/>
  <c r="Q90" i="41"/>
  <c r="R66" i="41"/>
  <c r="S16" i="41"/>
  <c r="F9" i="41"/>
  <c r="T16" i="41"/>
  <c r="S79" i="41"/>
  <c r="T79" i="41"/>
  <c r="S62" i="41"/>
  <c r="T62" i="41"/>
  <c r="S115" i="41"/>
  <c r="T115" i="41"/>
  <c r="E171" i="41"/>
  <c r="R53" i="41"/>
  <c r="S41" i="41"/>
  <c r="T41" i="41"/>
  <c r="E180" i="41"/>
  <c r="R153" i="41"/>
  <c r="S81" i="41"/>
  <c r="T81" i="41"/>
  <c r="S49" i="41"/>
  <c r="T49" i="41"/>
  <c r="D174" i="41"/>
  <c r="Q174" i="41" s="1"/>
  <c r="Q86" i="41"/>
  <c r="S159" i="41"/>
  <c r="T159" i="41"/>
  <c r="S54" i="41"/>
  <c r="T54" i="41"/>
  <c r="D176" i="41"/>
  <c r="Q176" i="41" s="1"/>
  <c r="Q107" i="41"/>
  <c r="S88" i="41"/>
  <c r="T88" i="41"/>
  <c r="S55" i="41"/>
  <c r="T55" i="41"/>
  <c r="R51" i="41"/>
  <c r="S38" i="41"/>
  <c r="T38" i="41"/>
  <c r="Q83" i="41"/>
  <c r="D11" i="41"/>
  <c r="Q11" i="41" s="1"/>
  <c r="D170" i="41"/>
  <c r="Q170" i="41" s="1"/>
  <c r="Q21" i="41"/>
  <c r="S33" i="41"/>
  <c r="T33" i="41"/>
  <c r="S165" i="41"/>
  <c r="T165" i="41"/>
  <c r="F170" i="41"/>
  <c r="S21" i="41"/>
  <c r="T21" i="41"/>
  <c r="E179" i="41"/>
  <c r="R132" i="41"/>
  <c r="S22" i="41"/>
  <c r="T22" i="41"/>
  <c r="S138" i="41"/>
  <c r="T138" i="41"/>
  <c r="R65" i="41"/>
  <c r="R33" i="41"/>
  <c r="R102" i="41"/>
  <c r="E173" i="41"/>
  <c r="R82" i="41"/>
  <c r="S45" i="41"/>
  <c r="T45" i="41"/>
  <c r="R160" i="41"/>
  <c r="R52" i="41"/>
  <c r="R30" i="41"/>
  <c r="S91" i="41"/>
  <c r="T91" i="41"/>
  <c r="S27" i="41"/>
  <c r="T27" i="41"/>
  <c r="S65" i="41"/>
  <c r="T65" i="41"/>
  <c r="S99" i="41"/>
  <c r="T99" i="41"/>
  <c r="S19" i="41"/>
  <c r="F7" i="41"/>
  <c r="T19" i="41"/>
  <c r="R31" i="41"/>
  <c r="E5" i="41"/>
  <c r="S149" i="41"/>
  <c r="T149" i="41"/>
  <c r="E183" i="41"/>
  <c r="R163" i="41"/>
  <c r="S150" i="41"/>
  <c r="T150" i="41"/>
  <c r="R18" i="41"/>
  <c r="E8" i="41"/>
  <c r="S130" i="41"/>
  <c r="T130" i="41"/>
  <c r="E182" i="41"/>
  <c r="R157" i="41"/>
  <c r="Q31" i="41"/>
  <c r="D5" i="41"/>
  <c r="R151" i="41"/>
  <c r="R94" i="41"/>
  <c r="S145" i="41"/>
  <c r="T145" i="41"/>
  <c r="R118" i="41"/>
  <c r="S104" i="41"/>
  <c r="T104" i="41"/>
  <c r="R58" i="41"/>
  <c r="R42" i="41"/>
  <c r="R22" i="41"/>
  <c r="S71" i="41"/>
  <c r="T71" i="41"/>
  <c r="E177" i="41"/>
  <c r="R177" i="41" s="1"/>
  <c r="R119" i="41"/>
  <c r="S30" i="41"/>
  <c r="T30" i="41"/>
  <c r="D179" i="41"/>
  <c r="Q179" i="41" s="1"/>
  <c r="Q132" i="41"/>
  <c r="S77" i="41"/>
  <c r="T77" i="41"/>
  <c r="R59" i="41"/>
  <c r="S47" i="41"/>
  <c r="T47" i="41"/>
  <c r="R15" i="41"/>
  <c r="E6" i="41"/>
  <c r="S31" i="41"/>
  <c r="F5" i="41"/>
  <c r="T31" i="41"/>
  <c r="S133" i="41"/>
  <c r="T133" i="41"/>
  <c r="R83" i="41"/>
  <c r="E11" i="41"/>
  <c r="Q16" i="41"/>
  <c r="D9" i="41"/>
  <c r="R127" i="41"/>
  <c r="R74" i="41"/>
  <c r="S26" i="41"/>
  <c r="T26" i="41"/>
  <c r="S148" i="41"/>
  <c r="S124" i="41"/>
  <c r="C169" i="41"/>
  <c r="U169" i="41" s="1"/>
  <c r="C3" i="41"/>
  <c r="C5" i="41"/>
  <c r="D4" i="41"/>
  <c r="C9" i="41"/>
  <c r="U9" i="41" s="1"/>
  <c r="T177" i="41"/>
  <c r="U83" i="41"/>
  <c r="T9" i="41"/>
  <c r="U154" i="41"/>
  <c r="U31" i="41"/>
  <c r="U163" i="41"/>
  <c r="U21" i="41"/>
  <c r="S156" i="41"/>
  <c r="F179" i="41"/>
  <c r="T179" i="41" s="1"/>
  <c r="S132" i="41"/>
  <c r="R12" i="41"/>
  <c r="E4" i="41"/>
  <c r="C6" i="41"/>
  <c r="U6" i="41" s="1"/>
  <c r="Q158" i="41"/>
  <c r="Q150" i="41"/>
  <c r="Q142" i="41"/>
  <c r="Q134" i="41"/>
  <c r="Q126" i="41"/>
  <c r="U75" i="41"/>
  <c r="S12" i="41"/>
  <c r="F4" i="41"/>
  <c r="S158" i="41"/>
  <c r="T156" i="41"/>
  <c r="T148" i="41"/>
  <c r="U132" i="41"/>
  <c r="U107" i="41"/>
  <c r="T48" i="41"/>
  <c r="T40" i="41"/>
  <c r="T32" i="41"/>
  <c r="T158" i="41"/>
  <c r="U82" i="41"/>
  <c r="C7" i="41"/>
  <c r="U7" i="41" s="1"/>
  <c r="U172" i="41"/>
  <c r="S134" i="41"/>
  <c r="S126" i="41"/>
  <c r="S118" i="41"/>
  <c r="S109" i="41"/>
  <c r="S101" i="41"/>
  <c r="S93" i="41"/>
  <c r="Q84" i="41"/>
  <c r="Q68" i="41"/>
  <c r="S58" i="41"/>
  <c r="U16" i="41"/>
  <c r="S162" i="41"/>
  <c r="S146" i="41"/>
  <c r="Q19" i="41"/>
  <c r="D7" i="41"/>
  <c r="U181" i="41"/>
  <c r="T146" i="41"/>
  <c r="Q121" i="41"/>
  <c r="Q112" i="41"/>
  <c r="Q104" i="41"/>
  <c r="Q96" i="41"/>
  <c r="Q88" i="41"/>
  <c r="Q77" i="41"/>
  <c r="Q69" i="41"/>
  <c r="D171" i="41"/>
  <c r="Q171" i="41" s="1"/>
  <c r="Q53" i="41"/>
  <c r="Q45" i="41"/>
  <c r="Q37" i="41"/>
  <c r="U183" i="41"/>
  <c r="S15" i="41"/>
  <c r="F6" i="41"/>
  <c r="S6" i="41" s="1"/>
  <c r="U179" i="41"/>
  <c r="T124" i="41"/>
  <c r="S89" i="41"/>
  <c r="S46" i="41"/>
  <c r="E169" i="41"/>
  <c r="R169" i="41" s="1"/>
  <c r="R14" i="41"/>
  <c r="E3" i="41"/>
  <c r="Q133" i="41"/>
  <c r="Q125" i="41"/>
  <c r="Q116" i="41"/>
  <c r="Q108" i="41"/>
  <c r="Q100" i="41"/>
  <c r="Q92" i="41"/>
  <c r="T58" i="41"/>
  <c r="U170" i="41"/>
  <c r="T170" i="41"/>
  <c r="S164" i="41"/>
  <c r="U128" i="41"/>
  <c r="R89" i="41"/>
  <c r="Q99" i="41"/>
  <c r="R43" i="41"/>
  <c r="S50" i="41"/>
  <c r="S42" i="41"/>
  <c r="S34" i="41"/>
  <c r="Q23" i="41"/>
  <c r="T125" i="41"/>
  <c r="R27" i="41"/>
  <c r="R19" i="41"/>
  <c r="E7" i="41"/>
  <c r="R143" i="41"/>
  <c r="S105" i="41"/>
  <c r="Q40" i="41"/>
  <c r="U90" i="41"/>
  <c r="S84" i="41"/>
  <c r="S68" i="41"/>
  <c r="S60" i="41"/>
  <c r="S52" i="41"/>
  <c r="S44" i="41"/>
  <c r="S36" i="41"/>
  <c r="R110" i="41"/>
  <c r="Q91" i="41"/>
  <c r="D183" i="41"/>
  <c r="Q183" i="41" s="1"/>
  <c r="Q163" i="41"/>
  <c r="Q155" i="41"/>
  <c r="Q147" i="41"/>
  <c r="Q139" i="41"/>
  <c r="U176" i="41"/>
  <c r="T72" i="41"/>
  <c r="T64" i="41"/>
  <c r="Q55" i="41"/>
  <c r="Q47" i="41"/>
  <c r="Q39" i="41"/>
  <c r="R29" i="41"/>
  <c r="E170" i="41"/>
  <c r="R170" i="41" s="1"/>
  <c r="R21" i="41"/>
  <c r="U173" i="41"/>
  <c r="T50" i="41"/>
  <c r="T42" i="41"/>
  <c r="T34" i="41"/>
  <c r="Q28" i="41"/>
  <c r="S20" i="41"/>
  <c r="S97" i="41"/>
  <c r="Q48" i="41"/>
  <c r="U86" i="41"/>
  <c r="U153" i="41"/>
  <c r="R106" i="41"/>
  <c r="R98" i="41"/>
  <c r="E175" i="41"/>
  <c r="R175" i="41" s="1"/>
  <c r="R90" i="41"/>
  <c r="F173" i="41"/>
  <c r="T173" i="41" s="1"/>
  <c r="S82" i="41"/>
  <c r="S74" i="41"/>
  <c r="S66" i="41"/>
  <c r="Q15" i="41"/>
  <c r="D6" i="41"/>
  <c r="Q156" i="41"/>
  <c r="D180" i="41"/>
  <c r="Q180" i="41" s="1"/>
  <c r="Q153" i="41"/>
  <c r="Q145" i="41"/>
  <c r="Q137" i="41"/>
  <c r="Q129" i="41"/>
  <c r="F177" i="41"/>
  <c r="S177" i="41" s="1"/>
  <c r="S119" i="41"/>
  <c r="S102" i="41"/>
  <c r="S94" i="41"/>
  <c r="S83" i="41"/>
  <c r="F11" i="41"/>
  <c r="T11" i="41" s="1"/>
  <c r="F172" i="41"/>
  <c r="S172" i="41" s="1"/>
  <c r="S75" i="41"/>
  <c r="S67" i="41"/>
  <c r="S59" i="41"/>
  <c r="S51" i="41"/>
  <c r="S43" i="41"/>
  <c r="S35" i="41"/>
  <c r="Q162" i="41"/>
  <c r="D181" i="41"/>
  <c r="Q181" i="41" s="1"/>
  <c r="Q154" i="41"/>
  <c r="Q146" i="41"/>
  <c r="Q138" i="41"/>
  <c r="Q130" i="41"/>
  <c r="R159" i="41"/>
  <c r="Q131" i="41"/>
  <c r="Q123" i="41"/>
  <c r="Q114" i="41"/>
  <c r="R13" i="41"/>
  <c r="E10" i="41"/>
  <c r="Q124" i="41"/>
  <c r="Q80" i="41"/>
  <c r="Q32" i="41"/>
  <c r="Q165" i="41"/>
  <c r="D182" i="41"/>
  <c r="Q182" i="41" s="1"/>
  <c r="Q157" i="41"/>
  <c r="Q149" i="41"/>
  <c r="S139" i="41"/>
  <c r="S131" i="41"/>
  <c r="S123" i="41"/>
  <c r="S114" i="41"/>
  <c r="S106" i="41"/>
  <c r="S98" i="41"/>
  <c r="F175" i="41"/>
  <c r="S90" i="41"/>
  <c r="Q20" i="41"/>
  <c r="C10" i="41"/>
  <c r="U10" i="41" s="1"/>
  <c r="C8" i="41"/>
  <c r="U8" i="41" s="1"/>
  <c r="U3" i="41"/>
  <c r="U178" i="41"/>
  <c r="T6" i="41"/>
  <c r="U53" i="41"/>
  <c r="T100" i="41"/>
  <c r="T12" i="41"/>
  <c r="U175" i="41"/>
  <c r="U18" i="41"/>
  <c r="U157" i="41"/>
  <c r="U19" i="41"/>
  <c r="T116" i="41"/>
  <c r="S140" i="41"/>
  <c r="D173" i="41"/>
  <c r="Q173" i="41" s="1"/>
  <c r="Q82" i="41"/>
  <c r="U14" i="41"/>
  <c r="Q143" i="41"/>
  <c r="Q135" i="41"/>
  <c r="U174" i="41"/>
  <c r="R78" i="41"/>
  <c r="U15" i="41"/>
  <c r="T180" i="41"/>
  <c r="U180" i="41"/>
  <c r="R79" i="41"/>
  <c r="R71" i="41"/>
  <c r="R63" i="41"/>
  <c r="S13" i="41"/>
  <c r="F10" i="41"/>
  <c r="F181" i="41"/>
  <c r="S181" i="41" s="1"/>
  <c r="S154" i="41"/>
  <c r="S151" i="41"/>
  <c r="S135" i="41"/>
  <c r="S127" i="41"/>
  <c r="R115" i="41"/>
  <c r="E176" i="41"/>
  <c r="R176" i="41" s="1"/>
  <c r="R107" i="41"/>
  <c r="R99" i="41"/>
  <c r="R72" i="41"/>
  <c r="S160" i="41"/>
  <c r="S152" i="41"/>
  <c r="F178" i="41"/>
  <c r="S178" i="41" s="1"/>
  <c r="S128" i="41"/>
  <c r="Q113" i="41"/>
  <c r="Q105" i="41"/>
  <c r="Q97" i="41"/>
  <c r="S129" i="41"/>
  <c r="S121" i="41"/>
  <c r="S112" i="41"/>
  <c r="Q64" i="41"/>
  <c r="S25" i="41"/>
  <c r="F183" i="41"/>
  <c r="T183" i="41" s="1"/>
  <c r="S163" i="41"/>
  <c r="S155" i="41"/>
  <c r="S147" i="41"/>
  <c r="R136" i="41"/>
  <c r="E178" i="41"/>
  <c r="R128" i="41"/>
  <c r="R120" i="41"/>
  <c r="R111" i="41"/>
  <c r="R103" i="41"/>
  <c r="R95" i="41"/>
  <c r="E174" i="41"/>
  <c r="R174" i="41" s="1"/>
  <c r="R86" i="41"/>
  <c r="S18" i="41"/>
  <c r="F8" i="41"/>
  <c r="S8" i="41" s="1"/>
  <c r="U11" i="41"/>
  <c r="U171" i="41"/>
  <c r="T5" i="41"/>
  <c r="U5" i="41"/>
  <c r="U182" i="41"/>
  <c r="T108" i="41"/>
  <c r="S12" i="43"/>
  <c r="T12" i="43"/>
  <c r="E4" i="43"/>
  <c r="R4" i="43" s="1"/>
  <c r="F4" i="43"/>
  <c r="H3" i="2"/>
  <c r="C12" i="41" s="1"/>
  <c r="Q12" i="41" s="1"/>
  <c r="Q7" i="41" l="1"/>
  <c r="Q9" i="41"/>
  <c r="S175" i="41"/>
  <c r="S4" i="41"/>
  <c r="R182" i="41"/>
  <c r="R183" i="41"/>
  <c r="Q10" i="41"/>
  <c r="Q3" i="41"/>
  <c r="T171" i="41"/>
  <c r="R8" i="41"/>
  <c r="S7" i="41"/>
  <c r="R178" i="41"/>
  <c r="T172" i="41"/>
  <c r="S179" i="41"/>
  <c r="Q177" i="41"/>
  <c r="R11" i="41"/>
  <c r="Q5" i="41"/>
  <c r="S10" i="41"/>
  <c r="S5" i="41"/>
  <c r="S170" i="41"/>
  <c r="S180" i="41"/>
  <c r="R172" i="41"/>
  <c r="Q169" i="41"/>
  <c r="S183" i="41"/>
  <c r="S11" i="41"/>
  <c r="T4" i="41"/>
  <c r="T10" i="41"/>
  <c r="R5" i="41"/>
  <c r="R171" i="41"/>
  <c r="S9" i="41"/>
  <c r="R10" i="41"/>
  <c r="T8" i="41"/>
  <c r="S173" i="41"/>
  <c r="R6" i="41"/>
  <c r="S174" i="41"/>
  <c r="T178" i="41"/>
  <c r="R173" i="41"/>
  <c r="C4" i="41"/>
  <c r="U4" i="41" s="1"/>
  <c r="U12" i="41"/>
  <c r="T175" i="41"/>
  <c r="T7" i="41"/>
  <c r="Q6" i="41"/>
  <c r="R7" i="41"/>
  <c r="R3" i="41"/>
  <c r="T181" i="41"/>
  <c r="R4" i="41"/>
  <c r="R179" i="41"/>
  <c r="R180" i="41"/>
  <c r="Q8" i="41"/>
  <c r="R181" i="41"/>
  <c r="S3" i="41"/>
  <c r="S182" i="41"/>
  <c r="S176" i="41"/>
  <c r="S169" i="41"/>
  <c r="S4" i="43"/>
  <c r="T4" i="43"/>
  <c r="Q4" i="41" l="1"/>
</calcChain>
</file>

<file path=xl/sharedStrings.xml><?xml version="1.0" encoding="utf-8"?>
<sst xmlns="http://schemas.openxmlformats.org/spreadsheetml/2006/main" count="14403" uniqueCount="683">
  <si>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</si>
  <si>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</si>
  <si>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</si>
  <si>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</si>
  <si>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</si>
  <si>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</si>
  <si>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</si>
  <si>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</si>
  <si>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</si>
  <si>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</si>
  <si>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</si>
  <si>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</si>
  <si>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</si>
  <si>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</si>
  <si>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</si>
  <si>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</si>
  <si>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</si>
  <si>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</si>
  <si>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</si>
  <si>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</si>
  <si>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</si>
  <si>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</si>
  <si>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</si>
  <si>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</si>
  <si>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</si>
  <si>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</si>
  <si>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</si>
  <si>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</si>
  <si>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</si>
  <si>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</si>
  <si>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</si>
  <si>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</si>
  <si>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</si>
  <si>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</si>
  <si>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</si>
  <si>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</si>
  <si>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</si>
  <si>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</si>
  <si>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</si>
  <si>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</si>
  <si>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</si>
  <si>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</si>
  <si>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</si>
  <si>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</si>
  <si>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</si>
  <si>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</si>
  <si>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</si>
  <si>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</si>
  <si>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</si>
  <si>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</si>
  <si>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</si>
  <si>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</si>
  <si>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</si>
  <si>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</si>
  <si>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</si>
  <si>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</si>
  <si>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</si>
  <si>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</si>
  <si>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</si>
  <si>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</si>
  <si>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</si>
  <si>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</si>
  <si>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</si>
  <si>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</si>
  <si>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</si>
  <si>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</si>
  <si>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</si>
  <si>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</si>
  <si>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</si>
  <si>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</si>
  <si>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</si>
  <si>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</si>
  <si>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</si>
  <si>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</si>
  <si>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</si>
  <si>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</si>
  <si>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</si>
  <si>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</si>
  <si>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</si>
  <si>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</si>
  <si>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</si>
  <si>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</si>
  <si>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</si>
  <si>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</si>
  <si>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</si>
  <si>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</si>
  <si>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</si>
  <si>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</si>
  <si>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</si>
  <si>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</si>
  <si>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</si>
  <si>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</si>
  <si>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</si>
  <si>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</si>
  <si>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</si>
  <si>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</si>
  <si>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</si>
  <si>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</si>
  <si>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</si>
  <si>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</si>
  <si>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</si>
  <si>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</si>
  <si>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</si>
  <si>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</si>
  <si>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</si>
  <si>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</si>
  <si>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</si>
  <si>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</si>
  <si>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</si>
  <si>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</si>
  <si>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</si>
  <si>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</si>
  <si>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</si>
  <si>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</si>
  <si>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</si>
  <si>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</si>
  <si>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</si>
  <si>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</si>
  <si>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</si>
  <si>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</si>
  <si>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</si>
  <si>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</si>
  <si>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</si>
  <si>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</si>
  <si>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</si>
  <si>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</si>
  <si>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</si>
  <si>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</si>
  <si>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</si>
  <si>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</si>
  <si>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</si>
  <si>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</si>
  <si>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</si>
  <si>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</si>
  <si>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</si>
  <si>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</si>
  <si>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</si>
  <si>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</si>
  <si>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</si>
  <si>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</si>
  <si>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</si>
  <si>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</si>
  <si>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</si>
  <si>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</si>
  <si>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</si>
  <si>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</si>
  <si>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</si>
  <si>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</si>
  <si>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</si>
  <si>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</si>
  <si>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</si>
  <si>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</si>
  <si>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</si>
  <si>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</si>
  <si>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</si>
  <si>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</si>
  <si>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</si>
  <si>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</si>
  <si>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</si>
  <si>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</si>
  <si>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</si>
  <si>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</si>
  <si>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</si>
  <si>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</si>
  <si>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</si>
  <si>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</si>
  <si>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</si>
  <si>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</si>
  <si>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</si>
  <si>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</si>
  <si>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</si>
  <si>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</si>
  <si>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</si>
  <si>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</si>
  <si>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</si>
  <si>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</si>
  <si>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</si>
  <si>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</si>
  <si>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</si>
  <si>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</si>
  <si>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</si>
  <si>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</si>
  <si>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</si>
  <si>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</si>
  <si>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</si>
  <si>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</si>
  <si>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</si>
  <si>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</si>
  <si>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</si>
  <si>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</si>
  <si>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</si>
  <si>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</si>
  <si>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</si>
  <si>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</si>
  <si>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</si>
  <si>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</si>
  <si>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</si>
  <si>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</si>
  <si>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</si>
  <si>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</si>
  <si>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</si>
  <si>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</si>
  <si>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</si>
  <si>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</si>
  <si>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</si>
  <si>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</si>
  <si>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</si>
  <si>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</si>
  <si>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</si>
  <si>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</si>
  <si>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</si>
  <si>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</si>
  <si>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</si>
  <si>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</si>
  <si>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</si>
  <si>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</si>
  <si>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</si>
  <si>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</si>
  <si>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</si>
  <si>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</si>
  <si>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</si>
  <si>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</si>
  <si>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</si>
  <si>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</si>
  <si>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</si>
  <si>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</si>
  <si>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</si>
  <si>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</si>
  <si>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</si>
  <si>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</si>
  <si>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</si>
  <si>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</si>
  <si>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</si>
  <si>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</si>
  <si>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</si>
  <si>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</si>
  <si>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</si>
  <si>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</si>
  <si>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</si>
  <si>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</si>
  <si>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</si>
  <si>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</si>
  <si>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</si>
  <si>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</si>
  <si>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</si>
  <si>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</si>
  <si>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</si>
  <si>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</si>
  <si>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</si>
  <si>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</si>
  <si>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</si>
  <si>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</si>
  <si>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</si>
  <si>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</si>
  <si>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</si>
  <si>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</si>
  <si>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</si>
  <si>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</si>
  <si>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</si>
  <si>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</si>
  <si>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</si>
  <si>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</si>
  <si>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</si>
  <si>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</si>
  <si>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</si>
  <si>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</si>
  <si>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</si>
  <si>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</si>
  <si>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</si>
  <si>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</si>
  <si>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</si>
  <si>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</si>
  <si>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</si>
  <si>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</si>
  <si>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</si>
  <si>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</si>
  <si>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</si>
  <si>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</si>
  <si>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</si>
  <si>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</si>
  <si>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</si>
  <si>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</si>
  <si>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</si>
  <si>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</si>
  <si>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</si>
  <si>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</si>
  <si>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</si>
  <si>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</si>
  <si>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</si>
  <si>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</si>
  <si>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</si>
  <si>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</si>
  <si>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</si>
  <si>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</si>
  <si>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</si>
  <si>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</si>
  <si>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</si>
  <si>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</si>
  <si>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</si>
  <si>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</si>
  <si>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</si>
  <si>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</si>
  <si>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</si>
  <si>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</si>
  <si>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</si>
  <si>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</si>
  <si>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</si>
  <si>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</si>
  <si>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</si>
  <si>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</si>
  <si>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</si>
  <si>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</si>
  <si>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</si>
  <si>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</si>
  <si>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</si>
  <si>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</si>
  <si>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</si>
  <si>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</si>
  <si>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</si>
  <si>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</si>
  <si>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</si>
  <si>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</si>
  <si>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</si>
  <si>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</si>
  <si>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</si>
  <si>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</si>
  <si>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</si>
  <si>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</si>
  <si>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</si>
  <si>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</si>
  <si>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</si>
  <si>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</si>
  <si>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</si>
  <si>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</si>
  <si>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</si>
  <si>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</si>
  <si>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</si>
  <si>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</si>
  <si>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</si>
  <si>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</si>
  <si>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</si>
  <si>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</si>
  <si>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</si>
  <si>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</si>
  <si>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</si>
  <si>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</si>
  <si>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</si>
  <si>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</si>
  <si>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</si>
  <si>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</si>
  <si>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</si>
  <si>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</si>
  <si>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</si>
  <si>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</si>
  <si>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</si>
  <si>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</si>
  <si>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</si>
  <si>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</si>
  <si>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</si>
  <si>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</si>
  <si>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</si>
  <si>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</si>
  <si>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</si>
  <si>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</si>
  <si>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</si>
  <si>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</si>
  <si>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</si>
  <si>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</si>
  <si>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</si>
  <si>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</si>
  <si>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</si>
  <si>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</si>
  <si>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</si>
  <si>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</si>
  <si>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</si>
  <si>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</si>
  <si>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</si>
  <si>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</si>
  <si>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</si>
  <si>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</si>
  <si>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</si>
  <si>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</si>
  <si>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</si>
  <si>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</si>
  <si>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</si>
  <si>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</si>
  <si>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</si>
  <si>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</si>
  <si>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</si>
  <si>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</si>
  <si>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</si>
  <si>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</si>
  <si>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</si>
  <si>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</si>
  <si>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</si>
  <si>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</si>
  <si>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</si>
  <si>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</si>
  <si>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</si>
  <si>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</si>
  <si>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</si>
  <si>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</si>
  <si>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</si>
  <si>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</si>
  <si>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</si>
  <si>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</si>
  <si>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</si>
  <si>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</si>
  <si>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</si>
  <si>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</si>
  <si>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</si>
  <si>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</si>
  <si>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</si>
  <si>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</si>
  <si>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</si>
  <si>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</si>
  <si>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</si>
  <si>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</si>
  <si>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</si>
  <si>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</si>
  <si>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</si>
  <si>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</si>
  <si>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</si>
  <si>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</si>
  <si>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</si>
  <si>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</si>
  <si>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</si>
  <si>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</si>
  <si>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</si>
  <si>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</si>
  <si>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</si>
  <si>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</si>
  <si>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</si>
  <si>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</si>
  <si>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</si>
  <si>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</si>
  <si>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</si>
  <si>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</si>
  <si>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</si>
  <si>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</si>
  <si>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</si>
  <si>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</si>
  <si>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</si>
  <si>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</si>
  <si>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</si>
  <si>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</si>
  <si>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</si>
  <si>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</si>
  <si>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</si>
  <si>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</si>
  <si>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</si>
  <si>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</si>
  <si>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</si>
  <si>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</si>
  <si>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</si>
  <si>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</si>
  <si>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</si>
  <si>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</si>
  <si>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</si>
  <si>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</si>
  <si>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</si>
  <si>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</si>
  <si>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</si>
  <si>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</si>
  <si>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</si>
  <si>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</si>
  <si>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</si>
  <si>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</si>
  <si>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</si>
  <si>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</si>
  <si>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</si>
  <si>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</si>
  <si>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</si>
  <si>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</si>
  <si>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</si>
  <si>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</si>
  <si>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</si>
  <si>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</si>
  <si>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</si>
  <si>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</si>
  <si>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</si>
  <si>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</si>
  <si>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</si>
  <si>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</si>
  <si>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</si>
  <si>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</si>
  <si>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</si>
  <si>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</si>
  <si>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</si>
  <si>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</si>
  <si>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</si>
  <si>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</si>
  <si>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</si>
  <si>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</si>
  <si>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</si>
  <si>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</si>
  <si>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</si>
  <si>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</si>
  <si>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</si>
  <si>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</si>
  <si>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</si>
  <si>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</si>
  <si>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</si>
  <si>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</si>
  <si>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</si>
  <si>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</si>
  <si>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</si>
  <si>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</si>
  <si>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</si>
  <si>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</si>
  <si>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</si>
  <si>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</si>
  <si>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</si>
  <si>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</si>
  <si>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</si>
  <si>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</si>
  <si>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</si>
  <si>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</si>
  <si>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</si>
  <si>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</si>
  <si>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</si>
  <si>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</si>
  <si>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</si>
  <si>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</si>
  <si>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</si>
  <si>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</si>
  <si>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</si>
  <si>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</si>
  <si>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</si>
  <si>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</si>
  <si>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</si>
  <si>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</si>
  <si>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</si>
  <si>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</si>
  <si>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</si>
  <si>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</si>
  <si>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</si>
  <si>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</si>
  <si>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</si>
  <si>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</si>
  <si>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</si>
  <si>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</si>
  <si>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</si>
  <si>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</si>
  <si>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</si>
  <si>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</si>
  <si>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</si>
  <si>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</si>
  <si>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</si>
  <si>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</si>
  <si>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</si>
  <si>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</si>
  <si>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</si>
  <si>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</si>
  <si>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</si>
  <si>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</si>
  <si>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</si>
  <si>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</si>
  <si>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</si>
  <si>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</si>
  <si>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</si>
  <si>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</si>
  <si>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</si>
  <si>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</si>
  <si>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</si>
  <si>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</si>
  <si>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</si>
  <si>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</si>
  <si>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</si>
  <si>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</si>
  <si>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</si>
  <si>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</si>
  <si>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</si>
  <si>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</si>
  <si>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</si>
  <si>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</si>
  <si>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</si>
  <si>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</si>
  <si>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</si>
  <si>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</si>
  <si>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</si>
  <si>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</si>
  <si>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</si>
  <si>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</si>
  <si>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</si>
  <si>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</si>
  <si>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</si>
  <si>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</si>
  <si>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</si>
  <si>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</si>
  <si>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</si>
  <si>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</si>
  <si>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</si>
  <si>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</si>
  <si>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</si>
  <si>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</si>
  <si>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</si>
  <si>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</si>
  <si>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</si>
  <si>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</si>
  <si>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</si>
  <si>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</si>
  <si>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</si>
  <si>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</si>
  <si>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</si>
  <si>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</si>
  <si>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</si>
  <si>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</si>
  <si>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</si>
  <si>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</si>
  <si>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</si>
  <si>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</si>
  <si>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</si>
  <si>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</si>
  <si>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</si>
  <si>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</si>
  <si>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</si>
  <si>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</si>
  <si>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</si>
  <si>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</si>
  <si>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</si>
  <si>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</si>
  <si>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</si>
  <si>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</si>
  <si>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</si>
  <si>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</si>
  <si>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</si>
  <si>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</si>
  <si>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</si>
  <si>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</si>
  <si>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</si>
  <si>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</si>
  <si>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</si>
  <si>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</si>
  <si>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</si>
  <si>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</si>
  <si>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</si>
  <si>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</si>
  <si>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</si>
  <si>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</si>
  <si>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</si>
  <si>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</si>
  <si>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</si>
  <si>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</si>
  <si>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</si>
  <si>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</si>
  <si>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</si>
  <si>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</si>
  <si>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</si>
  <si>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</si>
  <si>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</si>
  <si>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</si>
  <si>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</si>
  <si>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</si>
  <si>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</si>
  <si>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</si>
  <si>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</si>
  <si>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</si>
  <si>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</si>
  <si>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</si>
  <si>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</si>
  <si>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</si>
  <si>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</si>
  <si>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</si>
  <si>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</si>
  <si>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</si>
  <si>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</si>
  <si>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</si>
  <si>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</si>
  <si>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</si>
  <si>
    <t>MENA</t>
  </si>
  <si>
    <t>SA</t>
  </si>
  <si>
    <t>SSA</t>
  </si>
  <si>
    <t>EU</t>
  </si>
  <si>
    <t>LAC</t>
  </si>
  <si>
    <t>REST EE</t>
  </si>
  <si>
    <t>CA</t>
  </si>
  <si>
    <t>REST-west</t>
  </si>
  <si>
    <t>EAP</t>
  </si>
  <si>
    <t>all</t>
  </si>
  <si>
    <t xml:space="preserve">left out because data missing for protection and provision index </t>
  </si>
  <si>
    <t xml:space="preserve">left out because data missing for provision index </t>
  </si>
  <si>
    <t>left out because country has come into being during the period 2007-19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</si>
</sst>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m"/>
    <numFmt numFmtId="165" formatCode="0.0"/>
    <numFmt numFmtId="166" formatCode="#,##0.##########"/>
    <numFmt numFmtId="167" formatCode="#,##0.0"/>
  </numFmts>
  <fonts count="37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  <font>
      <sz val="10"/>
      <color rgb="FF3F3F76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rgb="FFFFCC99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79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165" fontId="5" fillId="21" borderId="7" xfId="0" applyNumberFormat="1" applyFont="1" applyFill="1" applyBorder="1" applyAlignment="1">
      <alignment horizontal="right"/>
    </xf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165" fontId="5" fillId="4" borderId="7" xfId="0" applyNumberFormat="1" applyFont="1" applyFill="1" applyBorder="1" applyAlignment="1">
      <alignment horizontal="right"/>
    </xf>
    <xf numFmtId="165" fontId="5" fillId="22" borderId="7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165" fontId="5" fillId="0" borderId="7" xfId="0" applyNumberFormat="1" applyFont="1" applyBorder="1" applyAlignment="1">
      <alignment horizontal="right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165" fontId="33" fillId="0" borderId="7" xfId="0" applyNumberFormat="1" applyFont="1" applyBorder="1" applyAlignment="1">
      <alignment horizontal="right"/>
    </xf>
    <xf numFmtId="165" fontId="33" fillId="0" borderId="7" xfId="0" applyNumberFormat="1" applyFont="1" applyFill="1" applyBorder="1" applyAlignment="1">
      <alignment horizontal="right"/>
    </xf>
    <xf numFmtId="165" fontId="33" fillId="21" borderId="7" xfId="0" applyNumberFormat="1" applyFont="1" applyFill="1" applyBorder="1" applyAlignment="1">
      <alignment horizontal="right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165" fontId="0" fillId="0" borderId="7" xfId="0" applyNumberFormat="1" applyFont="1" applyBorder="1" applyAlignment="1">
      <alignment horizontal="right"/>
    </xf>
    <xf numFmtId="165" fontId="0" fillId="21" borderId="7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165" fontId="21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165" fontId="0" fillId="0" borderId="7" xfId="0" applyNumberFormat="1" applyFont="1" applyFill="1" applyBorder="1" applyAlignment="1">
      <alignment horizontal="right"/>
    </xf>
    <xf numFmtId="165" fontId="2" fillId="0" borderId="7" xfId="0" applyNumberFormat="1" applyFont="1" applyFill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21" fillId="3" borderId="8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0" fontId="2" fillId="0" borderId="19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20" xfId="0" applyFont="1" applyFill="1" applyBorder="1"/>
    <xf numFmtId="2" fontId="5" fillId="0" borderId="7" xfId="0" applyNumberFormat="1" applyFont="1" applyFill="1" applyBorder="1" applyAlignment="1">
      <alignment horizontal="right"/>
    </xf>
    <xf numFmtId="0" fontId="0" fillId="25" borderId="0" xfId="0" applyFont="1" applyFill="1" applyAlignment="1"/>
    <xf numFmtId="2" fontId="3" fillId="2" borderId="7" xfId="0" applyNumberFormat="1" applyFont="1" applyFill="1" applyBorder="1" applyAlignment="1">
      <alignment horizontal="left" vertical="top" wrapText="1"/>
    </xf>
    <xf numFmtId="0" fontId="4" fillId="16" borderId="0" xfId="0" applyFont="1" applyFill="1" applyAlignment="1"/>
    <xf numFmtId="164" fontId="2" fillId="0" borderId="7" xfId="0" quotePrefix="1" applyNumberFormat="1" applyFont="1" applyBorder="1" applyAlignment="1"/>
    <xf numFmtId="164" fontId="2" fillId="0" borderId="7" xfId="0" quotePrefix="1" applyNumberFormat="1" applyFont="1" applyFill="1" applyBorder="1" applyAlignment="1"/>
    <xf numFmtId="0" fontId="10" fillId="25" borderId="0" xfId="0" applyFont="1" applyFill="1" applyAlignment="1"/>
    <xf numFmtId="0" fontId="10" fillId="0" borderId="0" xfId="0" applyFont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16" xfId="0" applyFont="1" applyFill="1" applyBorder="1"/>
    <xf numFmtId="2" fontId="2" fillId="0" borderId="7" xfId="0" applyNumberFormat="1" applyFont="1" applyFill="1" applyBorder="1" applyAlignment="1">
      <alignment horizontal="right"/>
    </xf>
    <xf numFmtId="0" fontId="10" fillId="0" borderId="0" xfId="0" applyFont="1" applyFill="1" applyAlignment="1"/>
    <xf numFmtId="0" fontId="10" fillId="0" borderId="17" xfId="0" applyFont="1" applyFill="1" applyBorder="1"/>
    <xf numFmtId="0" fontId="10" fillId="0" borderId="0" xfId="0" applyFont="1" applyFill="1" applyBorder="1" applyAlignment="1"/>
    <xf numFmtId="0" fontId="10" fillId="0" borderId="18" xfId="0" applyFont="1" applyFill="1" applyBorder="1"/>
    <xf numFmtId="0" fontId="35" fillId="2" borderId="7" xfId="0" applyFont="1" applyFill="1" applyBorder="1" applyAlignment="1">
      <alignment horizontal="left" vertical="top" wrapText="1"/>
    </xf>
    <xf numFmtId="0" fontId="35" fillId="23" borderId="7" xfId="0" applyFont="1" applyFill="1" applyBorder="1" applyAlignment="1">
      <alignment horizontal="left" vertical="top" wrapText="1"/>
    </xf>
    <xf numFmtId="0" fontId="35" fillId="20" borderId="7" xfId="0" applyFont="1" applyFill="1" applyBorder="1" applyAlignment="1">
      <alignment horizontal="left" vertical="top" wrapText="1"/>
    </xf>
    <xf numFmtId="2" fontId="35" fillId="2" borderId="7" xfId="0" applyNumberFormat="1" applyFont="1" applyFill="1" applyBorder="1" applyAlignment="1">
      <alignment horizontal="left" vertical="top" wrapText="1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5" fillId="26" borderId="7" xfId="0" applyFont="1" applyFill="1" applyBorder="1" applyAlignment="1">
      <alignment horizontal="center" vertical="top" wrapText="1"/>
    </xf>
    <xf numFmtId="0" fontId="35" fillId="21" borderId="7" xfId="0" applyFont="1" applyFill="1" applyBorder="1" applyAlignment="1">
      <alignment horizontal="center" vertical="top" wrapText="1"/>
    </xf>
    <xf numFmtId="0" fontId="35" fillId="14" borderId="7" xfId="0" applyFont="1" applyFill="1" applyBorder="1" applyAlignment="1">
      <alignment horizontal="center" vertical="top" wrapText="1"/>
    </xf>
    <xf numFmtId="0" fontId="35" fillId="6" borderId="7" xfId="0" applyFont="1" applyFill="1" applyBorder="1" applyAlignment="1">
      <alignment horizontal="center" vertical="top" wrapText="1"/>
    </xf>
    <xf numFmtId="0" fontId="35" fillId="14" borderId="11" xfId="0" applyFont="1" applyFill="1" applyBorder="1" applyAlignment="1">
      <alignment horizontal="center" vertical="top" wrapText="1"/>
    </xf>
    <xf numFmtId="0" fontId="10" fillId="0" borderId="30" xfId="0" applyFont="1" applyBorder="1" applyAlignment="1">
      <alignment horizontal="left" vertical="top" wrapText="1"/>
    </xf>
    <xf numFmtId="0" fontId="10" fillId="0" borderId="30" xfId="0" applyFont="1" applyFill="1" applyBorder="1" applyAlignment="1"/>
    <xf numFmtId="0" fontId="10" fillId="0" borderId="30" xfId="0" applyFont="1" applyBorder="1" applyAlignment="1"/>
    <xf numFmtId="16" fontId="0" fillId="0" borderId="0" xfId="0" quotePrefix="1" applyNumberFormat="1" applyFont="1" applyAlignment="1">
      <alignment horizontal="center" vertical="top" wrapText="1"/>
    </xf>
    <xf numFmtId="0" fontId="0" fillId="0" borderId="30" xfId="0" applyFont="1" applyBorder="1" applyAlignment="1">
      <alignment horizontal="center" vertical="top" wrapText="1"/>
    </xf>
    <xf numFmtId="0" fontId="0" fillId="0" borderId="0" xfId="0" quotePrefix="1" applyFont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10" fillId="0" borderId="30" xfId="0" applyFont="1" applyFill="1" applyBorder="1" applyAlignment="1">
      <alignment horizontal="center"/>
    </xf>
    <xf numFmtId="0" fontId="2" fillId="17" borderId="0" xfId="0" applyFont="1" applyFill="1" applyBorder="1"/>
    <xf numFmtId="2" fontId="5" fillId="17" borderId="7" xfId="0" applyNumberFormat="1" applyFont="1" applyFill="1" applyBorder="1" applyAlignment="1">
      <alignment horizontal="right"/>
    </xf>
    <xf numFmtId="0" fontId="35" fillId="23" borderId="7" xfId="0" applyFont="1" applyFill="1" applyBorder="1" applyAlignment="1">
      <alignment horizontal="center" vertical="top" wrapText="1"/>
    </xf>
    <xf numFmtId="0" fontId="35" fillId="20" borderId="7" xfId="0" applyFont="1" applyFill="1" applyBorder="1" applyAlignment="1">
      <alignment horizontal="center" vertical="top" wrapText="1"/>
    </xf>
    <xf numFmtId="0" fontId="35" fillId="20" borderId="31" xfId="0" applyFont="1" applyFill="1" applyBorder="1" applyAlignment="1">
      <alignment horizontal="center" vertical="top" wrapText="1"/>
    </xf>
    <xf numFmtId="0" fontId="35" fillId="20" borderId="32" xfId="0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33" xfId="0" applyFont="1" applyFill="1" applyBorder="1" applyAlignment="1"/>
    <xf numFmtId="0" fontId="10" fillId="0" borderId="34" xfId="0" applyFont="1" applyBorder="1" applyAlignment="1">
      <alignment horizontal="center" vertical="top" wrapText="1"/>
    </xf>
    <xf numFmtId="0" fontId="2" fillId="6" borderId="0" xfId="0" applyFont="1" applyFill="1" applyBorder="1"/>
    <xf numFmtId="0" fontId="36" fillId="0" borderId="0" xfId="0" applyFont="1" applyFill="1" applyAlignment="1"/>
    <xf numFmtId="0" fontId="10" fillId="6" borderId="17" xfId="0" applyFont="1" applyFill="1" applyBorder="1"/>
  </cellXfs>
  <cellStyles count="3">
    <cellStyle name="Eingabe 2" xfId="1" xr:uid="{00000000-0005-0000-0000-000001000000}"/>
    <cellStyle name="Input" xfId="2" builtinId="20"/>
    <cellStyle name="Normale" xfId="0" builtinId="0"/>
  </cellStyles>
  <dxfs count="9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worksheet" Target="worksheets/sheet17.xml"/><Relationship Id="rId39" Type="http://schemas.openxmlformats.org/officeDocument/2006/relationships/worksheet" Target="worksheets/sheet30.xml"/><Relationship Id="rId21" Type="http://schemas.openxmlformats.org/officeDocument/2006/relationships/worksheet" Target="worksheets/sheet12.xml"/><Relationship Id="rId34" Type="http://schemas.openxmlformats.org/officeDocument/2006/relationships/worksheet" Target="worksheets/sheet25.xml"/><Relationship Id="rId42" Type="http://schemas.openxmlformats.org/officeDocument/2006/relationships/worksheet" Target="worksheets/sheet33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7.xml"/><Relationship Id="rId29" Type="http://schemas.openxmlformats.org/officeDocument/2006/relationships/worksheet" Target="worksheets/sheet20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5.xml"/><Relationship Id="rId32" Type="http://schemas.openxmlformats.org/officeDocument/2006/relationships/worksheet" Target="worksheets/sheet23.xml"/><Relationship Id="rId37" Type="http://schemas.openxmlformats.org/officeDocument/2006/relationships/worksheet" Target="worksheets/sheet28.xml"/><Relationship Id="rId40" Type="http://schemas.openxmlformats.org/officeDocument/2006/relationships/worksheet" Target="worksheets/sheet31.xml"/><Relationship Id="rId45" Type="http://schemas.openxmlformats.org/officeDocument/2006/relationships/worksheet" Target="worksheets/sheet36.xml"/><Relationship Id="rId53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10.xml"/><Relationship Id="rId31" Type="http://schemas.openxmlformats.org/officeDocument/2006/relationships/worksheet" Target="worksheets/sheet22.xml"/><Relationship Id="rId44" Type="http://schemas.openxmlformats.org/officeDocument/2006/relationships/worksheet" Target="worksheets/sheet35.xml"/><Relationship Id="rId52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worksheet" Target="worksheets/sheet18.xml"/><Relationship Id="rId30" Type="http://schemas.openxmlformats.org/officeDocument/2006/relationships/worksheet" Target="worksheets/sheet21.xml"/><Relationship Id="rId35" Type="http://schemas.openxmlformats.org/officeDocument/2006/relationships/worksheet" Target="worksheets/sheet26.xml"/><Relationship Id="rId43" Type="http://schemas.openxmlformats.org/officeDocument/2006/relationships/worksheet" Target="worksheets/sheet34.xml"/><Relationship Id="rId48" Type="http://schemas.openxmlformats.org/officeDocument/2006/relationships/externalLink" Target="externalLinks/externalLink2.xml"/><Relationship Id="rId8" Type="http://schemas.openxmlformats.org/officeDocument/2006/relationships/chartsheet" Target="chartsheets/sheet6.xml"/><Relationship Id="rId51" Type="http://schemas.openxmlformats.org/officeDocument/2006/relationships/styles" Target="styles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6.xml"/><Relationship Id="rId33" Type="http://schemas.openxmlformats.org/officeDocument/2006/relationships/worksheet" Target="worksheets/sheet24.xml"/><Relationship Id="rId38" Type="http://schemas.openxmlformats.org/officeDocument/2006/relationships/worksheet" Target="worksheets/sheet29.xml"/><Relationship Id="rId46" Type="http://schemas.openxmlformats.org/officeDocument/2006/relationships/worksheet" Target="worksheets/sheet37.xml"/><Relationship Id="rId20" Type="http://schemas.openxmlformats.org/officeDocument/2006/relationships/worksheet" Target="worksheets/sheet11.xml"/><Relationship Id="rId41" Type="http://schemas.openxmlformats.org/officeDocument/2006/relationships/worksheet" Target="worksheets/sheet3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28" Type="http://schemas.openxmlformats.org/officeDocument/2006/relationships/worksheet" Target="worksheets/sheet19.xml"/><Relationship Id="rId36" Type="http://schemas.openxmlformats.org/officeDocument/2006/relationships/worksheet" Target="worksheets/sheet27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PROT!$C$3:$G$3</c:f>
              <c:numCache>
                <c:formatCode>0.00</c:formatCode>
                <c:ptCount val="5"/>
                <c:pt idx="0">
                  <c:v>0.54477777777777781</c:v>
                </c:pt>
                <c:pt idx="1">
                  <c:v>0.60820981536401453</c:v>
                </c:pt>
                <c:pt idx="2">
                  <c:v>0.57191376850688858</c:v>
                </c:pt>
                <c:pt idx="3">
                  <c:v>0.53746953326361757</c:v>
                </c:pt>
                <c:pt idx="4">
                  <c:v>0.5541283918178217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C53-B98B-D037D6AF915C}"/>
            </c:ext>
          </c:extLst>
        </c:ser>
        <c:ser>
          <c:idx val="1"/>
          <c:order val="1"/>
          <c:tx>
            <c:strRef>
              <c:f>PROT!$B$4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PROT!$C$4:$G$4</c:f>
              <c:numCache>
                <c:formatCode>0.00</c:formatCode>
                <c:ptCount val="5"/>
                <c:pt idx="0">
                  <c:v>0.35404761904761906</c:v>
                </c:pt>
                <c:pt idx="1">
                  <c:v>0.38580501847451376</c:v>
                </c:pt>
                <c:pt idx="2">
                  <c:v>0.4385610615686274</c:v>
                </c:pt>
                <c:pt idx="3">
                  <c:v>0.43031845902555593</c:v>
                </c:pt>
                <c:pt idx="4">
                  <c:v>0.46935027780447164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C53-B98B-D037D6AF915C}"/>
            </c:ext>
          </c:extLst>
        </c:ser>
        <c:ser>
          <c:idx val="2"/>
          <c:order val="2"/>
          <c:tx>
            <c:strRef>
              <c:f>PROT!$B$5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PROT!$C$5:$G$5</c:f>
              <c:numCache>
                <c:formatCode>0.00</c:formatCode>
                <c:ptCount val="5"/>
                <c:pt idx="0">
                  <c:v>0.5814583333333333</c:v>
                </c:pt>
                <c:pt idx="1">
                  <c:v>0.61092748149304765</c:v>
                </c:pt>
                <c:pt idx="2">
                  <c:v>0.62001840843113132</c:v>
                </c:pt>
                <c:pt idx="3">
                  <c:v>0.61405439194514921</c:v>
                </c:pt>
                <c:pt idx="4">
                  <c:v>0.62942159483296323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C53-B98B-D037D6AF915C}"/>
            </c:ext>
          </c:extLst>
        </c:ser>
        <c:ser>
          <c:idx val="3"/>
          <c:order val="3"/>
          <c:tx>
            <c:strRef>
              <c:f>PROT!$B$6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PROT!$C$6:$G$6</c:f>
              <c:numCache>
                <c:formatCode>0.00</c:formatCode>
                <c:ptCount val="5"/>
                <c:pt idx="0">
                  <c:v>0.50277234500973744</c:v>
                </c:pt>
                <c:pt idx="1">
                  <c:v>0.55368200429804137</c:v>
                </c:pt>
                <c:pt idx="2">
                  <c:v>0.53097652687541785</c:v>
                </c:pt>
                <c:pt idx="3">
                  <c:v>0.51646290881774359</c:v>
                </c:pt>
                <c:pt idx="4">
                  <c:v>0.52437448372552831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0-4C53-B98B-D037D6AF915C}"/>
            </c:ext>
          </c:extLst>
        </c:ser>
        <c:ser>
          <c:idx val="4"/>
          <c:order val="4"/>
          <c:tx>
            <c:strRef>
              <c:f>PROT!$B$7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PROT!$C$7:$G$7</c:f>
              <c:numCache>
                <c:formatCode>0.00</c:formatCode>
                <c:ptCount val="5"/>
                <c:pt idx="0">
                  <c:v>0.82895061728395081</c:v>
                </c:pt>
                <c:pt idx="1">
                  <c:v>0.84339506172839507</c:v>
                </c:pt>
                <c:pt idx="2">
                  <c:v>0.85295061728395061</c:v>
                </c:pt>
                <c:pt idx="3">
                  <c:v>0.85575617283950633</c:v>
                </c:pt>
                <c:pt idx="4">
                  <c:v>0.84835324700628334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0-4C53-B98B-D037D6AF915C}"/>
            </c:ext>
          </c:extLst>
        </c:ser>
        <c:ser>
          <c:idx val="5"/>
          <c:order val="5"/>
          <c:tx>
            <c:strRef>
              <c:f>PROT!$B$8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PROT!$C$8:$G$8</c:f>
              <c:numCache>
                <c:formatCode>0.00</c:formatCode>
                <c:ptCount val="5"/>
                <c:pt idx="0">
                  <c:v>0.83981481481481479</c:v>
                </c:pt>
                <c:pt idx="1">
                  <c:v>0.83657194432179638</c:v>
                </c:pt>
                <c:pt idx="2">
                  <c:v>0.83657497100137179</c:v>
                </c:pt>
                <c:pt idx="3">
                  <c:v>0.84081418037902744</c:v>
                </c:pt>
                <c:pt idx="4">
                  <c:v>0.84481767348704528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0-4C53-B98B-D037D6AF915C}"/>
            </c:ext>
          </c:extLst>
        </c:ser>
        <c:ser>
          <c:idx val="6"/>
          <c:order val="6"/>
          <c:tx>
            <c:strRef>
              <c:f>PROT!$B$9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PROT!$C$9:$G$9</c:f>
              <c:numCache>
                <c:formatCode>0.00</c:formatCode>
                <c:ptCount val="5"/>
                <c:pt idx="0">
                  <c:v>0.58214285714285707</c:v>
                </c:pt>
                <c:pt idx="1">
                  <c:v>0.63054253636854296</c:v>
                </c:pt>
                <c:pt idx="2">
                  <c:v>0.65376875632025044</c:v>
                </c:pt>
                <c:pt idx="3">
                  <c:v>0.6663966457425774</c:v>
                </c:pt>
                <c:pt idx="4">
                  <c:v>0.63353322326060446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0-4C53-B98B-D037D6AF915C}"/>
            </c:ext>
          </c:extLst>
        </c:ser>
        <c:ser>
          <c:idx val="7"/>
          <c:order val="7"/>
          <c:tx>
            <c:strRef>
              <c:f>PROT!$B$10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PROT!$C$10:$G$10</c:f>
              <c:numCache>
                <c:formatCode>0.00</c:formatCode>
                <c:ptCount val="5"/>
                <c:pt idx="0">
                  <c:v>0.61257575757575766</c:v>
                </c:pt>
                <c:pt idx="1">
                  <c:v>0.63497774762457038</c:v>
                </c:pt>
                <c:pt idx="2">
                  <c:v>0.63051393301979142</c:v>
                </c:pt>
                <c:pt idx="3">
                  <c:v>0.62162284768718612</c:v>
                </c:pt>
                <c:pt idx="4">
                  <c:v>0.65719343879729786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0-4C53-B98B-D037D6AF915C}"/>
            </c:ext>
          </c:extLst>
        </c:ser>
        <c:ser>
          <c:idx val="8"/>
          <c:order val="8"/>
          <c:tx>
            <c:strRef>
              <c:f>PROT!$B$11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PROT!$C$11:$G$11</c:f>
              <c:numCache>
                <c:formatCode>0.00</c:formatCode>
                <c:ptCount val="5"/>
                <c:pt idx="0">
                  <c:v>0.58222222222222231</c:v>
                </c:pt>
                <c:pt idx="1">
                  <c:v>0.56077777777777771</c:v>
                </c:pt>
                <c:pt idx="2">
                  <c:v>0.57055555555555548</c:v>
                </c:pt>
                <c:pt idx="3">
                  <c:v>0.58977777777777785</c:v>
                </c:pt>
                <c:pt idx="4">
                  <c:v>0.61297032705966104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0-4C53-B98B-D037D6A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0.42999999999999994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6A7-9E22-427DA326814A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0.75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8-46A7-9E22-427DA326814A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0.25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6A7-9E22-427DA326814A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0.39999999999999991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6A7-9E22-427DA326814A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0.5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6A7-9E22-427DA326814A}"/>
            </c:ext>
          </c:extLst>
        </c:ser>
        <c:ser>
          <c:idx val="5"/>
          <c:order val="5"/>
          <c:tx>
            <c:strRef>
              <c:f>PROT!$B$174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PROT!$C$174:$G$174</c:f>
              <c:numCache>
                <c:formatCode>0.00</c:formatCode>
                <c:ptCount val="5"/>
                <c:pt idx="0">
                  <c:v>0.75</c:v>
                </c:pt>
                <c:pt idx="1">
                  <c:v>0.71633333333333327</c:v>
                </c:pt>
                <c:pt idx="2">
                  <c:v>0.71200000000000008</c:v>
                </c:pt>
                <c:pt idx="3">
                  <c:v>0.68566666666666676</c:v>
                </c:pt>
                <c:pt idx="4">
                  <c:v>0.68452654860251416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6A7-9E22-427DA326814A}"/>
            </c:ext>
          </c:extLst>
        </c:ser>
        <c:ser>
          <c:idx val="6"/>
          <c:order val="6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0.30000000000000004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6A7-9E22-427DA326814A}"/>
            </c:ext>
          </c:extLst>
        </c:ser>
        <c:ser>
          <c:idx val="7"/>
          <c:order val="7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6A7-9E22-427DA326814A}"/>
            </c:ext>
          </c:extLst>
        </c:ser>
        <c:ser>
          <c:idx val="8"/>
          <c:order val="8"/>
          <c:tx>
            <c:strRef>
              <c:f>PROT!$B$177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PROT!$C$177:$G$177</c:f>
              <c:numCache>
                <c:formatCode>0.00</c:formatCode>
                <c:ptCount val="5"/>
                <c:pt idx="0">
                  <c:v>0.87166666666666681</c:v>
                </c:pt>
                <c:pt idx="1">
                  <c:v>0.82599999999999996</c:v>
                </c:pt>
                <c:pt idx="2">
                  <c:v>0.752</c:v>
                </c:pt>
                <c:pt idx="3">
                  <c:v>0.7619999999999999</c:v>
                </c:pt>
                <c:pt idx="4">
                  <c:v>0.72776984008333334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6A7-9E22-427DA326814A}"/>
            </c:ext>
          </c:extLst>
        </c:ser>
        <c:ser>
          <c:idx val="9"/>
          <c:order val="9"/>
          <c:tx>
            <c:strRef>
              <c:f>PROT!$B$178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PROT!$C$178:$G$178</c:f>
              <c:numCache>
                <c:formatCode>0.00</c:formatCode>
                <c:ptCount val="5"/>
                <c:pt idx="0">
                  <c:v>0.75</c:v>
                </c:pt>
                <c:pt idx="1">
                  <c:v>0.80600000000000005</c:v>
                </c:pt>
                <c:pt idx="2">
                  <c:v>0.80800000000000005</c:v>
                </c:pt>
                <c:pt idx="3">
                  <c:v>0.76200000000000001</c:v>
                </c:pt>
                <c:pt idx="4">
                  <c:v>0.69872915394833324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8-46A7-9E22-427DA326814A}"/>
            </c:ext>
          </c:extLst>
        </c:ser>
        <c:ser>
          <c:idx val="10"/>
          <c:order val="10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0.35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8-46A7-9E22-427DA326814A}"/>
            </c:ext>
          </c:extLst>
        </c:ser>
        <c:ser>
          <c:idx val="11"/>
          <c:order val="11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0.7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8-46A7-9E22-427DA326814A}"/>
            </c:ext>
          </c:extLst>
        </c:ser>
        <c:ser>
          <c:idx val="12"/>
          <c:order val="12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0.49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8-46A7-9E22-427DA326814A}"/>
            </c:ext>
          </c:extLst>
        </c:ser>
        <c:ser>
          <c:idx val="13"/>
          <c:order val="13"/>
          <c:tx>
            <c:strRef>
              <c:f>PROT!$B$182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PROT!$C$182:$G$182</c:f>
              <c:numCache>
                <c:formatCode>0.00</c:formatCode>
                <c:ptCount val="5"/>
                <c:pt idx="0">
                  <c:v>0.75</c:v>
                </c:pt>
                <c:pt idx="1">
                  <c:v>0.79200000000000004</c:v>
                </c:pt>
                <c:pt idx="2">
                  <c:v>0.752</c:v>
                </c:pt>
                <c:pt idx="3">
                  <c:v>0.69800000000000006</c:v>
                </c:pt>
                <c:pt idx="4">
                  <c:v>0.69158469931666677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8-46A7-9E22-427DA326814A}"/>
            </c:ext>
          </c:extLst>
        </c:ser>
        <c:ser>
          <c:idx val="14"/>
          <c:order val="14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0.28000000000000003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8-46A7-9E22-427DA326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0.42999999999999994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F-4E13-B54D-D517B9883484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0.75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F-4E13-B54D-D517B9883484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0.25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F-4E13-B54D-D517B9883484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0.39999999999999991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F-4E13-B54D-D517B9883484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0.5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F-4E13-B54D-D517B9883484}"/>
            </c:ext>
          </c:extLst>
        </c:ser>
        <c:ser>
          <c:idx val="6"/>
          <c:order val="5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0.30000000000000004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F-4E13-B54D-D517B9883484}"/>
            </c:ext>
          </c:extLst>
        </c:ser>
        <c:ser>
          <c:idx val="7"/>
          <c:order val="6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F-4E13-B54D-D517B9883484}"/>
            </c:ext>
          </c:extLst>
        </c:ser>
        <c:ser>
          <c:idx val="10"/>
          <c:order val="7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0.35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F-4E13-B54D-D517B9883484}"/>
            </c:ext>
          </c:extLst>
        </c:ser>
        <c:ser>
          <c:idx val="11"/>
          <c:order val="8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0.7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3F-4E13-B54D-D517B9883484}"/>
            </c:ext>
          </c:extLst>
        </c:ser>
        <c:ser>
          <c:idx val="12"/>
          <c:order val="9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0.49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3F-4E13-B54D-D517B9883484}"/>
            </c:ext>
          </c:extLst>
        </c:ser>
        <c:ser>
          <c:idx val="14"/>
          <c:order val="10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0.28000000000000003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3F-4E13-B54D-D517B988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78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PROV!$C$3:$G$3</c:f>
              <c:numCache>
                <c:formatCode>0.00</c:formatCode>
                <c:ptCount val="5"/>
                <c:pt idx="0">
                  <c:v>0.54167632898778484</c:v>
                </c:pt>
                <c:pt idx="1">
                  <c:v>0.55385822107153715</c:v>
                </c:pt>
                <c:pt idx="2">
                  <c:v>0.5727262516534084</c:v>
                </c:pt>
                <c:pt idx="3">
                  <c:v>0.56575026213428636</c:v>
                </c:pt>
                <c:pt idx="4">
                  <c:v>0.57060672743740681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827-8559-931242923CC4}"/>
            </c:ext>
          </c:extLst>
        </c:ser>
        <c:ser>
          <c:idx val="1"/>
          <c:order val="1"/>
          <c:tx>
            <c:strRef>
              <c:f>PROV!$B$4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PROV!$C$4:$G$4</c:f>
              <c:numCache>
                <c:formatCode>0.00</c:formatCode>
                <c:ptCount val="5"/>
                <c:pt idx="0">
                  <c:v>0.37544113001972806</c:v>
                </c:pt>
                <c:pt idx="1">
                  <c:v>0.39217456140559065</c:v>
                </c:pt>
                <c:pt idx="2">
                  <c:v>0.38911222737395346</c:v>
                </c:pt>
                <c:pt idx="3">
                  <c:v>0.41098046883320244</c:v>
                </c:pt>
                <c:pt idx="4">
                  <c:v>0.41660207660402759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827-8559-931242923CC4}"/>
            </c:ext>
          </c:extLst>
        </c:ser>
        <c:ser>
          <c:idx val="2"/>
          <c:order val="2"/>
          <c:tx>
            <c:strRef>
              <c:f>PROV!$B$5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PROV!$C$5:$G$5</c:f>
              <c:numCache>
                <c:formatCode>0.00</c:formatCode>
                <c:ptCount val="5"/>
                <c:pt idx="0">
                  <c:v>0.48639089896637294</c:v>
                </c:pt>
                <c:pt idx="1">
                  <c:v>0.50238959719666243</c:v>
                </c:pt>
                <c:pt idx="2">
                  <c:v>0.53391369851169923</c:v>
                </c:pt>
                <c:pt idx="3">
                  <c:v>0.54697610746022263</c:v>
                </c:pt>
                <c:pt idx="4">
                  <c:v>0.56819862664384002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827-8559-931242923CC4}"/>
            </c:ext>
          </c:extLst>
        </c:ser>
        <c:ser>
          <c:idx val="3"/>
          <c:order val="3"/>
          <c:tx>
            <c:strRef>
              <c:f>PROV!$B$6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PROV!$C$6:$G$6</c:f>
              <c:numCache>
                <c:formatCode>0.00</c:formatCode>
                <c:ptCount val="5"/>
                <c:pt idx="0">
                  <c:v>0.38285836213698904</c:v>
                </c:pt>
                <c:pt idx="1">
                  <c:v>0.39321313626515975</c:v>
                </c:pt>
                <c:pt idx="2">
                  <c:v>0.40037647470195326</c:v>
                </c:pt>
                <c:pt idx="3">
                  <c:v>0.40356631946229626</c:v>
                </c:pt>
                <c:pt idx="4">
                  <c:v>0.37564119897685583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827-8559-931242923CC4}"/>
            </c:ext>
          </c:extLst>
        </c:ser>
        <c:ser>
          <c:idx val="4"/>
          <c:order val="4"/>
          <c:tx>
            <c:strRef>
              <c:f>PROV!$B$7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PROV!$C$7:$G$7</c:f>
              <c:numCache>
                <c:formatCode>0.00</c:formatCode>
                <c:ptCount val="5"/>
                <c:pt idx="0">
                  <c:v>0.74575838443729081</c:v>
                </c:pt>
                <c:pt idx="1">
                  <c:v>0.74500981139555811</c:v>
                </c:pt>
                <c:pt idx="2">
                  <c:v>0.74838135167403064</c:v>
                </c:pt>
                <c:pt idx="3">
                  <c:v>0.75282003400478459</c:v>
                </c:pt>
                <c:pt idx="4">
                  <c:v>0.77199693698940575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E-4827-8559-931242923CC4}"/>
            </c:ext>
          </c:extLst>
        </c:ser>
        <c:ser>
          <c:idx val="5"/>
          <c:order val="5"/>
          <c:tx>
            <c:strRef>
              <c:f>PROV!$B$8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PROV!$C$8:$G$8</c:f>
              <c:numCache>
                <c:formatCode>0.00</c:formatCode>
                <c:ptCount val="5"/>
                <c:pt idx="0">
                  <c:v>0.79786997099950396</c:v>
                </c:pt>
                <c:pt idx="1">
                  <c:v>0.79092553201170634</c:v>
                </c:pt>
                <c:pt idx="2">
                  <c:v>0.79521549334613095</c:v>
                </c:pt>
                <c:pt idx="3">
                  <c:v>0.8110177849042659</c:v>
                </c:pt>
                <c:pt idx="4">
                  <c:v>0.83391408717196203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E-4827-8559-931242923CC4}"/>
            </c:ext>
          </c:extLst>
        </c:ser>
        <c:ser>
          <c:idx val="6"/>
          <c:order val="6"/>
          <c:tx>
            <c:strRef>
              <c:f>PROV!$B$9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PROV!$C$9:$G$9</c:f>
              <c:numCache>
                <c:formatCode>0.00</c:formatCode>
                <c:ptCount val="5"/>
                <c:pt idx="0">
                  <c:v>0.50535706360717092</c:v>
                </c:pt>
                <c:pt idx="1">
                  <c:v>0.52654249826452637</c:v>
                </c:pt>
                <c:pt idx="2">
                  <c:v>0.54743160547659164</c:v>
                </c:pt>
                <c:pt idx="3">
                  <c:v>0.5451075733320897</c:v>
                </c:pt>
                <c:pt idx="4">
                  <c:v>0.54308087391278681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E-4827-8559-931242923CC4}"/>
            </c:ext>
          </c:extLst>
        </c:ser>
        <c:ser>
          <c:idx val="7"/>
          <c:order val="7"/>
          <c:tx>
            <c:strRef>
              <c:f>PROV!$B$10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PROV!$C$10:$G$10</c:f>
              <c:numCache>
                <c:formatCode>0.00</c:formatCode>
                <c:ptCount val="5"/>
                <c:pt idx="0">
                  <c:v>0.53907293406531986</c:v>
                </c:pt>
                <c:pt idx="1">
                  <c:v>0.56380194681335516</c:v>
                </c:pt>
                <c:pt idx="2">
                  <c:v>0.5839245066721146</c:v>
                </c:pt>
                <c:pt idx="3">
                  <c:v>0.59086044539429194</c:v>
                </c:pt>
                <c:pt idx="4">
                  <c:v>0.61834314020797798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E-4827-8559-931242923CC4}"/>
            </c:ext>
          </c:extLst>
        </c:ser>
        <c:ser>
          <c:idx val="8"/>
          <c:order val="8"/>
          <c:tx>
            <c:strRef>
              <c:f>PROV!$B$11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PROV!$C$11:$G$11</c:f>
              <c:numCache>
                <c:formatCode>0.00</c:formatCode>
                <c:ptCount val="5"/>
                <c:pt idx="0">
                  <c:v>0.47265923584936576</c:v>
                </c:pt>
                <c:pt idx="1">
                  <c:v>0.51380227388676447</c:v>
                </c:pt>
                <c:pt idx="2">
                  <c:v>0.5503891584635564</c:v>
                </c:pt>
                <c:pt idx="3">
                  <c:v>0.56489435378095043</c:v>
                </c:pt>
                <c:pt idx="4">
                  <c:v>0.56290927714243388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9E-4827-8559-93124292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63679"/>
        <c:axId val="866059103"/>
      </c:lineChart>
      <c:catAx>
        <c:axId val="8660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59103"/>
        <c:crosses val="autoZero"/>
        <c:auto val="1"/>
        <c:lblAlgn val="ctr"/>
        <c:lblOffset val="100"/>
        <c:noMultiLvlLbl val="0"/>
      </c:catAx>
      <c:valAx>
        <c:axId val="866059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A35-805C-3A22E48052F8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A35-805C-3A22E48052F8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A35-805C-3A22E48052F8}"/>
            </c:ext>
          </c:extLst>
        </c:ser>
        <c:ser>
          <c:idx val="3"/>
          <c:order val="3"/>
          <c:tx>
            <c:strRef>
              <c:f>PROV!$B$172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PROV!$C$172:$G$172</c:f>
              <c:numCache>
                <c:formatCode>0.00</c:formatCode>
                <c:ptCount val="5"/>
                <c:pt idx="0">
                  <c:v>0.52900788697403933</c:v>
                </c:pt>
                <c:pt idx="1">
                  <c:v>0.53452074485089285</c:v>
                </c:pt>
                <c:pt idx="2">
                  <c:v>0.48815947658482139</c:v>
                </c:pt>
                <c:pt idx="3">
                  <c:v>0.52129804138214286</c:v>
                </c:pt>
                <c:pt idx="4">
                  <c:v>0.49292865646922618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A35-805C-3A22E48052F8}"/>
            </c:ext>
          </c:extLst>
        </c:ser>
        <c:ser>
          <c:idx val="4"/>
          <c:order val="4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C-4A35-805C-3A22E48052F8}"/>
            </c:ext>
          </c:extLst>
        </c:ser>
        <c:ser>
          <c:idx val="5"/>
          <c:order val="5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C-4A35-805C-3A22E48052F8}"/>
            </c:ext>
          </c:extLst>
        </c:ser>
        <c:ser>
          <c:idx val="6"/>
          <c:order val="6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C-4A35-805C-3A22E48052F8}"/>
            </c:ext>
          </c:extLst>
        </c:ser>
        <c:ser>
          <c:idx val="7"/>
          <c:order val="7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4C-4A35-805C-3A22E48052F8}"/>
            </c:ext>
          </c:extLst>
        </c:ser>
        <c:ser>
          <c:idx val="8"/>
          <c:order val="8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4C-4A35-805C-3A22E48052F8}"/>
            </c:ext>
          </c:extLst>
        </c:ser>
        <c:ser>
          <c:idx val="9"/>
          <c:order val="9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4C-4A35-805C-3A22E48052F8}"/>
            </c:ext>
          </c:extLst>
        </c:ser>
        <c:ser>
          <c:idx val="10"/>
          <c:order val="10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4C-4A35-805C-3A22E48052F8}"/>
            </c:ext>
          </c:extLst>
        </c:ser>
        <c:ser>
          <c:idx val="11"/>
          <c:order val="11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4C-4A35-805C-3A22E48052F8}"/>
            </c:ext>
          </c:extLst>
        </c:ser>
        <c:ser>
          <c:idx val="12"/>
          <c:order val="12"/>
          <c:tx>
            <c:strRef>
              <c:f>PROV!$B$181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PROV!$C$181:$G$181</c:f>
              <c:numCache>
                <c:formatCode>0.00</c:formatCode>
                <c:ptCount val="5"/>
                <c:pt idx="0">
                  <c:v>0.59534719029173211</c:v>
                </c:pt>
                <c:pt idx="1">
                  <c:v>0.59670803454798216</c:v>
                </c:pt>
                <c:pt idx="2">
                  <c:v>0.62256633454173216</c:v>
                </c:pt>
                <c:pt idx="3">
                  <c:v>0.61142367802476771</c:v>
                </c:pt>
                <c:pt idx="4">
                  <c:v>0.63411142105842944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4C-4A35-805C-3A22E48052F8}"/>
            </c:ext>
          </c:extLst>
        </c:ser>
        <c:ser>
          <c:idx val="13"/>
          <c:order val="13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C-4A35-805C-3A22E48052F8}"/>
            </c:ext>
          </c:extLst>
        </c:ser>
        <c:ser>
          <c:idx val="14"/>
          <c:order val="14"/>
          <c:tx>
            <c:strRef>
              <c:f>PROV!$B$183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PROV!$C$183:$G$183</c:f>
              <c:numCache>
                <c:formatCode>0.00</c:formatCode>
                <c:ptCount val="5"/>
                <c:pt idx="0">
                  <c:v>0.32092907822454625</c:v>
                </c:pt>
                <c:pt idx="1">
                  <c:v>0.3188051543297824</c:v>
                </c:pt>
                <c:pt idx="2">
                  <c:v>0.4257290802963461</c:v>
                </c:pt>
                <c:pt idx="3">
                  <c:v>0.28291300215357146</c:v>
                </c:pt>
                <c:pt idx="4">
                  <c:v>0.23350886152786679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4C-4A35-805C-3A22E480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DA5-96F4-811E07A8EA32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0-4DA5-96F4-811E07A8EA32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0-4DA5-96F4-811E07A8EA32}"/>
            </c:ext>
          </c:extLst>
        </c:ser>
        <c:ser>
          <c:idx val="4"/>
          <c:order val="3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D0-4DA5-96F4-811E07A8EA32}"/>
            </c:ext>
          </c:extLst>
        </c:ser>
        <c:ser>
          <c:idx val="5"/>
          <c:order val="4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D0-4DA5-96F4-811E07A8EA32}"/>
            </c:ext>
          </c:extLst>
        </c:ser>
        <c:ser>
          <c:idx val="6"/>
          <c:order val="5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D0-4DA5-96F4-811E07A8EA32}"/>
            </c:ext>
          </c:extLst>
        </c:ser>
        <c:ser>
          <c:idx val="7"/>
          <c:order val="6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D0-4DA5-96F4-811E07A8EA32}"/>
            </c:ext>
          </c:extLst>
        </c:ser>
        <c:ser>
          <c:idx val="8"/>
          <c:order val="7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D0-4DA5-96F4-811E07A8EA32}"/>
            </c:ext>
          </c:extLst>
        </c:ser>
        <c:ser>
          <c:idx val="9"/>
          <c:order val="8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D0-4DA5-96F4-811E07A8EA32}"/>
            </c:ext>
          </c:extLst>
        </c:ser>
        <c:ser>
          <c:idx val="10"/>
          <c:order val="9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D0-4DA5-96F4-811E07A8EA32}"/>
            </c:ext>
          </c:extLst>
        </c:ser>
        <c:ser>
          <c:idx val="11"/>
          <c:order val="10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D0-4DA5-96F4-811E07A8EA32}"/>
            </c:ext>
          </c:extLst>
        </c:ser>
        <c:ser>
          <c:idx val="13"/>
          <c:order val="11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D0-4DA5-96F4-811E07A8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ax val="0.68000000000000016"/>
          <c:min val="0.43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PART!$B$3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PART!$C$3:$G$3</c:f>
              <c:numCache>
                <c:formatCode>0.00</c:formatCode>
                <c:ptCount val="5"/>
                <c:pt idx="0">
                  <c:v>0.28896689643999995</c:v>
                </c:pt>
                <c:pt idx="1">
                  <c:v>0.28337509641333336</c:v>
                </c:pt>
                <c:pt idx="2">
                  <c:v>0.30900551217999994</c:v>
                </c:pt>
                <c:pt idx="3">
                  <c:v>0.28565098288000002</c:v>
                </c:pt>
                <c:pt idx="4">
                  <c:v>0.27608071424000002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E8E-84AA-CB7C4BEC61DF}"/>
            </c:ext>
          </c:extLst>
        </c:ser>
        <c:ser>
          <c:idx val="1"/>
          <c:order val="1"/>
          <c:tx>
            <c:strRef>
              <c:f>PART!$B$4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PART!$C$4:$G$4</c:f>
              <c:numCache>
                <c:formatCode>0.00</c:formatCode>
                <c:ptCount val="5"/>
                <c:pt idx="0">
                  <c:v>0.3923420889571429</c:v>
                </c:pt>
                <c:pt idx="1">
                  <c:v>0.46942810019999992</c:v>
                </c:pt>
                <c:pt idx="2">
                  <c:v>0.43019545409999999</c:v>
                </c:pt>
                <c:pt idx="3">
                  <c:v>0.4450084136428572</c:v>
                </c:pt>
                <c:pt idx="4">
                  <c:v>0.43663157965714283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E8E-84AA-CB7C4BEC61DF}"/>
            </c:ext>
          </c:extLst>
        </c:ser>
        <c:ser>
          <c:idx val="2"/>
          <c:order val="2"/>
          <c:tx>
            <c:strRef>
              <c:f>PART!$B$5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PART!$C$5:$G$5</c:f>
              <c:numCache>
                <c:formatCode>0.00</c:formatCode>
                <c:ptCount val="5"/>
                <c:pt idx="0">
                  <c:v>0.39630733216249997</c:v>
                </c:pt>
                <c:pt idx="1">
                  <c:v>0.40854103737499997</c:v>
                </c:pt>
                <c:pt idx="2">
                  <c:v>0.42884199948124996</c:v>
                </c:pt>
                <c:pt idx="3">
                  <c:v>0.4245872744000001</c:v>
                </c:pt>
                <c:pt idx="4">
                  <c:v>0.43425892388749998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B-4E8E-84AA-CB7C4BEC61DF}"/>
            </c:ext>
          </c:extLst>
        </c:ser>
        <c:ser>
          <c:idx val="3"/>
          <c:order val="3"/>
          <c:tx>
            <c:strRef>
              <c:f>PART!$B$6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PART!$C$6:$G$6</c:f>
              <c:numCache>
                <c:formatCode>0.00</c:formatCode>
                <c:ptCount val="5"/>
                <c:pt idx="0">
                  <c:v>0.44578161885945949</c:v>
                </c:pt>
                <c:pt idx="1">
                  <c:v>0.43578519150540534</c:v>
                </c:pt>
                <c:pt idx="2">
                  <c:v>0.43986946992162163</c:v>
                </c:pt>
                <c:pt idx="3">
                  <c:v>0.45297152657567552</c:v>
                </c:pt>
                <c:pt idx="4">
                  <c:v>0.44909602875675669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B-4E8E-84AA-CB7C4BEC61DF}"/>
            </c:ext>
          </c:extLst>
        </c:ser>
        <c:ser>
          <c:idx val="4"/>
          <c:order val="4"/>
          <c:tx>
            <c:strRef>
              <c:f>PART!$B$7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PART!$C$7:$G$7</c:f>
              <c:numCache>
                <c:formatCode>0.00</c:formatCode>
                <c:ptCount val="5"/>
                <c:pt idx="0">
                  <c:v>0.79112118155925926</c:v>
                </c:pt>
                <c:pt idx="1">
                  <c:v>0.79309532648518499</c:v>
                </c:pt>
                <c:pt idx="2">
                  <c:v>0.79018636052592595</c:v>
                </c:pt>
                <c:pt idx="3">
                  <c:v>0.78000164519999993</c:v>
                </c:pt>
                <c:pt idx="4">
                  <c:v>0.769815186188889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B-4E8E-84AA-CB7C4BEC61DF}"/>
            </c:ext>
          </c:extLst>
        </c:ser>
        <c:ser>
          <c:idx val="5"/>
          <c:order val="5"/>
          <c:tx>
            <c:strRef>
              <c:f>PART!$B$8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PART!$C$8:$G$8</c:f>
              <c:numCache>
                <c:formatCode>0.00</c:formatCode>
                <c:ptCount val="5"/>
                <c:pt idx="0">
                  <c:v>0.81828057916666663</c:v>
                </c:pt>
                <c:pt idx="1">
                  <c:v>0.8208856568666667</c:v>
                </c:pt>
                <c:pt idx="2">
                  <c:v>0.82422077527777782</c:v>
                </c:pt>
                <c:pt idx="3">
                  <c:v>0.81716808676666675</c:v>
                </c:pt>
                <c:pt idx="4">
                  <c:v>0.80767064054444448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B-4E8E-84AA-CB7C4BEC61DF}"/>
            </c:ext>
          </c:extLst>
        </c:ser>
        <c:ser>
          <c:idx val="6"/>
          <c:order val="6"/>
          <c:tx>
            <c:strRef>
              <c:f>PART!$B$9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PART!$C$9:$G$9</c:f>
              <c:numCache>
                <c:formatCode>0.00</c:formatCode>
                <c:ptCount val="5"/>
                <c:pt idx="0">
                  <c:v>0.63226559532380966</c:v>
                </c:pt>
                <c:pt idx="1">
                  <c:v>0.62732738883333317</c:v>
                </c:pt>
                <c:pt idx="2">
                  <c:v>0.62062477392857163</c:v>
                </c:pt>
                <c:pt idx="3">
                  <c:v>0.61885646618095236</c:v>
                </c:pt>
                <c:pt idx="4">
                  <c:v>0.61019279369523827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B-4E8E-84AA-CB7C4BEC61DF}"/>
            </c:ext>
          </c:extLst>
        </c:ser>
        <c:ser>
          <c:idx val="7"/>
          <c:order val="7"/>
          <c:tx>
            <c:strRef>
              <c:f>PART!$B$10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PART!$C$10:$G$10</c:f>
              <c:numCache>
                <c:formatCode>0.00</c:formatCode>
                <c:ptCount val="5"/>
                <c:pt idx="0">
                  <c:v>0.47973959827272733</c:v>
                </c:pt>
                <c:pt idx="1">
                  <c:v>0.47036821362727271</c:v>
                </c:pt>
                <c:pt idx="2">
                  <c:v>0.46329238138181822</c:v>
                </c:pt>
                <c:pt idx="3">
                  <c:v>0.45034240926363633</c:v>
                </c:pt>
                <c:pt idx="4">
                  <c:v>0.48063294107272725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B-4E8E-84AA-CB7C4BEC61DF}"/>
            </c:ext>
          </c:extLst>
        </c:ser>
        <c:ser>
          <c:idx val="8"/>
          <c:order val="8"/>
          <c:tx>
            <c:strRef>
              <c:f>PART!$B$11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PART!$C$11:$G$11</c:f>
              <c:numCache>
                <c:formatCode>0.00</c:formatCode>
                <c:ptCount val="5"/>
                <c:pt idx="0">
                  <c:v>0.27926424053333337</c:v>
                </c:pt>
                <c:pt idx="1">
                  <c:v>0.28575935316666667</c:v>
                </c:pt>
                <c:pt idx="2">
                  <c:v>0.3001939249333333</c:v>
                </c:pt>
                <c:pt idx="3">
                  <c:v>0.29212932273333331</c:v>
                </c:pt>
                <c:pt idx="4">
                  <c:v>0.28338133663333331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B-4E8E-84AA-CB7C4BEC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PART!$C$169:$G$169</c:f>
              <c:numCache>
                <c:formatCode>0.00</c:formatCode>
                <c:ptCount val="5"/>
                <c:pt idx="0">
                  <c:v>0.32943978190000001</c:v>
                </c:pt>
                <c:pt idx="1">
                  <c:v>0.32248667619999999</c:v>
                </c:pt>
                <c:pt idx="2">
                  <c:v>0.33471347829999998</c:v>
                </c:pt>
                <c:pt idx="3">
                  <c:v>0.3253035057</c:v>
                </c:pt>
                <c:pt idx="4">
                  <c:v>0.30003022219999997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496-9778-A11A21FDE93B}"/>
            </c:ext>
          </c:extLst>
        </c:ser>
        <c:ser>
          <c:idx val="1"/>
          <c:order val="1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496-9778-A11A21FDE93B}"/>
            </c:ext>
          </c:extLst>
        </c:ser>
        <c:ser>
          <c:idx val="2"/>
          <c:order val="2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496-9778-A11A21FDE93B}"/>
            </c:ext>
          </c:extLst>
        </c:ser>
        <c:ser>
          <c:idx val="3"/>
          <c:order val="3"/>
          <c:tx>
            <c:strRef>
              <c:f>PART!$B$172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PART!$C$172:$G$172</c:f>
              <c:numCache>
                <c:formatCode>0.00</c:formatCode>
                <c:ptCount val="5"/>
                <c:pt idx="0">
                  <c:v>0.19883898929999999</c:v>
                </c:pt>
                <c:pt idx="1">
                  <c:v>0.18097890999999999</c:v>
                </c:pt>
                <c:pt idx="2">
                  <c:v>0.20041195109999999</c:v>
                </c:pt>
                <c:pt idx="3">
                  <c:v>0.2295665684</c:v>
                </c:pt>
                <c:pt idx="4">
                  <c:v>0.22418496939999999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7-4496-9778-A11A21FDE93B}"/>
            </c:ext>
          </c:extLst>
        </c:ser>
        <c:ser>
          <c:idx val="4"/>
          <c:order val="4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7-4496-9778-A11A21FDE93B}"/>
            </c:ext>
          </c:extLst>
        </c:ser>
        <c:ser>
          <c:idx val="5"/>
          <c:order val="5"/>
          <c:tx>
            <c:strRef>
              <c:f>PART!$B$174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PART!$C$174:$G$174</c:f>
              <c:numCache>
                <c:formatCode>0.00</c:formatCode>
                <c:ptCount val="5"/>
                <c:pt idx="0">
                  <c:v>0.36384451100000004</c:v>
                </c:pt>
                <c:pt idx="1">
                  <c:v>0.36667693609999996</c:v>
                </c:pt>
                <c:pt idx="2">
                  <c:v>0.34722136589999997</c:v>
                </c:pt>
                <c:pt idx="3">
                  <c:v>0.34766009880000004</c:v>
                </c:pt>
                <c:pt idx="4">
                  <c:v>0.35034259680000002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7-4496-9778-A11A21FDE93B}"/>
            </c:ext>
          </c:extLst>
        </c:ser>
        <c:ser>
          <c:idx val="6"/>
          <c:order val="6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7-4496-9778-A11A21FDE93B}"/>
            </c:ext>
          </c:extLst>
        </c:ser>
        <c:ser>
          <c:idx val="7"/>
          <c:order val="7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57-4496-9778-A11A21FDE93B}"/>
            </c:ext>
          </c:extLst>
        </c:ser>
        <c:ser>
          <c:idx val="8"/>
          <c:order val="8"/>
          <c:tx>
            <c:strRef>
              <c:f>PART!$B$177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PART!$C$177:$G$177</c:f>
              <c:numCache>
                <c:formatCode>0.00</c:formatCode>
                <c:ptCount val="5"/>
                <c:pt idx="0">
                  <c:v>0.23335224770000002</c:v>
                </c:pt>
                <c:pt idx="1">
                  <c:v>0.2348117146</c:v>
                </c:pt>
                <c:pt idx="2">
                  <c:v>0.2435319121</c:v>
                </c:pt>
                <c:pt idx="3">
                  <c:v>0.2398997138</c:v>
                </c:pt>
                <c:pt idx="4">
                  <c:v>0.23215596769999999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57-4496-9778-A11A21FDE93B}"/>
            </c:ext>
          </c:extLst>
        </c:ser>
        <c:ser>
          <c:idx val="9"/>
          <c:order val="9"/>
          <c:tx>
            <c:strRef>
              <c:f>PART!$B$178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PART!$C$178:$G$178</c:f>
              <c:numCache>
                <c:formatCode>0.00</c:formatCode>
                <c:ptCount val="5"/>
                <c:pt idx="0">
                  <c:v>0.19751030540000003</c:v>
                </c:pt>
                <c:pt idx="1">
                  <c:v>0.20047329999999999</c:v>
                </c:pt>
                <c:pt idx="2">
                  <c:v>0.20390736249999999</c:v>
                </c:pt>
                <c:pt idx="3">
                  <c:v>0.18290009830000001</c:v>
                </c:pt>
                <c:pt idx="4">
                  <c:v>0.1689848213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57-4496-9778-A11A21FDE93B}"/>
            </c:ext>
          </c:extLst>
        </c:ser>
        <c:ser>
          <c:idx val="10"/>
          <c:order val="10"/>
          <c:tx>
            <c:strRef>
              <c:f>PART!$B$179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PART!$C$179:$G$179</c:f>
              <c:numCache>
                <c:formatCode>0.00</c:formatCode>
                <c:ptCount val="5"/>
                <c:pt idx="0">
                  <c:v>0.101282021</c:v>
                </c:pt>
                <c:pt idx="1">
                  <c:v>9.3873128399999992E-2</c:v>
                </c:pt>
                <c:pt idx="2">
                  <c:v>8.3246406100000003E-2</c:v>
                </c:pt>
                <c:pt idx="3">
                  <c:v>9.4325896699999981E-2</c:v>
                </c:pt>
                <c:pt idx="4">
                  <c:v>0.10183606910000001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57-4496-9778-A11A21FDE93B}"/>
            </c:ext>
          </c:extLst>
        </c:ser>
        <c:ser>
          <c:idx val="11"/>
          <c:order val="11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57-4496-9778-A11A21FDE93B}"/>
            </c:ext>
          </c:extLst>
        </c:ser>
        <c:ser>
          <c:idx val="12"/>
          <c:order val="12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57-4496-9778-A11A21FDE93B}"/>
            </c:ext>
          </c:extLst>
        </c:ser>
        <c:ser>
          <c:idx val="13"/>
          <c:order val="13"/>
          <c:tx>
            <c:strRef>
              <c:f>PART!$B$182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PART!$C$182:$G$182</c:f>
              <c:numCache>
                <c:formatCode>0.00</c:formatCode>
                <c:ptCount val="5"/>
                <c:pt idx="0">
                  <c:v>0.20340180659999998</c:v>
                </c:pt>
                <c:pt idx="1">
                  <c:v>0.20448347040000001</c:v>
                </c:pt>
                <c:pt idx="2">
                  <c:v>0.20289797849999996</c:v>
                </c:pt>
                <c:pt idx="3">
                  <c:v>0.20030451869999999</c:v>
                </c:pt>
                <c:pt idx="4">
                  <c:v>0.19253709079999998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57-4496-9778-A11A21FDE93B}"/>
            </c:ext>
          </c:extLst>
        </c:ser>
        <c:ser>
          <c:idx val="14"/>
          <c:order val="14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57-4496-9778-A11A21FD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DB5-936B-AE11A36FEBD8}"/>
            </c:ext>
          </c:extLst>
        </c:ser>
        <c:ser>
          <c:idx val="2"/>
          <c:order val="1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DB5-936B-AE11A36FEBD8}"/>
            </c:ext>
          </c:extLst>
        </c:ser>
        <c:ser>
          <c:idx val="4"/>
          <c:order val="2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DB5-936B-AE11A36FEBD8}"/>
            </c:ext>
          </c:extLst>
        </c:ser>
        <c:ser>
          <c:idx val="6"/>
          <c:order val="3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DB5-936B-AE11A36FEBD8}"/>
            </c:ext>
          </c:extLst>
        </c:ser>
        <c:ser>
          <c:idx val="7"/>
          <c:order val="4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DB5-936B-AE11A36FEBD8}"/>
            </c:ext>
          </c:extLst>
        </c:ser>
        <c:ser>
          <c:idx val="11"/>
          <c:order val="5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DB5-936B-AE11A36FEBD8}"/>
            </c:ext>
          </c:extLst>
        </c:ser>
        <c:ser>
          <c:idx val="12"/>
          <c:order val="6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DB5-936B-AE11A36FEBD8}"/>
            </c:ext>
          </c:extLst>
        </c:ser>
        <c:ser>
          <c:idx val="14"/>
          <c:order val="7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DB5-936B-AE11A36F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65000000000000013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30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24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0807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2238" cy="601457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 for first DP/2024-03/1-1 FFP X1 external 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/2024-03/1-2 UCDP Uppsala nonstate violence - civil war - NEW 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Loewe/2023d%20Operationalisierung%20des%20GV/Data%20for%20first%20DP/2024-03/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773"/>
  <sheetViews>
    <sheetView tabSelected="1" zoomScaleNormal="100" workbookViewId="0">
      <pane xSplit="2" ySplit="2" topLeftCell="C28" activePane="bottomRight" state="frozen"/>
      <selection pane="topRight" activeCell="B1" sqref="B1"/>
      <selection pane="bottomLeft" activeCell="A3" sqref="A3"/>
      <selection pane="bottomRight" activeCell="G48" sqref="G48"/>
    </sheetView>
  </sheetViews>
  <sheetFormatPr baseColWidth="10" defaultColWidth="12.5" defaultRowHeight="15.75" customHeight="1"/>
  <cols>
    <col min="1" max="2" width="21.5" style="60" customWidth="1"/>
    <col min="3" max="4" width="9.5" style="60" customWidth="1"/>
    <col min="5" max="7" width="9.5" style="240" customWidth="1"/>
    <col min="8" max="16" width="6.1640625" style="60" customWidth="1"/>
    <col min="17" max="21" width="6.83203125" style="253" customWidth="1"/>
    <col min="22" max="22" width="6.83203125" style="60" customWidth="1"/>
    <col min="23" max="23" width="47.1640625" style="60" customWidth="1"/>
    <col min="24" max="25" width="6.83203125" style="60" customWidth="1"/>
    <col min="26" max="16384" width="12.5" style="60"/>
  </cols>
  <sheetData>
    <row r="1" spans="1:21" ht="14" thickBot="1">
      <c r="C1" s="233" t="s">
        <v>197</v>
      </c>
      <c r="D1" s="233" t="s">
        <v>198</v>
      </c>
      <c r="E1" s="234" t="s">
        <v>249</v>
      </c>
      <c r="F1" s="168" t="s">
        <v>199</v>
      </c>
      <c r="G1" s="169" t="s">
        <v>200</v>
      </c>
      <c r="H1" s="235">
        <f>SUM(H12:H165)</f>
        <v>17</v>
      </c>
      <c r="I1" s="235">
        <f t="shared" ref="I1:P1" si="0">SUM(I12:I165)</f>
        <v>7</v>
      </c>
      <c r="J1" s="235">
        <f t="shared" si="0"/>
        <v>17</v>
      </c>
      <c r="K1" s="235">
        <f t="shared" si="0"/>
        <v>40</v>
      </c>
      <c r="L1" s="235">
        <f t="shared" si="0"/>
        <v>27</v>
      </c>
      <c r="M1" s="235">
        <f t="shared" si="0"/>
        <v>9</v>
      </c>
      <c r="N1" s="235">
        <f t="shared" si="0"/>
        <v>21</v>
      </c>
      <c r="O1" s="235">
        <f t="shared" si="0"/>
        <v>12</v>
      </c>
      <c r="P1" s="235">
        <f t="shared" si="0"/>
        <v>4</v>
      </c>
    </row>
    <row r="2" spans="1:21" s="236" customFormat="1" ht="60" customHeight="1">
      <c r="C2" s="244">
        <v>2007</v>
      </c>
      <c r="D2" s="245">
        <v>2010</v>
      </c>
      <c r="E2" s="246">
        <v>2013</v>
      </c>
      <c r="F2" s="246">
        <v>2016</v>
      </c>
      <c r="G2" s="246">
        <v>2019</v>
      </c>
      <c r="H2" s="237" t="s">
        <v>670</v>
      </c>
      <c r="I2" s="237" t="s">
        <v>671</v>
      </c>
      <c r="J2" s="237" t="s">
        <v>678</v>
      </c>
      <c r="K2" s="237" t="s">
        <v>672</v>
      </c>
      <c r="L2" s="237" t="s">
        <v>673</v>
      </c>
      <c r="M2" s="237" t="s">
        <v>677</v>
      </c>
      <c r="N2" s="237" t="s">
        <v>674</v>
      </c>
      <c r="O2" s="237" t="s">
        <v>675</v>
      </c>
      <c r="P2" s="23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</row>
    <row r="3" spans="1:21" s="236" customFormat="1" ht="14">
      <c r="A3" s="237" t="s">
        <v>670</v>
      </c>
      <c r="B3" s="237" t="s">
        <v>670</v>
      </c>
      <c r="C3" s="247">
        <f>AVERAGE(C14,C21,C53,C75,C76,C82,C86,C90,C107,C119,C128,C132,C144,C153,C154,C157,C163)</f>
        <v>0.54477777777777781</v>
      </c>
      <c r="D3" s="247">
        <f t="shared" ref="D3:G3" si="1">AVERAGE(D14,D21,D53,D75,D76,D82,D86,D90,D107,D119,D128,D132,D144,D153,D154,D157,D163)</f>
        <v>0.60820981536401453</v>
      </c>
      <c r="E3" s="247">
        <f t="shared" si="1"/>
        <v>0.57191376850688858</v>
      </c>
      <c r="F3" s="247">
        <f t="shared" si="1"/>
        <v>0.53746953326361757</v>
      </c>
      <c r="G3" s="247">
        <f t="shared" si="1"/>
        <v>0.5541283918178217</v>
      </c>
      <c r="H3" s="237"/>
      <c r="I3" s="237"/>
      <c r="J3" s="237"/>
      <c r="K3" s="237"/>
      <c r="L3" s="237"/>
      <c r="M3" s="237"/>
      <c r="N3" s="237"/>
      <c r="O3" s="237"/>
      <c r="P3" s="237"/>
      <c r="Q3" s="251">
        <f>D3/C3</f>
        <v>1.1164365364626005</v>
      </c>
      <c r="R3" s="251">
        <f t="shared" ref="R3:T3" si="2">E3/D3</f>
        <v>0.94032314845921594</v>
      </c>
      <c r="S3" s="251">
        <f t="shared" si="2"/>
        <v>0.93977372614547194</v>
      </c>
      <c r="T3" s="251">
        <f t="shared" si="2"/>
        <v>1.0309949820840045</v>
      </c>
      <c r="U3" s="273">
        <f>G3/C3</f>
        <v>1.0171640885907394</v>
      </c>
    </row>
    <row r="4" spans="1:21" s="236" customFormat="1" ht="14">
      <c r="A4" s="237" t="s">
        <v>671</v>
      </c>
      <c r="B4" s="237" t="s">
        <v>671</v>
      </c>
      <c r="C4" s="247">
        <f>AVERAGE(C12,C22,C73,C98,C111,C120,C143)</f>
        <v>0.35404761904761906</v>
      </c>
      <c r="D4" s="247">
        <f t="shared" ref="D4:G4" si="3">AVERAGE(D12,D22,D73,D98,D111,D120,D143)</f>
        <v>0.38580501847451376</v>
      </c>
      <c r="E4" s="247">
        <f t="shared" si="3"/>
        <v>0.4385610615686274</v>
      </c>
      <c r="F4" s="247">
        <f t="shared" si="3"/>
        <v>0.43031845902555593</v>
      </c>
      <c r="G4" s="247">
        <f t="shared" si="3"/>
        <v>0.46935027780447164</v>
      </c>
      <c r="H4" s="237"/>
      <c r="I4" s="237"/>
      <c r="J4" s="237"/>
      <c r="K4" s="237"/>
      <c r="L4" s="237"/>
      <c r="M4" s="237"/>
      <c r="N4" s="237"/>
      <c r="O4" s="237"/>
      <c r="P4" s="237"/>
      <c r="Q4" s="251">
        <f t="shared" ref="Q4:Q67" si="4">D4/C4</f>
        <v>1.0896981019454994</v>
      </c>
      <c r="R4" s="251">
        <f t="shared" ref="R4:R67" si="5">E4/D4</f>
        <v>1.1367427601193807</v>
      </c>
      <c r="S4" s="251">
        <f t="shared" ref="S4:S67" si="6">F4/E4</f>
        <v>0.9812053479768823</v>
      </c>
      <c r="T4" s="251">
        <f t="shared" ref="T4:T67" si="7">G4/F4</f>
        <v>1.0907044956130911</v>
      </c>
      <c r="U4" s="273">
        <f t="shared" ref="U4:U67" si="8">G4/C4</f>
        <v>1.3256699171343516</v>
      </c>
    </row>
    <row r="5" spans="1:21" s="236" customFormat="1" ht="14">
      <c r="A5" s="237" t="s">
        <v>678</v>
      </c>
      <c r="B5" s="237" t="s">
        <v>678</v>
      </c>
      <c r="C5" s="247">
        <f>AVERAGE(C31,C35,C41,C58,C74,C81,C85,C88,C97,C105,C109,C122,C125,C137,C149,C150,C162)</f>
        <v>0.5814583333333333</v>
      </c>
      <c r="D5" s="247">
        <f t="shared" ref="D5:G5" si="9">AVERAGE(D31,D35,D41,D58,D74,D81,D85,D88,D97,D105,D109,D122,D125,D137,D149,D150,D162)</f>
        <v>0.61092748149304765</v>
      </c>
      <c r="E5" s="247">
        <f t="shared" si="9"/>
        <v>0.62001840843113132</v>
      </c>
      <c r="F5" s="247">
        <f t="shared" si="9"/>
        <v>0.61405439194514921</v>
      </c>
      <c r="G5" s="247">
        <f t="shared" si="9"/>
        <v>0.62942159483296323</v>
      </c>
      <c r="H5" s="237"/>
      <c r="I5" s="237"/>
      <c r="J5" s="237"/>
      <c r="K5" s="237"/>
      <c r="L5" s="237"/>
      <c r="M5" s="237"/>
      <c r="N5" s="237"/>
      <c r="O5" s="237"/>
      <c r="P5" s="237"/>
      <c r="Q5" s="251">
        <f t="shared" si="4"/>
        <v>1.0506814443449046</v>
      </c>
      <c r="R5" s="251">
        <f t="shared" si="5"/>
        <v>1.0148805336369324</v>
      </c>
      <c r="S5" s="251">
        <f t="shared" si="6"/>
        <v>0.99038090417174351</v>
      </c>
      <c r="T5" s="251">
        <f t="shared" si="7"/>
        <v>1.0250258007912543</v>
      </c>
      <c r="U5" s="273">
        <f t="shared" si="8"/>
        <v>1.0824878735930576</v>
      </c>
    </row>
    <row r="6" spans="1:21" s="236" customFormat="1" ht="14">
      <c r="A6" s="237" t="s">
        <v>672</v>
      </c>
      <c r="B6" s="237" t="s">
        <v>672</v>
      </c>
      <c r="C6" s="247">
        <f>AVERAGE(C15,C26,C29,C33,C34,C36,C38,C39,C43,C44,C46,C56,C57,C61,C62,C65,C68,C84,C91,C92,C95,C96,C99,C101,C102,C108,C110,C115,C116,C131,C133,C135,C136,C140,C141,C148,C151,C155,C164,C165)</f>
        <v>0.50277234500973744</v>
      </c>
      <c r="D6" s="247">
        <f t="shared" ref="D6:G6" si="10">AVERAGE(D15,D26,D29,D33,D34,D36,D38,D39,D43,D44,D46,D56,D57,D61,D62,D65,D68,D84,D91,D92,D95,D96,D99,D101,D102,D108,D110,D115,D116,D131,D133,D135,D136,D140,D141,D148,D151,D155,D164,D165)</f>
        <v>0.55368200429804137</v>
      </c>
      <c r="E6" s="247">
        <f t="shared" si="10"/>
        <v>0.53097652687541785</v>
      </c>
      <c r="F6" s="247">
        <f t="shared" si="10"/>
        <v>0.51646290881774359</v>
      </c>
      <c r="G6" s="247">
        <f t="shared" si="10"/>
        <v>0.52437448372552831</v>
      </c>
      <c r="H6" s="237"/>
      <c r="I6" s="237"/>
      <c r="J6" s="237"/>
      <c r="K6" s="237"/>
      <c r="L6" s="237"/>
      <c r="M6" s="237"/>
      <c r="N6" s="237"/>
      <c r="O6" s="237"/>
      <c r="P6" s="237"/>
      <c r="Q6" s="251">
        <f t="shared" si="4"/>
        <v>1.1012578750474391</v>
      </c>
      <c r="R6" s="251">
        <f t="shared" si="5"/>
        <v>0.95899184505479906</v>
      </c>
      <c r="S6" s="251">
        <f t="shared" si="6"/>
        <v>0.97266617764992169</v>
      </c>
      <c r="T6" s="251">
        <f t="shared" si="7"/>
        <v>1.0153187668905312</v>
      </c>
      <c r="U6" s="273">
        <f t="shared" si="8"/>
        <v>1.0429660440360389</v>
      </c>
    </row>
    <row r="7" spans="1:21" s="236" customFormat="1" ht="14">
      <c r="A7" s="237" t="s">
        <v>673</v>
      </c>
      <c r="B7" s="237" t="s">
        <v>673</v>
      </c>
      <c r="C7" s="247">
        <f>AVERAGE(C19,C25,C32,C47,C48,C49,C50,C55,C59,C60,C64,C66,C71,C77,C79,C89,C93,C94,C100,C112,C126,C127,C129,C138,C139,C142,C145)</f>
        <v>0.82895061728395081</v>
      </c>
      <c r="D7" s="247">
        <f t="shared" ref="D7:G7" si="11">AVERAGE(D19,D25,D32,D47,D48,D49,D50,D55,D59,D60,D64,D66,D71,D77,D79,D89,D93,D94,D100,D112,D126,D127,D129,D138,D139,D142,D145)</f>
        <v>0.84339506172839507</v>
      </c>
      <c r="E7" s="247">
        <f t="shared" si="11"/>
        <v>0.85295061728395061</v>
      </c>
      <c r="F7" s="247">
        <f t="shared" si="11"/>
        <v>0.85575617283950633</v>
      </c>
      <c r="G7" s="247">
        <f t="shared" si="11"/>
        <v>0.84835324700628334</v>
      </c>
      <c r="H7" s="237"/>
      <c r="I7" s="237"/>
      <c r="J7" s="237"/>
      <c r="K7" s="237"/>
      <c r="L7" s="237"/>
      <c r="M7" s="237"/>
      <c r="N7" s="237"/>
      <c r="O7" s="237"/>
      <c r="P7" s="237"/>
      <c r="Q7" s="251">
        <f t="shared" si="4"/>
        <v>1.0174249757986444</v>
      </c>
      <c r="R7" s="251">
        <f t="shared" si="5"/>
        <v>1.0113298689892409</v>
      </c>
      <c r="S7" s="251">
        <f t="shared" si="6"/>
        <v>1.003289235623616</v>
      </c>
      <c r="T7" s="251">
        <f t="shared" si="7"/>
        <v>0.99134925803846774</v>
      </c>
      <c r="U7" s="273">
        <f t="shared" si="8"/>
        <v>1.023406255231349</v>
      </c>
    </row>
    <row r="8" spans="1:21" s="236" customFormat="1" ht="14">
      <c r="A8" s="237" t="s">
        <v>677</v>
      </c>
      <c r="B8" s="237" t="s">
        <v>677</v>
      </c>
      <c r="C8" s="247">
        <f>AVERAGE(C18,C37,C72,C78,C113,C118,C146,C158,C159)</f>
        <v>0.83981481481481479</v>
      </c>
      <c r="D8" s="247">
        <f t="shared" ref="D8:G8" si="12">AVERAGE(D18,D37,D72,D78,D113,D118,D146,D158,D159)</f>
        <v>0.83657194432179638</v>
      </c>
      <c r="E8" s="247">
        <f t="shared" si="12"/>
        <v>0.83657497100137179</v>
      </c>
      <c r="F8" s="247">
        <f t="shared" si="12"/>
        <v>0.84081418037902744</v>
      </c>
      <c r="G8" s="247">
        <f t="shared" si="12"/>
        <v>0.84481767348704528</v>
      </c>
      <c r="H8" s="237"/>
      <c r="I8" s="237"/>
      <c r="J8" s="237"/>
      <c r="K8" s="237"/>
      <c r="L8" s="237"/>
      <c r="M8" s="237"/>
      <c r="N8" s="237"/>
      <c r="O8" s="237"/>
      <c r="P8" s="237"/>
      <c r="Q8" s="251">
        <f t="shared" si="4"/>
        <v>0.99613858860809279</v>
      </c>
      <c r="R8" s="251">
        <f t="shared" si="5"/>
        <v>1.0000036179549123</v>
      </c>
      <c r="S8" s="251">
        <f t="shared" si="6"/>
        <v>1.0050673394789487</v>
      </c>
      <c r="T8" s="251">
        <f t="shared" si="7"/>
        <v>1.0047614481313971</v>
      </c>
      <c r="U8" s="273">
        <f t="shared" si="8"/>
        <v>1.0059570974266911</v>
      </c>
    </row>
    <row r="9" spans="1:21" s="236" customFormat="1" ht="14">
      <c r="A9" s="237" t="s">
        <v>674</v>
      </c>
      <c r="B9" s="237" t="s">
        <v>674</v>
      </c>
      <c r="C9" s="247">
        <f>AVERAGE(C16,C23,C27,C30,C40,C42,C45,C51,C52,C54,C67,C69,C70,C80,C103,C114,C121,C123,C124,C152,C160)</f>
        <v>0.58214285714285707</v>
      </c>
      <c r="D9" s="247">
        <f t="shared" ref="D9:G9" si="13">AVERAGE(D16,D23,D27,D30,D40,D42,D45,D51,D52,D54,D67,D69,D70,D80,D103,D114,D121,D123,D124,D152,D160)</f>
        <v>0.63054253636854296</v>
      </c>
      <c r="E9" s="247">
        <f t="shared" si="13"/>
        <v>0.65376875632025044</v>
      </c>
      <c r="F9" s="247">
        <f t="shared" si="13"/>
        <v>0.6663966457425774</v>
      </c>
      <c r="G9" s="247">
        <f t="shared" si="13"/>
        <v>0.63353322326060446</v>
      </c>
      <c r="H9" s="237"/>
      <c r="I9" s="237"/>
      <c r="J9" s="237"/>
      <c r="K9" s="237"/>
      <c r="L9" s="237"/>
      <c r="M9" s="237"/>
      <c r="N9" s="237"/>
      <c r="O9" s="237"/>
      <c r="P9" s="237"/>
      <c r="Q9" s="251">
        <f t="shared" si="4"/>
        <v>1.0831405532711169</v>
      </c>
      <c r="R9" s="251">
        <f t="shared" si="5"/>
        <v>1.0368352943886598</v>
      </c>
      <c r="S9" s="251">
        <f t="shared" si="6"/>
        <v>1.0193155290769833</v>
      </c>
      <c r="T9" s="251">
        <f t="shared" si="7"/>
        <v>0.95068489211053475</v>
      </c>
      <c r="U9" s="273">
        <f t="shared" si="8"/>
        <v>1.0882779295274188</v>
      </c>
    </row>
    <row r="10" spans="1:21" s="236" customFormat="1" ht="14">
      <c r="A10" s="237" t="s">
        <v>675</v>
      </c>
      <c r="B10" s="237" t="s">
        <v>675</v>
      </c>
      <c r="C10" s="247">
        <f>AVERAGE(C13,C17,C20,C24,C28,C63,C104,C106,C117,C130,C134,C156)</f>
        <v>0.61257575757575766</v>
      </c>
      <c r="D10" s="247">
        <f t="shared" ref="D10:G10" si="14">AVERAGE(D13,D17,D20,D24,D28,D63,D104,D106,D117,D130,D134,D156)</f>
        <v>0.63497774762457038</v>
      </c>
      <c r="E10" s="247">
        <f t="shared" si="14"/>
        <v>0.63051393301979142</v>
      </c>
      <c r="F10" s="247">
        <f t="shared" si="14"/>
        <v>0.62162284768718612</v>
      </c>
      <c r="G10" s="247">
        <f t="shared" si="14"/>
        <v>0.65719343879729786</v>
      </c>
      <c r="H10" s="237"/>
      <c r="I10" s="237"/>
      <c r="J10" s="237"/>
      <c r="K10" s="237"/>
      <c r="L10" s="237"/>
      <c r="M10" s="237"/>
      <c r="N10" s="237"/>
      <c r="O10" s="237"/>
      <c r="P10" s="237"/>
      <c r="Q10" s="251">
        <f t="shared" si="4"/>
        <v>1.0365701544205204</v>
      </c>
      <c r="R10" s="251">
        <f t="shared" si="5"/>
        <v>0.99297012435242349</v>
      </c>
      <c r="S10" s="251">
        <f t="shared" si="6"/>
        <v>0.9858986695345141</v>
      </c>
      <c r="T10" s="251">
        <f t="shared" si="7"/>
        <v>1.057222142401065</v>
      </c>
      <c r="U10" s="273">
        <f t="shared" si="8"/>
        <v>1.0728361850265065</v>
      </c>
    </row>
    <row r="11" spans="1:21" s="236" customFormat="1" ht="14">
      <c r="A11" s="237" t="s">
        <v>676</v>
      </c>
      <c r="B11" s="237" t="s">
        <v>676</v>
      </c>
      <c r="C11" s="247">
        <f>AVERAGE(C83,C87,C147,C161)</f>
        <v>0.58222222222222231</v>
      </c>
      <c r="D11" s="247">
        <f t="shared" ref="D11:G11" si="15">AVERAGE(D83,D87,D147,D161)</f>
        <v>0.56077777777777771</v>
      </c>
      <c r="E11" s="247">
        <f t="shared" si="15"/>
        <v>0.57055555555555548</v>
      </c>
      <c r="F11" s="247">
        <f t="shared" si="15"/>
        <v>0.58977777777777785</v>
      </c>
      <c r="G11" s="247">
        <f t="shared" si="15"/>
        <v>0.61297032705966104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51">
        <f t="shared" si="4"/>
        <v>0.96316793893129748</v>
      </c>
      <c r="R11" s="251">
        <f t="shared" si="5"/>
        <v>1.0174361006538537</v>
      </c>
      <c r="S11" s="251">
        <f t="shared" si="6"/>
        <v>1.0336903602726391</v>
      </c>
      <c r="T11" s="251">
        <f t="shared" si="7"/>
        <v>1.0393242169436603</v>
      </c>
      <c r="U11" s="273">
        <f t="shared" si="8"/>
        <v>1.0528116304459825</v>
      </c>
    </row>
    <row r="12" spans="1:21" s="240" customFormat="1" ht="13">
      <c r="A12" s="225" t="s">
        <v>12</v>
      </c>
      <c r="B12" s="225" t="s">
        <v>12</v>
      </c>
      <c r="C12" s="239">
        <f>'Transformed 2007'!H3</f>
        <v>4.5000000000000012E-2</v>
      </c>
      <c r="D12" s="239">
        <f>'Transformed 2010'!H3</f>
        <v>2.0000000000000018E-2</v>
      </c>
      <c r="E12" s="239">
        <f>'Transformed 2013'!H3</f>
        <v>0.10249999999999998</v>
      </c>
      <c r="F12" s="239">
        <f>'Transformed 2016'!H3</f>
        <v>3.5000000000000003E-2</v>
      </c>
      <c r="G12" s="239">
        <f>'Transformed 2019 new'!H3</f>
        <v>7.4999999999999983E-2</v>
      </c>
      <c r="I12" s="240">
        <v>1</v>
      </c>
      <c r="Q12" s="251">
        <f t="shared" si="4"/>
        <v>0.4444444444444447</v>
      </c>
      <c r="R12" s="251">
        <f t="shared" si="5"/>
        <v>5.1249999999999947</v>
      </c>
      <c r="S12" s="251">
        <f t="shared" si="6"/>
        <v>0.34146341463414642</v>
      </c>
      <c r="T12" s="251">
        <f t="shared" si="7"/>
        <v>2.1428571428571423</v>
      </c>
      <c r="U12" s="273">
        <f t="shared" si="8"/>
        <v>1.6666666666666659</v>
      </c>
    </row>
    <row r="13" spans="1:21" s="240" customFormat="1" ht="13">
      <c r="A13" s="226" t="s">
        <v>13</v>
      </c>
      <c r="B13" s="226" t="s">
        <v>13</v>
      </c>
      <c r="C13" s="239">
        <f>'Transformed 2007'!H4</f>
        <v>0.66833333333333333</v>
      </c>
      <c r="D13" s="239">
        <f>'Transformed 2010'!H4</f>
        <v>0.70833333333333337</v>
      </c>
      <c r="E13" s="239">
        <f>'Transformed 2013'!H4</f>
        <v>0.65</v>
      </c>
      <c r="F13" s="239">
        <f>'Transformed 2016'!H4</f>
        <v>0.68433333333333335</v>
      </c>
      <c r="G13" s="239">
        <f>'Transformed 2019 new'!H4</f>
        <v>0.6801197357970622</v>
      </c>
      <c r="O13" s="240">
        <v>1</v>
      </c>
      <c r="Q13" s="251">
        <f t="shared" si="4"/>
        <v>1.059850374064838</v>
      </c>
      <c r="R13" s="251">
        <f t="shared" si="5"/>
        <v>0.91764705882352937</v>
      </c>
      <c r="S13" s="251">
        <f t="shared" si="6"/>
        <v>1.0528205128205128</v>
      </c>
      <c r="T13" s="251">
        <f t="shared" si="7"/>
        <v>0.99384277028309131</v>
      </c>
      <c r="U13" s="273">
        <f t="shared" si="8"/>
        <v>1.0176355149083225</v>
      </c>
    </row>
    <row r="14" spans="1:21" s="240" customFormat="1" ht="13">
      <c r="A14" s="226" t="s">
        <v>14</v>
      </c>
      <c r="B14" s="226" t="s">
        <v>14</v>
      </c>
      <c r="C14" s="239">
        <f>'Transformed 2007'!H5</f>
        <v>0.42999999999999994</v>
      </c>
      <c r="D14" s="239">
        <f>'Transformed 2010'!H5</f>
        <v>0.48784348673424172</v>
      </c>
      <c r="E14" s="239">
        <f>'Transformed 2013'!H5</f>
        <v>0.49592911276905605</v>
      </c>
      <c r="F14" s="239">
        <f>'Transformed 2016'!H5</f>
        <v>0.56692832488341338</v>
      </c>
      <c r="G14" s="239">
        <f>'Transformed 2019 new'!H5</f>
        <v>0.57750204595026255</v>
      </c>
      <c r="H14" s="240">
        <v>1</v>
      </c>
      <c r="Q14" s="251">
        <f t="shared" si="4"/>
        <v>1.13451973659126</v>
      </c>
      <c r="R14" s="251">
        <f t="shared" si="5"/>
        <v>1.0165742215581102</v>
      </c>
      <c r="S14" s="251">
        <f t="shared" si="6"/>
        <v>1.1431640335005302</v>
      </c>
      <c r="T14" s="251">
        <f t="shared" si="7"/>
        <v>1.0186508957177676</v>
      </c>
      <c r="U14" s="273">
        <f t="shared" si="8"/>
        <v>1.3430280138378201</v>
      </c>
    </row>
    <row r="15" spans="1:21" s="240" customFormat="1" ht="13">
      <c r="A15" s="226" t="s">
        <v>15</v>
      </c>
      <c r="B15" s="226" t="s">
        <v>15</v>
      </c>
      <c r="C15" s="239">
        <f>'Transformed 2007'!H6</f>
        <v>0.5</v>
      </c>
      <c r="D15" s="239">
        <f>'Transformed 2010'!H6</f>
        <v>0.58330645876611786</v>
      </c>
      <c r="E15" s="239">
        <f>'Transformed 2013'!H6</f>
        <v>0.50666666666666671</v>
      </c>
      <c r="F15" s="239">
        <f>'Transformed 2016'!H6</f>
        <v>0.59915122543979549</v>
      </c>
      <c r="G15" s="239">
        <f>'Transformed 2019 new'!H6</f>
        <v>0.58413157677940863</v>
      </c>
      <c r="K15" s="240">
        <v>1</v>
      </c>
      <c r="Q15" s="251">
        <f t="shared" si="4"/>
        <v>1.1666129175322357</v>
      </c>
      <c r="R15" s="251">
        <f t="shared" si="5"/>
        <v>0.86861144609718677</v>
      </c>
      <c r="S15" s="251">
        <f t="shared" si="6"/>
        <v>1.1825353133680172</v>
      </c>
      <c r="T15" s="251">
        <f t="shared" si="7"/>
        <v>0.97493179013468267</v>
      </c>
      <c r="U15" s="273">
        <f t="shared" si="8"/>
        <v>1.1682631535588173</v>
      </c>
    </row>
    <row r="16" spans="1:21" s="240" customFormat="1" ht="13">
      <c r="A16" s="226" t="s">
        <v>16</v>
      </c>
      <c r="B16" s="226" t="s">
        <v>16</v>
      </c>
      <c r="C16" s="239">
        <f>'Transformed 2007'!H7</f>
        <v>0.72</v>
      </c>
      <c r="D16" s="239">
        <f>'Transformed 2010'!H7</f>
        <v>0.7566666666666666</v>
      </c>
      <c r="E16" s="239">
        <f>'Transformed 2013'!H7</f>
        <v>0.68333333333333335</v>
      </c>
      <c r="F16" s="239">
        <f>'Transformed 2016'!H7</f>
        <v>0.72233333333333338</v>
      </c>
      <c r="G16" s="239">
        <f>'Transformed 2019 new'!H7</f>
        <v>0.77568032864319203</v>
      </c>
      <c r="N16" s="240">
        <v>1</v>
      </c>
      <c r="Q16" s="251">
        <f t="shared" si="4"/>
        <v>1.0509259259259258</v>
      </c>
      <c r="R16" s="251">
        <f t="shared" si="5"/>
        <v>0.90308370044052877</v>
      </c>
      <c r="S16" s="251">
        <f t="shared" si="6"/>
        <v>1.0570731707317074</v>
      </c>
      <c r="T16" s="251">
        <f t="shared" si="7"/>
        <v>1.0738537083200628</v>
      </c>
      <c r="U16" s="273">
        <f t="shared" si="8"/>
        <v>1.0773337897822113</v>
      </c>
    </row>
    <row r="17" spans="1:23" s="240" customFormat="1" ht="13">
      <c r="A17" s="226" t="s">
        <v>17</v>
      </c>
      <c r="B17" s="226" t="s">
        <v>17</v>
      </c>
      <c r="C17" s="239">
        <f>'Transformed 2007'!H8</f>
        <v>0.75</v>
      </c>
      <c r="D17" s="239">
        <f>'Transformed 2010'!H8</f>
        <v>0.67866666666666664</v>
      </c>
      <c r="E17" s="239">
        <f>'Transformed 2013'!H8</f>
        <v>0.61666666666666659</v>
      </c>
      <c r="F17" s="239">
        <f>'Transformed 2016'!H8</f>
        <v>0.59466666666666668</v>
      </c>
      <c r="G17" s="239">
        <f>'Transformed 2019 new'!H8</f>
        <v>0.71035003995593227</v>
      </c>
      <c r="O17" s="240">
        <v>1</v>
      </c>
      <c r="Q17" s="251">
        <f t="shared" si="4"/>
        <v>0.90488888888888885</v>
      </c>
      <c r="R17" s="251">
        <f t="shared" si="5"/>
        <v>0.90864440078585451</v>
      </c>
      <c r="S17" s="251">
        <f t="shared" si="6"/>
        <v>0.96432432432432447</v>
      </c>
      <c r="T17" s="251">
        <f t="shared" si="7"/>
        <v>1.1945348205536976</v>
      </c>
      <c r="U17" s="273">
        <f t="shared" si="8"/>
        <v>0.94713338660790969</v>
      </c>
    </row>
    <row r="18" spans="1:23" s="240" customFormat="1" ht="13">
      <c r="A18" s="226" t="s">
        <v>18</v>
      </c>
      <c r="B18" s="226" t="s">
        <v>18</v>
      </c>
      <c r="C18" s="239">
        <f>'Transformed 2007'!H9</f>
        <v>0.95833333333333348</v>
      </c>
      <c r="D18" s="239">
        <f>'Transformed 2010'!H9</f>
        <v>0.92900000000000005</v>
      </c>
      <c r="E18" s="239">
        <f>'Transformed 2013'!H9</f>
        <v>0.8793333333333333</v>
      </c>
      <c r="F18" s="239">
        <f>'Transformed 2016'!H9</f>
        <v>0.86699999999999999</v>
      </c>
      <c r="G18" s="239">
        <f>'Transformed 2019 new'!H9</f>
        <v>0.88162715172355932</v>
      </c>
      <c r="M18" s="240">
        <v>1</v>
      </c>
      <c r="Q18" s="251">
        <f t="shared" si="4"/>
        <v>0.96939130434782594</v>
      </c>
      <c r="R18" s="251">
        <f t="shared" si="5"/>
        <v>0.94653749551489053</v>
      </c>
      <c r="S18" s="251">
        <f t="shared" si="6"/>
        <v>0.98597422289613346</v>
      </c>
      <c r="T18" s="251">
        <f t="shared" si="7"/>
        <v>1.01687099391414</v>
      </c>
      <c r="U18" s="273">
        <f t="shared" si="8"/>
        <v>0.91995876701588786</v>
      </c>
    </row>
    <row r="19" spans="1:23" s="240" customFormat="1" ht="13">
      <c r="A19" s="226" t="s">
        <v>19</v>
      </c>
      <c r="B19" s="226" t="s">
        <v>19</v>
      </c>
      <c r="C19" s="239">
        <f>'Transformed 2007'!H10</f>
        <v>0.85</v>
      </c>
      <c r="D19" s="239">
        <f>'Transformed 2010'!H10</f>
        <v>0.86999999999999988</v>
      </c>
      <c r="E19" s="239">
        <f>'Transformed 2013'!H10</f>
        <v>0.92799999999999994</v>
      </c>
      <c r="F19" s="239">
        <f>'Transformed 2016'!H10</f>
        <v>0.93966666666666665</v>
      </c>
      <c r="G19" s="239">
        <f>'Transformed 2019 new'!H10</f>
        <v>0.89637092274598873</v>
      </c>
      <c r="L19" s="240">
        <v>1</v>
      </c>
      <c r="Q19" s="251">
        <f t="shared" si="4"/>
        <v>1.0235294117647058</v>
      </c>
      <c r="R19" s="251">
        <f t="shared" si="5"/>
        <v>1.0666666666666667</v>
      </c>
      <c r="S19" s="251">
        <f t="shared" si="6"/>
        <v>1.0125718390804599</v>
      </c>
      <c r="T19" s="251">
        <f t="shared" si="7"/>
        <v>0.95392435907696571</v>
      </c>
      <c r="U19" s="273">
        <f t="shared" si="8"/>
        <v>1.0545540267599867</v>
      </c>
    </row>
    <row r="20" spans="1:23" s="240" customFormat="1" ht="13">
      <c r="A20" s="226" t="s">
        <v>20</v>
      </c>
      <c r="B20" s="226" t="s">
        <v>20</v>
      </c>
      <c r="C20" s="239">
        <f>'Transformed 2007'!H11</f>
        <v>0.5</v>
      </c>
      <c r="D20" s="239">
        <f>'Transformed 2010'!H11</f>
        <v>0.57433333333333325</v>
      </c>
      <c r="E20" s="239">
        <f>'Transformed 2013'!H11</f>
        <v>0.58900000000000008</v>
      </c>
      <c r="F20" s="239">
        <f>'Transformed 2016'!H11</f>
        <v>0.57199999999999995</v>
      </c>
      <c r="G20" s="239">
        <f>'Transformed 2019 new'!H11</f>
        <v>0.58513349276864401</v>
      </c>
      <c r="O20" s="240">
        <v>1</v>
      </c>
      <c r="Q20" s="251">
        <f t="shared" si="4"/>
        <v>1.1486666666666665</v>
      </c>
      <c r="R20" s="251">
        <f t="shared" si="5"/>
        <v>1.0255368543238541</v>
      </c>
      <c r="S20" s="251">
        <f t="shared" si="6"/>
        <v>0.9711375212224107</v>
      </c>
      <c r="T20" s="251">
        <f t="shared" si="7"/>
        <v>1.0229606516934338</v>
      </c>
      <c r="U20" s="273">
        <f t="shared" si="8"/>
        <v>1.170266985537288</v>
      </c>
    </row>
    <row r="21" spans="1:23" s="240" customFormat="1" ht="13">
      <c r="A21" s="226" t="s">
        <v>21</v>
      </c>
      <c r="B21" s="226" t="s">
        <v>21</v>
      </c>
      <c r="C21" s="239">
        <f>'Transformed 2007'!H12</f>
        <v>0.75</v>
      </c>
      <c r="D21" s="239">
        <f>'Transformed 2010'!H12</f>
        <v>0.71533333333333338</v>
      </c>
      <c r="E21" s="239">
        <f>'Transformed 2013'!H12</f>
        <v>0.60466666666666669</v>
      </c>
      <c r="F21" s="239">
        <f>'Transformed 2016'!H12</f>
        <v>0.6140000000000001</v>
      </c>
      <c r="G21" s="239">
        <f>'Transformed 2019 new'!H12</f>
        <v>0.67218796554833338</v>
      </c>
      <c r="H21" s="240">
        <v>1</v>
      </c>
      <c r="Q21" s="251">
        <f t="shared" si="4"/>
        <v>0.95377777777777784</v>
      </c>
      <c r="R21" s="251">
        <f t="shared" si="5"/>
        <v>0.84529356943150047</v>
      </c>
      <c r="S21" s="251">
        <f t="shared" si="6"/>
        <v>1.0154355016538039</v>
      </c>
      <c r="T21" s="251">
        <f t="shared" si="7"/>
        <v>1.0947686735314874</v>
      </c>
      <c r="U21" s="273">
        <f t="shared" si="8"/>
        <v>0.89625062073111117</v>
      </c>
    </row>
    <row r="22" spans="1:23" s="240" customFormat="1" ht="13">
      <c r="A22" s="226" t="s">
        <v>22</v>
      </c>
      <c r="B22" s="226" t="s">
        <v>22</v>
      </c>
      <c r="C22" s="239">
        <f>'Transformed 2007'!H13</f>
        <v>0.40999999999999992</v>
      </c>
      <c r="D22" s="239">
        <f>'Transformed 2010'!H13</f>
        <v>0.5053333333333333</v>
      </c>
      <c r="E22" s="239">
        <f>'Transformed 2013'!H13</f>
        <v>0.51733333333333331</v>
      </c>
      <c r="F22" s="239">
        <f>'Transformed 2016'!H13</f>
        <v>0.49487391551110721</v>
      </c>
      <c r="G22" s="239">
        <f>'Transformed 2019 new'!H13</f>
        <v>0.52255890034447239</v>
      </c>
      <c r="I22" s="240">
        <v>1</v>
      </c>
      <c r="Q22" s="251">
        <f t="shared" si="4"/>
        <v>1.2325203252032522</v>
      </c>
      <c r="R22" s="251">
        <f t="shared" si="5"/>
        <v>1.0237467018469657</v>
      </c>
      <c r="S22" s="251">
        <f t="shared" si="6"/>
        <v>0.9565861768900269</v>
      </c>
      <c r="T22" s="251">
        <f t="shared" si="7"/>
        <v>1.0559435120050165</v>
      </c>
      <c r="U22" s="273">
        <f t="shared" si="8"/>
        <v>1.2745339032792011</v>
      </c>
    </row>
    <row r="23" spans="1:23" s="240" customFormat="1" ht="13">
      <c r="A23" s="226" t="s">
        <v>23</v>
      </c>
      <c r="B23" s="226" t="s">
        <v>23</v>
      </c>
      <c r="C23" s="239">
        <f>'Transformed 2007'!H14</f>
        <v>0.81</v>
      </c>
      <c r="D23" s="239">
        <f>'Transformed 2010'!H14</f>
        <v>0.77374999999999994</v>
      </c>
      <c r="E23" s="239">
        <f>'Transformed 2013'!H14</f>
        <v>0.79458333333333342</v>
      </c>
      <c r="F23" s="239">
        <f>'Transformed 2016'!H14</f>
        <v>0.76458333333333339</v>
      </c>
      <c r="G23" s="239">
        <f>'Transformed 2019 new'!H14</f>
        <v>0.6951590453741171</v>
      </c>
      <c r="N23" s="240">
        <v>1</v>
      </c>
      <c r="Q23" s="251">
        <f t="shared" si="4"/>
        <v>0.95524691358024683</v>
      </c>
      <c r="R23" s="251">
        <f t="shared" si="5"/>
        <v>1.0269251480883146</v>
      </c>
      <c r="S23" s="251">
        <f t="shared" si="6"/>
        <v>0.96224436287362347</v>
      </c>
      <c r="T23" s="251">
        <f t="shared" si="7"/>
        <v>0.90919984136124299</v>
      </c>
      <c r="U23" s="273">
        <f t="shared" si="8"/>
        <v>0.85822104367174945</v>
      </c>
    </row>
    <row r="24" spans="1:23" s="240" customFormat="1" ht="13">
      <c r="A24" s="226" t="s">
        <v>24</v>
      </c>
      <c r="B24" s="267" t="s">
        <v>24</v>
      </c>
      <c r="C24" s="239"/>
      <c r="D24" s="239"/>
      <c r="E24" s="239"/>
      <c r="F24" s="239"/>
      <c r="G24" s="239"/>
      <c r="O24" s="240">
        <v>1</v>
      </c>
      <c r="U24" s="274"/>
      <c r="W24" s="277" t="s">
        <v>681</v>
      </c>
    </row>
    <row r="25" spans="1:23" s="240" customFormat="1" ht="13">
      <c r="A25" s="226" t="s">
        <v>25</v>
      </c>
      <c r="B25" s="226" t="s">
        <v>25</v>
      </c>
      <c r="C25" s="239">
        <f>'Transformed 2007'!H16</f>
        <v>0.85</v>
      </c>
      <c r="D25" s="239">
        <f>'Transformed 2010'!H16</f>
        <v>0.86333333333333329</v>
      </c>
      <c r="E25" s="239">
        <f>'Transformed 2013'!H16</f>
        <v>0.92366666666666664</v>
      </c>
      <c r="F25" s="239">
        <f>'Transformed 2016'!H16</f>
        <v>0.93266666666666664</v>
      </c>
      <c r="G25" s="239">
        <f>'Transformed 2019 new'!H16</f>
        <v>0.94016697642522595</v>
      </c>
      <c r="L25" s="240">
        <v>1</v>
      </c>
      <c r="Q25" s="251">
        <f t="shared" si="4"/>
        <v>1.0156862745098039</v>
      </c>
      <c r="R25" s="251">
        <f t="shared" si="5"/>
        <v>1.0698841698841699</v>
      </c>
      <c r="S25" s="251">
        <f t="shared" si="6"/>
        <v>1.0097437748105378</v>
      </c>
      <c r="T25" s="251">
        <f t="shared" si="7"/>
        <v>1.0080417903058176</v>
      </c>
      <c r="U25" s="273">
        <f t="shared" si="8"/>
        <v>1.1060787957943834</v>
      </c>
    </row>
    <row r="26" spans="1:23" s="240" customFormat="1" ht="13">
      <c r="A26" s="226" t="s">
        <v>26</v>
      </c>
      <c r="B26" s="226" t="s">
        <v>26</v>
      </c>
      <c r="C26" s="239">
        <f>'Transformed 2007'!H17</f>
        <v>0.70500000000000018</v>
      </c>
      <c r="D26" s="239">
        <f>'Transformed 2010'!H17</f>
        <v>0.70066666666666655</v>
      </c>
      <c r="E26" s="239">
        <f>'Transformed 2013'!H17</f>
        <v>0.70366666666666666</v>
      </c>
      <c r="F26" s="239">
        <f>'Transformed 2016'!H17</f>
        <v>0.65033333333333332</v>
      </c>
      <c r="G26" s="239">
        <f>'Transformed 2019 new'!H17</f>
        <v>0.64240222389011292</v>
      </c>
      <c r="K26" s="240">
        <v>1</v>
      </c>
      <c r="Q26" s="251">
        <f t="shared" si="4"/>
        <v>0.99385342789598063</v>
      </c>
      <c r="R26" s="251">
        <f t="shared" si="5"/>
        <v>1.004281636536632</v>
      </c>
      <c r="S26" s="251">
        <f t="shared" si="6"/>
        <v>0.92420653718616763</v>
      </c>
      <c r="T26" s="251">
        <f t="shared" si="7"/>
        <v>0.98780454724261346</v>
      </c>
      <c r="U26" s="273">
        <f t="shared" si="8"/>
        <v>0.91120882821292593</v>
      </c>
    </row>
    <row r="27" spans="1:23" s="240" customFormat="1" ht="13">
      <c r="A27" s="226" t="s">
        <v>27</v>
      </c>
      <c r="B27" s="226" t="s">
        <v>27</v>
      </c>
      <c r="C27" s="239">
        <f>'Transformed 2007'!H18</f>
        <v>0.5</v>
      </c>
      <c r="D27" s="239">
        <f>'Transformed 2010'!H18</f>
        <v>0.6120000000000001</v>
      </c>
      <c r="E27" s="239">
        <f>'Transformed 2013'!H18</f>
        <v>0.67100000000000004</v>
      </c>
      <c r="F27" s="239">
        <f>'Transformed 2016'!H18</f>
        <v>0.70466666666666666</v>
      </c>
      <c r="G27" s="239">
        <f>'Transformed 2019 new'!H18</f>
        <v>0.61463008776002825</v>
      </c>
      <c r="N27" s="240">
        <v>1</v>
      </c>
      <c r="Q27" s="251">
        <f t="shared" si="4"/>
        <v>1.2240000000000002</v>
      </c>
      <c r="R27" s="251">
        <f t="shared" si="5"/>
        <v>1.0964052287581698</v>
      </c>
      <c r="S27" s="251">
        <f t="shared" si="6"/>
        <v>1.050173869846001</v>
      </c>
      <c r="T27" s="251">
        <f t="shared" si="7"/>
        <v>0.87222812832548946</v>
      </c>
      <c r="U27" s="273">
        <f t="shared" si="8"/>
        <v>1.2292601755200565</v>
      </c>
    </row>
    <row r="28" spans="1:23" s="240" customFormat="1" ht="13">
      <c r="A28" s="226" t="s">
        <v>28</v>
      </c>
      <c r="B28" s="226" t="s">
        <v>28</v>
      </c>
      <c r="C28" s="239">
        <f>'Transformed 2007'!H19</f>
        <v>0.75</v>
      </c>
      <c r="D28" s="239">
        <f>'Transformed 2010'!H19</f>
        <v>0.6359999999999999</v>
      </c>
      <c r="E28" s="239">
        <f>'Transformed 2013'!H19</f>
        <v>0.66200000000000003</v>
      </c>
      <c r="F28" s="239">
        <f>'Transformed 2016'!H19</f>
        <v>0.60233333333333339</v>
      </c>
      <c r="G28" s="239">
        <f>'Transformed 2019 new'!H19</f>
        <v>0.63227718840567804</v>
      </c>
      <c r="O28" s="240">
        <v>1</v>
      </c>
      <c r="Q28" s="251">
        <f t="shared" si="4"/>
        <v>0.84799999999999986</v>
      </c>
      <c r="R28" s="251">
        <f t="shared" si="5"/>
        <v>1.0408805031446544</v>
      </c>
      <c r="S28" s="251">
        <f t="shared" si="6"/>
        <v>0.90986908358509566</v>
      </c>
      <c r="T28" s="251">
        <f t="shared" si="7"/>
        <v>1.0497130964123043</v>
      </c>
      <c r="U28" s="273">
        <f t="shared" si="8"/>
        <v>0.84303625120757075</v>
      </c>
    </row>
    <row r="29" spans="1:23" s="240" customFormat="1" ht="13">
      <c r="A29" s="226" t="s">
        <v>29</v>
      </c>
      <c r="B29" s="226" t="s">
        <v>29</v>
      </c>
      <c r="C29" s="239">
        <f>'Transformed 2007'!H20</f>
        <v>0.75</v>
      </c>
      <c r="D29" s="239">
        <f>'Transformed 2010'!H20</f>
        <v>0.71566666666666667</v>
      </c>
      <c r="E29" s="239">
        <f>'Transformed 2013'!H20</f>
        <v>0.746</v>
      </c>
      <c r="F29" s="239">
        <f>'Transformed 2016'!H20</f>
        <v>0.73766666666666669</v>
      </c>
      <c r="G29" s="239">
        <f>'Transformed 2019 new'!H20</f>
        <v>0.7640796048135593</v>
      </c>
      <c r="K29" s="240">
        <v>1</v>
      </c>
      <c r="Q29" s="251">
        <f t="shared" si="4"/>
        <v>0.95422222222222219</v>
      </c>
      <c r="R29" s="251">
        <f t="shared" si="5"/>
        <v>1.0423847228691197</v>
      </c>
      <c r="S29" s="251">
        <f t="shared" si="6"/>
        <v>0.98882931188561218</v>
      </c>
      <c r="T29" s="251">
        <f t="shared" si="7"/>
        <v>1.0358060616541698</v>
      </c>
      <c r="U29" s="273">
        <f t="shared" si="8"/>
        <v>1.018772806418079</v>
      </c>
    </row>
    <row r="30" spans="1:23" s="240" customFormat="1" ht="13">
      <c r="A30" s="226" t="s">
        <v>30</v>
      </c>
      <c r="B30" s="226" t="s">
        <v>30</v>
      </c>
      <c r="C30" s="239">
        <f>'Transformed 2007'!H21</f>
        <v>0.54</v>
      </c>
      <c r="D30" s="239">
        <f>'Transformed 2010'!H21</f>
        <v>0.60766666666666669</v>
      </c>
      <c r="E30" s="239">
        <f>'Transformed 2013'!H21</f>
        <v>0.62799999999999989</v>
      </c>
      <c r="F30" s="239">
        <f>'Transformed 2016'!H21</f>
        <v>0.60100000000000009</v>
      </c>
      <c r="G30" s="239">
        <f>'Transformed 2019 new'!H21</f>
        <v>0.47608241724833328</v>
      </c>
      <c r="N30" s="240">
        <v>1</v>
      </c>
      <c r="Q30" s="251">
        <f t="shared" si="4"/>
        <v>1.1253086419753087</v>
      </c>
      <c r="R30" s="251">
        <f t="shared" si="5"/>
        <v>1.033461327482172</v>
      </c>
      <c r="S30" s="251">
        <f t="shared" si="6"/>
        <v>0.95700636942675188</v>
      </c>
      <c r="T30" s="251">
        <f t="shared" si="7"/>
        <v>0.79215044467276741</v>
      </c>
      <c r="U30" s="273">
        <f t="shared" si="8"/>
        <v>0.88163410601543191</v>
      </c>
    </row>
    <row r="31" spans="1:23" s="240" customFormat="1" ht="13">
      <c r="A31" s="226" t="s">
        <v>31</v>
      </c>
      <c r="B31" s="226" t="s">
        <v>31</v>
      </c>
      <c r="C31" s="239">
        <f>'Transformed 2007'!H22</f>
        <v>0.75</v>
      </c>
      <c r="D31" s="239">
        <f>'Transformed 2010'!H22</f>
        <v>0.76800000000000002</v>
      </c>
      <c r="E31" s="239">
        <f>'Transformed 2013'!H22</f>
        <v>0.78</v>
      </c>
      <c r="F31" s="239">
        <f>'Transformed 2016'!H22</f>
        <v>0.68633333333333335</v>
      </c>
      <c r="G31" s="239">
        <f>'Transformed 2019 new'!H22</f>
        <v>0.76208845805833336</v>
      </c>
      <c r="J31" s="240">
        <v>1</v>
      </c>
      <c r="Q31" s="251">
        <f t="shared" si="4"/>
        <v>1.024</v>
      </c>
      <c r="R31" s="251">
        <f t="shared" si="5"/>
        <v>1.015625</v>
      </c>
      <c r="S31" s="251">
        <f t="shared" si="6"/>
        <v>0.8799145299145299</v>
      </c>
      <c r="T31" s="251">
        <f t="shared" si="7"/>
        <v>1.1103765780354542</v>
      </c>
      <c r="U31" s="273">
        <f t="shared" si="8"/>
        <v>1.0161179440777779</v>
      </c>
    </row>
    <row r="32" spans="1:23" s="240" customFormat="1" ht="13">
      <c r="A32" s="226" t="s">
        <v>32</v>
      </c>
      <c r="B32" s="226" t="s">
        <v>32</v>
      </c>
      <c r="C32" s="239">
        <f>'Transformed 2007'!H23</f>
        <v>0.62500000000000011</v>
      </c>
      <c r="D32" s="239">
        <f>'Transformed 2010'!H23</f>
        <v>0.68133333333333335</v>
      </c>
      <c r="E32" s="239">
        <f>'Transformed 2013'!H23</f>
        <v>0.70966666666666667</v>
      </c>
      <c r="F32" s="239">
        <f>'Transformed 2016'!H23</f>
        <v>0.72066666666666668</v>
      </c>
      <c r="G32" s="239">
        <f>'Transformed 2019 new'!H23</f>
        <v>0.79590741376409613</v>
      </c>
      <c r="L32" s="240">
        <v>1</v>
      </c>
      <c r="Q32" s="251">
        <f t="shared" si="4"/>
        <v>1.0901333333333332</v>
      </c>
      <c r="R32" s="251">
        <f t="shared" si="5"/>
        <v>1.0415851272015655</v>
      </c>
      <c r="S32" s="251">
        <f t="shared" si="6"/>
        <v>1.0155002348520432</v>
      </c>
      <c r="T32" s="251">
        <f t="shared" si="7"/>
        <v>1.1044043669252028</v>
      </c>
      <c r="U32" s="273">
        <f t="shared" si="8"/>
        <v>1.2734518620225537</v>
      </c>
    </row>
    <row r="33" spans="1:21" s="240" customFormat="1" ht="13">
      <c r="A33" s="226" t="s">
        <v>33</v>
      </c>
      <c r="B33" s="226" t="s">
        <v>33</v>
      </c>
      <c r="C33" s="239">
        <f>'Transformed 2007'!H24</f>
        <v>0.7400000000000001</v>
      </c>
      <c r="D33" s="239">
        <f>'Transformed 2010'!H24</f>
        <v>0.67733333333333334</v>
      </c>
      <c r="E33" s="239">
        <f>'Transformed 2013'!H24</f>
        <v>0.54566666666666674</v>
      </c>
      <c r="F33" s="239">
        <f>'Transformed 2016'!H24</f>
        <v>0.59796445935295761</v>
      </c>
      <c r="G33" s="239">
        <f>'Transformed 2019 new'!H24</f>
        <v>0.36199181817329829</v>
      </c>
      <c r="K33" s="240">
        <v>1</v>
      </c>
      <c r="Q33" s="251">
        <f t="shared" si="4"/>
        <v>0.91531531531531518</v>
      </c>
      <c r="R33" s="251">
        <f t="shared" si="5"/>
        <v>0.80561023622047256</v>
      </c>
      <c r="S33" s="251">
        <f t="shared" si="6"/>
        <v>1.095842014696929</v>
      </c>
      <c r="T33" s="251">
        <f t="shared" si="7"/>
        <v>0.60537346745490628</v>
      </c>
      <c r="U33" s="273">
        <f t="shared" si="8"/>
        <v>0.48917813266661925</v>
      </c>
    </row>
    <row r="34" spans="1:21" s="240" customFormat="1" ht="13">
      <c r="A34" s="226" t="s">
        <v>34</v>
      </c>
      <c r="B34" s="226" t="s">
        <v>34</v>
      </c>
      <c r="C34" s="239">
        <f>'Transformed 2007'!H25</f>
        <v>0.25</v>
      </c>
      <c r="D34" s="239">
        <f>'Transformed 2010'!H25</f>
        <v>0.43227679427161314</v>
      </c>
      <c r="E34" s="239">
        <f>'Transformed 2013'!H25</f>
        <v>0.42913106231528575</v>
      </c>
      <c r="F34" s="239">
        <f>'Transformed 2016'!H25</f>
        <v>0.34738812567544147</v>
      </c>
      <c r="G34" s="239">
        <f>'Transformed 2019 new'!H25</f>
        <v>0.42283926608399858</v>
      </c>
      <c r="K34" s="240">
        <v>1</v>
      </c>
      <c r="Q34" s="251">
        <f t="shared" si="4"/>
        <v>1.7291071770864526</v>
      </c>
      <c r="R34" s="251">
        <f t="shared" si="5"/>
        <v>0.99272287571756435</v>
      </c>
      <c r="S34" s="251">
        <f t="shared" si="6"/>
        <v>0.80951521850033981</v>
      </c>
      <c r="T34" s="251">
        <f t="shared" si="7"/>
        <v>1.2171955079404464</v>
      </c>
      <c r="U34" s="273">
        <f t="shared" si="8"/>
        <v>1.6913570643359943</v>
      </c>
    </row>
    <row r="35" spans="1:21" s="240" customFormat="1" ht="13">
      <c r="A35" s="226" t="s">
        <v>35</v>
      </c>
      <c r="B35" s="226" t="s">
        <v>35</v>
      </c>
      <c r="C35" s="239">
        <f>'Transformed 2007'!H26</f>
        <v>0.5</v>
      </c>
      <c r="D35" s="239">
        <f>'Transformed 2010'!H26</f>
        <v>0.53748151867202565</v>
      </c>
      <c r="E35" s="239">
        <f>'Transformed 2013'!H26</f>
        <v>0.52746891239207883</v>
      </c>
      <c r="F35" s="239">
        <f>'Transformed 2016'!H26</f>
        <v>0.52666666666666662</v>
      </c>
      <c r="G35" s="239">
        <f>'Transformed 2019 new'!H26</f>
        <v>0.54337080245584735</v>
      </c>
      <c r="J35" s="240">
        <v>1</v>
      </c>
      <c r="Q35" s="251">
        <f t="shared" si="4"/>
        <v>1.0749630373440513</v>
      </c>
      <c r="R35" s="251">
        <f t="shared" si="5"/>
        <v>0.98137125476484233</v>
      </c>
      <c r="S35" s="251">
        <f t="shared" si="6"/>
        <v>0.99847906538837705</v>
      </c>
      <c r="T35" s="251">
        <f t="shared" si="7"/>
        <v>1.0317167135237608</v>
      </c>
      <c r="U35" s="273">
        <f t="shared" si="8"/>
        <v>1.0867416049116947</v>
      </c>
    </row>
    <row r="36" spans="1:21" s="240" customFormat="1" ht="13">
      <c r="A36" s="226" t="s">
        <v>36</v>
      </c>
      <c r="B36" s="226" t="s">
        <v>36</v>
      </c>
      <c r="C36" s="239">
        <f>'Transformed 2007'!H27</f>
        <v>0.5</v>
      </c>
      <c r="D36" s="239">
        <f>'Transformed 2010'!H27</f>
        <v>0.61299999999999988</v>
      </c>
      <c r="E36" s="239">
        <f>'Transformed 2013'!H27</f>
        <v>0.43053513758565592</v>
      </c>
      <c r="F36" s="239">
        <f>'Transformed 2016'!H27</f>
        <v>0.34744612285980248</v>
      </c>
      <c r="G36" s="239">
        <f>'Transformed 2019 new'!H27</f>
        <v>0.34970903535588782</v>
      </c>
      <c r="K36" s="240">
        <v>1</v>
      </c>
      <c r="Q36" s="251">
        <f t="shared" si="4"/>
        <v>1.2259999999999998</v>
      </c>
      <c r="R36" s="251">
        <f t="shared" si="5"/>
        <v>0.70234117061281565</v>
      </c>
      <c r="S36" s="251">
        <f t="shared" si="6"/>
        <v>0.80700991052252335</v>
      </c>
      <c r="T36" s="251">
        <f t="shared" si="7"/>
        <v>1.0065129881935637</v>
      </c>
      <c r="U36" s="273">
        <f t="shared" si="8"/>
        <v>0.69941807071177564</v>
      </c>
    </row>
    <row r="37" spans="1:21" s="240" customFormat="1" ht="13">
      <c r="A37" s="226" t="s">
        <v>37</v>
      </c>
      <c r="B37" s="226" t="s">
        <v>37</v>
      </c>
      <c r="C37" s="239">
        <f>'Transformed 2007'!H28</f>
        <v>0.85</v>
      </c>
      <c r="D37" s="239">
        <f>'Transformed 2010'!H28</f>
        <v>0.91999999999999993</v>
      </c>
      <c r="E37" s="239">
        <f>'Transformed 2013'!H28</f>
        <v>0.92333333333333323</v>
      </c>
      <c r="F37" s="239">
        <f>'Transformed 2016'!H28</f>
        <v>0.93566666666666654</v>
      </c>
      <c r="G37" s="239">
        <f>'Transformed 2019 new'!H28</f>
        <v>0.93006500059084751</v>
      </c>
      <c r="M37" s="240">
        <v>1</v>
      </c>
      <c r="Q37" s="251">
        <f t="shared" si="4"/>
        <v>1.0823529411764705</v>
      </c>
      <c r="R37" s="251">
        <f t="shared" si="5"/>
        <v>1.0036231884057971</v>
      </c>
      <c r="S37" s="251">
        <f t="shared" si="6"/>
        <v>1.0133574007220216</v>
      </c>
      <c r="T37" s="251">
        <f t="shared" si="7"/>
        <v>0.99401318196385569</v>
      </c>
      <c r="U37" s="273">
        <f t="shared" si="8"/>
        <v>1.0941941183421735</v>
      </c>
    </row>
    <row r="38" spans="1:21" s="240" customFormat="1" ht="13">
      <c r="A38" s="226" t="s">
        <v>38</v>
      </c>
      <c r="B38" s="226" t="s">
        <v>38</v>
      </c>
      <c r="C38" s="239">
        <f>'Transformed 2007'!H29</f>
        <v>0.21500000000000002</v>
      </c>
      <c r="D38" s="239">
        <f>'Transformed 2010'!H29</f>
        <v>0.24575174947946832</v>
      </c>
      <c r="E38" s="239">
        <f>'Transformed 2013'!H29</f>
        <v>9.8361513016218344E-2</v>
      </c>
      <c r="F38" s="239">
        <f>'Transformed 2016'!H29</f>
        <v>0.21236168930077087</v>
      </c>
      <c r="G38" s="239">
        <f>'Transformed 2019 new'!H29</f>
        <v>0.28797171158911733</v>
      </c>
      <c r="K38" s="240">
        <v>1</v>
      </c>
      <c r="Q38" s="251">
        <f t="shared" si="4"/>
        <v>1.1430313929277596</v>
      </c>
      <c r="R38" s="251">
        <f t="shared" si="5"/>
        <v>0.40024745795120414</v>
      </c>
      <c r="S38" s="251">
        <f t="shared" si="6"/>
        <v>2.1589916908431004</v>
      </c>
      <c r="T38" s="251">
        <f t="shared" si="7"/>
        <v>1.356043609077054</v>
      </c>
      <c r="U38" s="273">
        <f t="shared" si="8"/>
        <v>1.3394033097168245</v>
      </c>
    </row>
    <row r="39" spans="1:21" s="240" customFormat="1" ht="13">
      <c r="A39" s="226" t="s">
        <v>39</v>
      </c>
      <c r="B39" s="226" t="s">
        <v>39</v>
      </c>
      <c r="C39" s="239">
        <f>'Transformed 2007'!H30</f>
        <v>0.16259936840886025</v>
      </c>
      <c r="D39" s="239">
        <f>'Transformed 2010'!H30</f>
        <v>0.2754921469851489</v>
      </c>
      <c r="E39" s="239">
        <f>'Transformed 2013'!H30</f>
        <v>0.40184223346509312</v>
      </c>
      <c r="F39" s="239">
        <f>'Transformed 2016'!H30</f>
        <v>0.30945853653843847</v>
      </c>
      <c r="G39" s="239">
        <f>'Transformed 2019 new'!H30</f>
        <v>0.39039867289415531</v>
      </c>
      <c r="K39" s="240">
        <v>1</v>
      </c>
      <c r="Q39" s="251">
        <f t="shared" si="4"/>
        <v>1.6943002281067716</v>
      </c>
      <c r="R39" s="251">
        <f t="shared" si="5"/>
        <v>1.4586340767337933</v>
      </c>
      <c r="S39" s="251">
        <f t="shared" si="6"/>
        <v>0.77009958328663386</v>
      </c>
      <c r="T39" s="251">
        <f t="shared" si="7"/>
        <v>1.2615540591030459</v>
      </c>
      <c r="U39" s="273">
        <f t="shared" si="8"/>
        <v>2.4009851742627188</v>
      </c>
    </row>
    <row r="40" spans="1:21" s="240" customFormat="1" ht="13">
      <c r="A40" s="226" t="s">
        <v>40</v>
      </c>
      <c r="B40" s="226" t="s">
        <v>40</v>
      </c>
      <c r="C40" s="239">
        <f>'Transformed 2007'!H31</f>
        <v>0.75</v>
      </c>
      <c r="D40" s="239">
        <f>'Transformed 2010'!H31</f>
        <v>0.85966666666666658</v>
      </c>
      <c r="E40" s="239">
        <f>'Transformed 2013'!H31</f>
        <v>0.79799999999999993</v>
      </c>
      <c r="F40" s="239">
        <f>'Transformed 2016'!H31</f>
        <v>0.81333333333333324</v>
      </c>
      <c r="G40" s="239">
        <f>'Transformed 2019 new'!H31</f>
        <v>0.72330375845183625</v>
      </c>
      <c r="N40" s="240">
        <v>1</v>
      </c>
      <c r="Q40" s="251">
        <f t="shared" si="4"/>
        <v>1.146222222222222</v>
      </c>
      <c r="R40" s="251">
        <f t="shared" si="5"/>
        <v>0.92826677006591707</v>
      </c>
      <c r="S40" s="251">
        <f t="shared" si="6"/>
        <v>1.0192147034252297</v>
      </c>
      <c r="T40" s="251">
        <f t="shared" si="7"/>
        <v>0.88930789973586433</v>
      </c>
      <c r="U40" s="273">
        <f t="shared" si="8"/>
        <v>0.96440501126911504</v>
      </c>
    </row>
    <row r="41" spans="1:21" s="240" customFormat="1" ht="13">
      <c r="A41" s="226" t="s">
        <v>41</v>
      </c>
      <c r="B41" s="226" t="s">
        <v>41</v>
      </c>
      <c r="C41" s="239">
        <f>'Transformed 2007'!H32</f>
        <v>0.69</v>
      </c>
      <c r="D41" s="239">
        <f>'Transformed 2010'!H32</f>
        <v>0.5798823864942253</v>
      </c>
      <c r="E41" s="239">
        <f>'Transformed 2013'!H32</f>
        <v>0.54400000000000004</v>
      </c>
      <c r="F41" s="239">
        <f>'Transformed 2016'!H32</f>
        <v>0.57866666666666666</v>
      </c>
      <c r="G41" s="239">
        <f>'Transformed 2019 new'!H32</f>
        <v>0.57831001063923737</v>
      </c>
      <c r="J41" s="240">
        <v>1</v>
      </c>
      <c r="Q41" s="251">
        <f t="shared" si="4"/>
        <v>0.84040925578873238</v>
      </c>
      <c r="R41" s="251">
        <f t="shared" si="5"/>
        <v>0.9381212685021213</v>
      </c>
      <c r="S41" s="251">
        <f t="shared" si="6"/>
        <v>1.0637254901960784</v>
      </c>
      <c r="T41" s="251">
        <f t="shared" si="7"/>
        <v>0.99938365893877423</v>
      </c>
      <c r="U41" s="273">
        <f t="shared" si="8"/>
        <v>0.83813045020179333</v>
      </c>
    </row>
    <row r="42" spans="1:21" s="240" customFormat="1" ht="13">
      <c r="A42" s="226" t="s">
        <v>42</v>
      </c>
      <c r="B42" s="226" t="s">
        <v>42</v>
      </c>
      <c r="C42" s="239">
        <f>'Transformed 2007'!H33</f>
        <v>0.29999999999999993</v>
      </c>
      <c r="D42" s="239">
        <f>'Transformed 2010'!H33</f>
        <v>0.30769341855674215</v>
      </c>
      <c r="E42" s="239">
        <f>'Transformed 2013'!H33</f>
        <v>0.40072721605859163</v>
      </c>
      <c r="F42" s="239">
        <f>'Transformed 2016'!H33</f>
        <v>0.49449622726079207</v>
      </c>
      <c r="G42" s="239">
        <f>'Transformed 2019 new'!H33</f>
        <v>0.45070936091615554</v>
      </c>
      <c r="N42" s="240">
        <v>1</v>
      </c>
      <c r="Q42" s="251">
        <f t="shared" si="4"/>
        <v>1.0256447285224741</v>
      </c>
      <c r="R42" s="251">
        <f t="shared" si="5"/>
        <v>1.3023587502723688</v>
      </c>
      <c r="S42" s="251">
        <f t="shared" si="6"/>
        <v>1.2339971118619759</v>
      </c>
      <c r="T42" s="251">
        <f t="shared" si="7"/>
        <v>0.91145156640084168</v>
      </c>
      <c r="U42" s="273">
        <f t="shared" si="8"/>
        <v>1.5023645363871856</v>
      </c>
    </row>
    <row r="43" spans="1:21" s="240" customFormat="1" ht="13">
      <c r="A43" s="227" t="s">
        <v>43</v>
      </c>
      <c r="B43" s="227" t="s">
        <v>43</v>
      </c>
      <c r="C43" s="239">
        <f>'Transformed 2007'!H34</f>
        <v>7.5000000000000011E-2</v>
      </c>
      <c r="D43" s="239">
        <f>'Transformed 2010'!H34</f>
        <v>0.31209205555901515</v>
      </c>
      <c r="E43" s="239">
        <f>'Transformed 2013'!H34</f>
        <v>0.25035025066863381</v>
      </c>
      <c r="F43" s="239">
        <f>'Transformed 2016'!H34</f>
        <v>0.24379746390297408</v>
      </c>
      <c r="G43" s="239">
        <f>'Transformed 2019 new'!H34</f>
        <v>0.18259009183086092</v>
      </c>
      <c r="K43" s="240">
        <v>1</v>
      </c>
      <c r="Q43" s="251">
        <f t="shared" si="4"/>
        <v>4.1612274074535343</v>
      </c>
      <c r="R43" s="251">
        <f t="shared" si="5"/>
        <v>0.80216797002477291</v>
      </c>
      <c r="S43" s="251">
        <f t="shared" si="6"/>
        <v>0.97382552344901352</v>
      </c>
      <c r="T43" s="251">
        <f t="shared" si="7"/>
        <v>0.74894171952308608</v>
      </c>
      <c r="U43" s="273">
        <f t="shared" si="8"/>
        <v>2.4345345577448119</v>
      </c>
    </row>
    <row r="44" spans="1:21" s="240" customFormat="1" ht="13">
      <c r="A44" s="227" t="s">
        <v>44</v>
      </c>
      <c r="B44" s="227" t="s">
        <v>44</v>
      </c>
      <c r="C44" s="239">
        <f>'Transformed 2007'!H35</f>
        <v>0.50499999999999989</v>
      </c>
      <c r="D44" s="239">
        <f>'Transformed 2010'!H35</f>
        <v>0.55999999999999994</v>
      </c>
      <c r="E44" s="239">
        <f>'Transformed 2013'!H35</f>
        <v>0.42000000000000004</v>
      </c>
      <c r="F44" s="239">
        <f>'Transformed 2016'!H35</f>
        <v>0.32253507535520765</v>
      </c>
      <c r="G44" s="239">
        <f>'Transformed 2019 new'!H35</f>
        <v>0.50249999999999995</v>
      </c>
      <c r="K44" s="240">
        <v>1</v>
      </c>
      <c r="Q44" s="251">
        <f t="shared" si="4"/>
        <v>1.108910891089109</v>
      </c>
      <c r="R44" s="251">
        <f t="shared" si="5"/>
        <v>0.75000000000000011</v>
      </c>
      <c r="S44" s="251">
        <f t="shared" si="6"/>
        <v>0.76794065560763713</v>
      </c>
      <c r="T44" s="251">
        <f t="shared" si="7"/>
        <v>1.5579700888239738</v>
      </c>
      <c r="U44" s="273">
        <f t="shared" si="8"/>
        <v>0.99504950495049516</v>
      </c>
    </row>
    <row r="45" spans="1:21" s="240" customFormat="1" ht="13">
      <c r="A45" s="226" t="s">
        <v>45</v>
      </c>
      <c r="B45" s="226" t="s">
        <v>45</v>
      </c>
      <c r="C45" s="239">
        <f>'Transformed 2007'!H36</f>
        <v>0.75</v>
      </c>
      <c r="D45" s="239">
        <f>'Transformed 2010'!H36</f>
        <v>0.75266666666666671</v>
      </c>
      <c r="E45" s="239">
        <f>'Transformed 2013'!H36</f>
        <v>0.77750000000000008</v>
      </c>
      <c r="F45" s="239">
        <f>'Transformed 2016'!H36</f>
        <v>0.80458333333333343</v>
      </c>
      <c r="G45" s="239">
        <f>'Transformed 2019 new'!H36</f>
        <v>0.77713711956620768</v>
      </c>
      <c r="N45" s="240">
        <v>1</v>
      </c>
      <c r="Q45" s="251">
        <f t="shared" si="4"/>
        <v>1.0035555555555555</v>
      </c>
      <c r="R45" s="251">
        <f t="shared" si="5"/>
        <v>1.0329937998228522</v>
      </c>
      <c r="S45" s="251">
        <f t="shared" si="6"/>
        <v>1.034833869239014</v>
      </c>
      <c r="T45" s="251">
        <f t="shared" si="7"/>
        <v>0.9658876680263585</v>
      </c>
      <c r="U45" s="273">
        <f t="shared" si="8"/>
        <v>1.0361828260882768</v>
      </c>
    </row>
    <row r="46" spans="1:21" s="240" customFormat="1" ht="13">
      <c r="A46" s="226" t="s">
        <v>46</v>
      </c>
      <c r="B46" s="226" t="s">
        <v>46</v>
      </c>
      <c r="C46" s="239">
        <f>'Transformed 2007'!H37</f>
        <v>0.25</v>
      </c>
      <c r="D46" s="239">
        <f>'Transformed 2010'!H37</f>
        <v>0.43964734156417418</v>
      </c>
      <c r="E46" s="239">
        <f>'Transformed 2013'!H37</f>
        <v>0.44876418487407765</v>
      </c>
      <c r="F46" s="239">
        <f>'Transformed 2016'!H37</f>
        <v>0.48266666666666669</v>
      </c>
      <c r="G46" s="239">
        <f>'Transformed 2019 new'!H37</f>
        <v>0.47626162227500002</v>
      </c>
      <c r="K46" s="240">
        <v>1</v>
      </c>
      <c r="Q46" s="251">
        <f t="shared" si="4"/>
        <v>1.7585893662566967</v>
      </c>
      <c r="R46" s="251">
        <f t="shared" si="5"/>
        <v>1.0207367188380296</v>
      </c>
      <c r="S46" s="251">
        <f t="shared" si="6"/>
        <v>1.0755463179444724</v>
      </c>
      <c r="T46" s="251">
        <f t="shared" si="7"/>
        <v>0.98672988040400555</v>
      </c>
      <c r="U46" s="273">
        <f t="shared" si="8"/>
        <v>1.9050464891000001</v>
      </c>
    </row>
    <row r="47" spans="1:21" s="240" customFormat="1" ht="13">
      <c r="A47" s="226" t="s">
        <v>47</v>
      </c>
      <c r="B47" s="226" t="s">
        <v>47</v>
      </c>
      <c r="C47" s="239">
        <f>'Transformed 2007'!H38</f>
        <v>0.83333333333333348</v>
      </c>
      <c r="D47" s="239">
        <f>'Transformed 2010'!H38</f>
        <v>0.78333333333333344</v>
      </c>
      <c r="E47" s="239">
        <f>'Transformed 2013'!H38</f>
        <v>0.78766666666666674</v>
      </c>
      <c r="F47" s="239">
        <f>'Transformed 2016'!H38</f>
        <v>0.80899999999999994</v>
      </c>
      <c r="G47" s="239">
        <f>'Transformed 2019 new'!H38</f>
        <v>0.75142026168177956</v>
      </c>
      <c r="L47" s="240">
        <v>1</v>
      </c>
      <c r="Q47" s="251">
        <f t="shared" si="4"/>
        <v>0.94</v>
      </c>
      <c r="R47" s="251">
        <f t="shared" si="5"/>
        <v>1.005531914893617</v>
      </c>
      <c r="S47" s="251">
        <f t="shared" si="6"/>
        <v>1.0270842149809563</v>
      </c>
      <c r="T47" s="251">
        <f t="shared" si="7"/>
        <v>0.92882603421728016</v>
      </c>
      <c r="U47" s="273">
        <f t="shared" si="8"/>
        <v>0.90170431401813533</v>
      </c>
    </row>
    <row r="48" spans="1:21" s="240" customFormat="1" ht="13">
      <c r="A48" s="226" t="s">
        <v>48</v>
      </c>
      <c r="B48" s="226" t="s">
        <v>48</v>
      </c>
      <c r="C48" s="239">
        <f>'Transformed 2007'!H39</f>
        <v>0.75</v>
      </c>
      <c r="D48" s="239">
        <f>'Transformed 2010'!H39</f>
        <v>0.7430000000000001</v>
      </c>
      <c r="E48" s="239">
        <f>'Transformed 2013'!H39</f>
        <v>0.68700000000000006</v>
      </c>
      <c r="F48" s="239">
        <f>'Transformed 2016'!H39</f>
        <v>0.72133333333333327</v>
      </c>
      <c r="G48" s="239">
        <f>'Transformed 2019 new'!H39</f>
        <v>0.74364120821590396</v>
      </c>
      <c r="L48" s="240">
        <v>1</v>
      </c>
      <c r="Q48" s="251">
        <f t="shared" si="4"/>
        <v>0.99066666666666681</v>
      </c>
      <c r="R48" s="251">
        <f t="shared" si="5"/>
        <v>0.92462987886944814</v>
      </c>
      <c r="S48" s="251">
        <f t="shared" si="6"/>
        <v>1.0499757399320717</v>
      </c>
      <c r="T48" s="251">
        <f t="shared" si="7"/>
        <v>1.0309258893935822</v>
      </c>
      <c r="U48" s="273">
        <f t="shared" si="8"/>
        <v>0.99152161095453861</v>
      </c>
    </row>
    <row r="49" spans="1:23" s="240" customFormat="1" ht="13">
      <c r="A49" s="226" t="s">
        <v>49</v>
      </c>
      <c r="B49" s="226" t="s">
        <v>49</v>
      </c>
      <c r="C49" s="239">
        <f>'Transformed 2007'!H40</f>
        <v>0.75</v>
      </c>
      <c r="D49" s="239">
        <f>'Transformed 2010'!H40</f>
        <v>0.84399999999999997</v>
      </c>
      <c r="E49" s="239">
        <f>'Transformed 2013'!H40</f>
        <v>0.85699999999999998</v>
      </c>
      <c r="F49" s="239">
        <f>'Transformed 2016'!H40</f>
        <v>0.8686666666666667</v>
      </c>
      <c r="G49" s="239">
        <f>'Transformed 2019 new'!H40</f>
        <v>0.8863906616042373</v>
      </c>
      <c r="L49" s="240">
        <v>1</v>
      </c>
      <c r="Q49" s="251">
        <f t="shared" si="4"/>
        <v>1.1253333333333333</v>
      </c>
      <c r="R49" s="251">
        <f t="shared" si="5"/>
        <v>1.0154028436018958</v>
      </c>
      <c r="S49" s="251">
        <f t="shared" si="6"/>
        <v>1.0136133800077791</v>
      </c>
      <c r="T49" s="251">
        <f t="shared" si="7"/>
        <v>1.0204036779787842</v>
      </c>
      <c r="U49" s="273">
        <f t="shared" si="8"/>
        <v>1.1818542154723164</v>
      </c>
    </row>
    <row r="50" spans="1:23" s="240" customFormat="1" ht="13">
      <c r="A50" s="226" t="s">
        <v>50</v>
      </c>
      <c r="B50" s="226" t="s">
        <v>50</v>
      </c>
      <c r="C50" s="239">
        <f>'Transformed 2007'!H41</f>
        <v>1</v>
      </c>
      <c r="D50" s="239">
        <f>'Transformed 2010'!H41</f>
        <v>0.92799999999999994</v>
      </c>
      <c r="E50" s="239">
        <f>'Transformed 2013'!H41</f>
        <v>0.90199999999999991</v>
      </c>
      <c r="F50" s="239">
        <f>'Transformed 2016'!H41</f>
        <v>0.92966666666666664</v>
      </c>
      <c r="G50" s="239">
        <f>'Transformed 2019 new'!H41</f>
        <v>0.92682353149734475</v>
      </c>
      <c r="L50" s="240">
        <v>1</v>
      </c>
      <c r="Q50" s="251">
        <f t="shared" si="4"/>
        <v>0.92799999999999994</v>
      </c>
      <c r="R50" s="251">
        <f t="shared" si="5"/>
        <v>0.97198275862068961</v>
      </c>
      <c r="S50" s="251">
        <f t="shared" si="6"/>
        <v>1.0306725794530673</v>
      </c>
      <c r="T50" s="251">
        <f t="shared" si="7"/>
        <v>0.99694176926928446</v>
      </c>
      <c r="U50" s="273">
        <f t="shared" si="8"/>
        <v>0.92682353149734475</v>
      </c>
    </row>
    <row r="51" spans="1:23" s="240" customFormat="1" ht="13">
      <c r="A51" s="226" t="s">
        <v>51</v>
      </c>
      <c r="B51" s="226" t="s">
        <v>51</v>
      </c>
      <c r="C51" s="239">
        <f>'Transformed 2007'!H42</f>
        <v>0.5</v>
      </c>
      <c r="D51" s="239">
        <f>'Transformed 2010'!H42</f>
        <v>0.57533333333333325</v>
      </c>
      <c r="E51" s="239">
        <f>'Transformed 2013'!H42</f>
        <v>0.59533333333333327</v>
      </c>
      <c r="F51" s="239">
        <f>'Transformed 2016'!H42</f>
        <v>0.59466666666666668</v>
      </c>
      <c r="G51" s="239">
        <f>'Transformed 2019 new'!H42</f>
        <v>0.67133494992720344</v>
      </c>
      <c r="N51" s="240">
        <v>1</v>
      </c>
      <c r="Q51" s="251">
        <f t="shared" si="4"/>
        <v>1.1506666666666665</v>
      </c>
      <c r="R51" s="251">
        <f t="shared" si="5"/>
        <v>1.0347624565469293</v>
      </c>
      <c r="S51" s="251">
        <f t="shared" si="6"/>
        <v>0.99888017917133276</v>
      </c>
      <c r="T51" s="251">
        <f t="shared" si="7"/>
        <v>1.1289264853035932</v>
      </c>
      <c r="U51" s="273">
        <f t="shared" si="8"/>
        <v>1.3426698998544069</v>
      </c>
    </row>
    <row r="52" spans="1:23" s="240" customFormat="1" ht="13">
      <c r="A52" s="226" t="s">
        <v>52</v>
      </c>
      <c r="B52" s="226" t="s">
        <v>52</v>
      </c>
      <c r="C52" s="239">
        <f>'Transformed 2007'!H43</f>
        <v>0.5</v>
      </c>
      <c r="D52" s="239">
        <f>'Transformed 2010'!H43</f>
        <v>0.64733333333333332</v>
      </c>
      <c r="E52" s="239">
        <f>'Transformed 2013'!H43</f>
        <v>0.65766666666666662</v>
      </c>
      <c r="F52" s="239">
        <f>'Transformed 2016'!H43</f>
        <v>0.67900000000000005</v>
      </c>
      <c r="G52" s="239">
        <f>'Transformed 2019 new'!H43</f>
        <v>0.64342417634381355</v>
      </c>
      <c r="N52" s="240">
        <v>1</v>
      </c>
      <c r="Q52" s="251">
        <f t="shared" si="4"/>
        <v>1.2946666666666666</v>
      </c>
      <c r="R52" s="251">
        <f t="shared" si="5"/>
        <v>1.0159629248197735</v>
      </c>
      <c r="S52" s="251">
        <f t="shared" si="6"/>
        <v>1.0324379118094273</v>
      </c>
      <c r="T52" s="251">
        <f t="shared" si="7"/>
        <v>0.9476055616256458</v>
      </c>
      <c r="U52" s="273">
        <f t="shared" si="8"/>
        <v>1.2868483526876271</v>
      </c>
    </row>
    <row r="53" spans="1:23" s="240" customFormat="1" ht="13">
      <c r="A53" s="226" t="s">
        <v>53</v>
      </c>
      <c r="B53" s="226" t="s">
        <v>53</v>
      </c>
      <c r="C53" s="239">
        <f>'Transformed 2007'!H44</f>
        <v>0.25</v>
      </c>
      <c r="D53" s="239">
        <f>'Transformed 2010'!H44</f>
        <v>0.4883333333333334</v>
      </c>
      <c r="E53" s="239">
        <f>'Transformed 2013'!H44</f>
        <v>0.36409656502896393</v>
      </c>
      <c r="F53" s="239">
        <f>'Transformed 2016'!H44</f>
        <v>0.32269277537354174</v>
      </c>
      <c r="G53" s="239">
        <f>'Transformed 2019 new'!H44</f>
        <v>0.3098276977616502</v>
      </c>
      <c r="H53" s="240">
        <v>1</v>
      </c>
      <c r="Q53" s="251">
        <f t="shared" si="4"/>
        <v>1.9533333333333336</v>
      </c>
      <c r="R53" s="251">
        <f t="shared" si="5"/>
        <v>0.74559023555419224</v>
      </c>
      <c r="S53" s="251">
        <f t="shared" si="6"/>
        <v>0.8862834928087594</v>
      </c>
      <c r="T53" s="251">
        <f t="shared" si="7"/>
        <v>0.96013211762488571</v>
      </c>
      <c r="U53" s="273">
        <f t="shared" si="8"/>
        <v>1.2393107910466008</v>
      </c>
    </row>
    <row r="54" spans="1:23" s="240" customFormat="1" ht="13">
      <c r="A54" s="226" t="s">
        <v>54</v>
      </c>
      <c r="B54" s="226" t="s">
        <v>54</v>
      </c>
      <c r="C54" s="239">
        <f>'Transformed 2007'!H45</f>
        <v>0.5</v>
      </c>
      <c r="D54" s="239">
        <f>'Transformed 2010'!H45</f>
        <v>0.6173333333333334</v>
      </c>
      <c r="E54" s="239">
        <f>'Transformed 2013'!H45</f>
        <v>0.67666666666666664</v>
      </c>
      <c r="F54" s="239">
        <f>'Transformed 2016'!H45</f>
        <v>0.58266666666666667</v>
      </c>
      <c r="G54" s="239">
        <f>'Transformed 2019 new'!H45</f>
        <v>0.59695484022500001</v>
      </c>
      <c r="N54" s="240">
        <v>1</v>
      </c>
      <c r="Q54" s="251">
        <f t="shared" si="4"/>
        <v>1.2346666666666668</v>
      </c>
      <c r="R54" s="251">
        <f t="shared" si="5"/>
        <v>1.0961123110151185</v>
      </c>
      <c r="S54" s="251">
        <f t="shared" si="6"/>
        <v>0.86108374384236452</v>
      </c>
      <c r="T54" s="251">
        <f t="shared" si="7"/>
        <v>1.0245220369994279</v>
      </c>
      <c r="U54" s="273">
        <f t="shared" si="8"/>
        <v>1.19390968045</v>
      </c>
    </row>
    <row r="55" spans="1:23" s="240" customFormat="1" ht="13">
      <c r="A55" s="226" t="s">
        <v>55</v>
      </c>
      <c r="B55" s="226" t="s">
        <v>55</v>
      </c>
      <c r="C55" s="239">
        <f>'Transformed 2007'!H46</f>
        <v>0.75</v>
      </c>
      <c r="D55" s="239">
        <f>'Transformed 2010'!H46</f>
        <v>0.8640000000000001</v>
      </c>
      <c r="E55" s="239">
        <f>'Transformed 2013'!H46</f>
        <v>0.88333333333333341</v>
      </c>
      <c r="F55" s="239">
        <f>'Transformed 2016'!H46</f>
        <v>0.88400000000000001</v>
      </c>
      <c r="G55" s="239">
        <f>'Transformed 2019 new'!H46</f>
        <v>0.87554379613310718</v>
      </c>
      <c r="L55" s="240">
        <v>1</v>
      </c>
      <c r="Q55" s="251">
        <f t="shared" si="4"/>
        <v>1.1520000000000001</v>
      </c>
      <c r="R55" s="251">
        <f t="shared" si="5"/>
        <v>1.0223765432098766</v>
      </c>
      <c r="S55" s="251">
        <f t="shared" si="6"/>
        <v>1.0007547169811319</v>
      </c>
      <c r="T55" s="251">
        <f t="shared" si="7"/>
        <v>0.99043415852161443</v>
      </c>
      <c r="U55" s="273">
        <f t="shared" si="8"/>
        <v>1.1673917281774762</v>
      </c>
    </row>
    <row r="56" spans="1:23" s="240" customFormat="1" ht="13">
      <c r="A56" s="276" t="s">
        <v>56</v>
      </c>
      <c r="B56" s="267" t="s">
        <v>56</v>
      </c>
      <c r="C56" s="239"/>
      <c r="D56" s="239"/>
      <c r="E56" s="239"/>
      <c r="F56" s="239"/>
      <c r="G56" s="239"/>
      <c r="K56" s="240">
        <v>1</v>
      </c>
      <c r="U56" s="274"/>
      <c r="W56" s="277" t="s">
        <v>680</v>
      </c>
    </row>
    <row r="57" spans="1:23" s="240" customFormat="1" ht="13">
      <c r="A57" s="226" t="s">
        <v>57</v>
      </c>
      <c r="B57" s="226" t="s">
        <v>57</v>
      </c>
      <c r="C57" s="239">
        <f>'Transformed 2007'!H48</f>
        <v>0.32999999999999996</v>
      </c>
      <c r="D57" s="239">
        <f>'Transformed 2010'!H48</f>
        <v>0.489843725470336</v>
      </c>
      <c r="E57" s="239">
        <f>'Transformed 2013'!H48</f>
        <v>0.46460653349947983</v>
      </c>
      <c r="F57" s="239">
        <f>'Transformed 2016'!H48</f>
        <v>0.4412123306535195</v>
      </c>
      <c r="G57" s="239">
        <f>'Transformed 2019 new'!H48</f>
        <v>0.34639212274173586</v>
      </c>
      <c r="K57" s="240">
        <v>1</v>
      </c>
      <c r="Q57" s="251">
        <f t="shared" si="4"/>
        <v>1.484374925667685</v>
      </c>
      <c r="R57" s="251">
        <f t="shared" si="5"/>
        <v>0.94847909515096063</v>
      </c>
      <c r="S57" s="251">
        <f t="shared" si="6"/>
        <v>0.94964727966748119</v>
      </c>
      <c r="T57" s="251">
        <f t="shared" si="7"/>
        <v>0.78509166375441763</v>
      </c>
      <c r="U57" s="273">
        <f t="shared" si="8"/>
        <v>1.0496730992173815</v>
      </c>
    </row>
    <row r="58" spans="1:23" s="240" customFormat="1" ht="13">
      <c r="A58" s="226" t="s">
        <v>58</v>
      </c>
      <c r="B58" s="226" t="s">
        <v>58</v>
      </c>
      <c r="C58" s="239">
        <f>'Transformed 2007'!H49</f>
        <v>0.48499999999999999</v>
      </c>
      <c r="D58" s="239">
        <f>'Transformed 2010'!H49</f>
        <v>0.61750000000000005</v>
      </c>
      <c r="E58" s="239">
        <f>'Transformed 2013'!H49</f>
        <v>0.58250000000000002</v>
      </c>
      <c r="F58" s="239">
        <f>'Transformed 2016'!H49</f>
        <v>0.64999999999999991</v>
      </c>
      <c r="G58" s="239">
        <f>'Transformed 2019 new'!H49</f>
        <v>0.60250000000000004</v>
      </c>
      <c r="J58" s="240">
        <v>1</v>
      </c>
      <c r="Q58" s="251">
        <f t="shared" si="4"/>
        <v>1.2731958762886599</v>
      </c>
      <c r="R58" s="251">
        <f t="shared" si="5"/>
        <v>0.94331983805668007</v>
      </c>
      <c r="S58" s="251">
        <f t="shared" si="6"/>
        <v>1.1158798283261802</v>
      </c>
      <c r="T58" s="251">
        <f t="shared" si="7"/>
        <v>0.92692307692307707</v>
      </c>
      <c r="U58" s="273">
        <f t="shared" si="8"/>
        <v>1.2422680412371134</v>
      </c>
    </row>
    <row r="59" spans="1:23" s="240" customFormat="1" ht="13">
      <c r="A59" s="226" t="s">
        <v>59</v>
      </c>
      <c r="B59" s="226" t="s">
        <v>59</v>
      </c>
      <c r="C59" s="239">
        <f>'Transformed 2007'!H50</f>
        <v>1</v>
      </c>
      <c r="D59" s="239">
        <f>'Transformed 2010'!H50</f>
        <v>0.93399999999999994</v>
      </c>
      <c r="E59" s="239">
        <f>'Transformed 2013'!H50</f>
        <v>0.95799999999999996</v>
      </c>
      <c r="F59" s="239">
        <f>'Transformed 2016'!H50</f>
        <v>0.96</v>
      </c>
      <c r="G59" s="239">
        <f>'Transformed 2019 new'!H50</f>
        <v>0.91052320626067795</v>
      </c>
      <c r="L59" s="240">
        <v>1</v>
      </c>
      <c r="Q59" s="251">
        <f t="shared" si="4"/>
        <v>0.93399999999999994</v>
      </c>
      <c r="R59" s="251">
        <f t="shared" si="5"/>
        <v>1.025695931477516</v>
      </c>
      <c r="S59" s="251">
        <f t="shared" si="6"/>
        <v>1.0020876826722338</v>
      </c>
      <c r="T59" s="251">
        <f t="shared" si="7"/>
        <v>0.94846167318820629</v>
      </c>
      <c r="U59" s="273">
        <f t="shared" si="8"/>
        <v>0.91052320626067795</v>
      </c>
    </row>
    <row r="60" spans="1:23" s="240" customFormat="1" ht="13">
      <c r="A60" s="226" t="s">
        <v>60</v>
      </c>
      <c r="B60" s="226" t="s">
        <v>60</v>
      </c>
      <c r="C60" s="239">
        <f>'Transformed 2007'!H51</f>
        <v>0.8</v>
      </c>
      <c r="D60" s="239">
        <f>'Transformed 2010'!H51</f>
        <v>0.83966666666666678</v>
      </c>
      <c r="E60" s="239">
        <f>'Transformed 2013'!H51</f>
        <v>0.84700000000000009</v>
      </c>
      <c r="F60" s="239">
        <f>'Transformed 2016'!H51</f>
        <v>0.88033333333333341</v>
      </c>
      <c r="G60" s="239">
        <f>'Transformed 2019 new'!H51</f>
        <v>0.80010504717629938</v>
      </c>
      <c r="L60" s="240">
        <v>1</v>
      </c>
      <c r="Q60" s="251">
        <f t="shared" si="4"/>
        <v>1.0495833333333333</v>
      </c>
      <c r="R60" s="251">
        <f t="shared" si="5"/>
        <v>1.0087336244541485</v>
      </c>
      <c r="S60" s="251">
        <f t="shared" si="6"/>
        <v>1.0393545848091303</v>
      </c>
      <c r="T60" s="251">
        <f t="shared" si="7"/>
        <v>0.90886601345282014</v>
      </c>
      <c r="U60" s="273">
        <f t="shared" si="8"/>
        <v>1.0001313089703743</v>
      </c>
    </row>
    <row r="61" spans="1:23" s="240" customFormat="1" ht="13">
      <c r="A61" s="226" t="s">
        <v>61</v>
      </c>
      <c r="B61" s="267" t="s">
        <v>61</v>
      </c>
      <c r="C61" s="239"/>
      <c r="D61" s="239"/>
      <c r="E61" s="239"/>
      <c r="F61" s="239"/>
      <c r="G61" s="239"/>
      <c r="K61" s="240">
        <v>1</v>
      </c>
      <c r="U61" s="274"/>
      <c r="W61" s="277" t="s">
        <v>681</v>
      </c>
    </row>
    <row r="62" spans="1:23" s="240" customFormat="1" ht="13">
      <c r="A62" s="226" t="s">
        <v>62</v>
      </c>
      <c r="B62" s="226" t="s">
        <v>62</v>
      </c>
      <c r="C62" s="239">
        <f>'Transformed 2007'!H53</f>
        <v>0.5</v>
      </c>
      <c r="D62" s="239">
        <f>'Transformed 2010'!H53</f>
        <v>0.58733333333333326</v>
      </c>
      <c r="E62" s="239">
        <f>'Transformed 2013'!H53</f>
        <v>0.58366666666666678</v>
      </c>
      <c r="F62" s="239">
        <f>'Transformed 2016'!H53</f>
        <v>0.55366666666666664</v>
      </c>
      <c r="G62" s="239">
        <f>'Transformed 2019 new'!H53</f>
        <v>0.58731156510635585</v>
      </c>
      <c r="K62" s="240">
        <v>1</v>
      </c>
      <c r="Q62" s="251">
        <f t="shared" si="4"/>
        <v>1.1746666666666665</v>
      </c>
      <c r="R62" s="251">
        <f t="shared" si="5"/>
        <v>0.99375709421112401</v>
      </c>
      <c r="S62" s="251">
        <f t="shared" si="6"/>
        <v>0.94860079954311805</v>
      </c>
      <c r="T62" s="251">
        <f t="shared" si="7"/>
        <v>1.0607674264413411</v>
      </c>
      <c r="U62" s="273">
        <f t="shared" si="8"/>
        <v>1.1746231302127117</v>
      </c>
    </row>
    <row r="63" spans="1:23" s="240" customFormat="1" ht="13">
      <c r="A63" s="226" t="s">
        <v>63</v>
      </c>
      <c r="B63" s="226" t="s">
        <v>63</v>
      </c>
      <c r="C63" s="239">
        <f>'Transformed 2007'!H54</f>
        <v>0.45999999999999996</v>
      </c>
      <c r="D63" s="239">
        <f>'Transformed 2010'!H54</f>
        <v>0.48654081802569704</v>
      </c>
      <c r="E63" s="239">
        <f>'Transformed 2013'!H54</f>
        <v>0.63700000000000001</v>
      </c>
      <c r="F63" s="239">
        <f>'Transformed 2016'!H54</f>
        <v>0.66766666666666663</v>
      </c>
      <c r="G63" s="239">
        <f>'Transformed 2019 new'!H54</f>
        <v>0.67867820129288137</v>
      </c>
      <c r="O63" s="240">
        <v>1</v>
      </c>
      <c r="Q63" s="251">
        <f t="shared" si="4"/>
        <v>1.0576974304906459</v>
      </c>
      <c r="R63" s="251">
        <f t="shared" si="5"/>
        <v>1.3092426707071396</v>
      </c>
      <c r="S63" s="251">
        <f t="shared" si="6"/>
        <v>1.0481423338566196</v>
      </c>
      <c r="T63" s="251">
        <f t="shared" si="7"/>
        <v>1.0164925630946802</v>
      </c>
      <c r="U63" s="273">
        <f t="shared" si="8"/>
        <v>1.4753873941149596</v>
      </c>
    </row>
    <row r="64" spans="1:23" s="240" customFormat="1" ht="13">
      <c r="A64" s="226" t="s">
        <v>64</v>
      </c>
      <c r="B64" s="226" t="s">
        <v>64</v>
      </c>
      <c r="C64" s="239">
        <f>'Transformed 2007'!H55</f>
        <v>1</v>
      </c>
      <c r="D64" s="239">
        <f>'Transformed 2010'!H55</f>
        <v>0.91000000000000014</v>
      </c>
      <c r="E64" s="239">
        <f>'Transformed 2013'!H55</f>
        <v>0.92599999999999993</v>
      </c>
      <c r="F64" s="239">
        <f>'Transformed 2016'!H55</f>
        <v>0.92133333333333334</v>
      </c>
      <c r="G64" s="239">
        <f>'Transformed 2019 new'!H55</f>
        <v>0.93174423705121467</v>
      </c>
      <c r="L64" s="240">
        <v>1</v>
      </c>
      <c r="Q64" s="251">
        <f t="shared" si="4"/>
        <v>0.91000000000000014</v>
      </c>
      <c r="R64" s="251">
        <f t="shared" si="5"/>
        <v>1.0175824175824173</v>
      </c>
      <c r="S64" s="251">
        <f t="shared" si="6"/>
        <v>0.9949604031677467</v>
      </c>
      <c r="T64" s="251">
        <f t="shared" si="7"/>
        <v>1.0112998231380768</v>
      </c>
      <c r="U64" s="273">
        <f t="shared" si="8"/>
        <v>0.93174423705121467</v>
      </c>
    </row>
    <row r="65" spans="1:23" s="240" customFormat="1" ht="13">
      <c r="A65" s="226" t="s">
        <v>65</v>
      </c>
      <c r="B65" s="226" t="s">
        <v>65</v>
      </c>
      <c r="C65" s="239">
        <f>'Transformed 2007'!H56</f>
        <v>0.75</v>
      </c>
      <c r="D65" s="239">
        <f>'Transformed 2010'!H56</f>
        <v>0.66566666666666663</v>
      </c>
      <c r="E65" s="239">
        <f>'Transformed 2013'!H56</f>
        <v>0.73599999999999999</v>
      </c>
      <c r="F65" s="239">
        <f>'Transformed 2016'!H56</f>
        <v>0.65866666666666662</v>
      </c>
      <c r="G65" s="239">
        <f>'Transformed 2019 new'!H56</f>
        <v>0.67414559657923734</v>
      </c>
      <c r="K65" s="240">
        <v>1</v>
      </c>
      <c r="Q65" s="251">
        <f t="shared" si="4"/>
        <v>0.88755555555555554</v>
      </c>
      <c r="R65" s="251">
        <f t="shared" si="5"/>
        <v>1.1056584877315974</v>
      </c>
      <c r="S65" s="251">
        <f t="shared" si="6"/>
        <v>0.89492753623188404</v>
      </c>
      <c r="T65" s="251">
        <f t="shared" si="7"/>
        <v>1.0235003996648342</v>
      </c>
      <c r="U65" s="273">
        <f t="shared" si="8"/>
        <v>0.89886079543898312</v>
      </c>
    </row>
    <row r="66" spans="1:23" s="240" customFormat="1" ht="13">
      <c r="A66" s="226" t="s">
        <v>66</v>
      </c>
      <c r="B66" s="226" t="s">
        <v>66</v>
      </c>
      <c r="C66" s="239">
        <f>'Transformed 2007'!H57</f>
        <v>0.62999999999999989</v>
      </c>
      <c r="D66" s="239">
        <f>'Transformed 2010'!H57</f>
        <v>0.77233333333333332</v>
      </c>
      <c r="E66" s="239">
        <f>'Transformed 2013'!H57</f>
        <v>0.69933333333333336</v>
      </c>
      <c r="F66" s="239">
        <f>'Transformed 2016'!H57</f>
        <v>0.68333333333333335</v>
      </c>
      <c r="G66" s="239">
        <f>'Transformed 2019 new'!H57</f>
        <v>0.71691124362932201</v>
      </c>
      <c r="L66" s="240">
        <v>1</v>
      </c>
      <c r="Q66" s="251">
        <f t="shared" si="4"/>
        <v>1.2259259259259261</v>
      </c>
      <c r="R66" s="251">
        <f t="shared" si="5"/>
        <v>0.90548122572291767</v>
      </c>
      <c r="S66" s="251">
        <f t="shared" si="6"/>
        <v>0.97712106768350804</v>
      </c>
      <c r="T66" s="251">
        <f t="shared" si="7"/>
        <v>1.0491384053112029</v>
      </c>
      <c r="U66" s="273">
        <f t="shared" si="8"/>
        <v>1.137954354967178</v>
      </c>
    </row>
    <row r="67" spans="1:23" s="240" customFormat="1" ht="13">
      <c r="A67" s="226" t="s">
        <v>67</v>
      </c>
      <c r="B67" s="226" t="s">
        <v>67</v>
      </c>
      <c r="C67" s="239">
        <f>'Transformed 2007'!H58</f>
        <v>0.47</v>
      </c>
      <c r="D67" s="239">
        <f>'Transformed 2010'!H58</f>
        <v>0.54266666666666663</v>
      </c>
      <c r="E67" s="239">
        <f>'Transformed 2013'!H58</f>
        <v>0.61066666666666669</v>
      </c>
      <c r="F67" s="239">
        <f>'Transformed 2016'!H58</f>
        <v>0.60466666666666669</v>
      </c>
      <c r="G67" s="239">
        <f>'Transformed 2019 new'!H58</f>
        <v>0.5477807201474576</v>
      </c>
      <c r="N67" s="240">
        <v>1</v>
      </c>
      <c r="Q67" s="251">
        <f t="shared" si="4"/>
        <v>1.1546099290780141</v>
      </c>
      <c r="R67" s="251">
        <f t="shared" si="5"/>
        <v>1.1253071253071254</v>
      </c>
      <c r="S67" s="251">
        <f t="shared" si="6"/>
        <v>0.99017467248908297</v>
      </c>
      <c r="T67" s="251">
        <f t="shared" si="7"/>
        <v>0.90592180840263103</v>
      </c>
      <c r="U67" s="273">
        <f t="shared" si="8"/>
        <v>1.1654908939307609</v>
      </c>
    </row>
    <row r="68" spans="1:23" s="240" customFormat="1" ht="13">
      <c r="A68" s="226" t="s">
        <v>68</v>
      </c>
      <c r="B68" s="226" t="s">
        <v>68</v>
      </c>
      <c r="C68" s="239">
        <f>'Transformed 2007'!H59</f>
        <v>0.25</v>
      </c>
      <c r="D68" s="239">
        <f>'Transformed 2010'!H59</f>
        <v>0.48133333333333328</v>
      </c>
      <c r="E68" s="239">
        <f>'Transformed 2013'!H59</f>
        <v>0.52600000000000002</v>
      </c>
      <c r="F68" s="239">
        <f>'Transformed 2016'!H59</f>
        <v>0.5106666666666666</v>
      </c>
      <c r="G68" s="239">
        <f>'Transformed 2019 new'!H59</f>
        <v>0.56962974798276833</v>
      </c>
      <c r="K68" s="240">
        <v>1</v>
      </c>
      <c r="Q68" s="251">
        <f t="shared" ref="Q68:Q131" si="16">D68/C68</f>
        <v>1.9253333333333331</v>
      </c>
      <c r="R68" s="251">
        <f t="shared" ref="R68:R131" si="17">E68/D68</f>
        <v>1.0927977839335181</v>
      </c>
      <c r="S68" s="251">
        <f t="shared" ref="S68:S131" si="18">F68/E68</f>
        <v>0.97084917617236988</v>
      </c>
      <c r="T68" s="251">
        <f t="shared" ref="T68:T131" si="19">G68/F68</f>
        <v>1.1154629529688675</v>
      </c>
      <c r="U68" s="273">
        <f t="shared" ref="U68:U131" si="20">G68/C68</f>
        <v>2.2785189919310733</v>
      </c>
    </row>
    <row r="69" spans="1:23" s="240" customFormat="1" ht="13">
      <c r="A69" s="226" t="s">
        <v>69</v>
      </c>
      <c r="B69" s="226" t="s">
        <v>69</v>
      </c>
      <c r="C69" s="239">
        <f>'Transformed 2007'!H60</f>
        <v>0.25</v>
      </c>
      <c r="D69" s="239">
        <f>'Transformed 2010'!H60</f>
        <v>0.5</v>
      </c>
      <c r="E69" s="239">
        <f>'Transformed 2013'!H60</f>
        <v>0.52799999999999991</v>
      </c>
      <c r="F69" s="239">
        <f>'Transformed 2016'!H60</f>
        <v>0.52100000000000002</v>
      </c>
      <c r="G69" s="239">
        <f>'Transformed 2019 new'!H60</f>
        <v>0.42157999671186441</v>
      </c>
      <c r="N69" s="240">
        <v>1</v>
      </c>
      <c r="Q69" s="251">
        <f t="shared" si="16"/>
        <v>2</v>
      </c>
      <c r="R69" s="251">
        <f t="shared" si="17"/>
        <v>1.0559999999999998</v>
      </c>
      <c r="S69" s="251">
        <f t="shared" si="18"/>
        <v>0.98674242424242442</v>
      </c>
      <c r="T69" s="251">
        <f t="shared" si="19"/>
        <v>0.80917465779628484</v>
      </c>
      <c r="U69" s="273">
        <f t="shared" si="20"/>
        <v>1.6863199868474577</v>
      </c>
    </row>
    <row r="70" spans="1:23" s="240" customFormat="1" ht="13">
      <c r="A70" s="226" t="s">
        <v>70</v>
      </c>
      <c r="B70" s="226" t="s">
        <v>70</v>
      </c>
      <c r="C70" s="239">
        <f>'Transformed 2007'!H61</f>
        <v>0.5</v>
      </c>
      <c r="D70" s="239">
        <f>'Transformed 2010'!H61</f>
        <v>0.56266666666666665</v>
      </c>
      <c r="E70" s="239">
        <f>'Transformed 2013'!H61</f>
        <v>0.52800000000000002</v>
      </c>
      <c r="F70" s="239">
        <f>'Transformed 2016'!H61</f>
        <v>0.51266666666666671</v>
      </c>
      <c r="G70" s="239">
        <f>'Transformed 2019 new'!H61</f>
        <v>0.44449907319499998</v>
      </c>
      <c r="N70" s="240">
        <v>1</v>
      </c>
      <c r="Q70" s="251">
        <f t="shared" si="16"/>
        <v>1.1253333333333333</v>
      </c>
      <c r="R70" s="251">
        <f t="shared" si="17"/>
        <v>0.93838862559241709</v>
      </c>
      <c r="S70" s="251">
        <f t="shared" si="18"/>
        <v>0.97095959595959602</v>
      </c>
      <c r="T70" s="251">
        <f t="shared" si="19"/>
        <v>0.86703330272106616</v>
      </c>
      <c r="U70" s="273">
        <f t="shared" si="20"/>
        <v>0.88899814638999997</v>
      </c>
    </row>
    <row r="71" spans="1:23" s="240" customFormat="1" ht="13">
      <c r="A71" s="226" t="s">
        <v>71</v>
      </c>
      <c r="B71" s="226" t="s">
        <v>71</v>
      </c>
      <c r="C71" s="239">
        <f>'Transformed 2007'!H62</f>
        <v>0.75</v>
      </c>
      <c r="D71" s="239">
        <f>'Transformed 2010'!H62</f>
        <v>0.81699999999999995</v>
      </c>
      <c r="E71" s="239">
        <f>'Transformed 2013'!H62</f>
        <v>0.82766666666666677</v>
      </c>
      <c r="F71" s="239">
        <f>'Transformed 2016'!H62</f>
        <v>0.73199999999999998</v>
      </c>
      <c r="G71" s="239">
        <f>'Transformed 2019 new'!H62</f>
        <v>0.76550571306985871</v>
      </c>
      <c r="L71" s="240">
        <v>1</v>
      </c>
      <c r="Q71" s="251">
        <f t="shared" si="16"/>
        <v>1.0893333333333333</v>
      </c>
      <c r="R71" s="251">
        <f t="shared" si="17"/>
        <v>1.0130558955528357</v>
      </c>
      <c r="S71" s="251">
        <f t="shared" si="18"/>
        <v>0.88441401530406749</v>
      </c>
      <c r="T71" s="251">
        <f t="shared" si="19"/>
        <v>1.0457728320626485</v>
      </c>
      <c r="U71" s="273">
        <f t="shared" si="20"/>
        <v>1.0206742840931449</v>
      </c>
    </row>
    <row r="72" spans="1:23" s="240" customFormat="1" ht="13">
      <c r="A72" s="226" t="s">
        <v>72</v>
      </c>
      <c r="B72" s="226" t="s">
        <v>72</v>
      </c>
      <c r="C72" s="239">
        <f>'Transformed 2007'!H63</f>
        <v>1</v>
      </c>
      <c r="D72" s="239">
        <f>'Transformed 2010'!H63</f>
        <v>0.86266666666666647</v>
      </c>
      <c r="E72" s="239">
        <f>'Transformed 2013'!H63</f>
        <v>0.83750000000000002</v>
      </c>
      <c r="F72" s="239">
        <f>'Transformed 2016'!H63</f>
        <v>0.86750000000000005</v>
      </c>
      <c r="G72" s="239">
        <f>'Transformed 2019 new'!H63</f>
        <v>0.86855229841913839</v>
      </c>
      <c r="M72" s="240">
        <v>1</v>
      </c>
      <c r="Q72" s="251">
        <f t="shared" si="16"/>
        <v>0.86266666666666647</v>
      </c>
      <c r="R72" s="251">
        <f t="shared" si="17"/>
        <v>0.97082689335394157</v>
      </c>
      <c r="S72" s="251">
        <f t="shared" si="18"/>
        <v>1.035820895522388</v>
      </c>
      <c r="T72" s="251">
        <f t="shared" si="19"/>
        <v>1.0012130241142805</v>
      </c>
      <c r="U72" s="273">
        <f t="shared" si="20"/>
        <v>0.86855229841913839</v>
      </c>
    </row>
    <row r="73" spans="1:23" s="240" customFormat="1" ht="13">
      <c r="A73" s="226" t="s">
        <v>73</v>
      </c>
      <c r="B73" s="226" t="s">
        <v>73</v>
      </c>
      <c r="C73" s="239">
        <f>'Transformed 2007'!H64</f>
        <v>0.57999999999999996</v>
      </c>
      <c r="D73" s="239">
        <f>'Transformed 2010'!H64</f>
        <v>0.56418815796938349</v>
      </c>
      <c r="E73" s="239">
        <f>'Transformed 2013'!H64</f>
        <v>0.56683728871701899</v>
      </c>
      <c r="F73" s="239">
        <f>'Transformed 2016'!H64</f>
        <v>0.54330307594945959</v>
      </c>
      <c r="G73" s="239">
        <f>'Transformed 2019 new'!H64</f>
        <v>0.53656870270821588</v>
      </c>
      <c r="I73" s="240">
        <v>1</v>
      </c>
      <c r="Q73" s="251">
        <f t="shared" si="16"/>
        <v>0.97273820339548889</v>
      </c>
      <c r="R73" s="251">
        <f t="shared" si="17"/>
        <v>1.0046954738595901</v>
      </c>
      <c r="S73" s="251">
        <f t="shared" si="18"/>
        <v>0.95848153740762754</v>
      </c>
      <c r="T73" s="251">
        <f t="shared" si="19"/>
        <v>0.98760475775058898</v>
      </c>
      <c r="U73" s="273">
        <f t="shared" si="20"/>
        <v>0.9251184529451999</v>
      </c>
    </row>
    <row r="74" spans="1:23" s="240" customFormat="1" ht="13">
      <c r="A74" s="226" t="s">
        <v>74</v>
      </c>
      <c r="B74" s="226" t="s">
        <v>74</v>
      </c>
      <c r="C74" s="239">
        <f>'Transformed 2007'!H65</f>
        <v>0.5</v>
      </c>
      <c r="D74" s="239">
        <f>'Transformed 2010'!H65</f>
        <v>0.59033333333333338</v>
      </c>
      <c r="E74" s="239">
        <f>'Transformed 2013'!H65</f>
        <v>0.59433333333333338</v>
      </c>
      <c r="F74" s="239">
        <f>'Transformed 2016'!H65</f>
        <v>0.58159622245387632</v>
      </c>
      <c r="G74" s="239">
        <f>'Transformed 2019 new'!H65</f>
        <v>0.62084143191790542</v>
      </c>
      <c r="J74" s="240">
        <v>1</v>
      </c>
      <c r="Q74" s="251">
        <f t="shared" si="16"/>
        <v>1.1806666666666668</v>
      </c>
      <c r="R74" s="251">
        <f t="shared" si="17"/>
        <v>1.0067758328627894</v>
      </c>
      <c r="S74" s="251">
        <f t="shared" si="18"/>
        <v>0.97856907872216981</v>
      </c>
      <c r="T74" s="251">
        <f t="shared" si="19"/>
        <v>1.0674784462980955</v>
      </c>
      <c r="U74" s="273">
        <f t="shared" si="20"/>
        <v>1.2416828638358108</v>
      </c>
    </row>
    <row r="75" spans="1:23" s="240" customFormat="1" ht="13">
      <c r="A75" s="226" t="s">
        <v>75</v>
      </c>
      <c r="B75" s="226" t="s">
        <v>75</v>
      </c>
      <c r="C75" s="239">
        <f>'Transformed 2007'!H66</f>
        <v>0.39999999999999991</v>
      </c>
      <c r="D75" s="239">
        <f>'Transformed 2010'!H66</f>
        <v>0.4527335433330909</v>
      </c>
      <c r="E75" s="239">
        <f>'Transformed 2013'!H66</f>
        <v>0.5083333333333333</v>
      </c>
      <c r="F75" s="239">
        <f>'Transformed 2016'!H66</f>
        <v>0.46898232510596005</v>
      </c>
      <c r="G75" s="239">
        <f>'Transformed 2019 new'!H66</f>
        <v>0.47664588082038162</v>
      </c>
      <c r="H75" s="240">
        <v>1</v>
      </c>
      <c r="Q75" s="251">
        <f t="shared" si="16"/>
        <v>1.1318338583327274</v>
      </c>
      <c r="R75" s="251">
        <f t="shared" si="17"/>
        <v>1.1228090801289177</v>
      </c>
      <c r="S75" s="251">
        <f t="shared" si="18"/>
        <v>0.92258818053631486</v>
      </c>
      <c r="T75" s="251">
        <f t="shared" si="19"/>
        <v>1.0163408199076374</v>
      </c>
      <c r="U75" s="273">
        <f t="shared" si="20"/>
        <v>1.1916147020509542</v>
      </c>
    </row>
    <row r="76" spans="1:23" s="240" customFormat="1" ht="13">
      <c r="A76" s="226" t="s">
        <v>76</v>
      </c>
      <c r="B76" s="267" t="s">
        <v>76</v>
      </c>
      <c r="C76" s="239"/>
      <c r="D76" s="239"/>
      <c r="E76" s="239"/>
      <c r="F76" s="239"/>
      <c r="G76" s="239"/>
      <c r="H76" s="240">
        <v>1</v>
      </c>
      <c r="U76" s="274"/>
      <c r="W76" s="277" t="s">
        <v>681</v>
      </c>
    </row>
    <row r="77" spans="1:23" s="240" customFormat="1" ht="13">
      <c r="A77" s="226" t="s">
        <v>77</v>
      </c>
      <c r="B77" s="226" t="s">
        <v>77</v>
      </c>
      <c r="C77" s="239">
        <f>'Transformed 2007'!H68</f>
        <v>0.94166666666666687</v>
      </c>
      <c r="D77" s="239">
        <f>'Transformed 2010'!H68</f>
        <v>0.94399999999999995</v>
      </c>
      <c r="E77" s="239">
        <f>'Transformed 2013'!H68</f>
        <v>0.92666666666666675</v>
      </c>
      <c r="F77" s="239">
        <f>'Transformed 2016'!H68</f>
        <v>0.93933333333333324</v>
      </c>
      <c r="G77" s="239">
        <f>'Transformed 2019 new'!H68</f>
        <v>0.91440885740197742</v>
      </c>
      <c r="L77" s="240">
        <v>1</v>
      </c>
      <c r="Q77" s="251">
        <f t="shared" si="16"/>
        <v>1.0024778761061943</v>
      </c>
      <c r="R77" s="251">
        <f t="shared" si="17"/>
        <v>0.98163841807909613</v>
      </c>
      <c r="S77" s="251">
        <f t="shared" si="18"/>
        <v>1.0136690647482012</v>
      </c>
      <c r="T77" s="251">
        <f t="shared" si="19"/>
        <v>0.97346578147832952</v>
      </c>
      <c r="U77" s="273">
        <f t="shared" si="20"/>
        <v>0.97105365387820586</v>
      </c>
    </row>
    <row r="78" spans="1:23" s="240" customFormat="1" ht="13">
      <c r="A78" s="227" t="s">
        <v>176</v>
      </c>
      <c r="B78" s="227" t="s">
        <v>176</v>
      </c>
      <c r="C78" s="239">
        <f>'Transformed 2007'!H69</f>
        <v>0.2599999999999999</v>
      </c>
      <c r="D78" s="239">
        <f>'Transformed 2010'!H69</f>
        <v>0.35048083222949994</v>
      </c>
      <c r="E78" s="239">
        <f>'Transformed 2013'!H69</f>
        <v>0.31800807234567857</v>
      </c>
      <c r="F78" s="239">
        <f>'Transformed 2016'!H69</f>
        <v>0.34882762341124574</v>
      </c>
      <c r="G78" s="239">
        <f>'Transformed 2019 new'!H69</f>
        <v>0.4986170025505956</v>
      </c>
      <c r="M78" s="240">
        <v>1</v>
      </c>
      <c r="Q78" s="251">
        <f t="shared" si="16"/>
        <v>1.3480032008826925</v>
      </c>
      <c r="R78" s="251">
        <f t="shared" si="17"/>
        <v>0.90734797199249473</v>
      </c>
      <c r="S78" s="251">
        <f t="shared" si="18"/>
        <v>1.0969143671047001</v>
      </c>
      <c r="T78" s="251">
        <f t="shared" si="19"/>
        <v>1.4294080201405313</v>
      </c>
      <c r="U78" s="273">
        <f t="shared" si="20"/>
        <v>1.9177577021176762</v>
      </c>
    </row>
    <row r="79" spans="1:23" s="240" customFormat="1" ht="13">
      <c r="A79" s="226" t="s">
        <v>79</v>
      </c>
      <c r="B79" s="226" t="s">
        <v>79</v>
      </c>
      <c r="C79" s="239">
        <f>'Transformed 2007'!H70</f>
        <v>0.8</v>
      </c>
      <c r="D79" s="239">
        <f>'Transformed 2010'!H70</f>
        <v>0.80099999999999993</v>
      </c>
      <c r="E79" s="239">
        <f>'Transformed 2013'!H70</f>
        <v>0.80833333333333335</v>
      </c>
      <c r="F79" s="239">
        <f>'Transformed 2016'!H70</f>
        <v>0.79633333333333334</v>
      </c>
      <c r="G79" s="239">
        <f>'Transformed 2019 new'!H70</f>
        <v>0.8199135370609888</v>
      </c>
      <c r="L79" s="240">
        <v>1</v>
      </c>
      <c r="Q79" s="251">
        <f t="shared" si="16"/>
        <v>1.0012499999999998</v>
      </c>
      <c r="R79" s="251">
        <f t="shared" si="17"/>
        <v>1.0091552226383689</v>
      </c>
      <c r="S79" s="251">
        <f t="shared" si="18"/>
        <v>0.9851546391752577</v>
      </c>
      <c r="T79" s="251">
        <f t="shared" si="19"/>
        <v>1.0296109716127946</v>
      </c>
      <c r="U79" s="273">
        <f t="shared" si="20"/>
        <v>1.024891921326236</v>
      </c>
    </row>
    <row r="80" spans="1:23" s="240" customFormat="1" ht="13">
      <c r="A80" s="226" t="s">
        <v>80</v>
      </c>
      <c r="B80" s="226" t="s">
        <v>80</v>
      </c>
      <c r="C80" s="239">
        <f>'Transformed 2007'!H71</f>
        <v>0.5</v>
      </c>
      <c r="D80" s="239">
        <f>'Transformed 2010'!H71</f>
        <v>0.53766666666666674</v>
      </c>
      <c r="E80" s="239">
        <f>'Transformed 2013'!H71</f>
        <v>0.59966666666666668</v>
      </c>
      <c r="F80" s="239">
        <f>'Transformed 2016'!H71</f>
        <v>0.59233333333333327</v>
      </c>
      <c r="G80" s="239">
        <f>'Transformed 2019 new'!H71</f>
        <v>0.57056915013333331</v>
      </c>
      <c r="N80" s="240">
        <v>1</v>
      </c>
      <c r="Q80" s="251">
        <f t="shared" si="16"/>
        <v>1.0753333333333335</v>
      </c>
      <c r="R80" s="251">
        <f t="shared" si="17"/>
        <v>1.1153130812151271</v>
      </c>
      <c r="S80" s="251">
        <f t="shared" si="18"/>
        <v>0.98777098387993312</v>
      </c>
      <c r="T80" s="251">
        <f t="shared" si="19"/>
        <v>0.96325686572875635</v>
      </c>
      <c r="U80" s="273">
        <f t="shared" si="20"/>
        <v>1.1411383002666666</v>
      </c>
    </row>
    <row r="81" spans="1:21" s="240" customFormat="1" ht="13">
      <c r="A81" s="226" t="s">
        <v>81</v>
      </c>
      <c r="B81" s="226" t="s">
        <v>81</v>
      </c>
      <c r="C81" s="239">
        <f>'Transformed 2007'!H72</f>
        <v>0.87666666666666671</v>
      </c>
      <c r="D81" s="239">
        <f>'Transformed 2010'!H72</f>
        <v>0.79200000000000004</v>
      </c>
      <c r="E81" s="239">
        <f>'Transformed 2013'!H72</f>
        <v>0.79466666666666674</v>
      </c>
      <c r="F81" s="239">
        <f>'Transformed 2016'!H72</f>
        <v>0.83833333333333326</v>
      </c>
      <c r="G81" s="239">
        <f>'Transformed 2019 new'!H72</f>
        <v>0.85651113749166663</v>
      </c>
      <c r="J81" s="240">
        <v>1</v>
      </c>
      <c r="Q81" s="251">
        <f t="shared" si="16"/>
        <v>0.90342205323193914</v>
      </c>
      <c r="R81" s="251">
        <f t="shared" si="17"/>
        <v>1.0033670033670035</v>
      </c>
      <c r="S81" s="251">
        <f t="shared" si="18"/>
        <v>1.05494966442953</v>
      </c>
      <c r="T81" s="251">
        <f t="shared" si="19"/>
        <v>1.0216832653976144</v>
      </c>
      <c r="U81" s="273">
        <f t="shared" si="20"/>
        <v>0.97700890208174895</v>
      </c>
    </row>
    <row r="82" spans="1:21" s="240" customFormat="1" ht="13">
      <c r="A82" s="226" t="s">
        <v>82</v>
      </c>
      <c r="B82" s="226" t="s">
        <v>82</v>
      </c>
      <c r="C82" s="239">
        <f>'Transformed 2007'!H73</f>
        <v>0.5</v>
      </c>
      <c r="D82" s="239">
        <f>'Transformed 2010'!H73</f>
        <v>0.57599999999999996</v>
      </c>
      <c r="E82" s="239">
        <f>'Transformed 2013'!H73</f>
        <v>0.624</v>
      </c>
      <c r="F82" s="239">
        <f>'Transformed 2016'!H73</f>
        <v>0.52936737937994705</v>
      </c>
      <c r="G82" s="239">
        <f>'Transformed 2019 new'!H73</f>
        <v>0.63542443291686435</v>
      </c>
      <c r="H82" s="240">
        <v>1</v>
      </c>
      <c r="Q82" s="251">
        <f t="shared" si="16"/>
        <v>1.1519999999999999</v>
      </c>
      <c r="R82" s="251">
        <f t="shared" si="17"/>
        <v>1.0833333333333335</v>
      </c>
      <c r="S82" s="251">
        <f t="shared" si="18"/>
        <v>0.84834515926273568</v>
      </c>
      <c r="T82" s="251">
        <f t="shared" si="19"/>
        <v>1.2003467868782223</v>
      </c>
      <c r="U82" s="273">
        <f t="shared" si="20"/>
        <v>1.2708488658337287</v>
      </c>
    </row>
    <row r="83" spans="1:21" s="240" customFormat="1" ht="13">
      <c r="A83" s="226" t="s">
        <v>83</v>
      </c>
      <c r="B83" s="226" t="s">
        <v>83</v>
      </c>
      <c r="C83" s="239">
        <f>'Transformed 2007'!H74</f>
        <v>0.74666666666666681</v>
      </c>
      <c r="D83" s="239">
        <f>'Transformed 2010'!H74</f>
        <v>0.58666666666666667</v>
      </c>
      <c r="E83" s="239">
        <f>'Transformed 2013'!H74</f>
        <v>0.61699999999999999</v>
      </c>
      <c r="F83" s="239">
        <f>'Transformed 2016'!H74</f>
        <v>0.63100000000000001</v>
      </c>
      <c r="G83" s="239">
        <f>'Transformed 2019 new'!H74</f>
        <v>0.63891612927793784</v>
      </c>
      <c r="P83" s="240">
        <v>1</v>
      </c>
      <c r="Q83" s="251">
        <f t="shared" si="16"/>
        <v>0.78571428571428559</v>
      </c>
      <c r="R83" s="251">
        <f t="shared" si="17"/>
        <v>1.0517045454545455</v>
      </c>
      <c r="S83" s="251">
        <f t="shared" si="18"/>
        <v>1.0226904376012966</v>
      </c>
      <c r="T83" s="251">
        <f t="shared" si="19"/>
        <v>1.0125453712804087</v>
      </c>
      <c r="U83" s="273">
        <f t="shared" si="20"/>
        <v>0.85569124456866663</v>
      </c>
    </row>
    <row r="84" spans="1:21" s="240" customFormat="1" ht="13">
      <c r="A84" s="226" t="s">
        <v>84</v>
      </c>
      <c r="B84" s="226" t="s">
        <v>84</v>
      </c>
      <c r="C84" s="239">
        <f>'Transformed 2007'!H75</f>
        <v>0.30000000000000004</v>
      </c>
      <c r="D84" s="239">
        <f>'Transformed 2010'!H75</f>
        <v>0.49299999999999999</v>
      </c>
      <c r="E84" s="239">
        <f>'Transformed 2013'!H75</f>
        <v>0.45727953711511587</v>
      </c>
      <c r="F84" s="239">
        <f>'Transformed 2016'!H75</f>
        <v>0.46238833553923991</v>
      </c>
      <c r="G84" s="239">
        <f>'Transformed 2019 new'!H75</f>
        <v>0.50673565080152494</v>
      </c>
      <c r="K84" s="240">
        <v>1</v>
      </c>
      <c r="Q84" s="251">
        <f t="shared" si="16"/>
        <v>1.6433333333333331</v>
      </c>
      <c r="R84" s="251">
        <f t="shared" si="17"/>
        <v>0.92754470003066103</v>
      </c>
      <c r="S84" s="251">
        <f t="shared" si="18"/>
        <v>1.011172156218392</v>
      </c>
      <c r="T84" s="251">
        <f t="shared" si="19"/>
        <v>1.0959092430620399</v>
      </c>
      <c r="U84" s="273">
        <f t="shared" si="20"/>
        <v>1.6891188360050828</v>
      </c>
    </row>
    <row r="85" spans="1:21" s="240" customFormat="1" ht="13">
      <c r="A85" s="227" t="s">
        <v>85</v>
      </c>
      <c r="B85" s="227" t="s">
        <v>85</v>
      </c>
      <c r="C85" s="239">
        <f>'Transformed 2007'!H76</f>
        <v>0.75</v>
      </c>
      <c r="D85" s="239">
        <f>'Transformed 2010'!H76</f>
        <v>0.78266666666666662</v>
      </c>
      <c r="E85" s="239">
        <f>'Transformed 2013'!H76</f>
        <v>0.75299999999999989</v>
      </c>
      <c r="F85" s="239">
        <f>'Transformed 2016'!H76</f>
        <v>0.75800000000000001</v>
      </c>
      <c r="G85" s="239">
        <f>'Transformed 2019 new'!H76</f>
        <v>0.806498232245904</v>
      </c>
      <c r="J85" s="240">
        <v>1</v>
      </c>
      <c r="Q85" s="251">
        <f t="shared" si="16"/>
        <v>1.0435555555555556</v>
      </c>
      <c r="R85" s="251">
        <f t="shared" si="17"/>
        <v>0.96209540034071539</v>
      </c>
      <c r="S85" s="251">
        <f t="shared" si="18"/>
        <v>1.0066401062417001</v>
      </c>
      <c r="T85" s="251">
        <f t="shared" si="19"/>
        <v>1.0639818367360212</v>
      </c>
      <c r="U85" s="273">
        <f t="shared" si="20"/>
        <v>1.075330976327872</v>
      </c>
    </row>
    <row r="86" spans="1:21" s="240" customFormat="1" ht="13">
      <c r="A86" s="226" t="s">
        <v>86</v>
      </c>
      <c r="B86" s="226" t="s">
        <v>86</v>
      </c>
      <c r="C86" s="239">
        <f>'Transformed 2007'!H77</f>
        <v>0.75</v>
      </c>
      <c r="D86" s="239">
        <f>'Transformed 2010'!H77</f>
        <v>0.71633333333333327</v>
      </c>
      <c r="E86" s="239">
        <f>'Transformed 2013'!H77</f>
        <v>0.71200000000000008</v>
      </c>
      <c r="F86" s="239">
        <f>'Transformed 2016'!H77</f>
        <v>0.68566666666666676</v>
      </c>
      <c r="G86" s="239">
        <f>'Transformed 2019 new'!H77</f>
        <v>0.68452654860251416</v>
      </c>
      <c r="H86" s="240">
        <v>1</v>
      </c>
      <c r="Q86" s="251">
        <f t="shared" si="16"/>
        <v>0.95511111111111102</v>
      </c>
      <c r="R86" s="251">
        <f t="shared" si="17"/>
        <v>0.99395067473243393</v>
      </c>
      <c r="S86" s="251">
        <f t="shared" si="18"/>
        <v>0.96301498127340823</v>
      </c>
      <c r="T86" s="251">
        <f t="shared" si="19"/>
        <v>0.99833721235174633</v>
      </c>
      <c r="U86" s="273">
        <f t="shared" si="20"/>
        <v>0.91270206480335225</v>
      </c>
    </row>
    <row r="87" spans="1:21" s="240" customFormat="1" ht="13">
      <c r="A87" s="64" t="s">
        <v>177</v>
      </c>
      <c r="B87" s="64" t="s">
        <v>177</v>
      </c>
      <c r="C87" s="239">
        <f>'Transformed 2007'!H78</f>
        <v>0.5</v>
      </c>
      <c r="D87" s="239">
        <f>'Transformed 2010'!H78</f>
        <v>0.47933333333333328</v>
      </c>
      <c r="E87" s="239">
        <f>'Transformed 2013'!H78</f>
        <v>0.53499999999999992</v>
      </c>
      <c r="F87" s="239">
        <f>'Transformed 2016'!H78</f>
        <v>0.55399999999999994</v>
      </c>
      <c r="G87" s="239">
        <f>'Transformed 2019 new'!H78</f>
        <v>0.6189600544730508</v>
      </c>
      <c r="P87" s="240">
        <v>1</v>
      </c>
      <c r="Q87" s="251">
        <f t="shared" si="16"/>
        <v>0.95866666666666656</v>
      </c>
      <c r="R87" s="251">
        <f t="shared" si="17"/>
        <v>1.1161335187760779</v>
      </c>
      <c r="S87" s="251">
        <f t="shared" si="18"/>
        <v>1.0355140186915888</v>
      </c>
      <c r="T87" s="251">
        <f t="shared" si="19"/>
        <v>1.1172564160163374</v>
      </c>
      <c r="U87" s="273">
        <f t="shared" si="20"/>
        <v>1.2379201089461016</v>
      </c>
    </row>
    <row r="88" spans="1:21" s="240" customFormat="1" ht="13">
      <c r="A88" s="226" t="s">
        <v>87</v>
      </c>
      <c r="B88" s="226" t="s">
        <v>87</v>
      </c>
      <c r="C88" s="239">
        <f>'Transformed 2007'!H79</f>
        <v>0.5</v>
      </c>
      <c r="D88" s="239">
        <f>'Transformed 2010'!H79</f>
        <v>0.59233333333333338</v>
      </c>
      <c r="E88" s="239">
        <f>'Transformed 2013'!H79</f>
        <v>0.61433333333333329</v>
      </c>
      <c r="F88" s="239">
        <f>'Transformed 2016'!H79</f>
        <v>0.6223333333333334</v>
      </c>
      <c r="G88" s="239">
        <f>'Transformed 2019 new'!H79</f>
        <v>0.64193046658463282</v>
      </c>
      <c r="J88" s="240">
        <v>1</v>
      </c>
      <c r="Q88" s="251">
        <f t="shared" si="16"/>
        <v>1.1846666666666668</v>
      </c>
      <c r="R88" s="251">
        <f t="shared" si="17"/>
        <v>1.037141249296567</v>
      </c>
      <c r="S88" s="251">
        <f t="shared" si="18"/>
        <v>1.0130222463374934</v>
      </c>
      <c r="T88" s="251">
        <f t="shared" si="19"/>
        <v>1.0314897695521683</v>
      </c>
      <c r="U88" s="273">
        <f t="shared" si="20"/>
        <v>1.2838609331692656</v>
      </c>
    </row>
    <row r="89" spans="1:21" s="240" customFormat="1" ht="13">
      <c r="A89" s="226" t="s">
        <v>88</v>
      </c>
      <c r="B89" s="226" t="s">
        <v>88</v>
      </c>
      <c r="C89" s="239">
        <f>'Transformed 2007'!H80</f>
        <v>0.88166666666666671</v>
      </c>
      <c r="D89" s="239">
        <f>'Transformed 2010'!H80</f>
        <v>0.77300000000000002</v>
      </c>
      <c r="E89" s="239">
        <f>'Transformed 2013'!H80</f>
        <v>0.79133333333333344</v>
      </c>
      <c r="F89" s="239">
        <f>'Transformed 2016'!H80</f>
        <v>0.83800000000000008</v>
      </c>
      <c r="G89" s="239">
        <f>'Transformed 2019 new'!H80</f>
        <v>0.83404809418805093</v>
      </c>
      <c r="L89" s="240">
        <v>1</v>
      </c>
      <c r="Q89" s="251">
        <f t="shared" si="16"/>
        <v>0.8767485822306238</v>
      </c>
      <c r="R89" s="251">
        <f t="shared" si="17"/>
        <v>1.0237171194480381</v>
      </c>
      <c r="S89" s="251">
        <f t="shared" si="18"/>
        <v>1.058972198820556</v>
      </c>
      <c r="T89" s="251">
        <f t="shared" si="19"/>
        <v>0.99528412194278149</v>
      </c>
      <c r="U89" s="273">
        <f t="shared" si="20"/>
        <v>0.94599027696187243</v>
      </c>
    </row>
    <row r="90" spans="1:21" s="240" customFormat="1" ht="13">
      <c r="A90" s="226" t="s">
        <v>89</v>
      </c>
      <c r="B90" s="226" t="s">
        <v>89</v>
      </c>
      <c r="C90" s="239">
        <f>'Transformed 2007'!H81</f>
        <v>0.30000000000000004</v>
      </c>
      <c r="D90" s="239">
        <f>'Transformed 2010'!H81</f>
        <v>0.60033333333333339</v>
      </c>
      <c r="E90" s="239">
        <f>'Transformed 2013'!H81</f>
        <v>0.44923667864005257</v>
      </c>
      <c r="F90" s="239">
        <f>'Transformed 2016'!H81</f>
        <v>0.449348646534726</v>
      </c>
      <c r="G90" s="239">
        <f>'Transformed 2019 new'!H81</f>
        <v>0.47990327226247836</v>
      </c>
      <c r="H90" s="240">
        <v>1</v>
      </c>
      <c r="Q90" s="251">
        <f t="shared" si="16"/>
        <v>2.0011111111111108</v>
      </c>
      <c r="R90" s="251">
        <f t="shared" si="17"/>
        <v>0.7483120688063063</v>
      </c>
      <c r="S90" s="251">
        <f t="shared" si="18"/>
        <v>1.0002492403225232</v>
      </c>
      <c r="T90" s="251">
        <f t="shared" si="19"/>
        <v>1.0679975915436324</v>
      </c>
      <c r="U90" s="273">
        <f t="shared" si="20"/>
        <v>1.599677574208261</v>
      </c>
    </row>
    <row r="91" spans="1:21" s="240" customFormat="1" ht="13">
      <c r="A91" s="226" t="s">
        <v>90</v>
      </c>
      <c r="B91" s="226" t="s">
        <v>90</v>
      </c>
      <c r="C91" s="239">
        <f>'Transformed 2007'!H82</f>
        <v>0.65166666666666673</v>
      </c>
      <c r="D91" s="239">
        <f>'Transformed 2010'!H82</f>
        <v>0.58466666666666667</v>
      </c>
      <c r="E91" s="239">
        <f>'Transformed 2013'!H82</f>
        <v>0.59166666666666656</v>
      </c>
      <c r="F91" s="239">
        <f>'Transformed 2016'!H82</f>
        <v>0.64600000000000013</v>
      </c>
      <c r="G91" s="239">
        <f>'Transformed 2019 new'!H82</f>
        <v>0.62076500702166659</v>
      </c>
      <c r="K91" s="240">
        <v>1</v>
      </c>
      <c r="Q91" s="251">
        <f t="shared" si="16"/>
        <v>0.89718670076726337</v>
      </c>
      <c r="R91" s="251">
        <f t="shared" si="17"/>
        <v>1.0119726339794752</v>
      </c>
      <c r="S91" s="251">
        <f t="shared" si="18"/>
        <v>1.0918309859154933</v>
      </c>
      <c r="T91" s="251">
        <f t="shared" si="19"/>
        <v>0.9609365433771927</v>
      </c>
      <c r="U91" s="273">
        <f t="shared" si="20"/>
        <v>0.95258057343478242</v>
      </c>
    </row>
    <row r="92" spans="1:21" s="240" customFormat="1" ht="13">
      <c r="A92" s="226" t="s">
        <v>91</v>
      </c>
      <c r="B92" s="226" t="s">
        <v>91</v>
      </c>
      <c r="C92" s="239">
        <f>'Transformed 2007'!H83</f>
        <v>0.5</v>
      </c>
      <c r="D92" s="239">
        <f>'Transformed 2010'!H83</f>
        <v>0.54766666666666663</v>
      </c>
      <c r="E92" s="239">
        <f>'Transformed 2013'!H83</f>
        <v>0.57233333333333336</v>
      </c>
      <c r="F92" s="239">
        <f>'Transformed 2016'!H83</f>
        <v>0.61066666666666669</v>
      </c>
      <c r="G92" s="239">
        <f>'Transformed 2019 new'!H83</f>
        <v>0.63700000000000001</v>
      </c>
      <c r="K92" s="240">
        <v>1</v>
      </c>
      <c r="Q92" s="251">
        <f t="shared" si="16"/>
        <v>1.0953333333333333</v>
      </c>
      <c r="R92" s="251">
        <f t="shared" si="17"/>
        <v>1.0450395617772368</v>
      </c>
      <c r="S92" s="251">
        <f t="shared" si="18"/>
        <v>1.0669772859638904</v>
      </c>
      <c r="T92" s="251">
        <f t="shared" si="19"/>
        <v>1.043122270742358</v>
      </c>
      <c r="U92" s="273">
        <f t="shared" si="20"/>
        <v>1.274</v>
      </c>
    </row>
    <row r="93" spans="1:21" s="240" customFormat="1" ht="13">
      <c r="A93" s="226" t="s">
        <v>92</v>
      </c>
      <c r="B93" s="226" t="s">
        <v>92</v>
      </c>
      <c r="C93" s="239">
        <f>'Transformed 2007'!H84</f>
        <v>0.84166666666666667</v>
      </c>
      <c r="D93" s="239">
        <f>'Transformed 2010'!H84</f>
        <v>0.83733333333333326</v>
      </c>
      <c r="E93" s="239">
        <f>'Transformed 2013'!H84</f>
        <v>0.85399999999999987</v>
      </c>
      <c r="F93" s="239">
        <f>'Transformed 2016'!H84</f>
        <v>0.85033333333333339</v>
      </c>
      <c r="G93" s="239">
        <f>'Transformed 2019 new'!H84</f>
        <v>0.7851792982413841</v>
      </c>
      <c r="L93" s="240">
        <v>1</v>
      </c>
      <c r="Q93" s="251">
        <f t="shared" si="16"/>
        <v>0.99485148514851474</v>
      </c>
      <c r="R93" s="251">
        <f t="shared" si="17"/>
        <v>1.019904458598726</v>
      </c>
      <c r="S93" s="251">
        <f t="shared" si="18"/>
        <v>0.99570647931303691</v>
      </c>
      <c r="T93" s="251">
        <f t="shared" si="19"/>
        <v>0.9233782417578017</v>
      </c>
      <c r="U93" s="273">
        <f t="shared" si="20"/>
        <v>0.93288629494025832</v>
      </c>
    </row>
    <row r="94" spans="1:21" s="240" customFormat="1" ht="13">
      <c r="A94" s="226" t="s">
        <v>93</v>
      </c>
      <c r="B94" s="226" t="s">
        <v>93</v>
      </c>
      <c r="C94" s="239">
        <f>'Transformed 2007'!H85</f>
        <v>0.9916666666666667</v>
      </c>
      <c r="D94" s="239">
        <f>'Transformed 2010'!H85</f>
        <v>0.92799999999999994</v>
      </c>
      <c r="E94" s="239">
        <f>'Transformed 2013'!H85</f>
        <v>0.92499999999999993</v>
      </c>
      <c r="F94" s="239">
        <f>'Transformed 2016'!H85</f>
        <v>0.94041666666666668</v>
      </c>
      <c r="G94" s="239">
        <f>'Transformed 2019 new'!H85</f>
        <v>0.93153561831249998</v>
      </c>
      <c r="L94" s="240">
        <v>1</v>
      </c>
      <c r="Q94" s="251">
        <f t="shared" si="16"/>
        <v>0.93579831932773105</v>
      </c>
      <c r="R94" s="251">
        <f t="shared" si="17"/>
        <v>0.99676724137931039</v>
      </c>
      <c r="S94" s="251">
        <f t="shared" si="18"/>
        <v>1.0166666666666668</v>
      </c>
      <c r="T94" s="251">
        <f t="shared" si="19"/>
        <v>0.99055626227292859</v>
      </c>
      <c r="U94" s="273">
        <f t="shared" si="20"/>
        <v>0.93936364871848732</v>
      </c>
    </row>
    <row r="95" spans="1:21" s="240" customFormat="1" ht="13">
      <c r="A95" s="226" t="s">
        <v>94</v>
      </c>
      <c r="B95" s="226" t="s">
        <v>94</v>
      </c>
      <c r="C95" s="239">
        <f>'Transformed 2007'!H86</f>
        <v>0.5</v>
      </c>
      <c r="D95" s="239">
        <f>'Transformed 2010'!H86</f>
        <v>0.6</v>
      </c>
      <c r="E95" s="239">
        <f>'Transformed 2013'!H86</f>
        <v>0.5053333333333333</v>
      </c>
      <c r="F95" s="239">
        <f>'Transformed 2016'!H86</f>
        <v>0.56999999999999995</v>
      </c>
      <c r="G95" s="239">
        <f>'Transformed 2019 new'!H86</f>
        <v>0.58192898402531068</v>
      </c>
      <c r="K95" s="240">
        <v>1</v>
      </c>
      <c r="Q95" s="251">
        <f t="shared" si="16"/>
        <v>1.2</v>
      </c>
      <c r="R95" s="251">
        <f t="shared" si="17"/>
        <v>0.84222222222222221</v>
      </c>
      <c r="S95" s="251">
        <f t="shared" si="18"/>
        <v>1.1279683377308707</v>
      </c>
      <c r="T95" s="251">
        <f t="shared" si="19"/>
        <v>1.020928042149668</v>
      </c>
      <c r="U95" s="273">
        <f t="shared" si="20"/>
        <v>1.1638579680506214</v>
      </c>
    </row>
    <row r="96" spans="1:21" s="240" customFormat="1" ht="13">
      <c r="A96" s="226" t="s">
        <v>95</v>
      </c>
      <c r="B96" s="226" t="s">
        <v>95</v>
      </c>
      <c r="C96" s="239">
        <f>'Transformed 2007'!H87</f>
        <v>0.75</v>
      </c>
      <c r="D96" s="239">
        <f>'Transformed 2010'!H87</f>
        <v>0.60766666666666669</v>
      </c>
      <c r="E96" s="239">
        <f>'Transformed 2013'!H87</f>
        <v>0.60299999999999998</v>
      </c>
      <c r="F96" s="239">
        <f>'Transformed 2016'!H87</f>
        <v>0.60233333333333328</v>
      </c>
      <c r="G96" s="239">
        <f>'Transformed 2019 new'!H87</f>
        <v>0.58352872622689256</v>
      </c>
      <c r="K96" s="240">
        <v>1</v>
      </c>
      <c r="Q96" s="251">
        <f t="shared" si="16"/>
        <v>0.81022222222222229</v>
      </c>
      <c r="R96" s="251">
        <f t="shared" si="17"/>
        <v>0.99232035106966532</v>
      </c>
      <c r="S96" s="251">
        <f t="shared" si="18"/>
        <v>0.99889441680486446</v>
      </c>
      <c r="T96" s="251">
        <f t="shared" si="19"/>
        <v>0.96878039772035296</v>
      </c>
      <c r="U96" s="273">
        <f t="shared" si="20"/>
        <v>0.77803830163585674</v>
      </c>
    </row>
    <row r="97" spans="1:21" s="240" customFormat="1" ht="13">
      <c r="A97" s="226" t="s">
        <v>96</v>
      </c>
      <c r="B97" s="226" t="s">
        <v>96</v>
      </c>
      <c r="C97" s="239">
        <f>'Transformed 2007'!H88</f>
        <v>0.5</v>
      </c>
      <c r="D97" s="239">
        <f>'Transformed 2010'!H88</f>
        <v>0.66766666666666663</v>
      </c>
      <c r="E97" s="239">
        <f>'Transformed 2013'!H88</f>
        <v>0.60852474404701495</v>
      </c>
      <c r="F97" s="239">
        <f>'Transformed 2016'!H88</f>
        <v>0.63600000000000001</v>
      </c>
      <c r="G97" s="239">
        <f>'Transformed 2019 new'!H88</f>
        <v>0.70596529362923732</v>
      </c>
      <c r="J97" s="240">
        <v>1</v>
      </c>
      <c r="Q97" s="251">
        <f t="shared" si="16"/>
        <v>1.3353333333333333</v>
      </c>
      <c r="R97" s="251">
        <f t="shared" si="17"/>
        <v>0.91141998609138541</v>
      </c>
      <c r="S97" s="251">
        <f t="shared" si="18"/>
        <v>1.0451505977723434</v>
      </c>
      <c r="T97" s="251">
        <f t="shared" si="19"/>
        <v>1.1100083233164109</v>
      </c>
      <c r="U97" s="273">
        <f t="shared" si="20"/>
        <v>1.4119305872584746</v>
      </c>
    </row>
    <row r="98" spans="1:21" s="240" customFormat="1" ht="13">
      <c r="A98" s="226" t="s">
        <v>97</v>
      </c>
      <c r="B98" s="226" t="s">
        <v>97</v>
      </c>
      <c r="C98" s="239">
        <f>'Transformed 2007'!H89</f>
        <v>0.44999999999999996</v>
      </c>
      <c r="D98" s="239">
        <f>'Transformed 2010'!H89</f>
        <v>0.67249999999999999</v>
      </c>
      <c r="E98" s="239">
        <f>'Transformed 2013'!H89</f>
        <v>0.58749999999999991</v>
      </c>
      <c r="F98" s="239">
        <f>'Transformed 2016'!H89</f>
        <v>0.51500000000000001</v>
      </c>
      <c r="G98" s="239">
        <f>'Transformed 2019 new'!H89</f>
        <v>0.59750000000000003</v>
      </c>
      <c r="I98" s="240">
        <v>1</v>
      </c>
      <c r="Q98" s="251">
        <f t="shared" si="16"/>
        <v>1.4944444444444445</v>
      </c>
      <c r="R98" s="251">
        <f t="shared" si="17"/>
        <v>0.87360594795539026</v>
      </c>
      <c r="S98" s="251">
        <f t="shared" si="18"/>
        <v>0.87659574468085122</v>
      </c>
      <c r="T98" s="251">
        <f t="shared" si="19"/>
        <v>1.1601941747572815</v>
      </c>
      <c r="U98" s="273">
        <f t="shared" si="20"/>
        <v>1.3277777777777779</v>
      </c>
    </row>
    <row r="99" spans="1:21" s="240" customFormat="1" ht="13">
      <c r="A99" s="226" t="s">
        <v>98</v>
      </c>
      <c r="B99" s="226" t="s">
        <v>98</v>
      </c>
      <c r="C99" s="239">
        <f>'Transformed 2007'!H90</f>
        <v>0.67479916731287481</v>
      </c>
      <c r="D99" s="239">
        <f>'Transformed 2010'!H90</f>
        <v>0.65099665370482462</v>
      </c>
      <c r="E99" s="239">
        <f>'Transformed 2013'!H90</f>
        <v>0.3784643109487586</v>
      </c>
      <c r="F99" s="239">
        <f>'Transformed 2016'!H90</f>
        <v>0.37836314233077223</v>
      </c>
      <c r="G99" s="239">
        <f>'Transformed 2019 new'!H90</f>
        <v>0.33729503484256562</v>
      </c>
      <c r="K99" s="240">
        <v>1</v>
      </c>
      <c r="Q99" s="251">
        <f t="shared" si="16"/>
        <v>0.96472652196232778</v>
      </c>
      <c r="R99" s="251">
        <f t="shared" si="17"/>
        <v>0.58136137689021383</v>
      </c>
      <c r="S99" s="251">
        <f t="shared" si="18"/>
        <v>0.99973268650422342</v>
      </c>
      <c r="T99" s="251">
        <f t="shared" si="19"/>
        <v>0.89145848817297302</v>
      </c>
      <c r="U99" s="273">
        <f t="shared" si="20"/>
        <v>0.49984506677106894</v>
      </c>
    </row>
    <row r="100" spans="1:21" s="240" customFormat="1" ht="13">
      <c r="A100" s="226" t="s">
        <v>99</v>
      </c>
      <c r="B100" s="226" t="s">
        <v>99</v>
      </c>
      <c r="C100" s="239">
        <f>'Transformed 2007'!H91</f>
        <v>0.75</v>
      </c>
      <c r="D100" s="239">
        <f>'Transformed 2010'!H91</f>
        <v>0.83000000000000007</v>
      </c>
      <c r="E100" s="239">
        <f>'Transformed 2013'!H91</f>
        <v>0.84833333333333338</v>
      </c>
      <c r="F100" s="239">
        <f>'Transformed 2016'!H91</f>
        <v>0.84533333333333327</v>
      </c>
      <c r="G100" s="239">
        <f>'Transformed 2019 new'!H91</f>
        <v>0.79435244708697739</v>
      </c>
      <c r="L100" s="240">
        <v>1</v>
      </c>
      <c r="Q100" s="251">
        <f t="shared" si="16"/>
        <v>1.1066666666666667</v>
      </c>
      <c r="R100" s="251">
        <f t="shared" si="17"/>
        <v>1.0220883534136547</v>
      </c>
      <c r="S100" s="251">
        <f t="shared" si="18"/>
        <v>0.99646365422396843</v>
      </c>
      <c r="T100" s="251">
        <f t="shared" si="19"/>
        <v>0.93969138062339608</v>
      </c>
      <c r="U100" s="273">
        <f t="shared" si="20"/>
        <v>1.0591365961159698</v>
      </c>
    </row>
    <row r="101" spans="1:21" s="240" customFormat="1" ht="13">
      <c r="A101" s="226" t="s">
        <v>100</v>
      </c>
      <c r="B101" s="226" t="s">
        <v>100</v>
      </c>
      <c r="C101" s="239">
        <f>'Transformed 2007'!H92</f>
        <v>0.5</v>
      </c>
      <c r="D101" s="239">
        <f>'Transformed 2010'!H92</f>
        <v>0.48286889796307381</v>
      </c>
      <c r="E101" s="239">
        <f>'Transformed 2013'!H92</f>
        <v>0.54833333333333323</v>
      </c>
      <c r="F101" s="239">
        <f>'Transformed 2016'!H92</f>
        <v>0.47266666666666673</v>
      </c>
      <c r="G101" s="239">
        <f>'Transformed 2019 new'!H92</f>
        <v>0.60134292735254236</v>
      </c>
      <c r="K101" s="240">
        <v>1</v>
      </c>
      <c r="Q101" s="251">
        <f t="shared" si="16"/>
        <v>0.96573779592614761</v>
      </c>
      <c r="R101" s="251">
        <f t="shared" si="17"/>
        <v>1.1355739324823229</v>
      </c>
      <c r="S101" s="251">
        <f t="shared" si="18"/>
        <v>0.86200607902735593</v>
      </c>
      <c r="T101" s="251">
        <f t="shared" si="19"/>
        <v>1.2722346841026988</v>
      </c>
      <c r="U101" s="273">
        <f t="shared" si="20"/>
        <v>1.2026858547050847</v>
      </c>
    </row>
    <row r="102" spans="1:21" s="240" customFormat="1" ht="13">
      <c r="A102" s="226" t="s">
        <v>101</v>
      </c>
      <c r="B102" s="226" t="s">
        <v>101</v>
      </c>
      <c r="C102" s="239">
        <f>'Transformed 2007'!H93</f>
        <v>0.91166666666666674</v>
      </c>
      <c r="D102" s="239">
        <f>'Transformed 2010'!H93</f>
        <v>0.83233333333333337</v>
      </c>
      <c r="E102" s="239">
        <f>'Transformed 2013'!H93</f>
        <v>0.77833333333333332</v>
      </c>
      <c r="F102" s="239">
        <f>'Transformed 2016'!H93</f>
        <v>0.76291666666666669</v>
      </c>
      <c r="G102" s="239">
        <f>'Transformed 2019 new'!H93</f>
        <v>0.75950994041772601</v>
      </c>
      <c r="K102" s="240">
        <v>1</v>
      </c>
      <c r="Q102" s="251">
        <f t="shared" si="16"/>
        <v>0.91297989031078608</v>
      </c>
      <c r="R102" s="251">
        <f t="shared" si="17"/>
        <v>0.93512214657589099</v>
      </c>
      <c r="S102" s="251">
        <f t="shared" si="18"/>
        <v>0.98019271948608144</v>
      </c>
      <c r="T102" s="251">
        <f t="shared" si="19"/>
        <v>0.99553460240444691</v>
      </c>
      <c r="U102" s="273">
        <f t="shared" si="20"/>
        <v>0.83310048309074147</v>
      </c>
    </row>
    <row r="103" spans="1:21" s="240" customFormat="1" ht="13">
      <c r="A103" s="226" t="s">
        <v>102</v>
      </c>
      <c r="B103" s="226" t="s">
        <v>102</v>
      </c>
      <c r="C103" s="239">
        <f>'Transformed 2007'!H94</f>
        <v>0.5</v>
      </c>
      <c r="D103" s="239">
        <f>'Transformed 2010'!H94</f>
        <v>0.504</v>
      </c>
      <c r="E103" s="239">
        <f>'Transformed 2013'!H94</f>
        <v>0.51433333333333342</v>
      </c>
      <c r="F103" s="239">
        <f>'Transformed 2016'!H94</f>
        <v>0.52633333333333332</v>
      </c>
      <c r="G103" s="239">
        <f>'Transformed 2019 new'!H94</f>
        <v>0.50824415584516947</v>
      </c>
      <c r="N103" s="240">
        <v>1</v>
      </c>
      <c r="Q103" s="251">
        <f t="shared" si="16"/>
        <v>1.008</v>
      </c>
      <c r="R103" s="251">
        <f t="shared" si="17"/>
        <v>1.0205026455026456</v>
      </c>
      <c r="S103" s="251">
        <f t="shared" si="18"/>
        <v>1.0233311730395331</v>
      </c>
      <c r="T103" s="251">
        <f t="shared" si="19"/>
        <v>0.96563170838220924</v>
      </c>
      <c r="U103" s="273">
        <f t="shared" si="20"/>
        <v>1.0164883116903389</v>
      </c>
    </row>
    <row r="104" spans="1:21" s="240" customFormat="1" ht="13">
      <c r="A104" s="226" t="s">
        <v>103</v>
      </c>
      <c r="B104" s="226" t="s">
        <v>103</v>
      </c>
      <c r="C104" s="239">
        <f>'Transformed 2007'!H95</f>
        <v>0.5</v>
      </c>
      <c r="D104" s="239">
        <f>'Transformed 2010'!H95</f>
        <v>0.58100000000000007</v>
      </c>
      <c r="E104" s="239">
        <f>'Transformed 2013'!H95</f>
        <v>0.65266666666666662</v>
      </c>
      <c r="F104" s="239">
        <f>'Transformed 2016'!H95</f>
        <v>0.64533333333333331</v>
      </c>
      <c r="G104" s="239">
        <f>'Transformed 2019 new'!H95</f>
        <v>0.61851176257053664</v>
      </c>
      <c r="O104" s="240">
        <v>1</v>
      </c>
      <c r="Q104" s="251">
        <f t="shared" si="16"/>
        <v>1.1620000000000001</v>
      </c>
      <c r="R104" s="251">
        <f t="shared" si="17"/>
        <v>1.1233505450372918</v>
      </c>
      <c r="S104" s="251">
        <f t="shared" si="18"/>
        <v>0.98876404494382031</v>
      </c>
      <c r="T104" s="251">
        <f t="shared" si="19"/>
        <v>0.95843764861136882</v>
      </c>
      <c r="U104" s="273">
        <f t="shared" si="20"/>
        <v>1.2370235251410733</v>
      </c>
    </row>
    <row r="105" spans="1:21" s="240" customFormat="1" ht="13">
      <c r="A105" s="226" t="s">
        <v>104</v>
      </c>
      <c r="B105" s="226" t="s">
        <v>104</v>
      </c>
      <c r="C105" s="239">
        <f>'Transformed 2007'!H96</f>
        <v>0.5</v>
      </c>
      <c r="D105" s="239">
        <f>'Transformed 2010'!H96</f>
        <v>0.60099999999999998</v>
      </c>
      <c r="E105" s="239">
        <f>'Transformed 2013'!H96</f>
        <v>0.6213333333333334</v>
      </c>
      <c r="F105" s="239">
        <f>'Transformed 2016'!H96</f>
        <v>0.64333333333333331</v>
      </c>
      <c r="G105" s="239">
        <f>'Transformed 2019 new'!H96</f>
        <v>0.67024853959957631</v>
      </c>
      <c r="J105" s="240">
        <v>1</v>
      </c>
      <c r="Q105" s="251">
        <f t="shared" si="16"/>
        <v>1.202</v>
      </c>
      <c r="R105" s="251">
        <f t="shared" si="17"/>
        <v>1.0338325013865781</v>
      </c>
      <c r="S105" s="251">
        <f t="shared" si="18"/>
        <v>1.0354077253218883</v>
      </c>
      <c r="T105" s="251">
        <f t="shared" si="19"/>
        <v>1.0418371081858699</v>
      </c>
      <c r="U105" s="273">
        <f t="shared" si="20"/>
        <v>1.3404970791991526</v>
      </c>
    </row>
    <row r="106" spans="1:21" s="240" customFormat="1" ht="13">
      <c r="A106" s="226" t="s">
        <v>105</v>
      </c>
      <c r="B106" s="226" t="s">
        <v>105</v>
      </c>
      <c r="C106" s="239">
        <f>'Transformed 2007'!H97</f>
        <v>0.75</v>
      </c>
      <c r="D106" s="239">
        <f>'Transformed 2010'!H97</f>
        <v>0.77333333333333321</v>
      </c>
      <c r="E106" s="239">
        <f>'Transformed 2013'!H97</f>
        <v>0.72933333333333339</v>
      </c>
      <c r="F106" s="239">
        <f>'Transformed 2016'!H97</f>
        <v>0.74033333333333329</v>
      </c>
      <c r="G106" s="239">
        <f>'Transformed 2019 new'!H97</f>
        <v>0.74237229871259891</v>
      </c>
      <c r="O106" s="240">
        <v>1</v>
      </c>
      <c r="Q106" s="251">
        <f t="shared" si="16"/>
        <v>1.0311111111111109</v>
      </c>
      <c r="R106" s="251">
        <f t="shared" si="17"/>
        <v>0.94310344827586234</v>
      </c>
      <c r="S106" s="251">
        <f t="shared" si="18"/>
        <v>1.0150822669104203</v>
      </c>
      <c r="T106" s="251">
        <f t="shared" si="19"/>
        <v>1.0027541180269235</v>
      </c>
      <c r="U106" s="273">
        <f t="shared" si="20"/>
        <v>0.98982973161679855</v>
      </c>
    </row>
    <row r="107" spans="1:21" s="240" customFormat="1" ht="13">
      <c r="A107" s="226" t="s">
        <v>106</v>
      </c>
      <c r="B107" s="226" t="s">
        <v>106</v>
      </c>
      <c r="C107" s="239">
        <f>'Transformed 2007'!H98</f>
        <v>0.6</v>
      </c>
      <c r="D107" s="239">
        <f>'Transformed 2010'!H98</f>
        <v>0.64900000000000002</v>
      </c>
      <c r="E107" s="239">
        <f>'Transformed 2013'!H98</f>
        <v>0.64533333333333331</v>
      </c>
      <c r="F107" s="239">
        <f>'Transformed 2016'!H98</f>
        <v>0.6336666666666666</v>
      </c>
      <c r="G107" s="239">
        <f>'Transformed 2019 new'!H98</f>
        <v>0.68770384492757053</v>
      </c>
      <c r="H107" s="240">
        <v>1</v>
      </c>
      <c r="Q107" s="251">
        <f t="shared" si="16"/>
        <v>1.0816666666666668</v>
      </c>
      <c r="R107" s="251">
        <f t="shared" si="17"/>
        <v>0.99435028248587565</v>
      </c>
      <c r="S107" s="251">
        <f t="shared" si="18"/>
        <v>0.98192148760330566</v>
      </c>
      <c r="T107" s="251">
        <f t="shared" si="19"/>
        <v>1.085276977792063</v>
      </c>
      <c r="U107" s="273">
        <f t="shared" si="20"/>
        <v>1.1461730748792842</v>
      </c>
    </row>
    <row r="108" spans="1:21" s="240" customFormat="1" ht="13">
      <c r="A108" s="226" t="s">
        <v>107</v>
      </c>
      <c r="B108" s="226" t="s">
        <v>107</v>
      </c>
      <c r="C108" s="239">
        <f>'Transformed 2007'!H99</f>
        <v>0.5</v>
      </c>
      <c r="D108" s="239">
        <f>'Transformed 2010'!H99</f>
        <v>0.52133333333333332</v>
      </c>
      <c r="E108" s="239">
        <f>'Transformed 2013'!H99</f>
        <v>0.54428230648894138</v>
      </c>
      <c r="F108" s="239">
        <f>'Transformed 2016'!H99</f>
        <v>0.51706137749724201</v>
      </c>
      <c r="G108" s="239">
        <f>'Transformed 2019 new'!H99</f>
        <v>0.50361460534989611</v>
      </c>
      <c r="K108" s="240">
        <v>1</v>
      </c>
      <c r="Q108" s="251">
        <f t="shared" si="16"/>
        <v>1.0426666666666666</v>
      </c>
      <c r="R108" s="251">
        <f t="shared" si="17"/>
        <v>1.0440197694800666</v>
      </c>
      <c r="S108" s="251">
        <f t="shared" si="18"/>
        <v>0.94998748137286282</v>
      </c>
      <c r="T108" s="251">
        <f t="shared" si="19"/>
        <v>0.97399385695285734</v>
      </c>
      <c r="U108" s="273">
        <f t="shared" si="20"/>
        <v>1.0072292106997922</v>
      </c>
    </row>
    <row r="109" spans="1:21" s="240" customFormat="1" ht="13">
      <c r="A109" s="226" t="s">
        <v>108</v>
      </c>
      <c r="B109" s="226" t="s">
        <v>108</v>
      </c>
      <c r="C109" s="239">
        <f>'Transformed 2007'!H100</f>
        <v>0.48166666666666669</v>
      </c>
      <c r="D109" s="239">
        <f>'Transformed 2010'!H100</f>
        <v>0.297246718807054</v>
      </c>
      <c r="E109" s="239">
        <f>'Transformed 2013'!H100</f>
        <v>0.35129051276954204</v>
      </c>
      <c r="F109" s="239">
        <f>'Transformed 2016'!H100</f>
        <v>0.30227021423354367</v>
      </c>
      <c r="G109" s="239">
        <f>'Transformed 2019 new'!H100</f>
        <v>0.27234079614327633</v>
      </c>
      <c r="J109" s="240">
        <v>1</v>
      </c>
      <c r="Q109" s="251">
        <f t="shared" si="16"/>
        <v>0.61712121551637511</v>
      </c>
      <c r="R109" s="251">
        <f t="shared" si="17"/>
        <v>1.181814602291938</v>
      </c>
      <c r="S109" s="251">
        <f t="shared" si="18"/>
        <v>0.86045652599745193</v>
      </c>
      <c r="T109" s="251">
        <f t="shared" si="19"/>
        <v>0.90098456056559084</v>
      </c>
      <c r="U109" s="273">
        <f t="shared" si="20"/>
        <v>0.5654134175984975</v>
      </c>
    </row>
    <row r="110" spans="1:21" s="240" customFormat="1" ht="13">
      <c r="A110" s="226" t="s">
        <v>109</v>
      </c>
      <c r="B110" s="226" t="s">
        <v>109</v>
      </c>
      <c r="C110" s="239">
        <f>'Transformed 2007'!H101</f>
        <v>0.7350000000000001</v>
      </c>
      <c r="D110" s="239">
        <f>'Transformed 2010'!H101</f>
        <v>0.68166666666666664</v>
      </c>
      <c r="E110" s="239">
        <f>'Transformed 2013'!H101</f>
        <v>0.67900000000000005</v>
      </c>
      <c r="F110" s="239">
        <f>'Transformed 2016'!H101</f>
        <v>0.70333333333333337</v>
      </c>
      <c r="G110" s="239">
        <f>'Transformed 2019 new'!H101</f>
        <v>0.69775716371059315</v>
      </c>
      <c r="K110" s="240">
        <v>1</v>
      </c>
      <c r="Q110" s="251">
        <f t="shared" si="16"/>
        <v>0.92743764172335585</v>
      </c>
      <c r="R110" s="251">
        <f t="shared" si="17"/>
        <v>0.99608801955990234</v>
      </c>
      <c r="S110" s="251">
        <f t="shared" si="18"/>
        <v>1.0358370152184584</v>
      </c>
      <c r="T110" s="251">
        <f t="shared" si="19"/>
        <v>0.99207179674491908</v>
      </c>
      <c r="U110" s="273">
        <f t="shared" si="20"/>
        <v>0.94932947443618099</v>
      </c>
    </row>
    <row r="111" spans="1:21" s="240" customFormat="1" ht="13">
      <c r="A111" s="226" t="s">
        <v>110</v>
      </c>
      <c r="B111" s="226" t="s">
        <v>110</v>
      </c>
      <c r="C111" s="239">
        <f>'Transformed 2007'!H102</f>
        <v>0.49333333333333335</v>
      </c>
      <c r="D111" s="239">
        <f>'Transformed 2010'!H102</f>
        <v>0.49366666666666659</v>
      </c>
      <c r="E111" s="239">
        <f>'Transformed 2013'!H102</f>
        <v>0.52</v>
      </c>
      <c r="F111" s="239">
        <f>'Transformed 2016'!H102</f>
        <v>0.54800000000000004</v>
      </c>
      <c r="G111" s="239">
        <f>'Transformed 2019 new'!H102</f>
        <v>0.57059495980310737</v>
      </c>
      <c r="I111" s="240">
        <v>1</v>
      </c>
      <c r="Q111" s="251">
        <f t="shared" si="16"/>
        <v>1.0006756756756754</v>
      </c>
      <c r="R111" s="251">
        <f t="shared" si="17"/>
        <v>1.0533423362592844</v>
      </c>
      <c r="S111" s="251">
        <f t="shared" si="18"/>
        <v>1.0538461538461539</v>
      </c>
      <c r="T111" s="251">
        <f t="shared" si="19"/>
        <v>1.0412316784728235</v>
      </c>
      <c r="U111" s="273">
        <f t="shared" si="20"/>
        <v>1.1566114050062988</v>
      </c>
    </row>
    <row r="112" spans="1:21" s="240" customFormat="1" ht="13">
      <c r="A112" s="226" t="s">
        <v>111</v>
      </c>
      <c r="B112" s="226" t="s">
        <v>111</v>
      </c>
      <c r="C112" s="239">
        <f>'Transformed 2007'!H103</f>
        <v>0.90166666666666673</v>
      </c>
      <c r="D112" s="239">
        <f>'Transformed 2010'!H103</f>
        <v>0.91466666666666663</v>
      </c>
      <c r="E112" s="239">
        <f>'Transformed 2013'!H103</f>
        <v>0.94900000000000007</v>
      </c>
      <c r="F112" s="239">
        <f>'Transformed 2016'!H103</f>
        <v>0.94900000000000007</v>
      </c>
      <c r="G112" s="239">
        <f>'Transformed 2019 new'!H103</f>
        <v>0.94015845894522587</v>
      </c>
      <c r="L112" s="240">
        <v>1</v>
      </c>
      <c r="Q112" s="251">
        <f t="shared" si="16"/>
        <v>1.0144177449168206</v>
      </c>
      <c r="R112" s="251">
        <f t="shared" si="17"/>
        <v>1.0375364431486882</v>
      </c>
      <c r="S112" s="251">
        <f t="shared" si="18"/>
        <v>1</v>
      </c>
      <c r="T112" s="251">
        <f t="shared" si="19"/>
        <v>0.99068330763458989</v>
      </c>
      <c r="U112" s="273">
        <f t="shared" si="20"/>
        <v>1.0426896032664241</v>
      </c>
    </row>
    <row r="113" spans="1:23" s="240" customFormat="1" ht="13">
      <c r="A113" s="226" t="s">
        <v>112</v>
      </c>
      <c r="B113" s="226" t="s">
        <v>112</v>
      </c>
      <c r="C113" s="239">
        <f>'Transformed 2007'!H104</f>
        <v>1</v>
      </c>
      <c r="D113" s="239">
        <f>'Transformed 2010'!H104</f>
        <v>0.95199999999999996</v>
      </c>
      <c r="E113" s="239">
        <f>'Transformed 2013'!H104</f>
        <v>0.95600000000000007</v>
      </c>
      <c r="F113" s="239">
        <f>'Transformed 2016'!H104</f>
        <v>0.96733333333333338</v>
      </c>
      <c r="G113" s="239">
        <f>'Transformed 2019 new'!H104</f>
        <v>0.9511110250393221</v>
      </c>
      <c r="M113" s="240">
        <v>1</v>
      </c>
      <c r="Q113" s="251">
        <f t="shared" si="16"/>
        <v>0.95199999999999996</v>
      </c>
      <c r="R113" s="251">
        <f t="shared" si="17"/>
        <v>1.0042016806722691</v>
      </c>
      <c r="S113" s="251">
        <f t="shared" si="18"/>
        <v>1.0118549511854951</v>
      </c>
      <c r="T113" s="251">
        <f t="shared" si="19"/>
        <v>0.9832298673735238</v>
      </c>
      <c r="U113" s="273">
        <f t="shared" si="20"/>
        <v>0.9511110250393221</v>
      </c>
    </row>
    <row r="114" spans="1:23" s="240" customFormat="1" ht="13">
      <c r="A114" s="226" t="s">
        <v>113</v>
      </c>
      <c r="B114" s="226" t="s">
        <v>113</v>
      </c>
      <c r="C114" s="239">
        <f>'Transformed 2007'!H105</f>
        <v>0.80500000000000005</v>
      </c>
      <c r="D114" s="239">
        <f>'Transformed 2010'!H105</f>
        <v>0.6293333333333333</v>
      </c>
      <c r="E114" s="239">
        <f>'Transformed 2013'!H105</f>
        <v>0.63633333333333331</v>
      </c>
      <c r="F114" s="239">
        <f>'Transformed 2016'!H105</f>
        <v>0.66466666666666663</v>
      </c>
      <c r="G114" s="239">
        <f>'Transformed 2019 new'!H105</f>
        <v>0.50788671878974578</v>
      </c>
      <c r="N114" s="240">
        <v>1</v>
      </c>
      <c r="Q114" s="251">
        <f t="shared" si="16"/>
        <v>0.78178053830227734</v>
      </c>
      <c r="R114" s="251">
        <f t="shared" si="17"/>
        <v>1.0111228813559323</v>
      </c>
      <c r="S114" s="251">
        <f t="shared" si="18"/>
        <v>1.0445259298061813</v>
      </c>
      <c r="T114" s="251">
        <f t="shared" si="19"/>
        <v>0.76412244552118225</v>
      </c>
      <c r="U114" s="273">
        <f t="shared" si="20"/>
        <v>0.63091517862080215</v>
      </c>
    </row>
    <row r="115" spans="1:23" s="240" customFormat="1" ht="13">
      <c r="A115" s="226" t="s">
        <v>114</v>
      </c>
      <c r="B115" s="226" t="s">
        <v>114</v>
      </c>
      <c r="C115" s="239">
        <f>'Transformed 2007'!H106</f>
        <v>0.39500000000000002</v>
      </c>
      <c r="D115" s="239">
        <f>'Transformed 2010'!H106</f>
        <v>0.44311699637337865</v>
      </c>
      <c r="E115" s="239">
        <f>'Transformed 2013'!H106</f>
        <v>0.5016884941666877</v>
      </c>
      <c r="F115" s="239">
        <f>'Transformed 2016'!H106</f>
        <v>0.31078904377572136</v>
      </c>
      <c r="G115" s="239">
        <f>'Transformed 2019 new'!H106</f>
        <v>0.36880642921405565</v>
      </c>
      <c r="K115" s="240">
        <v>1</v>
      </c>
      <c r="Q115" s="251">
        <f t="shared" si="16"/>
        <v>1.1218151806920977</v>
      </c>
      <c r="R115" s="251">
        <f t="shared" si="17"/>
        <v>1.1321806617048731</v>
      </c>
      <c r="S115" s="251">
        <f t="shared" si="18"/>
        <v>0.61948609025197343</v>
      </c>
      <c r="T115" s="251">
        <f t="shared" si="19"/>
        <v>1.1866777050229675</v>
      </c>
      <c r="U115" s="273">
        <f t="shared" si="20"/>
        <v>0.9336871625672295</v>
      </c>
    </row>
    <row r="116" spans="1:23" s="240" customFormat="1" ht="13">
      <c r="A116" s="226" t="s">
        <v>115</v>
      </c>
      <c r="B116" s="226" t="s">
        <v>115</v>
      </c>
      <c r="C116" s="239">
        <f>'Transformed 2007'!H107</f>
        <v>0.42999999999999994</v>
      </c>
      <c r="D116" s="239">
        <f>'Transformed 2010'!H107</f>
        <v>0.43896404317449439</v>
      </c>
      <c r="E116" s="239">
        <f>'Transformed 2013'!H107</f>
        <v>0.3399271936360525</v>
      </c>
      <c r="F116" s="239">
        <f>'Transformed 2016'!H107</f>
        <v>0.27498637496125172</v>
      </c>
      <c r="G116" s="239">
        <f>'Transformed 2019 new'!H107</f>
        <v>0.40799232778258804</v>
      </c>
      <c r="K116" s="240">
        <v>1</v>
      </c>
      <c r="Q116" s="251">
        <f t="shared" si="16"/>
        <v>1.0208466120337081</v>
      </c>
      <c r="R116" s="251">
        <f t="shared" si="17"/>
        <v>0.77438505253817946</v>
      </c>
      <c r="S116" s="251">
        <f t="shared" si="18"/>
        <v>0.80895668281152433</v>
      </c>
      <c r="T116" s="251">
        <f t="shared" si="19"/>
        <v>1.4836819745708425</v>
      </c>
      <c r="U116" s="273">
        <f t="shared" si="20"/>
        <v>0.94881936693625135</v>
      </c>
    </row>
    <row r="117" spans="1:23" s="240" customFormat="1" ht="13">
      <c r="A117" s="242"/>
      <c r="B117" s="242"/>
      <c r="C117" s="239">
        <f>'Transformed 2007'!H108</f>
        <v>0.5</v>
      </c>
      <c r="D117" s="239">
        <f>'Transformed 2010'!H108</f>
        <v>0.76666666666666661</v>
      </c>
      <c r="E117" s="239">
        <f>'Transformed 2013'!H108</f>
        <v>0.78374999999999995</v>
      </c>
      <c r="F117" s="239">
        <f>'Transformed 2016'!H108</f>
        <v>0.77958333333333341</v>
      </c>
      <c r="G117" s="239">
        <f>'Transformed 2019 new'!H108</f>
        <v>0.78041762834886996</v>
      </c>
      <c r="O117" s="240">
        <v>1</v>
      </c>
      <c r="Q117" s="251">
        <f t="shared" si="16"/>
        <v>1.5333333333333332</v>
      </c>
      <c r="R117" s="251">
        <f t="shared" si="17"/>
        <v>1.0222826086956522</v>
      </c>
      <c r="S117" s="251">
        <f t="shared" si="18"/>
        <v>0.99468367889420539</v>
      </c>
      <c r="T117" s="251">
        <f t="shared" si="19"/>
        <v>1.0010701806719871</v>
      </c>
      <c r="U117" s="273">
        <f t="shared" si="20"/>
        <v>1.5608352566977399</v>
      </c>
    </row>
    <row r="118" spans="1:23" s="240" customFormat="1" ht="13">
      <c r="A118" s="226" t="s">
        <v>116</v>
      </c>
      <c r="B118" s="226" t="s">
        <v>116</v>
      </c>
      <c r="C118" s="239">
        <f>'Transformed 2007'!H109</f>
        <v>1</v>
      </c>
      <c r="D118" s="239">
        <f>'Transformed 2010'!H109</f>
        <v>0.92599999999999993</v>
      </c>
      <c r="E118" s="239">
        <f>'Transformed 2013'!H109</f>
        <v>0.93333333333333335</v>
      </c>
      <c r="F118" s="239">
        <f>'Transformed 2016'!H109</f>
        <v>0.93800000000000006</v>
      </c>
      <c r="G118" s="239">
        <f>'Transformed 2019 new'!H109</f>
        <v>0.94356497223833335</v>
      </c>
      <c r="M118" s="240">
        <v>1</v>
      </c>
      <c r="Q118" s="251">
        <f t="shared" si="16"/>
        <v>0.92599999999999993</v>
      </c>
      <c r="R118" s="251">
        <f t="shared" si="17"/>
        <v>1.007919366450684</v>
      </c>
      <c r="S118" s="251">
        <f t="shared" si="18"/>
        <v>1.0050000000000001</v>
      </c>
      <c r="T118" s="251">
        <f t="shared" si="19"/>
        <v>1.0059328062242359</v>
      </c>
      <c r="U118" s="273">
        <f t="shared" si="20"/>
        <v>0.94356497223833335</v>
      </c>
    </row>
    <row r="119" spans="1:23" s="240" customFormat="1" ht="13">
      <c r="A119" s="64" t="s">
        <v>117</v>
      </c>
      <c r="B119" s="64" t="s">
        <v>117</v>
      </c>
      <c r="C119" s="239">
        <f>'Transformed 2007'!H110</f>
        <v>0.87166666666666681</v>
      </c>
      <c r="D119" s="239">
        <f>'Transformed 2010'!H110</f>
        <v>0.82599999999999996</v>
      </c>
      <c r="E119" s="239">
        <f>'Transformed 2013'!H110</f>
        <v>0.752</v>
      </c>
      <c r="F119" s="239">
        <f>'Transformed 2016'!H110</f>
        <v>0.7619999999999999</v>
      </c>
      <c r="G119" s="239">
        <f>'Transformed 2019 new'!H110</f>
        <v>0.72776984008333334</v>
      </c>
      <c r="H119" s="240">
        <v>1</v>
      </c>
      <c r="Q119" s="251">
        <f t="shared" si="16"/>
        <v>0.94760994263862308</v>
      </c>
      <c r="R119" s="251">
        <f t="shared" si="17"/>
        <v>0.91041162227602912</v>
      </c>
      <c r="S119" s="251">
        <f t="shared" si="18"/>
        <v>1.0132978723404253</v>
      </c>
      <c r="T119" s="251">
        <f t="shared" si="19"/>
        <v>0.95507853029308853</v>
      </c>
      <c r="U119" s="273">
        <f t="shared" si="20"/>
        <v>0.83491759856596548</v>
      </c>
    </row>
    <row r="120" spans="1:23" s="240" customFormat="1" ht="13">
      <c r="A120" s="226" t="s">
        <v>118</v>
      </c>
      <c r="B120" s="226" t="s">
        <v>118</v>
      </c>
      <c r="C120" s="239">
        <f>'Transformed 2007'!H111</f>
        <v>0.25</v>
      </c>
      <c r="D120" s="239">
        <f>'Transformed 2010'!H111</f>
        <v>0.20528030468554662</v>
      </c>
      <c r="E120" s="239">
        <f>'Transformed 2013'!H111</f>
        <v>0.2700901422633733</v>
      </c>
      <c r="F120" s="239">
        <f>'Transformed 2016'!H111</f>
        <v>0.3113855550516581</v>
      </c>
      <c r="G120" s="239">
        <f>'Transformed 2019 new'!H111</f>
        <v>0.38030488974344329</v>
      </c>
      <c r="I120" s="240">
        <v>1</v>
      </c>
      <c r="Q120" s="251">
        <f t="shared" si="16"/>
        <v>0.82112121874218647</v>
      </c>
      <c r="R120" s="251">
        <f t="shared" si="17"/>
        <v>1.315713860991701</v>
      </c>
      <c r="S120" s="251">
        <f t="shared" si="18"/>
        <v>1.152894927753477</v>
      </c>
      <c r="T120" s="251">
        <f t="shared" si="19"/>
        <v>1.2213311875701864</v>
      </c>
      <c r="U120" s="273">
        <f t="shared" si="20"/>
        <v>1.5212195589737731</v>
      </c>
    </row>
    <row r="121" spans="1:23" s="240" customFormat="1" ht="13">
      <c r="A121" s="226" t="s">
        <v>119</v>
      </c>
      <c r="B121" s="226" t="s">
        <v>119</v>
      </c>
      <c r="C121" s="239">
        <f>'Transformed 2007'!H112</f>
        <v>0.75</v>
      </c>
      <c r="D121" s="239">
        <f>'Transformed 2010'!H112</f>
        <v>0.72833333333333328</v>
      </c>
      <c r="E121" s="239">
        <f>'Transformed 2013'!H112</f>
        <v>0.79866666666666675</v>
      </c>
      <c r="F121" s="239">
        <f>'Transformed 2016'!H112</f>
        <v>0.82166666666666666</v>
      </c>
      <c r="G121" s="239">
        <f>'Transformed 2019 new'!H112</f>
        <v>0.82197264868141251</v>
      </c>
      <c r="N121" s="240">
        <v>1</v>
      </c>
      <c r="Q121" s="251">
        <f t="shared" si="16"/>
        <v>0.97111111111111104</v>
      </c>
      <c r="R121" s="251">
        <f t="shared" si="17"/>
        <v>1.096567505720824</v>
      </c>
      <c r="S121" s="251">
        <f t="shared" si="18"/>
        <v>1.0287979966611016</v>
      </c>
      <c r="T121" s="251">
        <f t="shared" si="19"/>
        <v>1.0003723919043561</v>
      </c>
      <c r="U121" s="273">
        <f t="shared" si="20"/>
        <v>1.0959635315752168</v>
      </c>
    </row>
    <row r="122" spans="1:23" s="240" customFormat="1" ht="13">
      <c r="A122" s="226" t="s">
        <v>120</v>
      </c>
      <c r="B122" s="267" t="s">
        <v>120</v>
      </c>
      <c r="C122" s="239"/>
      <c r="D122" s="239"/>
      <c r="E122" s="239"/>
      <c r="F122" s="239"/>
      <c r="G122" s="239"/>
      <c r="J122" s="240">
        <v>1</v>
      </c>
      <c r="U122" s="274"/>
      <c r="W122" s="277" t="s">
        <v>681</v>
      </c>
    </row>
    <row r="123" spans="1:23" s="240" customFormat="1" ht="13">
      <c r="A123" s="226" t="s">
        <v>121</v>
      </c>
      <c r="B123" s="226" t="s">
        <v>121</v>
      </c>
      <c r="C123" s="239">
        <f>'Transformed 2007'!H114</f>
        <v>0.57999999999999996</v>
      </c>
      <c r="D123" s="239">
        <f>'Transformed 2010'!H114</f>
        <v>0.61133333333333328</v>
      </c>
      <c r="E123" s="239">
        <f>'Transformed 2013'!H114</f>
        <v>0.66666666666666674</v>
      </c>
      <c r="F123" s="239">
        <f>'Transformed 2016'!H114</f>
        <v>0.71700000000000008</v>
      </c>
      <c r="G123" s="239">
        <f>'Transformed 2019 new'!H114</f>
        <v>0.67873228028683619</v>
      </c>
      <c r="N123" s="240">
        <v>1</v>
      </c>
      <c r="Q123" s="251">
        <f t="shared" si="16"/>
        <v>1.054022988505747</v>
      </c>
      <c r="R123" s="251">
        <f t="shared" si="17"/>
        <v>1.0905125408942205</v>
      </c>
      <c r="S123" s="251">
        <f t="shared" si="18"/>
        <v>1.0754999999999999</v>
      </c>
      <c r="T123" s="251">
        <f t="shared" si="19"/>
        <v>0.94662800597885088</v>
      </c>
      <c r="U123" s="273">
        <f t="shared" si="20"/>
        <v>1.1702280694600624</v>
      </c>
    </row>
    <row r="124" spans="1:23" s="240" customFormat="1" ht="13">
      <c r="A124" s="226" t="s">
        <v>122</v>
      </c>
      <c r="B124" s="226" t="s">
        <v>122</v>
      </c>
      <c r="C124" s="239">
        <f>'Transformed 2007'!H115</f>
        <v>0.61166666666666669</v>
      </c>
      <c r="D124" s="239">
        <f>'Transformed 2010'!H115</f>
        <v>0.63494984518266229</v>
      </c>
      <c r="E124" s="239">
        <f>'Transformed 2013'!H115</f>
        <v>0.6213333333333334</v>
      </c>
      <c r="F124" s="239">
        <f>'Transformed 2016'!H115</f>
        <v>0.69333333333333336</v>
      </c>
      <c r="G124" s="239">
        <f>'Transformed 2019 new'!H115</f>
        <v>0.78715656946322032</v>
      </c>
      <c r="N124" s="240">
        <v>1</v>
      </c>
      <c r="Q124" s="251">
        <f t="shared" si="16"/>
        <v>1.0380651419880036</v>
      </c>
      <c r="R124" s="251">
        <f t="shared" si="17"/>
        <v>0.97855498044036582</v>
      </c>
      <c r="S124" s="251">
        <f t="shared" si="18"/>
        <v>1.1158798283261802</v>
      </c>
      <c r="T124" s="251">
        <f t="shared" si="19"/>
        <v>1.1353219751873369</v>
      </c>
      <c r="U124" s="273">
        <f t="shared" si="20"/>
        <v>1.2869044732368724</v>
      </c>
    </row>
    <row r="125" spans="1:23" s="240" customFormat="1" ht="13">
      <c r="A125" s="226" t="s">
        <v>123</v>
      </c>
      <c r="B125" s="226" t="s">
        <v>123</v>
      </c>
      <c r="C125" s="239">
        <f>'Transformed 2007'!H116</f>
        <v>0.32000000000000006</v>
      </c>
      <c r="D125" s="239">
        <f>'Transformed 2010'!H116</f>
        <v>0.42688317728971253</v>
      </c>
      <c r="E125" s="239">
        <f>'Transformed 2013'!H116</f>
        <v>0.52437633193973032</v>
      </c>
      <c r="F125" s="239">
        <f>'Transformed 2016'!H116</f>
        <v>0.39536821128837518</v>
      </c>
      <c r="G125" s="239">
        <f>'Transformed 2019 new'!H116</f>
        <v>0.33752537975455665</v>
      </c>
      <c r="J125" s="240">
        <v>1</v>
      </c>
      <c r="Q125" s="251">
        <f t="shared" si="16"/>
        <v>1.3340099290303513</v>
      </c>
      <c r="R125" s="251">
        <f t="shared" si="17"/>
        <v>1.2283836886452242</v>
      </c>
      <c r="S125" s="251">
        <f t="shared" si="18"/>
        <v>0.75397798719454256</v>
      </c>
      <c r="T125" s="251">
        <f t="shared" si="19"/>
        <v>0.85369883090669396</v>
      </c>
      <c r="U125" s="273">
        <f t="shared" si="20"/>
        <v>1.0547668117329894</v>
      </c>
    </row>
    <row r="126" spans="1:23" s="240" customFormat="1" ht="13">
      <c r="A126" s="226" t="s">
        <v>124</v>
      </c>
      <c r="B126" s="226" t="s">
        <v>124</v>
      </c>
      <c r="C126" s="239">
        <f>'Transformed 2007'!H117</f>
        <v>0.71499999999999997</v>
      </c>
      <c r="D126" s="239">
        <f>'Transformed 2010'!H117</f>
        <v>0.82100000000000006</v>
      </c>
      <c r="E126" s="239">
        <f>'Transformed 2013'!H117</f>
        <v>0.85433333333333328</v>
      </c>
      <c r="F126" s="239">
        <f>'Transformed 2016'!H117</f>
        <v>0.79500000000000004</v>
      </c>
      <c r="G126" s="239">
        <f>'Transformed 2019 new'!H117</f>
        <v>0.75748076986022606</v>
      </c>
      <c r="L126" s="240">
        <v>1</v>
      </c>
      <c r="Q126" s="251">
        <f t="shared" si="16"/>
        <v>1.1482517482517485</v>
      </c>
      <c r="R126" s="251">
        <f t="shared" si="17"/>
        <v>1.0406008932196507</v>
      </c>
      <c r="S126" s="251">
        <f t="shared" si="18"/>
        <v>0.93055013655872032</v>
      </c>
      <c r="T126" s="251">
        <f t="shared" si="19"/>
        <v>0.95280599982418368</v>
      </c>
      <c r="U126" s="273">
        <f t="shared" si="20"/>
        <v>1.0594136641401763</v>
      </c>
    </row>
    <row r="127" spans="1:23" s="240" customFormat="1" ht="13">
      <c r="A127" s="226" t="s">
        <v>125</v>
      </c>
      <c r="B127" s="226" t="s">
        <v>125</v>
      </c>
      <c r="C127" s="239">
        <f>'Transformed 2007'!H118</f>
        <v>0.75</v>
      </c>
      <c r="D127" s="239">
        <f>'Transformed 2010'!H118</f>
        <v>0.8680000000000001</v>
      </c>
      <c r="E127" s="239">
        <f>'Transformed 2013'!H118</f>
        <v>0.87966666666666671</v>
      </c>
      <c r="F127" s="239">
        <f>'Transformed 2016'!H118</f>
        <v>0.85933333333333339</v>
      </c>
      <c r="G127" s="239">
        <f>'Transformed 2019 new'!H118</f>
        <v>0.84977162856098865</v>
      </c>
      <c r="L127" s="240">
        <v>1</v>
      </c>
      <c r="Q127" s="251">
        <f t="shared" si="16"/>
        <v>1.1573333333333335</v>
      </c>
      <c r="R127" s="251">
        <f t="shared" si="17"/>
        <v>1.0134408602150538</v>
      </c>
      <c r="S127" s="251">
        <f t="shared" si="18"/>
        <v>0.9768851837817355</v>
      </c>
      <c r="T127" s="251">
        <f t="shared" si="19"/>
        <v>0.98887311314312099</v>
      </c>
      <c r="U127" s="273">
        <f t="shared" si="20"/>
        <v>1.1330288380813183</v>
      </c>
    </row>
    <row r="128" spans="1:23" s="240" customFormat="1" ht="13">
      <c r="A128" s="226" t="s">
        <v>126</v>
      </c>
      <c r="B128" s="226" t="s">
        <v>126</v>
      </c>
      <c r="C128" s="239">
        <f>'Transformed 2007'!H119</f>
        <v>0.75</v>
      </c>
      <c r="D128" s="239">
        <f>'Transformed 2010'!H119</f>
        <v>0.80600000000000005</v>
      </c>
      <c r="E128" s="239">
        <f>'Transformed 2013'!H119</f>
        <v>0.80800000000000005</v>
      </c>
      <c r="F128" s="239">
        <f>'Transformed 2016'!H119</f>
        <v>0.76200000000000001</v>
      </c>
      <c r="G128" s="239">
        <f>'Transformed 2019 new'!H119</f>
        <v>0.69872915394833324</v>
      </c>
      <c r="H128" s="240">
        <v>1</v>
      </c>
      <c r="Q128" s="251">
        <f t="shared" si="16"/>
        <v>1.0746666666666667</v>
      </c>
      <c r="R128" s="251">
        <f t="shared" si="17"/>
        <v>1.0024813895781637</v>
      </c>
      <c r="S128" s="251">
        <f t="shared" si="18"/>
        <v>0.94306930693069302</v>
      </c>
      <c r="T128" s="251">
        <f t="shared" si="19"/>
        <v>0.91696739363298319</v>
      </c>
      <c r="U128" s="273">
        <f t="shared" si="20"/>
        <v>0.93163887193111095</v>
      </c>
    </row>
    <row r="129" spans="1:23" s="240" customFormat="1" ht="13">
      <c r="A129" s="226" t="s">
        <v>127</v>
      </c>
      <c r="B129" s="226" t="s">
        <v>127</v>
      </c>
      <c r="C129" s="239">
        <f>'Transformed 2007'!H120</f>
        <v>0.745</v>
      </c>
      <c r="D129" s="239">
        <f>'Transformed 2010'!H120</f>
        <v>0.73866666666666669</v>
      </c>
      <c r="E129" s="239">
        <f>'Transformed 2013'!H120</f>
        <v>0.7383333333333334</v>
      </c>
      <c r="F129" s="239">
        <f>'Transformed 2016'!H120</f>
        <v>0.76400000000000001</v>
      </c>
      <c r="G129" s="239">
        <f>'Transformed 2019 new'!H120</f>
        <v>0.82099370769576274</v>
      </c>
      <c r="L129" s="240">
        <v>1</v>
      </c>
      <c r="Q129" s="251">
        <f t="shared" si="16"/>
        <v>0.99149888143176734</v>
      </c>
      <c r="R129" s="251">
        <f t="shared" si="17"/>
        <v>0.99954873646209397</v>
      </c>
      <c r="S129" s="251">
        <f t="shared" si="18"/>
        <v>1.0347629796839728</v>
      </c>
      <c r="T129" s="251">
        <f t="shared" si="19"/>
        <v>1.0745990938426213</v>
      </c>
      <c r="U129" s="273">
        <f t="shared" si="20"/>
        <v>1.1020049767728359</v>
      </c>
    </row>
    <row r="130" spans="1:23" s="240" customFormat="1" ht="13">
      <c r="A130" s="226" t="s">
        <v>128</v>
      </c>
      <c r="B130" s="226" t="s">
        <v>128</v>
      </c>
      <c r="C130" s="239">
        <f>'Transformed 2007'!H121</f>
        <v>0.61</v>
      </c>
      <c r="D130" s="239">
        <f>'Transformed 2010'!H121</f>
        <v>0.47054773917790965</v>
      </c>
      <c r="E130" s="239">
        <f>'Transformed 2013'!H121</f>
        <v>0.48538910827475223</v>
      </c>
      <c r="F130" s="239">
        <f>'Transformed 2016'!H121</f>
        <v>0.46741899161937583</v>
      </c>
      <c r="G130" s="239">
        <f>'Transformed 2019 new'!H121</f>
        <v>0.48957931454338455</v>
      </c>
      <c r="O130" s="240">
        <v>1</v>
      </c>
      <c r="Q130" s="251">
        <f t="shared" si="16"/>
        <v>0.77138973635722896</v>
      </c>
      <c r="R130" s="251">
        <f t="shared" si="17"/>
        <v>1.031540623535397</v>
      </c>
      <c r="S130" s="251">
        <f t="shared" si="18"/>
        <v>0.96297791534868038</v>
      </c>
      <c r="T130" s="251">
        <f t="shared" si="19"/>
        <v>1.0474099754638426</v>
      </c>
      <c r="U130" s="273">
        <f t="shared" si="20"/>
        <v>0.80258904023505662</v>
      </c>
    </row>
    <row r="131" spans="1:23" s="240" customFormat="1" ht="13">
      <c r="A131" s="226" t="s">
        <v>129</v>
      </c>
      <c r="B131" s="226" t="s">
        <v>129</v>
      </c>
      <c r="C131" s="239">
        <f>'Transformed 2007'!H122</f>
        <v>0.36017822963854829</v>
      </c>
      <c r="D131" s="239">
        <f>'Transformed 2010'!H122</f>
        <v>0.43192275311201112</v>
      </c>
      <c r="E131" s="239">
        <f>'Transformed 2013'!H122</f>
        <v>0.5278200733978855</v>
      </c>
      <c r="F131" s="239">
        <f>'Transformed 2016'!H122</f>
        <v>0.52365636190366571</v>
      </c>
      <c r="G131" s="239">
        <f>'Transformed 2019 new'!H122</f>
        <v>0.49900209007124746</v>
      </c>
      <c r="K131" s="240">
        <v>1</v>
      </c>
      <c r="Q131" s="251">
        <f t="shared" si="16"/>
        <v>1.19919172667782</v>
      </c>
      <c r="R131" s="251">
        <f t="shared" si="17"/>
        <v>1.2220242383503357</v>
      </c>
      <c r="S131" s="251">
        <f t="shared" si="18"/>
        <v>0.99211149460948778</v>
      </c>
      <c r="T131" s="251">
        <f t="shared" si="19"/>
        <v>0.95291898728625823</v>
      </c>
      <c r="U131" s="273">
        <f t="shared" si="20"/>
        <v>1.3854310144508564</v>
      </c>
    </row>
    <row r="132" spans="1:23" s="240" customFormat="1" ht="13">
      <c r="A132" s="226" t="s">
        <v>130</v>
      </c>
      <c r="B132" s="226" t="s">
        <v>130</v>
      </c>
      <c r="C132" s="239">
        <f>'Transformed 2007'!H123</f>
        <v>0.35</v>
      </c>
      <c r="D132" s="239">
        <f>'Transformed 2010'!H123</f>
        <v>0.54200000000000004</v>
      </c>
      <c r="E132" s="239">
        <f>'Transformed 2013'!H123</f>
        <v>0.60599999999999998</v>
      </c>
      <c r="F132" s="239">
        <f>'Transformed 2016'!H123</f>
        <v>0.56699999999999995</v>
      </c>
      <c r="G132" s="239">
        <f>'Transformed 2019 new'!H123</f>
        <v>0.5473963469996328</v>
      </c>
      <c r="H132" s="240">
        <v>1</v>
      </c>
      <c r="Q132" s="251">
        <f t="shared" ref="Q132:Q165" si="21">D132/C132</f>
        <v>1.5485714285714287</v>
      </c>
      <c r="R132" s="251">
        <f t="shared" ref="R132:R165" si="22">E132/D132</f>
        <v>1.1180811808118081</v>
      </c>
      <c r="S132" s="251">
        <f t="shared" ref="S132:S165" si="23">F132/E132</f>
        <v>0.93564356435643559</v>
      </c>
      <c r="T132" s="251">
        <f t="shared" ref="T132:T165" si="24">G132/F132</f>
        <v>0.96542565608400854</v>
      </c>
      <c r="U132" s="273">
        <f t="shared" ref="U132:U165" si="25">G132/C132</f>
        <v>1.5639895628560938</v>
      </c>
    </row>
    <row r="133" spans="1:23" s="240" customFormat="1" ht="13">
      <c r="A133" s="226" t="s">
        <v>131</v>
      </c>
      <c r="B133" s="226" t="s">
        <v>131</v>
      </c>
      <c r="C133" s="239">
        <f>'Transformed 2007'!H124</f>
        <v>0.5</v>
      </c>
      <c r="D133" s="239">
        <f>'Transformed 2010'!H124</f>
        <v>0.63478167035025002</v>
      </c>
      <c r="E133" s="239">
        <f>'Transformed 2013'!H124</f>
        <v>0.64964364230789318</v>
      </c>
      <c r="F133" s="239">
        <f>'Transformed 2016'!H124</f>
        <v>0.65199999999999991</v>
      </c>
      <c r="G133" s="239">
        <f>'Transformed 2019 new'!H124</f>
        <v>0.68397153520666665</v>
      </c>
      <c r="K133" s="240">
        <v>1</v>
      </c>
      <c r="Q133" s="251">
        <f t="shared" si="21"/>
        <v>1.2695633407005</v>
      </c>
      <c r="R133" s="251">
        <f t="shared" si="22"/>
        <v>1.0234127301587692</v>
      </c>
      <c r="S133" s="251">
        <f t="shared" si="23"/>
        <v>1.0036271542406474</v>
      </c>
      <c r="T133" s="251">
        <f t="shared" si="24"/>
        <v>1.0490360969427404</v>
      </c>
      <c r="U133" s="273">
        <f t="shared" si="25"/>
        <v>1.3679430704133333</v>
      </c>
    </row>
    <row r="134" spans="1:23" s="240" customFormat="1" ht="13">
      <c r="A134" s="226" t="s">
        <v>132</v>
      </c>
      <c r="B134" s="226" t="s">
        <v>132</v>
      </c>
      <c r="C134" s="239">
        <f>'Transformed 2007'!H125</f>
        <v>0.75</v>
      </c>
      <c r="D134" s="239">
        <f>'Transformed 2010'!H125</f>
        <v>0.64566666666666661</v>
      </c>
      <c r="E134" s="239">
        <f>'Transformed 2013'!H125</f>
        <v>0.69866666666666666</v>
      </c>
      <c r="F134" s="239">
        <f>'Transformed 2016'!H125</f>
        <v>0.72466666666666657</v>
      </c>
      <c r="G134" s="239">
        <f>'Transformed 2019 new'!H125</f>
        <v>0.73644185605011303</v>
      </c>
      <c r="O134" s="240">
        <v>1</v>
      </c>
      <c r="Q134" s="251">
        <f t="shared" si="21"/>
        <v>0.86088888888888881</v>
      </c>
      <c r="R134" s="251">
        <f t="shared" si="22"/>
        <v>1.082085699535364</v>
      </c>
      <c r="S134" s="251">
        <f t="shared" si="23"/>
        <v>1.0372137404580151</v>
      </c>
      <c r="T134" s="251">
        <f t="shared" si="24"/>
        <v>1.0162491113847008</v>
      </c>
      <c r="U134" s="273">
        <f t="shared" si="25"/>
        <v>0.98192247473348404</v>
      </c>
    </row>
    <row r="135" spans="1:23" s="240" customFormat="1" ht="13">
      <c r="A135" s="226" t="s">
        <v>133</v>
      </c>
      <c r="B135" s="226" t="s">
        <v>133</v>
      </c>
      <c r="C135" s="239">
        <f>'Transformed 2007'!H126</f>
        <v>0.55166666666666664</v>
      </c>
      <c r="D135" s="239">
        <f>'Transformed 2010'!H126</f>
        <v>0.63833333333333342</v>
      </c>
      <c r="E135" s="239">
        <f>'Transformed 2013'!H126</f>
        <v>0.64624999999999999</v>
      </c>
      <c r="F135" s="239">
        <f>'Transformed 2016'!H126</f>
        <v>0.64874999999999994</v>
      </c>
      <c r="G135" s="239">
        <f>'Transformed 2019 new'!H126</f>
        <v>0.66351799450459037</v>
      </c>
      <c r="K135" s="240">
        <v>1</v>
      </c>
      <c r="Q135" s="251">
        <f t="shared" si="21"/>
        <v>1.1570996978851966</v>
      </c>
      <c r="R135" s="251">
        <f t="shared" si="22"/>
        <v>1.0124020887728458</v>
      </c>
      <c r="S135" s="251">
        <f t="shared" si="23"/>
        <v>1.0038684719535782</v>
      </c>
      <c r="T135" s="251">
        <f t="shared" si="24"/>
        <v>1.0227637680224901</v>
      </c>
      <c r="U135" s="273">
        <f t="shared" si="25"/>
        <v>1.2027516516699523</v>
      </c>
    </row>
    <row r="136" spans="1:23" s="240" customFormat="1" ht="13">
      <c r="A136" s="226" t="s">
        <v>134</v>
      </c>
      <c r="B136" s="226" t="s">
        <v>134</v>
      </c>
      <c r="C136" s="239">
        <f>'Transformed 2007'!H127</f>
        <v>0.75</v>
      </c>
      <c r="D136" s="239">
        <f>'Transformed 2010'!H127</f>
        <v>0.57000000000000006</v>
      </c>
      <c r="E136" s="239">
        <f>'Transformed 2013'!H127</f>
        <v>0.63766666666666671</v>
      </c>
      <c r="F136" s="239">
        <f>'Transformed 2016'!H127</f>
        <v>0.6130000000000001</v>
      </c>
      <c r="G136" s="239">
        <f>'Transformed 2019 new'!H127</f>
        <v>0.57999999999999996</v>
      </c>
      <c r="K136" s="240">
        <v>1</v>
      </c>
      <c r="Q136" s="251">
        <f t="shared" si="21"/>
        <v>0.76000000000000012</v>
      </c>
      <c r="R136" s="251">
        <f t="shared" si="22"/>
        <v>1.1187134502923977</v>
      </c>
      <c r="S136" s="251">
        <f t="shared" si="23"/>
        <v>0.96131730266596982</v>
      </c>
      <c r="T136" s="251">
        <f t="shared" si="24"/>
        <v>0.94616639477977138</v>
      </c>
      <c r="U136" s="273">
        <f t="shared" si="25"/>
        <v>0.77333333333333332</v>
      </c>
    </row>
    <row r="137" spans="1:23" s="240" customFormat="1" ht="13">
      <c r="A137" s="226" t="s">
        <v>135</v>
      </c>
      <c r="B137" s="226" t="s">
        <v>135</v>
      </c>
      <c r="C137" s="239">
        <f>'Transformed 2007'!H128</f>
        <v>0.75</v>
      </c>
      <c r="D137" s="239">
        <f>'Transformed 2010'!H128</f>
        <v>0.80199999999999994</v>
      </c>
      <c r="E137" s="239">
        <f>'Transformed 2013'!H128</f>
        <v>0.85799999999999998</v>
      </c>
      <c r="F137" s="239">
        <f>'Transformed 2016'!H128</f>
        <v>0.83599999999999997</v>
      </c>
      <c r="G137" s="239">
        <f>'Transformed 2019 new'!H128</f>
        <v>0.83023442872499997</v>
      </c>
      <c r="J137" s="240">
        <v>1</v>
      </c>
      <c r="Q137" s="251">
        <f t="shared" si="21"/>
        <v>1.0693333333333332</v>
      </c>
      <c r="R137" s="251">
        <f t="shared" si="22"/>
        <v>1.0698254364089776</v>
      </c>
      <c r="S137" s="251">
        <f t="shared" si="23"/>
        <v>0.97435897435897434</v>
      </c>
      <c r="T137" s="251">
        <f t="shared" si="24"/>
        <v>0.99310338364234452</v>
      </c>
      <c r="U137" s="273">
        <f t="shared" si="25"/>
        <v>1.1069792382999999</v>
      </c>
    </row>
    <row r="138" spans="1:23" s="240" customFormat="1" ht="13">
      <c r="A138" s="227" t="s">
        <v>136</v>
      </c>
      <c r="B138" s="227" t="s">
        <v>136</v>
      </c>
      <c r="C138" s="239">
        <f>'Transformed 2007'!H129</f>
        <v>0.75</v>
      </c>
      <c r="D138" s="239">
        <f>'Transformed 2010'!H129</f>
        <v>0.81466666666666665</v>
      </c>
      <c r="E138" s="239">
        <f>'Transformed 2013'!H129</f>
        <v>0.81966666666666677</v>
      </c>
      <c r="F138" s="239">
        <f>'Transformed 2016'!H129</f>
        <v>0.83533333333333337</v>
      </c>
      <c r="G138" s="239">
        <f>'Transformed 2019 new'!H129</f>
        <v>0.79459812366909599</v>
      </c>
      <c r="L138" s="240">
        <v>1</v>
      </c>
      <c r="Q138" s="251">
        <f t="shared" si="21"/>
        <v>1.0862222222222222</v>
      </c>
      <c r="R138" s="251">
        <f t="shared" si="22"/>
        <v>1.006137479541735</v>
      </c>
      <c r="S138" s="251">
        <f t="shared" si="23"/>
        <v>1.019113460756405</v>
      </c>
      <c r="T138" s="251">
        <f t="shared" si="24"/>
        <v>0.95123478491910929</v>
      </c>
      <c r="U138" s="273">
        <f t="shared" si="25"/>
        <v>1.0594641648921279</v>
      </c>
    </row>
    <row r="139" spans="1:23" s="240" customFormat="1" ht="13">
      <c r="A139" s="226" t="s">
        <v>137</v>
      </c>
      <c r="B139" s="226" t="s">
        <v>137</v>
      </c>
      <c r="C139" s="239">
        <f>'Transformed 2007'!H130</f>
        <v>0.92666666666666675</v>
      </c>
      <c r="D139" s="239">
        <f>'Transformed 2010'!H130</f>
        <v>0.88233333333333341</v>
      </c>
      <c r="E139" s="239">
        <f>'Transformed 2013'!H130</f>
        <v>0.89700000000000002</v>
      </c>
      <c r="F139" s="239">
        <f>'Transformed 2016'!H130</f>
        <v>0.90566666666666662</v>
      </c>
      <c r="G139" s="239">
        <f>'Transformed 2019 new'!H130</f>
        <v>0.92049821732197734</v>
      </c>
      <c r="L139" s="240">
        <v>1</v>
      </c>
      <c r="Q139" s="251">
        <f t="shared" si="21"/>
        <v>0.952158273381295</v>
      </c>
      <c r="R139" s="251">
        <f t="shared" si="22"/>
        <v>1.0166225916131468</v>
      </c>
      <c r="S139" s="251">
        <f t="shared" si="23"/>
        <v>1.0096618357487921</v>
      </c>
      <c r="T139" s="251">
        <f t="shared" si="24"/>
        <v>1.0163763901236409</v>
      </c>
      <c r="U139" s="273">
        <f t="shared" si="25"/>
        <v>0.99334339998774523</v>
      </c>
    </row>
    <row r="140" spans="1:23" s="240" customFormat="1" ht="13">
      <c r="A140" s="226" t="s">
        <v>138</v>
      </c>
      <c r="B140" s="226" t="s">
        <v>138</v>
      </c>
      <c r="C140" s="239">
        <f>'Transformed 2007'!H131</f>
        <v>0.63</v>
      </c>
      <c r="D140" s="239">
        <f>'Transformed 2010'!H131</f>
        <v>0.67933333333333334</v>
      </c>
      <c r="E140" s="239">
        <f>'Transformed 2013'!H131</f>
        <v>0.69733333333333336</v>
      </c>
      <c r="F140" s="239">
        <f>'Transformed 2016'!H131</f>
        <v>0.67566666666666664</v>
      </c>
      <c r="G140" s="239">
        <f>'Transformed 2019 new'!H131</f>
        <v>0.58348245088499995</v>
      </c>
      <c r="K140" s="240">
        <v>1</v>
      </c>
      <c r="Q140" s="251">
        <f t="shared" si="21"/>
        <v>1.0783068783068783</v>
      </c>
      <c r="R140" s="251">
        <f t="shared" si="22"/>
        <v>1.0264965652600588</v>
      </c>
      <c r="S140" s="251">
        <f t="shared" si="23"/>
        <v>0.96892925430210319</v>
      </c>
      <c r="T140" s="251">
        <f t="shared" si="24"/>
        <v>0.86356554151702014</v>
      </c>
      <c r="U140" s="273">
        <f t="shared" si="25"/>
        <v>0.92616262045238085</v>
      </c>
    </row>
    <row r="141" spans="1:23" s="240" customFormat="1" ht="14">
      <c r="A141" s="226" t="s">
        <v>139</v>
      </c>
      <c r="B141" s="267" t="s">
        <v>139</v>
      </c>
      <c r="C141" s="268"/>
      <c r="D141" s="268"/>
      <c r="E141" s="239"/>
      <c r="F141" s="239"/>
      <c r="G141" s="239"/>
      <c r="K141" s="240">
        <v>1</v>
      </c>
      <c r="U141" s="274"/>
      <c r="W141" s="277" t="s">
        <v>682</v>
      </c>
    </row>
    <row r="142" spans="1:23" s="240" customFormat="1" ht="13">
      <c r="A142" s="226" t="s">
        <v>140</v>
      </c>
      <c r="B142" s="226" t="s">
        <v>140</v>
      </c>
      <c r="C142" s="239">
        <f>'Transformed 2007'!H133</f>
        <v>0.8</v>
      </c>
      <c r="D142" s="239">
        <f>'Transformed 2010'!H133</f>
        <v>0.83700000000000008</v>
      </c>
      <c r="E142" s="239">
        <f>'Transformed 2013'!H133</f>
        <v>0.85166666666666679</v>
      </c>
      <c r="F142" s="239">
        <f>'Transformed 2016'!H133</f>
        <v>0.8586666666666668</v>
      </c>
      <c r="G142" s="239">
        <f>'Transformed 2019 new'!H133</f>
        <v>0.86970020550432214</v>
      </c>
      <c r="L142" s="240">
        <v>1</v>
      </c>
      <c r="Q142" s="251">
        <f t="shared" si="21"/>
        <v>1.0462500000000001</v>
      </c>
      <c r="R142" s="251">
        <f t="shared" si="22"/>
        <v>1.0175228992433294</v>
      </c>
      <c r="S142" s="251">
        <f t="shared" si="23"/>
        <v>1.0082191780821919</v>
      </c>
      <c r="T142" s="251">
        <f t="shared" si="24"/>
        <v>1.0128496182115552</v>
      </c>
      <c r="U142" s="273">
        <f t="shared" si="25"/>
        <v>1.0871252568804026</v>
      </c>
    </row>
    <row r="143" spans="1:23" s="240" customFormat="1" ht="13">
      <c r="A143" s="226" t="s">
        <v>141</v>
      </c>
      <c r="B143" s="226" t="s">
        <v>141</v>
      </c>
      <c r="C143" s="239">
        <f>'Transformed 2007'!H134</f>
        <v>0.25</v>
      </c>
      <c r="D143" s="239">
        <f>'Transformed 2010'!H134</f>
        <v>0.23966666666666661</v>
      </c>
      <c r="E143" s="239">
        <f>'Transformed 2013'!H134</f>
        <v>0.50566666666666671</v>
      </c>
      <c r="F143" s="239">
        <f>'Transformed 2016'!H134</f>
        <v>0.56466666666666676</v>
      </c>
      <c r="G143" s="239">
        <f>'Transformed 2019 new'!H134</f>
        <v>0.60292449203206222</v>
      </c>
      <c r="I143" s="240">
        <v>1</v>
      </c>
      <c r="Q143" s="251">
        <f t="shared" si="21"/>
        <v>0.95866666666666644</v>
      </c>
      <c r="R143" s="251">
        <f t="shared" si="22"/>
        <v>2.1098748261474278</v>
      </c>
      <c r="S143" s="251">
        <f t="shared" si="23"/>
        <v>1.1166776532630192</v>
      </c>
      <c r="T143" s="251">
        <f t="shared" si="24"/>
        <v>1.0677529374829908</v>
      </c>
      <c r="U143" s="273">
        <f t="shared" si="25"/>
        <v>2.4116979681282489</v>
      </c>
    </row>
    <row r="144" spans="1:23" s="240" customFormat="1" ht="13">
      <c r="A144" s="226" t="s">
        <v>142</v>
      </c>
      <c r="B144" s="267" t="s">
        <v>142</v>
      </c>
      <c r="C144" s="239"/>
      <c r="D144" s="239"/>
      <c r="E144" s="239"/>
      <c r="F144" s="239"/>
      <c r="G144" s="239"/>
      <c r="H144" s="240">
        <v>1</v>
      </c>
      <c r="U144" s="274"/>
      <c r="W144" s="277" t="s">
        <v>681</v>
      </c>
    </row>
    <row r="145" spans="1:21" s="240" customFormat="1" ht="13">
      <c r="A145" s="226" t="s">
        <v>143</v>
      </c>
      <c r="B145" s="226" t="s">
        <v>143</v>
      </c>
      <c r="C145" s="239">
        <f>'Transformed 2007'!H136</f>
        <v>0.99833333333333341</v>
      </c>
      <c r="D145" s="239">
        <f>'Transformed 2010'!H136</f>
        <v>0.93200000000000005</v>
      </c>
      <c r="E145" s="239">
        <f>'Transformed 2013'!H136</f>
        <v>0.95</v>
      </c>
      <c r="F145" s="239">
        <f>'Transformed 2016'!H136</f>
        <v>0.94600000000000006</v>
      </c>
      <c r="G145" s="239">
        <f>'Transformed 2019 new'!H136</f>
        <v>0.93184448606511305</v>
      </c>
      <c r="L145" s="240">
        <v>1</v>
      </c>
      <c r="Q145" s="251">
        <f t="shared" si="21"/>
        <v>0.93355592654424036</v>
      </c>
      <c r="R145" s="251">
        <f t="shared" si="22"/>
        <v>1.0193133047210299</v>
      </c>
      <c r="S145" s="251">
        <f t="shared" si="23"/>
        <v>0.99578947368421067</v>
      </c>
      <c r="T145" s="251">
        <f t="shared" si="24"/>
        <v>0.98503645461428435</v>
      </c>
      <c r="U145" s="273">
        <f t="shared" si="25"/>
        <v>0.9334001529867576</v>
      </c>
    </row>
    <row r="146" spans="1:21" s="240" customFormat="1" ht="13">
      <c r="A146" s="226" t="s">
        <v>144</v>
      </c>
      <c r="B146" s="226" t="s">
        <v>144</v>
      </c>
      <c r="C146" s="239">
        <f>'Transformed 2007'!H137</f>
        <v>0.91</v>
      </c>
      <c r="D146" s="239">
        <f>'Transformed 2010'!H137</f>
        <v>0.93599999999999994</v>
      </c>
      <c r="E146" s="239">
        <f>'Transformed 2013'!H137</f>
        <v>0.93633333333333335</v>
      </c>
      <c r="F146" s="239">
        <f>'Transformed 2016'!H137</f>
        <v>0.94000000000000006</v>
      </c>
      <c r="G146" s="239">
        <f>'Transformed 2019 new'!H137</f>
        <v>0.94563513421166667</v>
      </c>
      <c r="M146" s="240">
        <v>1</v>
      </c>
      <c r="Q146" s="251">
        <f t="shared" si="21"/>
        <v>1.0285714285714285</v>
      </c>
      <c r="R146" s="251">
        <f t="shared" si="22"/>
        <v>1.0003561253561255</v>
      </c>
      <c r="S146" s="251">
        <f t="shared" si="23"/>
        <v>1.0039159843360628</v>
      </c>
      <c r="T146" s="251">
        <f t="shared" si="24"/>
        <v>1.0059948236294325</v>
      </c>
      <c r="U146" s="273">
        <f t="shared" si="25"/>
        <v>1.0391594881446886</v>
      </c>
    </row>
    <row r="147" spans="1:21" s="240" customFormat="1" ht="13">
      <c r="A147" s="226" t="s">
        <v>145</v>
      </c>
      <c r="B147" s="226" t="s">
        <v>145</v>
      </c>
      <c r="C147" s="239">
        <f>'Transformed 2007'!H138</f>
        <v>0.5</v>
      </c>
      <c r="D147" s="239">
        <f>'Transformed 2010'!H138</f>
        <v>0.6163333333333334</v>
      </c>
      <c r="E147" s="239">
        <f>'Transformed 2013'!H138</f>
        <v>0.55966666666666665</v>
      </c>
      <c r="F147" s="239">
        <f>'Transformed 2016'!H138</f>
        <v>0.58433333333333337</v>
      </c>
      <c r="G147" s="239">
        <f>'Transformed 2019 new'!H138</f>
        <v>0.58103479742799435</v>
      </c>
      <c r="P147" s="240">
        <v>1</v>
      </c>
      <c r="Q147" s="251">
        <f t="shared" si="21"/>
        <v>1.2326666666666668</v>
      </c>
      <c r="R147" s="251">
        <f t="shared" si="22"/>
        <v>0.90805840995132492</v>
      </c>
      <c r="S147" s="251">
        <f t="shared" si="23"/>
        <v>1.0440738534842169</v>
      </c>
      <c r="T147" s="251">
        <f t="shared" si="24"/>
        <v>0.99435504408669873</v>
      </c>
      <c r="U147" s="273">
        <f t="shared" si="25"/>
        <v>1.1620695948559887</v>
      </c>
    </row>
    <row r="148" spans="1:21" s="240" customFormat="1" ht="13">
      <c r="A148" s="226" t="s">
        <v>146</v>
      </c>
      <c r="B148" s="226" t="s">
        <v>146</v>
      </c>
      <c r="C148" s="239">
        <f>'Transformed 2007'!H139</f>
        <v>0.75</v>
      </c>
      <c r="D148" s="239">
        <f>'Transformed 2010'!H139</f>
        <v>0.65199999999999991</v>
      </c>
      <c r="E148" s="239">
        <f>'Transformed 2013'!H139</f>
        <v>0.57233333333333325</v>
      </c>
      <c r="F148" s="239">
        <f>'Transformed 2016'!H139</f>
        <v>0.58099999999999996</v>
      </c>
      <c r="G148" s="239">
        <f>'Transformed 2019 new'!H139</f>
        <v>0.56843326700249663</v>
      </c>
      <c r="K148" s="240">
        <v>1</v>
      </c>
      <c r="Q148" s="251">
        <f t="shared" si="21"/>
        <v>0.86933333333333318</v>
      </c>
      <c r="R148" s="251">
        <f t="shared" si="22"/>
        <v>0.8778118609406953</v>
      </c>
      <c r="S148" s="251">
        <f t="shared" si="23"/>
        <v>1.0151426907396623</v>
      </c>
      <c r="T148" s="251">
        <f t="shared" si="24"/>
        <v>0.97837051119190477</v>
      </c>
      <c r="U148" s="273">
        <f t="shared" si="25"/>
        <v>0.75791102266999555</v>
      </c>
    </row>
    <row r="149" spans="1:21" s="240" customFormat="1" ht="13">
      <c r="A149" s="226" t="s">
        <v>147</v>
      </c>
      <c r="B149" s="226" t="s">
        <v>147</v>
      </c>
      <c r="C149" s="239">
        <f>'Transformed 2007'!H140</f>
        <v>0.44999999999999996</v>
      </c>
      <c r="D149" s="239">
        <f>'Transformed 2010'!H140</f>
        <v>0.51384590262574414</v>
      </c>
      <c r="E149" s="239">
        <f>'Transformed 2013'!H140</f>
        <v>0.56080070041640329</v>
      </c>
      <c r="F149" s="239">
        <f>'Transformed 2016'!H140</f>
        <v>0.57230228981325815</v>
      </c>
      <c r="G149" s="239">
        <f>'Transformed 2019 new'!H140</f>
        <v>0.5816135207698061</v>
      </c>
      <c r="J149" s="240">
        <v>1</v>
      </c>
      <c r="Q149" s="251">
        <f t="shared" si="21"/>
        <v>1.141879783612765</v>
      </c>
      <c r="R149" s="251">
        <f t="shared" si="22"/>
        <v>1.0913791421722367</v>
      </c>
      <c r="S149" s="251">
        <f t="shared" si="23"/>
        <v>1.0205092279455334</v>
      </c>
      <c r="T149" s="251">
        <f t="shared" si="24"/>
        <v>1.0162697775673522</v>
      </c>
      <c r="U149" s="273">
        <f t="shared" si="25"/>
        <v>1.2924744905995693</v>
      </c>
    </row>
    <row r="150" spans="1:21" s="240" customFormat="1" ht="13">
      <c r="A150" s="226" t="s">
        <v>148</v>
      </c>
      <c r="B150" s="226" t="s">
        <v>148</v>
      </c>
      <c r="C150" s="239">
        <f>'Transformed 2007'!H141</f>
        <v>0.5</v>
      </c>
      <c r="D150" s="239">
        <f>'Transformed 2010'!H141</f>
        <v>0.56699999999999995</v>
      </c>
      <c r="E150" s="239">
        <f>'Transformed 2013'!H141</f>
        <v>0.61133333333333328</v>
      </c>
      <c r="F150" s="239">
        <f>'Transformed 2016'!H141</f>
        <v>0.59833333333333338</v>
      </c>
      <c r="G150" s="239">
        <f>'Transformed 2019 new'!H141</f>
        <v>0.66033333333333333</v>
      </c>
      <c r="J150" s="240">
        <v>1</v>
      </c>
      <c r="Q150" s="251">
        <f t="shared" si="21"/>
        <v>1.1339999999999999</v>
      </c>
      <c r="R150" s="251">
        <f t="shared" si="22"/>
        <v>1.0781893004115226</v>
      </c>
      <c r="S150" s="251">
        <f t="shared" si="23"/>
        <v>0.97873500545256287</v>
      </c>
      <c r="T150" s="251">
        <f t="shared" si="24"/>
        <v>1.1036211699164344</v>
      </c>
      <c r="U150" s="273">
        <f t="shared" si="25"/>
        <v>1.3206666666666667</v>
      </c>
    </row>
    <row r="151" spans="1:21" s="240" customFormat="1" ht="13">
      <c r="A151" s="226" t="s">
        <v>149</v>
      </c>
      <c r="B151" s="226" t="s">
        <v>149</v>
      </c>
      <c r="C151" s="239">
        <f>'Transformed 2007'!H142</f>
        <v>0.42</v>
      </c>
      <c r="D151" s="239">
        <f>'Transformed 2010'!H142</f>
        <v>0.57250000000000001</v>
      </c>
      <c r="E151" s="239">
        <f>'Transformed 2013'!H142</f>
        <v>0.58000000000000007</v>
      </c>
      <c r="F151" s="239">
        <f>'Transformed 2016'!H142</f>
        <v>0.54749999999999999</v>
      </c>
      <c r="G151" s="239">
        <f>'Transformed 2019 new'!H142</f>
        <v>0.54499999999999993</v>
      </c>
      <c r="K151" s="240">
        <v>1</v>
      </c>
      <c r="Q151" s="251">
        <f t="shared" si="21"/>
        <v>1.3630952380952381</v>
      </c>
      <c r="R151" s="251">
        <f t="shared" si="22"/>
        <v>1.0131004366812228</v>
      </c>
      <c r="S151" s="251">
        <f t="shared" si="23"/>
        <v>0.94396551724137923</v>
      </c>
      <c r="T151" s="251">
        <f t="shared" si="24"/>
        <v>0.99543378995433784</v>
      </c>
      <c r="U151" s="273">
        <f t="shared" si="25"/>
        <v>1.2976190476190474</v>
      </c>
    </row>
    <row r="152" spans="1:21" s="240" customFormat="1" ht="13">
      <c r="A152" s="226" t="s">
        <v>150</v>
      </c>
      <c r="B152" s="226" t="s">
        <v>150</v>
      </c>
      <c r="C152" s="239">
        <f>'Transformed 2007'!H143</f>
        <v>0.53333333333333344</v>
      </c>
      <c r="D152" s="239">
        <f>'Transformed 2010'!H143</f>
        <v>0.62633333333333341</v>
      </c>
      <c r="E152" s="239">
        <f>'Transformed 2013'!H143</f>
        <v>0.68933333333333335</v>
      </c>
      <c r="F152" s="239">
        <f>'Transformed 2016'!H143</f>
        <v>0.71599999999999997</v>
      </c>
      <c r="G152" s="239">
        <f>'Transformed 2019 new'!H143</f>
        <v>0.75292525355000006</v>
      </c>
      <c r="N152" s="240">
        <v>1</v>
      </c>
      <c r="Q152" s="251">
        <f t="shared" si="21"/>
        <v>1.1743749999999999</v>
      </c>
      <c r="R152" s="251">
        <f t="shared" si="22"/>
        <v>1.1005854177754124</v>
      </c>
      <c r="S152" s="251">
        <f t="shared" si="23"/>
        <v>1.0386847195357833</v>
      </c>
      <c r="T152" s="251">
        <f t="shared" si="24"/>
        <v>1.0515715831703911</v>
      </c>
      <c r="U152" s="273">
        <f t="shared" si="25"/>
        <v>1.4117348504062499</v>
      </c>
    </row>
    <row r="153" spans="1:21" s="240" customFormat="1" ht="13">
      <c r="A153" s="226" t="s">
        <v>151</v>
      </c>
      <c r="B153" s="226" t="s">
        <v>151</v>
      </c>
      <c r="C153" s="239">
        <f>'Transformed 2007'!H144</f>
        <v>0.7</v>
      </c>
      <c r="D153" s="239">
        <f>'Transformed 2010'!H144</f>
        <v>0.67599999999999993</v>
      </c>
      <c r="E153" s="239">
        <f>'Transformed 2013'!H144</f>
        <v>0.53603470590057722</v>
      </c>
      <c r="F153" s="239">
        <f>'Transformed 2016'!H144</f>
        <v>0.49853650208607281</v>
      </c>
      <c r="G153" s="239">
        <f>'Transformed 2019 new'!H144</f>
        <v>0.62185344427940681</v>
      </c>
      <c r="H153" s="240">
        <v>1</v>
      </c>
      <c r="Q153" s="251">
        <f t="shared" si="21"/>
        <v>0.96571428571428564</v>
      </c>
      <c r="R153" s="251">
        <f t="shared" si="22"/>
        <v>0.79295074837363499</v>
      </c>
      <c r="S153" s="251">
        <f t="shared" si="23"/>
        <v>0.93004519408588537</v>
      </c>
      <c r="T153" s="251">
        <f t="shared" si="24"/>
        <v>1.2473578999277433</v>
      </c>
      <c r="U153" s="273">
        <f t="shared" si="25"/>
        <v>0.88836206325629552</v>
      </c>
    </row>
    <row r="154" spans="1:21" s="240" customFormat="1" ht="13">
      <c r="A154" s="226" t="s">
        <v>152</v>
      </c>
      <c r="B154" s="226" t="s">
        <v>152</v>
      </c>
      <c r="C154" s="239">
        <f>'Transformed 2007'!H145</f>
        <v>0.49</v>
      </c>
      <c r="D154" s="239">
        <f>'Transformed 2010'!H145</f>
        <v>0.52339332242530223</v>
      </c>
      <c r="E154" s="239">
        <f>'Transformed 2013'!H145</f>
        <v>0.55026976713096332</v>
      </c>
      <c r="F154" s="239">
        <f>'Transformed 2016'!H145</f>
        <v>0.40652037892393428</v>
      </c>
      <c r="G154" s="239">
        <f>'Transformed 2019 new'!H145</f>
        <v>0.41279956870577444</v>
      </c>
      <c r="H154" s="240">
        <v>1</v>
      </c>
      <c r="Q154" s="251">
        <f t="shared" si="21"/>
        <v>1.0681496376026576</v>
      </c>
      <c r="R154" s="251">
        <f t="shared" si="22"/>
        <v>1.0513503775346633</v>
      </c>
      <c r="S154" s="251">
        <f t="shared" si="23"/>
        <v>0.73876560771906463</v>
      </c>
      <c r="T154" s="251">
        <f t="shared" si="24"/>
        <v>1.0154461869745897</v>
      </c>
      <c r="U154" s="273">
        <f t="shared" si="25"/>
        <v>0.84244809939953968</v>
      </c>
    </row>
    <row r="155" spans="1:21" s="240" customFormat="1" ht="13">
      <c r="A155" s="226" t="s">
        <v>153</v>
      </c>
      <c r="B155" s="226" t="s">
        <v>153</v>
      </c>
      <c r="C155" s="239">
        <f>'Transformed 2007'!H146</f>
        <v>0.2599999999999999</v>
      </c>
      <c r="D155" s="239">
        <f>'Transformed 2010'!H146</f>
        <v>0.45967287225362591</v>
      </c>
      <c r="E155" s="239">
        <f>'Transformed 2013'!H146</f>
        <v>0.41518502090468257</v>
      </c>
      <c r="F155" s="239">
        <f>'Transformed 2016'!H146</f>
        <v>0.41773462783638066</v>
      </c>
      <c r="G155" s="239">
        <f>'Transformed 2019 new'!H146</f>
        <v>0.44779109574196951</v>
      </c>
      <c r="K155" s="240">
        <v>1</v>
      </c>
      <c r="Q155" s="251">
        <f t="shared" si="21"/>
        <v>1.7679725855908697</v>
      </c>
      <c r="R155" s="251">
        <f t="shared" si="22"/>
        <v>0.90321845374334586</v>
      </c>
      <c r="S155" s="251">
        <f t="shared" si="23"/>
        <v>1.0061408933447129</v>
      </c>
      <c r="T155" s="251">
        <f t="shared" si="24"/>
        <v>1.0719511046074004</v>
      </c>
      <c r="U155" s="273">
        <f t="shared" si="25"/>
        <v>1.7222734451614219</v>
      </c>
    </row>
    <row r="156" spans="1:21" s="240" customFormat="1" ht="13">
      <c r="A156" s="226" t="s">
        <v>154</v>
      </c>
      <c r="B156" s="226" t="s">
        <v>154</v>
      </c>
      <c r="C156" s="239">
        <f>'Transformed 2007'!H147</f>
        <v>0.5</v>
      </c>
      <c r="D156" s="239">
        <f>'Transformed 2010'!H147</f>
        <v>0.66366666666666663</v>
      </c>
      <c r="E156" s="239">
        <f>'Transformed 2013'!H147</f>
        <v>0.43118082160962024</v>
      </c>
      <c r="F156" s="239">
        <f>'Transformed 2016'!H147</f>
        <v>0.35951566627300641</v>
      </c>
      <c r="G156" s="239">
        <f>'Transformed 2019 new'!H147</f>
        <v>0.57524630832457624</v>
      </c>
      <c r="O156" s="240">
        <v>1</v>
      </c>
      <c r="Q156" s="251">
        <f t="shared" si="21"/>
        <v>1.3273333333333333</v>
      </c>
      <c r="R156" s="251">
        <f t="shared" si="22"/>
        <v>0.64969485928119575</v>
      </c>
      <c r="S156" s="251">
        <f t="shared" si="23"/>
        <v>0.83379326782419472</v>
      </c>
      <c r="T156" s="251">
        <f t="shared" si="24"/>
        <v>1.6000590858473185</v>
      </c>
      <c r="U156" s="273">
        <f t="shared" si="25"/>
        <v>1.1504926166491525</v>
      </c>
    </row>
    <row r="157" spans="1:21" s="240" customFormat="1" ht="13">
      <c r="A157" s="226" t="s">
        <v>155</v>
      </c>
      <c r="B157" s="226" t="s">
        <v>155</v>
      </c>
      <c r="C157" s="239">
        <f>'Transformed 2007'!H148</f>
        <v>0.75</v>
      </c>
      <c r="D157" s="239">
        <f>'Transformed 2010'!H148</f>
        <v>0.79200000000000004</v>
      </c>
      <c r="E157" s="239">
        <f>'Transformed 2013'!H148</f>
        <v>0.752</v>
      </c>
      <c r="F157" s="239">
        <f>'Transformed 2016'!H148</f>
        <v>0.69800000000000006</v>
      </c>
      <c r="G157" s="239">
        <f>'Transformed 2019 new'!H148</f>
        <v>0.69158469931666677</v>
      </c>
      <c r="H157" s="240">
        <v>1</v>
      </c>
      <c r="Q157" s="251">
        <f t="shared" si="21"/>
        <v>1.056</v>
      </c>
      <c r="R157" s="251">
        <f t="shared" si="22"/>
        <v>0.9494949494949495</v>
      </c>
      <c r="S157" s="251">
        <f t="shared" si="23"/>
        <v>0.92819148936170226</v>
      </c>
      <c r="T157" s="251">
        <f t="shared" si="24"/>
        <v>0.99080902480897814</v>
      </c>
      <c r="U157" s="273">
        <f t="shared" si="25"/>
        <v>0.92211293242222236</v>
      </c>
    </row>
    <row r="158" spans="1:21" s="240" customFormat="1" ht="13">
      <c r="A158" s="226" t="s">
        <v>156</v>
      </c>
      <c r="B158" s="226" t="s">
        <v>156</v>
      </c>
      <c r="C158" s="239">
        <f>'Transformed 2007'!H149</f>
        <v>0.79</v>
      </c>
      <c r="D158" s="239">
        <f>'Transformed 2010'!H149</f>
        <v>0.89200000000000002</v>
      </c>
      <c r="E158" s="239">
        <f>'Transformed 2013'!H149</f>
        <v>0.92100000000000004</v>
      </c>
      <c r="F158" s="239">
        <f>'Transformed 2016'!H149</f>
        <v>0.87199999999999989</v>
      </c>
      <c r="G158" s="239">
        <f>'Transformed 2019 new'!H149</f>
        <v>0.88870826676901127</v>
      </c>
      <c r="M158" s="240">
        <v>1</v>
      </c>
      <c r="Q158" s="251">
        <f t="shared" si="21"/>
        <v>1.1291139240506329</v>
      </c>
      <c r="R158" s="251">
        <f t="shared" si="22"/>
        <v>1.0325112107623318</v>
      </c>
      <c r="S158" s="251">
        <f t="shared" si="23"/>
        <v>0.94679695982627565</v>
      </c>
      <c r="T158" s="251">
        <f t="shared" si="24"/>
        <v>1.0191608563864809</v>
      </c>
      <c r="U158" s="273">
        <f t="shared" si="25"/>
        <v>1.1249471731253307</v>
      </c>
    </row>
    <row r="159" spans="1:21" s="240" customFormat="1" ht="13">
      <c r="A159" s="226" t="s">
        <v>157</v>
      </c>
      <c r="B159" s="226" t="s">
        <v>157</v>
      </c>
      <c r="C159" s="239">
        <f>'Transformed 2007'!H150</f>
        <v>0.79000000000000015</v>
      </c>
      <c r="D159" s="239">
        <f>'Transformed 2010'!H150</f>
        <v>0.76100000000000001</v>
      </c>
      <c r="E159" s="239">
        <f>'Transformed 2013'!H150</f>
        <v>0.82433333333333325</v>
      </c>
      <c r="F159" s="239">
        <f>'Transformed 2016'!H150</f>
        <v>0.83100000000000007</v>
      </c>
      <c r="G159" s="239">
        <f>'Transformed 2019 new'!H150</f>
        <v>0.69547820984093223</v>
      </c>
      <c r="M159" s="240">
        <v>1</v>
      </c>
      <c r="Q159" s="251">
        <f t="shared" si="21"/>
        <v>0.96329113924050613</v>
      </c>
      <c r="R159" s="251">
        <f t="shared" si="22"/>
        <v>1.0832238282961015</v>
      </c>
      <c r="S159" s="251">
        <f t="shared" si="23"/>
        <v>1.0080873433077235</v>
      </c>
      <c r="T159" s="251">
        <f t="shared" si="24"/>
        <v>0.83691722002518909</v>
      </c>
      <c r="U159" s="273">
        <f t="shared" si="25"/>
        <v>0.88035216435561026</v>
      </c>
    </row>
    <row r="160" spans="1:21" s="240" customFormat="1" ht="13">
      <c r="A160" s="226" t="s">
        <v>158</v>
      </c>
      <c r="B160" s="226" t="s">
        <v>158</v>
      </c>
      <c r="C160" s="239">
        <f>'Transformed 2007'!H151</f>
        <v>0.85499999999999998</v>
      </c>
      <c r="D160" s="239">
        <f>'Transformed 2010'!H151</f>
        <v>0.85399999999999987</v>
      </c>
      <c r="E160" s="239">
        <f>'Transformed 2013'!H151</f>
        <v>0.85333333333333328</v>
      </c>
      <c r="F160" s="239">
        <f>'Transformed 2016'!H151</f>
        <v>0.86333333333333329</v>
      </c>
      <c r="G160" s="239">
        <f>'Transformed 2019 new'!H151</f>
        <v>0.83843503721276846</v>
      </c>
      <c r="N160" s="240">
        <v>1</v>
      </c>
      <c r="Q160" s="251">
        <f t="shared" si="21"/>
        <v>0.99883040935672507</v>
      </c>
      <c r="R160" s="251">
        <f t="shared" si="22"/>
        <v>0.99921935987509769</v>
      </c>
      <c r="S160" s="251">
        <f t="shared" si="23"/>
        <v>1.01171875</v>
      </c>
      <c r="T160" s="251">
        <f t="shared" si="24"/>
        <v>0.97116027476382449</v>
      </c>
      <c r="U160" s="273">
        <f t="shared" si="25"/>
        <v>0.98062577451785782</v>
      </c>
    </row>
    <row r="161" spans="1:23" s="240" customFormat="1" ht="13">
      <c r="A161" s="226" t="s">
        <v>159</v>
      </c>
      <c r="B161" s="267" t="s">
        <v>159</v>
      </c>
      <c r="C161" s="239"/>
      <c r="D161" s="239"/>
      <c r="E161" s="239"/>
      <c r="F161" s="239"/>
      <c r="G161" s="239"/>
      <c r="P161" s="240">
        <v>1</v>
      </c>
      <c r="U161" s="274"/>
      <c r="W161" s="277" t="s">
        <v>681</v>
      </c>
    </row>
    <row r="162" spans="1:23" s="240" customFormat="1" ht="13">
      <c r="A162" s="226" t="s">
        <v>160</v>
      </c>
      <c r="B162" s="226" t="s">
        <v>160</v>
      </c>
      <c r="C162" s="239">
        <f>'Transformed 2007'!H153</f>
        <v>0.75</v>
      </c>
      <c r="D162" s="239">
        <f>'Transformed 2010'!H153</f>
        <v>0.63900000000000001</v>
      </c>
      <c r="E162" s="239">
        <f>'Transformed 2013'!H153</f>
        <v>0.59433333333333338</v>
      </c>
      <c r="F162" s="239">
        <f>'Transformed 2016'!H153</f>
        <v>0.59933333333333327</v>
      </c>
      <c r="G162" s="239">
        <f>'Transformed 2019 new'!H153</f>
        <v>0.60043368597909608</v>
      </c>
      <c r="J162" s="240">
        <v>1</v>
      </c>
      <c r="Q162" s="251">
        <f t="shared" si="21"/>
        <v>0.85199999999999998</v>
      </c>
      <c r="R162" s="251">
        <f t="shared" si="22"/>
        <v>0.93009911319770477</v>
      </c>
      <c r="S162" s="251">
        <f t="shared" si="23"/>
        <v>1.008412787436904</v>
      </c>
      <c r="T162" s="251">
        <f t="shared" si="24"/>
        <v>1.0018359610329746</v>
      </c>
      <c r="U162" s="273">
        <f t="shared" si="25"/>
        <v>0.80057824797212807</v>
      </c>
    </row>
    <row r="163" spans="1:23" s="240" customFormat="1" ht="13">
      <c r="A163" s="226" t="s">
        <v>161</v>
      </c>
      <c r="B163" s="226" t="s">
        <v>161</v>
      </c>
      <c r="C163" s="239">
        <f>'Transformed 2007'!H154</f>
        <v>0.28000000000000003</v>
      </c>
      <c r="D163" s="239">
        <f>'Transformed 2010'!H154</f>
        <v>0.27184354463424937</v>
      </c>
      <c r="E163" s="239">
        <f>'Transformed 2013'!H154</f>
        <v>0.1708063648003833</v>
      </c>
      <c r="F163" s="239">
        <f>'Transformed 2016'!H154</f>
        <v>9.7333333333333327E-2</v>
      </c>
      <c r="G163" s="239">
        <f>'Transformed 2019 new'!H154</f>
        <v>8.8071135144124305E-2</v>
      </c>
      <c r="H163" s="240">
        <v>1</v>
      </c>
      <c r="Q163" s="251">
        <f t="shared" si="21"/>
        <v>0.97086980226517627</v>
      </c>
      <c r="R163" s="251">
        <f t="shared" si="22"/>
        <v>0.62832599181339377</v>
      </c>
      <c r="S163" s="251">
        <f t="shared" si="23"/>
        <v>0.56984605607106098</v>
      </c>
      <c r="T163" s="251">
        <f t="shared" si="24"/>
        <v>0.90484042956292099</v>
      </c>
      <c r="U163" s="273">
        <f t="shared" si="25"/>
        <v>0.31453976837187247</v>
      </c>
    </row>
    <row r="164" spans="1:23" s="240" customFormat="1" ht="13">
      <c r="A164" s="226" t="s">
        <v>162</v>
      </c>
      <c r="B164" s="226" t="s">
        <v>162</v>
      </c>
      <c r="C164" s="239">
        <f>'Transformed 2007'!H155</f>
        <v>0.75</v>
      </c>
      <c r="D164" s="239">
        <f>'Transformed 2010'!H155</f>
        <v>0.65366666666666673</v>
      </c>
      <c r="E164" s="239">
        <f>'Transformed 2013'!H155</f>
        <v>0.59433333333333338</v>
      </c>
      <c r="F164" s="239">
        <f>'Transformed 2016'!H155</f>
        <v>0.57766666666666677</v>
      </c>
      <c r="G164" s="239">
        <f>'Transformed 2019 new'!H155</f>
        <v>0.55113403163926544</v>
      </c>
      <c r="K164" s="240">
        <v>1</v>
      </c>
      <c r="Q164" s="251">
        <f t="shared" si="21"/>
        <v>0.87155555555555564</v>
      </c>
      <c r="R164" s="251">
        <f t="shared" si="22"/>
        <v>0.90922998470168281</v>
      </c>
      <c r="S164" s="251">
        <f t="shared" si="23"/>
        <v>0.97195737521031977</v>
      </c>
      <c r="T164" s="251">
        <f t="shared" si="24"/>
        <v>0.95406929885620084</v>
      </c>
      <c r="U164" s="273">
        <f t="shared" si="25"/>
        <v>0.73484537551902063</v>
      </c>
    </row>
    <row r="165" spans="1:23" s="240" customFormat="1" ht="14" thickBot="1">
      <c r="A165" s="228" t="s">
        <v>163</v>
      </c>
      <c r="B165" s="228" t="s">
        <v>163</v>
      </c>
      <c r="C165" s="239">
        <f>'Transformed 2007'!H156</f>
        <v>0.29999999999999993</v>
      </c>
      <c r="D165" s="239">
        <f>'Transformed 2010'!H156</f>
        <v>0.53033333333333332</v>
      </c>
      <c r="E165" s="239">
        <f>'Transformed 2013'!H156</f>
        <v>0.53466666666666662</v>
      </c>
      <c r="F165" s="239">
        <f>'Transformed 2016'!H156</f>
        <v>0.54566666666666674</v>
      </c>
      <c r="G165" s="239">
        <f>'Transformed 2019 new'!H156</f>
        <v>0.53089197995245763</v>
      </c>
      <c r="K165" s="240">
        <v>1</v>
      </c>
      <c r="Q165" s="251">
        <f t="shared" si="21"/>
        <v>1.7677777777777781</v>
      </c>
      <c r="R165" s="251">
        <f t="shared" si="22"/>
        <v>1.0081709616593337</v>
      </c>
      <c r="S165" s="251">
        <f t="shared" si="23"/>
        <v>1.0205735660847883</v>
      </c>
      <c r="T165" s="251">
        <f t="shared" si="24"/>
        <v>0.97292360406681289</v>
      </c>
      <c r="U165" s="275">
        <f t="shared" si="25"/>
        <v>1.7696399331748591</v>
      </c>
    </row>
    <row r="166" spans="1:23" ht="13">
      <c r="A166" s="248"/>
      <c r="B166" s="248"/>
      <c r="C166" s="248"/>
      <c r="D166" s="248"/>
      <c r="E166" s="249"/>
      <c r="F166" s="249"/>
      <c r="G166" s="249"/>
    </row>
    <row r="167" spans="1:23" ht="13">
      <c r="A167" s="248"/>
      <c r="B167" s="248"/>
      <c r="C167" s="248"/>
      <c r="D167" s="248"/>
      <c r="E167" s="249"/>
      <c r="F167" s="249"/>
      <c r="G167" s="249"/>
    </row>
    <row r="168" spans="1:23" s="236" customFormat="1" ht="60" customHeight="1">
      <c r="A168" s="248"/>
      <c r="C168" s="244">
        <v>2007</v>
      </c>
      <c r="D168" s="245">
        <v>2010</v>
      </c>
      <c r="E168" s="246">
        <v>2013</v>
      </c>
      <c r="F168" s="246">
        <v>2016</v>
      </c>
      <c r="G168" s="246">
        <v>2019</v>
      </c>
      <c r="H168" s="237" t="s">
        <v>670</v>
      </c>
      <c r="I168" s="237"/>
      <c r="J168" s="237"/>
      <c r="K168" s="237"/>
      <c r="L168" s="237"/>
      <c r="M168" s="237"/>
      <c r="N168" s="237"/>
      <c r="O168" s="237"/>
      <c r="P168" s="237"/>
      <c r="Q168" s="251"/>
      <c r="R168" s="251"/>
      <c r="S168" s="251"/>
      <c r="T168" s="251"/>
      <c r="U168" s="251"/>
    </row>
    <row r="169" spans="1:23" s="240" customFormat="1" ht="14" thickBot="1">
      <c r="A169" s="248"/>
      <c r="B169" s="226" t="s">
        <v>14</v>
      </c>
      <c r="C169" s="239">
        <f t="shared" ref="C169:G169" si="26">C14</f>
        <v>0.42999999999999994</v>
      </c>
      <c r="D169" s="239">
        <f t="shared" si="26"/>
        <v>0.48784348673424172</v>
      </c>
      <c r="E169" s="239">
        <f t="shared" si="26"/>
        <v>0.49592911276905605</v>
      </c>
      <c r="F169" s="239">
        <f t="shared" si="26"/>
        <v>0.56692832488341338</v>
      </c>
      <c r="G169" s="239">
        <f t="shared" si="26"/>
        <v>0.57750204595026255</v>
      </c>
      <c r="H169" s="240">
        <v>1</v>
      </c>
      <c r="Q169" s="251">
        <f t="shared" ref="Q169:T183" si="27">D169/C169</f>
        <v>1.13451973659126</v>
      </c>
      <c r="R169" s="251">
        <f t="shared" si="27"/>
        <v>1.0165742215581102</v>
      </c>
      <c r="S169" s="251">
        <f t="shared" si="27"/>
        <v>1.1431640335005302</v>
      </c>
      <c r="T169" s="251">
        <f t="shared" si="27"/>
        <v>1.0186508957177676</v>
      </c>
      <c r="U169" s="275">
        <f t="shared" ref="U169:U183" si="28">G169/C169</f>
        <v>1.3430280138378201</v>
      </c>
    </row>
    <row r="170" spans="1:23" s="240" customFormat="1" ht="14" thickBot="1">
      <c r="A170" s="248"/>
      <c r="B170" s="226" t="s">
        <v>21</v>
      </c>
      <c r="C170" s="239">
        <f t="shared" ref="C170:G170" si="29">C21</f>
        <v>0.75</v>
      </c>
      <c r="D170" s="239">
        <f t="shared" si="29"/>
        <v>0.71533333333333338</v>
      </c>
      <c r="E170" s="239">
        <f t="shared" si="29"/>
        <v>0.60466666666666669</v>
      </c>
      <c r="F170" s="239">
        <f t="shared" si="29"/>
        <v>0.6140000000000001</v>
      </c>
      <c r="G170" s="239">
        <f t="shared" si="29"/>
        <v>0.67218796554833338</v>
      </c>
      <c r="H170" s="240">
        <v>1</v>
      </c>
      <c r="Q170" s="251">
        <f t="shared" si="27"/>
        <v>0.95377777777777784</v>
      </c>
      <c r="R170" s="251">
        <f t="shared" si="27"/>
        <v>0.84529356943150047</v>
      </c>
      <c r="S170" s="251">
        <f t="shared" si="27"/>
        <v>1.0154355016538039</v>
      </c>
      <c r="T170" s="251">
        <f t="shared" si="27"/>
        <v>1.0947686735314874</v>
      </c>
      <c r="U170" s="275">
        <f t="shared" si="28"/>
        <v>0.89625062073111117</v>
      </c>
    </row>
    <row r="171" spans="1:23" s="240" customFormat="1" ht="14" thickBot="1">
      <c r="A171" s="248"/>
      <c r="B171" s="226" t="s">
        <v>53</v>
      </c>
      <c r="C171" s="239">
        <f t="shared" ref="C171:G171" si="30">C53</f>
        <v>0.25</v>
      </c>
      <c r="D171" s="239">
        <f t="shared" si="30"/>
        <v>0.4883333333333334</v>
      </c>
      <c r="E171" s="239">
        <f t="shared" si="30"/>
        <v>0.36409656502896393</v>
      </c>
      <c r="F171" s="239">
        <f t="shared" si="30"/>
        <v>0.32269277537354174</v>
      </c>
      <c r="G171" s="239">
        <f t="shared" si="30"/>
        <v>0.3098276977616502</v>
      </c>
      <c r="H171" s="240">
        <v>1</v>
      </c>
      <c r="Q171" s="251">
        <f t="shared" si="27"/>
        <v>1.9533333333333336</v>
      </c>
      <c r="R171" s="251">
        <f t="shared" si="27"/>
        <v>0.74559023555419224</v>
      </c>
      <c r="S171" s="251">
        <f t="shared" si="27"/>
        <v>0.8862834928087594</v>
      </c>
      <c r="T171" s="251">
        <f t="shared" si="27"/>
        <v>0.96013211762488571</v>
      </c>
      <c r="U171" s="275">
        <f t="shared" si="28"/>
        <v>1.2393107910466008</v>
      </c>
    </row>
    <row r="172" spans="1:23" s="240" customFormat="1" ht="14" thickBot="1">
      <c r="A172" s="248"/>
      <c r="B172" s="226" t="s">
        <v>75</v>
      </c>
      <c r="C172" s="239">
        <f t="shared" ref="C172:G172" si="31">C75</f>
        <v>0.39999999999999991</v>
      </c>
      <c r="D172" s="239">
        <f t="shared" si="31"/>
        <v>0.4527335433330909</v>
      </c>
      <c r="E172" s="239">
        <f t="shared" si="31"/>
        <v>0.5083333333333333</v>
      </c>
      <c r="F172" s="239">
        <f t="shared" si="31"/>
        <v>0.46898232510596005</v>
      </c>
      <c r="G172" s="239">
        <f t="shared" si="31"/>
        <v>0.47664588082038162</v>
      </c>
      <c r="H172" s="240">
        <v>1</v>
      </c>
      <c r="Q172" s="251">
        <f t="shared" si="27"/>
        <v>1.1318338583327274</v>
      </c>
      <c r="R172" s="251">
        <f t="shared" si="27"/>
        <v>1.1228090801289177</v>
      </c>
      <c r="S172" s="251">
        <f t="shared" si="27"/>
        <v>0.92258818053631486</v>
      </c>
      <c r="T172" s="251">
        <f t="shared" si="27"/>
        <v>1.0163408199076374</v>
      </c>
      <c r="U172" s="275">
        <f t="shared" si="28"/>
        <v>1.1916147020509542</v>
      </c>
    </row>
    <row r="173" spans="1:23" s="240" customFormat="1" ht="14" thickBot="1">
      <c r="A173" s="248"/>
      <c r="B173" s="226" t="s">
        <v>82</v>
      </c>
      <c r="C173" s="239">
        <f t="shared" ref="C173:G173" si="32">C82</f>
        <v>0.5</v>
      </c>
      <c r="D173" s="239">
        <f t="shared" si="32"/>
        <v>0.57599999999999996</v>
      </c>
      <c r="E173" s="239">
        <f t="shared" si="32"/>
        <v>0.624</v>
      </c>
      <c r="F173" s="239">
        <f t="shared" si="32"/>
        <v>0.52936737937994705</v>
      </c>
      <c r="G173" s="239">
        <f t="shared" si="32"/>
        <v>0.63542443291686435</v>
      </c>
      <c r="H173" s="240">
        <v>1</v>
      </c>
      <c r="Q173" s="251">
        <f t="shared" si="27"/>
        <v>1.1519999999999999</v>
      </c>
      <c r="R173" s="251">
        <f t="shared" si="27"/>
        <v>1.0833333333333335</v>
      </c>
      <c r="S173" s="251">
        <f t="shared" si="27"/>
        <v>0.84834515926273568</v>
      </c>
      <c r="T173" s="251">
        <f t="shared" si="27"/>
        <v>1.2003467868782223</v>
      </c>
      <c r="U173" s="275">
        <f t="shared" si="28"/>
        <v>1.2708488658337287</v>
      </c>
    </row>
    <row r="174" spans="1:23" s="240" customFormat="1" ht="14" thickBot="1">
      <c r="A174" s="248"/>
      <c r="B174" s="226" t="s">
        <v>86</v>
      </c>
      <c r="C174" s="239">
        <f t="shared" ref="C174:G174" si="33">C86</f>
        <v>0.75</v>
      </c>
      <c r="D174" s="239">
        <f t="shared" si="33"/>
        <v>0.71633333333333327</v>
      </c>
      <c r="E174" s="239">
        <f t="shared" si="33"/>
        <v>0.71200000000000008</v>
      </c>
      <c r="F174" s="239">
        <f t="shared" si="33"/>
        <v>0.68566666666666676</v>
      </c>
      <c r="G174" s="239">
        <f t="shared" si="33"/>
        <v>0.68452654860251416</v>
      </c>
      <c r="H174" s="240">
        <v>1</v>
      </c>
      <c r="Q174" s="251">
        <f t="shared" si="27"/>
        <v>0.95511111111111102</v>
      </c>
      <c r="R174" s="251">
        <f t="shared" si="27"/>
        <v>0.99395067473243393</v>
      </c>
      <c r="S174" s="251">
        <f t="shared" si="27"/>
        <v>0.96301498127340823</v>
      </c>
      <c r="T174" s="251">
        <f t="shared" si="27"/>
        <v>0.99833721235174633</v>
      </c>
      <c r="U174" s="275">
        <f t="shared" si="28"/>
        <v>0.91270206480335225</v>
      </c>
    </row>
    <row r="175" spans="1:23" s="240" customFormat="1" ht="14" thickBot="1">
      <c r="A175" s="248"/>
      <c r="B175" s="226" t="s">
        <v>89</v>
      </c>
      <c r="C175" s="239">
        <f t="shared" ref="C175:G175" si="34">C90</f>
        <v>0.30000000000000004</v>
      </c>
      <c r="D175" s="239">
        <f t="shared" si="34"/>
        <v>0.60033333333333339</v>
      </c>
      <c r="E175" s="239">
        <f t="shared" si="34"/>
        <v>0.44923667864005257</v>
      </c>
      <c r="F175" s="239">
        <f t="shared" si="34"/>
        <v>0.449348646534726</v>
      </c>
      <c r="G175" s="239">
        <f t="shared" si="34"/>
        <v>0.47990327226247836</v>
      </c>
      <c r="H175" s="240">
        <v>1</v>
      </c>
      <c r="Q175" s="251">
        <f t="shared" si="27"/>
        <v>2.0011111111111108</v>
      </c>
      <c r="R175" s="251">
        <f t="shared" si="27"/>
        <v>0.7483120688063063</v>
      </c>
      <c r="S175" s="251">
        <f t="shared" si="27"/>
        <v>1.0002492403225232</v>
      </c>
      <c r="T175" s="251">
        <f t="shared" si="27"/>
        <v>1.0679975915436324</v>
      </c>
      <c r="U175" s="275">
        <f t="shared" si="28"/>
        <v>1.599677574208261</v>
      </c>
    </row>
    <row r="176" spans="1:23" s="240" customFormat="1" ht="14" thickBot="1">
      <c r="A176" s="248"/>
      <c r="B176" s="226" t="s">
        <v>106</v>
      </c>
      <c r="C176" s="239">
        <f t="shared" ref="C176:G176" si="35">C107</f>
        <v>0.6</v>
      </c>
      <c r="D176" s="239">
        <f t="shared" si="35"/>
        <v>0.64900000000000002</v>
      </c>
      <c r="E176" s="239">
        <f t="shared" si="35"/>
        <v>0.64533333333333331</v>
      </c>
      <c r="F176" s="239">
        <f t="shared" si="35"/>
        <v>0.6336666666666666</v>
      </c>
      <c r="G176" s="239">
        <f t="shared" si="35"/>
        <v>0.68770384492757053</v>
      </c>
      <c r="H176" s="240">
        <v>1</v>
      </c>
      <c r="Q176" s="251">
        <f t="shared" si="27"/>
        <v>1.0816666666666668</v>
      </c>
      <c r="R176" s="251">
        <f t="shared" si="27"/>
        <v>0.99435028248587565</v>
      </c>
      <c r="S176" s="251">
        <f t="shared" si="27"/>
        <v>0.98192148760330566</v>
      </c>
      <c r="T176" s="251">
        <f t="shared" si="27"/>
        <v>1.085276977792063</v>
      </c>
      <c r="U176" s="275">
        <f t="shared" si="28"/>
        <v>1.1461730748792842</v>
      </c>
    </row>
    <row r="177" spans="1:21" s="240" customFormat="1" ht="14" thickBot="1">
      <c r="A177" s="248"/>
      <c r="B177" s="64" t="s">
        <v>117</v>
      </c>
      <c r="C177" s="239">
        <f t="shared" ref="C177:G177" si="36">C119</f>
        <v>0.87166666666666681</v>
      </c>
      <c r="D177" s="239">
        <f t="shared" si="36"/>
        <v>0.82599999999999996</v>
      </c>
      <c r="E177" s="239">
        <f t="shared" si="36"/>
        <v>0.752</v>
      </c>
      <c r="F177" s="239">
        <f t="shared" si="36"/>
        <v>0.7619999999999999</v>
      </c>
      <c r="G177" s="239">
        <f t="shared" si="36"/>
        <v>0.72776984008333334</v>
      </c>
      <c r="H177" s="240">
        <v>1</v>
      </c>
      <c r="Q177" s="251">
        <f t="shared" si="27"/>
        <v>0.94760994263862308</v>
      </c>
      <c r="R177" s="251">
        <f t="shared" si="27"/>
        <v>0.91041162227602912</v>
      </c>
      <c r="S177" s="251">
        <f t="shared" si="27"/>
        <v>1.0132978723404253</v>
      </c>
      <c r="T177" s="251">
        <f t="shared" si="27"/>
        <v>0.95507853029308853</v>
      </c>
      <c r="U177" s="275">
        <f t="shared" si="28"/>
        <v>0.83491759856596548</v>
      </c>
    </row>
    <row r="178" spans="1:21" s="240" customFormat="1" ht="14" thickBot="1">
      <c r="A178" s="248"/>
      <c r="B178" s="226" t="s">
        <v>126</v>
      </c>
      <c r="C178" s="239">
        <f t="shared" ref="C178:G178" si="37">C128</f>
        <v>0.75</v>
      </c>
      <c r="D178" s="239">
        <f t="shared" si="37"/>
        <v>0.80600000000000005</v>
      </c>
      <c r="E178" s="239">
        <f t="shared" si="37"/>
        <v>0.80800000000000005</v>
      </c>
      <c r="F178" s="239">
        <f t="shared" si="37"/>
        <v>0.76200000000000001</v>
      </c>
      <c r="G178" s="239">
        <f t="shared" si="37"/>
        <v>0.69872915394833324</v>
      </c>
      <c r="H178" s="240">
        <v>1</v>
      </c>
      <c r="Q178" s="251">
        <f t="shared" si="27"/>
        <v>1.0746666666666667</v>
      </c>
      <c r="R178" s="251">
        <f t="shared" si="27"/>
        <v>1.0024813895781637</v>
      </c>
      <c r="S178" s="251">
        <f t="shared" si="27"/>
        <v>0.94306930693069302</v>
      </c>
      <c r="T178" s="251">
        <f t="shared" si="27"/>
        <v>0.91696739363298319</v>
      </c>
      <c r="U178" s="275">
        <f t="shared" si="28"/>
        <v>0.93163887193111095</v>
      </c>
    </row>
    <row r="179" spans="1:21" s="240" customFormat="1" ht="14" thickBot="1">
      <c r="A179" s="248"/>
      <c r="B179" s="226" t="s">
        <v>130</v>
      </c>
      <c r="C179" s="239">
        <f t="shared" ref="C179:G179" si="38">C132</f>
        <v>0.35</v>
      </c>
      <c r="D179" s="239">
        <f t="shared" si="38"/>
        <v>0.54200000000000004</v>
      </c>
      <c r="E179" s="239">
        <f t="shared" si="38"/>
        <v>0.60599999999999998</v>
      </c>
      <c r="F179" s="239">
        <f t="shared" si="38"/>
        <v>0.56699999999999995</v>
      </c>
      <c r="G179" s="239">
        <f t="shared" si="38"/>
        <v>0.5473963469996328</v>
      </c>
      <c r="H179" s="240">
        <v>1</v>
      </c>
      <c r="Q179" s="251">
        <f t="shared" si="27"/>
        <v>1.5485714285714287</v>
      </c>
      <c r="R179" s="251">
        <f t="shared" si="27"/>
        <v>1.1180811808118081</v>
      </c>
      <c r="S179" s="251">
        <f t="shared" si="27"/>
        <v>0.93564356435643559</v>
      </c>
      <c r="T179" s="251">
        <f t="shared" si="27"/>
        <v>0.96542565608400854</v>
      </c>
      <c r="U179" s="275">
        <f t="shared" si="28"/>
        <v>1.5639895628560938</v>
      </c>
    </row>
    <row r="180" spans="1:21" s="240" customFormat="1" ht="14" thickBot="1">
      <c r="A180" s="248"/>
      <c r="B180" s="226" t="s">
        <v>151</v>
      </c>
      <c r="C180" s="239">
        <f t="shared" ref="C180:G180" si="39">C153</f>
        <v>0.7</v>
      </c>
      <c r="D180" s="239">
        <f t="shared" si="39"/>
        <v>0.67599999999999993</v>
      </c>
      <c r="E180" s="239">
        <f t="shared" si="39"/>
        <v>0.53603470590057722</v>
      </c>
      <c r="F180" s="239">
        <f t="shared" si="39"/>
        <v>0.49853650208607281</v>
      </c>
      <c r="G180" s="239">
        <f t="shared" si="39"/>
        <v>0.62185344427940681</v>
      </c>
      <c r="H180" s="240">
        <v>1</v>
      </c>
      <c r="Q180" s="251">
        <f t="shared" si="27"/>
        <v>0.96571428571428564</v>
      </c>
      <c r="R180" s="251">
        <f t="shared" si="27"/>
        <v>0.79295074837363499</v>
      </c>
      <c r="S180" s="251">
        <f t="shared" si="27"/>
        <v>0.93004519408588537</v>
      </c>
      <c r="T180" s="251">
        <f t="shared" si="27"/>
        <v>1.2473578999277433</v>
      </c>
      <c r="U180" s="275">
        <f t="shared" si="28"/>
        <v>0.88836206325629552</v>
      </c>
    </row>
    <row r="181" spans="1:21" s="240" customFormat="1" ht="14" thickBot="1">
      <c r="A181" s="248"/>
      <c r="B181" s="226" t="s">
        <v>152</v>
      </c>
      <c r="C181" s="239">
        <f t="shared" ref="C181:G181" si="40">C154</f>
        <v>0.49</v>
      </c>
      <c r="D181" s="239">
        <f t="shared" si="40"/>
        <v>0.52339332242530223</v>
      </c>
      <c r="E181" s="239">
        <f t="shared" si="40"/>
        <v>0.55026976713096332</v>
      </c>
      <c r="F181" s="239">
        <f t="shared" si="40"/>
        <v>0.40652037892393428</v>
      </c>
      <c r="G181" s="239">
        <f t="shared" si="40"/>
        <v>0.41279956870577444</v>
      </c>
      <c r="H181" s="240">
        <v>1</v>
      </c>
      <c r="Q181" s="251">
        <f t="shared" si="27"/>
        <v>1.0681496376026576</v>
      </c>
      <c r="R181" s="251">
        <f t="shared" si="27"/>
        <v>1.0513503775346633</v>
      </c>
      <c r="S181" s="251">
        <f t="shared" si="27"/>
        <v>0.73876560771906463</v>
      </c>
      <c r="T181" s="251">
        <f t="shared" si="27"/>
        <v>1.0154461869745897</v>
      </c>
      <c r="U181" s="275">
        <f t="shared" si="28"/>
        <v>0.84244809939953968</v>
      </c>
    </row>
    <row r="182" spans="1:21" s="240" customFormat="1" ht="14" thickBot="1">
      <c r="A182" s="248"/>
      <c r="B182" s="226" t="s">
        <v>155</v>
      </c>
      <c r="C182" s="239">
        <f t="shared" ref="C182:G182" si="41">C157</f>
        <v>0.75</v>
      </c>
      <c r="D182" s="239">
        <f t="shared" si="41"/>
        <v>0.79200000000000004</v>
      </c>
      <c r="E182" s="239">
        <f t="shared" si="41"/>
        <v>0.752</v>
      </c>
      <c r="F182" s="239">
        <f t="shared" si="41"/>
        <v>0.69800000000000006</v>
      </c>
      <c r="G182" s="239">
        <f t="shared" si="41"/>
        <v>0.69158469931666677</v>
      </c>
      <c r="H182" s="240">
        <v>1</v>
      </c>
      <c r="Q182" s="251">
        <f t="shared" si="27"/>
        <v>1.056</v>
      </c>
      <c r="R182" s="251">
        <f t="shared" si="27"/>
        <v>0.9494949494949495</v>
      </c>
      <c r="S182" s="251">
        <f t="shared" si="27"/>
        <v>0.92819148936170226</v>
      </c>
      <c r="T182" s="251">
        <f t="shared" si="27"/>
        <v>0.99080902480897814</v>
      </c>
      <c r="U182" s="275">
        <f t="shared" si="28"/>
        <v>0.92211293242222236</v>
      </c>
    </row>
    <row r="183" spans="1:21" s="240" customFormat="1" ht="14" thickBot="1">
      <c r="A183" s="248"/>
      <c r="B183" s="226" t="s">
        <v>161</v>
      </c>
      <c r="C183" s="239">
        <f t="shared" ref="C183:G183" si="42">C163</f>
        <v>0.28000000000000003</v>
      </c>
      <c r="D183" s="239">
        <f t="shared" si="42"/>
        <v>0.27184354463424937</v>
      </c>
      <c r="E183" s="239">
        <f t="shared" si="42"/>
        <v>0.1708063648003833</v>
      </c>
      <c r="F183" s="239">
        <f t="shared" si="42"/>
        <v>9.7333333333333327E-2</v>
      </c>
      <c r="G183" s="239">
        <f t="shared" si="42"/>
        <v>8.8071135144124305E-2</v>
      </c>
      <c r="H183" s="240">
        <v>1</v>
      </c>
      <c r="Q183" s="251">
        <f t="shared" si="27"/>
        <v>0.97086980226517627</v>
      </c>
      <c r="R183" s="251">
        <f t="shared" si="27"/>
        <v>0.62832599181339377</v>
      </c>
      <c r="S183" s="251">
        <f t="shared" si="27"/>
        <v>0.56984605607106098</v>
      </c>
      <c r="T183" s="251">
        <f t="shared" si="27"/>
        <v>0.90484042956292099</v>
      </c>
      <c r="U183" s="275">
        <f t="shared" si="28"/>
        <v>0.31453976837187247</v>
      </c>
    </row>
    <row r="184" spans="1:21" ht="13">
      <c r="A184" s="248"/>
      <c r="B184" s="248"/>
      <c r="C184" s="248"/>
      <c r="D184" s="248"/>
      <c r="E184" s="249"/>
      <c r="F184" s="249"/>
      <c r="G184" s="249"/>
    </row>
    <row r="185" spans="1:21" ht="13">
      <c r="A185" s="248"/>
      <c r="B185" s="248"/>
      <c r="C185" s="248"/>
      <c r="D185" s="248"/>
      <c r="E185" s="249"/>
      <c r="F185" s="249"/>
      <c r="G185" s="249"/>
    </row>
    <row r="186" spans="1:21" ht="13">
      <c r="A186" s="248"/>
      <c r="B186" s="248"/>
      <c r="C186" s="248"/>
      <c r="D186" s="248"/>
      <c r="E186" s="249"/>
      <c r="F186" s="249"/>
      <c r="G186" s="249"/>
    </row>
    <row r="187" spans="1:21" ht="13">
      <c r="A187" s="248"/>
      <c r="B187" s="248"/>
      <c r="C187" s="248"/>
      <c r="D187" s="248"/>
      <c r="E187" s="249"/>
      <c r="F187" s="249"/>
      <c r="G187" s="249"/>
    </row>
    <row r="188" spans="1:21" ht="13">
      <c r="A188" s="248"/>
      <c r="B188" s="248"/>
      <c r="C188" s="248"/>
      <c r="D188" s="248"/>
      <c r="E188" s="249"/>
      <c r="F188" s="249"/>
      <c r="G188" s="249"/>
    </row>
    <row r="189" spans="1:21" ht="13">
      <c r="A189" s="248"/>
      <c r="B189" s="248"/>
      <c r="C189" s="248"/>
      <c r="D189" s="248"/>
      <c r="E189" s="249"/>
      <c r="F189" s="249"/>
      <c r="G189" s="249"/>
    </row>
    <row r="190" spans="1:21" ht="13">
      <c r="A190" s="248"/>
      <c r="B190" s="248"/>
      <c r="C190" s="248"/>
      <c r="D190" s="248"/>
      <c r="E190" s="249"/>
      <c r="F190" s="249"/>
      <c r="G190" s="249"/>
    </row>
    <row r="191" spans="1:21" ht="13">
      <c r="A191" s="248"/>
      <c r="B191" s="248"/>
      <c r="C191" s="248"/>
      <c r="D191" s="248"/>
      <c r="E191" s="249"/>
      <c r="F191" s="249"/>
      <c r="G191" s="249"/>
    </row>
    <row r="192" spans="1:21" ht="13">
      <c r="A192" s="248"/>
      <c r="B192" s="248"/>
      <c r="C192" s="248"/>
      <c r="D192" s="248"/>
      <c r="E192" s="249"/>
      <c r="F192" s="249"/>
      <c r="G192" s="249"/>
    </row>
    <row r="193" spans="1:7" ht="13">
      <c r="A193" s="248"/>
      <c r="B193" s="248"/>
      <c r="C193" s="248"/>
      <c r="D193" s="248"/>
      <c r="E193" s="249"/>
      <c r="F193" s="249"/>
      <c r="G193" s="249"/>
    </row>
    <row r="194" spans="1:7" ht="13">
      <c r="A194" s="248"/>
      <c r="B194" s="248"/>
      <c r="C194" s="248"/>
      <c r="D194" s="248"/>
      <c r="E194" s="249"/>
      <c r="F194" s="249"/>
      <c r="G194" s="249"/>
    </row>
    <row r="195" spans="1:7" ht="13">
      <c r="A195" s="248"/>
      <c r="B195" s="248"/>
      <c r="C195" s="248"/>
      <c r="D195" s="248"/>
      <c r="E195" s="249"/>
      <c r="F195" s="249"/>
      <c r="G195" s="249"/>
    </row>
    <row r="196" spans="1:7" ht="13">
      <c r="A196" s="248"/>
      <c r="B196" s="248"/>
      <c r="C196" s="248"/>
      <c r="D196" s="248"/>
      <c r="E196" s="249"/>
      <c r="F196" s="249"/>
      <c r="G196" s="249"/>
    </row>
    <row r="197" spans="1:7" ht="13">
      <c r="A197" s="248"/>
      <c r="B197" s="248"/>
      <c r="C197" s="248"/>
      <c r="D197" s="248"/>
      <c r="E197" s="249"/>
      <c r="F197" s="249"/>
      <c r="G197" s="249"/>
    </row>
    <row r="198" spans="1:7" ht="13">
      <c r="A198" s="248"/>
      <c r="B198" s="248"/>
      <c r="C198" s="248"/>
      <c r="D198" s="248"/>
      <c r="E198" s="249"/>
      <c r="F198" s="249"/>
      <c r="G198" s="249"/>
    </row>
    <row r="199" spans="1:7" ht="13">
      <c r="A199" s="248"/>
      <c r="B199" s="248"/>
      <c r="C199" s="248"/>
      <c r="D199" s="248"/>
      <c r="E199" s="249"/>
      <c r="F199" s="249"/>
      <c r="G199" s="249"/>
    </row>
    <row r="200" spans="1:7" ht="13">
      <c r="A200" s="248"/>
      <c r="B200" s="248"/>
      <c r="C200" s="248"/>
      <c r="D200" s="248"/>
      <c r="E200" s="249"/>
      <c r="F200" s="249"/>
      <c r="G200" s="249"/>
    </row>
    <row r="201" spans="1:7" ht="13">
      <c r="A201" s="248"/>
      <c r="B201" s="248"/>
      <c r="C201" s="248"/>
      <c r="D201" s="248"/>
      <c r="E201" s="249"/>
      <c r="F201" s="249"/>
      <c r="G201" s="249"/>
    </row>
    <row r="202" spans="1:7" ht="13">
      <c r="A202" s="248"/>
      <c r="B202" s="248"/>
      <c r="C202" s="248"/>
      <c r="D202" s="248"/>
      <c r="E202" s="249"/>
      <c r="F202" s="249"/>
      <c r="G202" s="249"/>
    </row>
    <row r="203" spans="1:7" ht="13">
      <c r="A203" s="248"/>
      <c r="B203" s="248"/>
      <c r="C203" s="248"/>
      <c r="D203" s="248"/>
      <c r="E203" s="249"/>
      <c r="F203" s="249"/>
      <c r="G203" s="249"/>
    </row>
    <row r="204" spans="1:7" ht="13">
      <c r="A204" s="248"/>
      <c r="B204" s="248"/>
      <c r="C204" s="248"/>
      <c r="D204" s="248"/>
      <c r="E204" s="249"/>
      <c r="F204" s="249"/>
      <c r="G204" s="249"/>
    </row>
    <row r="205" spans="1:7" ht="13">
      <c r="A205" s="248"/>
      <c r="B205" s="248"/>
      <c r="C205" s="248"/>
      <c r="D205" s="248"/>
      <c r="E205" s="249"/>
      <c r="F205" s="249"/>
      <c r="G205" s="249"/>
    </row>
    <row r="206" spans="1:7" ht="13">
      <c r="A206" s="248"/>
      <c r="B206" s="248"/>
      <c r="C206" s="248"/>
      <c r="D206" s="248"/>
      <c r="E206" s="249"/>
      <c r="F206" s="249"/>
      <c r="G206" s="249"/>
    </row>
    <row r="207" spans="1:7" ht="13">
      <c r="A207" s="248"/>
      <c r="B207" s="248"/>
      <c r="C207" s="248"/>
      <c r="D207" s="248"/>
      <c r="E207" s="249"/>
      <c r="F207" s="249"/>
      <c r="G207" s="249"/>
    </row>
    <row r="208" spans="1:7" ht="13">
      <c r="A208" s="248"/>
      <c r="B208" s="248"/>
      <c r="C208" s="248"/>
      <c r="D208" s="248"/>
      <c r="E208" s="249"/>
      <c r="F208" s="249"/>
      <c r="G208" s="249"/>
    </row>
    <row r="209" spans="1:7" ht="13">
      <c r="A209" s="248"/>
      <c r="B209" s="248"/>
      <c r="C209" s="248"/>
      <c r="D209" s="248"/>
      <c r="E209" s="249"/>
      <c r="F209" s="249"/>
      <c r="G209" s="249"/>
    </row>
    <row r="210" spans="1:7" ht="13">
      <c r="A210" s="248"/>
      <c r="B210" s="248"/>
      <c r="C210" s="248"/>
      <c r="D210" s="248"/>
      <c r="E210" s="249"/>
      <c r="F210" s="249"/>
      <c r="G210" s="249"/>
    </row>
    <row r="211" spans="1:7" ht="13">
      <c r="A211" s="248"/>
      <c r="B211" s="248"/>
      <c r="C211" s="248"/>
      <c r="D211" s="248"/>
      <c r="E211" s="249"/>
      <c r="F211" s="249"/>
      <c r="G211" s="249"/>
    </row>
    <row r="212" spans="1:7" ht="13">
      <c r="A212" s="248"/>
      <c r="B212" s="248"/>
      <c r="C212" s="248"/>
      <c r="D212" s="248"/>
      <c r="E212" s="249"/>
      <c r="F212" s="249"/>
      <c r="G212" s="249"/>
    </row>
    <row r="213" spans="1:7" ht="13">
      <c r="A213" s="248"/>
      <c r="B213" s="248"/>
      <c r="C213" s="248"/>
      <c r="D213" s="248"/>
      <c r="E213" s="249"/>
      <c r="F213" s="249"/>
      <c r="G213" s="249"/>
    </row>
    <row r="214" spans="1:7" ht="13">
      <c r="A214" s="248"/>
      <c r="B214" s="248"/>
      <c r="C214" s="248"/>
      <c r="D214" s="248"/>
      <c r="E214" s="249"/>
      <c r="F214" s="249"/>
      <c r="G214" s="249"/>
    </row>
    <row r="215" spans="1:7" ht="13">
      <c r="A215" s="248"/>
      <c r="B215" s="248"/>
      <c r="C215" s="248"/>
      <c r="D215" s="248"/>
      <c r="E215" s="249"/>
      <c r="F215" s="249"/>
      <c r="G215" s="249"/>
    </row>
    <row r="216" spans="1:7" ht="13">
      <c r="A216" s="248"/>
      <c r="B216" s="248"/>
      <c r="C216" s="248"/>
      <c r="D216" s="248"/>
      <c r="E216" s="249"/>
      <c r="F216" s="249"/>
      <c r="G216" s="249"/>
    </row>
    <row r="217" spans="1:7" ht="13">
      <c r="A217" s="248"/>
      <c r="B217" s="248"/>
      <c r="C217" s="248"/>
      <c r="D217" s="248"/>
      <c r="E217" s="249"/>
      <c r="F217" s="249"/>
      <c r="G217" s="249"/>
    </row>
    <row r="218" spans="1:7" ht="13">
      <c r="A218" s="248"/>
      <c r="B218" s="248"/>
      <c r="C218" s="248"/>
      <c r="D218" s="248"/>
      <c r="E218" s="249"/>
      <c r="F218" s="249"/>
      <c r="G218" s="249"/>
    </row>
    <row r="219" spans="1:7" ht="13">
      <c r="A219" s="248"/>
      <c r="B219" s="248"/>
      <c r="C219" s="248"/>
      <c r="D219" s="248"/>
      <c r="E219" s="249"/>
      <c r="F219" s="249"/>
      <c r="G219" s="249"/>
    </row>
    <row r="220" spans="1:7" ht="13">
      <c r="A220" s="248"/>
      <c r="B220" s="248"/>
      <c r="C220" s="248"/>
      <c r="D220" s="248"/>
      <c r="E220" s="249"/>
      <c r="F220" s="249"/>
      <c r="G220" s="249"/>
    </row>
    <row r="221" spans="1:7" ht="13">
      <c r="A221" s="248"/>
      <c r="B221" s="248"/>
      <c r="C221" s="248"/>
      <c r="D221" s="248"/>
      <c r="E221" s="249"/>
      <c r="F221" s="249"/>
      <c r="G221" s="249"/>
    </row>
    <row r="222" spans="1:7" ht="13">
      <c r="A222" s="248"/>
      <c r="B222" s="248"/>
      <c r="C222" s="248"/>
      <c r="D222" s="248"/>
      <c r="E222" s="249"/>
      <c r="F222" s="249"/>
      <c r="G222" s="249"/>
    </row>
    <row r="223" spans="1:7" ht="13">
      <c r="A223" s="248"/>
      <c r="B223" s="248"/>
      <c r="C223" s="248"/>
      <c r="D223" s="248"/>
      <c r="E223" s="249"/>
      <c r="F223" s="249"/>
      <c r="G223" s="249"/>
    </row>
    <row r="224" spans="1:7" ht="13">
      <c r="A224" s="248"/>
      <c r="B224" s="248"/>
      <c r="C224" s="248"/>
      <c r="D224" s="248"/>
      <c r="E224" s="249"/>
      <c r="F224" s="249"/>
      <c r="G224" s="249"/>
    </row>
    <row r="225" spans="1:7" ht="13">
      <c r="A225" s="248"/>
      <c r="B225" s="248"/>
      <c r="C225" s="248"/>
      <c r="D225" s="248"/>
      <c r="E225" s="249"/>
      <c r="F225" s="249"/>
      <c r="G225" s="249"/>
    </row>
    <row r="226" spans="1:7" ht="13">
      <c r="A226" s="248"/>
      <c r="B226" s="248"/>
      <c r="C226" s="248"/>
      <c r="D226" s="248"/>
      <c r="E226" s="249"/>
      <c r="F226" s="249"/>
      <c r="G226" s="249"/>
    </row>
    <row r="227" spans="1:7" ht="13">
      <c r="A227" s="248"/>
      <c r="B227" s="248"/>
      <c r="C227" s="248"/>
      <c r="D227" s="248"/>
      <c r="E227" s="249"/>
      <c r="F227" s="249"/>
      <c r="G227" s="249"/>
    </row>
    <row r="228" spans="1:7" ht="13">
      <c r="A228" s="248"/>
      <c r="B228" s="248"/>
      <c r="C228" s="248"/>
      <c r="D228" s="248"/>
      <c r="E228" s="249"/>
      <c r="F228" s="249"/>
      <c r="G228" s="249"/>
    </row>
    <row r="229" spans="1:7" ht="13">
      <c r="A229" s="248"/>
      <c r="B229" s="248"/>
      <c r="C229" s="248"/>
      <c r="D229" s="248"/>
      <c r="E229" s="249"/>
      <c r="F229" s="249"/>
      <c r="G229" s="249"/>
    </row>
    <row r="230" spans="1:7" ht="13">
      <c r="A230" s="248"/>
      <c r="B230" s="248"/>
      <c r="C230" s="248"/>
      <c r="D230" s="248"/>
      <c r="E230" s="249"/>
      <c r="F230" s="249"/>
      <c r="G230" s="249"/>
    </row>
    <row r="231" spans="1:7" ht="13">
      <c r="A231" s="248"/>
      <c r="B231" s="248"/>
      <c r="C231" s="248"/>
      <c r="D231" s="248"/>
      <c r="E231" s="249"/>
      <c r="F231" s="249"/>
      <c r="G231" s="249"/>
    </row>
    <row r="232" spans="1:7" ht="13">
      <c r="A232" s="248"/>
      <c r="B232" s="248"/>
      <c r="C232" s="248"/>
      <c r="D232" s="248"/>
      <c r="E232" s="249"/>
      <c r="F232" s="249"/>
      <c r="G232" s="249"/>
    </row>
    <row r="233" spans="1:7" ht="13">
      <c r="A233" s="248"/>
      <c r="B233" s="248"/>
      <c r="C233" s="248"/>
      <c r="D233" s="248"/>
      <c r="E233" s="249"/>
      <c r="F233" s="249"/>
      <c r="G233" s="249"/>
    </row>
    <row r="234" spans="1:7" ht="13">
      <c r="A234" s="248"/>
      <c r="B234" s="248"/>
      <c r="C234" s="248"/>
      <c r="D234" s="248"/>
      <c r="E234" s="249"/>
      <c r="F234" s="249"/>
      <c r="G234" s="249"/>
    </row>
    <row r="235" spans="1:7" ht="13">
      <c r="A235" s="248"/>
      <c r="B235" s="248"/>
      <c r="C235" s="248"/>
      <c r="D235" s="248"/>
      <c r="E235" s="249"/>
      <c r="F235" s="249"/>
      <c r="G235" s="249"/>
    </row>
    <row r="236" spans="1:7" ht="13">
      <c r="A236" s="248"/>
      <c r="B236" s="248"/>
      <c r="C236" s="248"/>
      <c r="D236" s="248"/>
      <c r="E236" s="249"/>
      <c r="F236" s="249"/>
      <c r="G236" s="249"/>
    </row>
    <row r="237" spans="1:7" ht="13">
      <c r="A237" s="248"/>
      <c r="B237" s="248"/>
      <c r="C237" s="248"/>
      <c r="D237" s="248"/>
      <c r="E237" s="249"/>
      <c r="F237" s="249"/>
      <c r="G237" s="249"/>
    </row>
    <row r="238" spans="1:7" ht="13">
      <c r="A238" s="248"/>
      <c r="B238" s="248"/>
      <c r="C238" s="248"/>
      <c r="D238" s="248"/>
      <c r="E238" s="249"/>
      <c r="F238" s="249"/>
      <c r="G238" s="249"/>
    </row>
    <row r="239" spans="1:7" ht="13">
      <c r="A239" s="248"/>
      <c r="B239" s="248"/>
      <c r="C239" s="248"/>
      <c r="D239" s="248"/>
      <c r="E239" s="249"/>
      <c r="F239" s="249"/>
      <c r="G239" s="249"/>
    </row>
    <row r="240" spans="1:7" ht="13">
      <c r="A240" s="248"/>
      <c r="B240" s="248"/>
      <c r="C240" s="248"/>
      <c r="D240" s="248"/>
      <c r="E240" s="249"/>
      <c r="F240" s="249"/>
      <c r="G240" s="249"/>
    </row>
    <row r="241" spans="1:7" ht="13">
      <c r="A241" s="248"/>
      <c r="B241" s="248"/>
      <c r="C241" s="248"/>
      <c r="D241" s="248"/>
      <c r="E241" s="249"/>
      <c r="F241" s="249"/>
      <c r="G241" s="249"/>
    </row>
    <row r="242" spans="1:7" ht="13">
      <c r="A242" s="248"/>
      <c r="B242" s="248"/>
      <c r="C242" s="248"/>
      <c r="D242" s="248"/>
      <c r="E242" s="249"/>
      <c r="F242" s="249"/>
      <c r="G242" s="249"/>
    </row>
    <row r="243" spans="1:7" ht="13">
      <c r="A243" s="248"/>
      <c r="B243" s="248"/>
      <c r="C243" s="248"/>
      <c r="D243" s="248"/>
      <c r="E243" s="249"/>
      <c r="F243" s="249"/>
      <c r="G243" s="249"/>
    </row>
    <row r="244" spans="1:7" ht="13">
      <c r="A244" s="248"/>
      <c r="B244" s="248"/>
      <c r="C244" s="248"/>
      <c r="D244" s="248"/>
      <c r="E244" s="249"/>
      <c r="F244" s="249"/>
      <c r="G244" s="249"/>
    </row>
    <row r="245" spans="1:7" ht="13">
      <c r="A245" s="248"/>
      <c r="B245" s="248"/>
      <c r="C245" s="248"/>
      <c r="D245" s="248"/>
      <c r="E245" s="249"/>
      <c r="F245" s="249"/>
      <c r="G245" s="249"/>
    </row>
    <row r="246" spans="1:7" ht="13">
      <c r="A246" s="248"/>
      <c r="B246" s="248"/>
      <c r="C246" s="248"/>
      <c r="D246" s="248"/>
      <c r="E246" s="249"/>
      <c r="F246" s="249"/>
      <c r="G246" s="249"/>
    </row>
    <row r="247" spans="1:7" ht="13">
      <c r="A247" s="248"/>
      <c r="B247" s="248"/>
      <c r="C247" s="248"/>
      <c r="D247" s="248"/>
      <c r="E247" s="249"/>
      <c r="F247" s="249"/>
      <c r="G247" s="249"/>
    </row>
    <row r="248" spans="1:7" ht="13">
      <c r="A248" s="248"/>
      <c r="B248" s="248"/>
      <c r="C248" s="248"/>
      <c r="D248" s="248"/>
      <c r="E248" s="249"/>
      <c r="F248" s="249"/>
      <c r="G248" s="249"/>
    </row>
    <row r="249" spans="1:7" ht="13">
      <c r="A249" s="248"/>
      <c r="B249" s="248"/>
      <c r="C249" s="248"/>
      <c r="D249" s="248"/>
      <c r="E249" s="249"/>
      <c r="F249" s="249"/>
      <c r="G249" s="249"/>
    </row>
    <row r="250" spans="1:7" ht="13">
      <c r="A250" s="248"/>
      <c r="B250" s="248"/>
      <c r="C250" s="248"/>
      <c r="D250" s="248"/>
      <c r="E250" s="249"/>
      <c r="F250" s="249"/>
      <c r="G250" s="249"/>
    </row>
    <row r="251" spans="1:7" ht="13">
      <c r="A251" s="248"/>
      <c r="B251" s="248"/>
      <c r="C251" s="248"/>
      <c r="D251" s="248"/>
      <c r="E251" s="249"/>
      <c r="F251" s="249"/>
      <c r="G251" s="249"/>
    </row>
    <row r="252" spans="1:7" ht="13">
      <c r="A252" s="248"/>
      <c r="B252" s="248"/>
      <c r="C252" s="248"/>
      <c r="D252" s="248"/>
      <c r="E252" s="249"/>
      <c r="F252" s="249"/>
      <c r="G252" s="249"/>
    </row>
    <row r="253" spans="1:7" ht="13">
      <c r="A253" s="248"/>
      <c r="B253" s="248"/>
      <c r="C253" s="248"/>
      <c r="D253" s="248"/>
      <c r="E253" s="249"/>
      <c r="F253" s="249"/>
      <c r="G253" s="249"/>
    </row>
    <row r="254" spans="1:7" ht="13">
      <c r="A254" s="248"/>
      <c r="B254" s="248"/>
      <c r="C254" s="248"/>
      <c r="D254" s="248"/>
      <c r="E254" s="249"/>
      <c r="F254" s="249"/>
      <c r="G254" s="249"/>
    </row>
    <row r="255" spans="1:7" ht="13">
      <c r="A255" s="248"/>
      <c r="B255" s="248"/>
      <c r="C255" s="248"/>
      <c r="D255" s="248"/>
      <c r="E255" s="249"/>
      <c r="F255" s="249"/>
      <c r="G255" s="249"/>
    </row>
    <row r="256" spans="1:7" ht="13">
      <c r="A256" s="248"/>
      <c r="B256" s="248"/>
      <c r="C256" s="248"/>
      <c r="D256" s="248"/>
      <c r="E256" s="249"/>
      <c r="F256" s="249"/>
      <c r="G256" s="249"/>
    </row>
    <row r="257" spans="1:7" ht="13">
      <c r="A257" s="248"/>
      <c r="B257" s="248"/>
      <c r="C257" s="248"/>
      <c r="D257" s="248"/>
      <c r="E257" s="249"/>
      <c r="F257" s="249"/>
      <c r="G257" s="249"/>
    </row>
    <row r="258" spans="1:7" ht="13">
      <c r="A258" s="248"/>
      <c r="B258" s="248"/>
      <c r="C258" s="248"/>
      <c r="D258" s="248"/>
      <c r="E258" s="249"/>
      <c r="F258" s="249"/>
      <c r="G258" s="249"/>
    </row>
    <row r="259" spans="1:7" ht="13">
      <c r="A259" s="248"/>
      <c r="B259" s="248"/>
      <c r="C259" s="248"/>
      <c r="D259" s="248"/>
      <c r="E259" s="249"/>
      <c r="F259" s="249"/>
      <c r="G259" s="249"/>
    </row>
    <row r="260" spans="1:7" ht="13">
      <c r="A260" s="248"/>
      <c r="B260" s="248"/>
      <c r="C260" s="248"/>
      <c r="D260" s="248"/>
      <c r="E260" s="249"/>
      <c r="F260" s="249"/>
      <c r="G260" s="249"/>
    </row>
    <row r="261" spans="1:7" ht="13">
      <c r="A261" s="248"/>
      <c r="B261" s="248"/>
      <c r="C261" s="248"/>
      <c r="D261" s="248"/>
      <c r="E261" s="249"/>
      <c r="F261" s="249"/>
      <c r="G261" s="249"/>
    </row>
    <row r="262" spans="1:7" ht="13">
      <c r="A262" s="248"/>
      <c r="B262" s="248"/>
      <c r="C262" s="248"/>
      <c r="D262" s="248"/>
      <c r="E262" s="249"/>
      <c r="F262" s="249"/>
      <c r="G262" s="249"/>
    </row>
    <row r="263" spans="1:7" ht="13">
      <c r="A263" s="248"/>
      <c r="B263" s="248"/>
      <c r="C263" s="248"/>
      <c r="D263" s="248"/>
      <c r="E263" s="249"/>
      <c r="F263" s="249"/>
      <c r="G263" s="249"/>
    </row>
    <row r="264" spans="1:7" ht="13">
      <c r="A264" s="248"/>
      <c r="B264" s="248"/>
      <c r="C264" s="248"/>
      <c r="D264" s="248"/>
      <c r="E264" s="249"/>
      <c r="F264" s="249"/>
      <c r="G264" s="249"/>
    </row>
    <row r="265" spans="1:7" ht="13">
      <c r="A265" s="248"/>
      <c r="B265" s="248"/>
      <c r="C265" s="248"/>
      <c r="D265" s="248"/>
      <c r="E265" s="249"/>
      <c r="F265" s="249"/>
      <c r="G265" s="249"/>
    </row>
    <row r="266" spans="1:7" ht="13">
      <c r="A266" s="248"/>
      <c r="B266" s="248"/>
      <c r="C266" s="248"/>
      <c r="D266" s="248"/>
      <c r="E266" s="249"/>
      <c r="F266" s="249"/>
      <c r="G266" s="249"/>
    </row>
    <row r="267" spans="1:7" ht="13">
      <c r="A267" s="248"/>
      <c r="B267" s="248"/>
      <c r="C267" s="248"/>
      <c r="D267" s="248"/>
      <c r="E267" s="249"/>
      <c r="F267" s="249"/>
      <c r="G267" s="249"/>
    </row>
    <row r="268" spans="1:7" ht="13">
      <c r="A268" s="248"/>
      <c r="B268" s="248"/>
      <c r="C268" s="248"/>
      <c r="D268" s="248"/>
      <c r="E268" s="249"/>
      <c r="F268" s="249"/>
      <c r="G268" s="249"/>
    </row>
    <row r="269" spans="1:7" ht="13">
      <c r="A269" s="248"/>
      <c r="B269" s="248"/>
      <c r="C269" s="248"/>
      <c r="D269" s="248"/>
      <c r="E269" s="249"/>
      <c r="F269" s="249"/>
      <c r="G269" s="249"/>
    </row>
    <row r="270" spans="1:7" ht="13">
      <c r="A270" s="248"/>
      <c r="B270" s="248"/>
      <c r="C270" s="248"/>
      <c r="D270" s="248"/>
      <c r="E270" s="249"/>
      <c r="F270" s="249"/>
      <c r="G270" s="249"/>
    </row>
    <row r="271" spans="1:7" ht="13">
      <c r="A271" s="248"/>
      <c r="B271" s="248"/>
      <c r="C271" s="248"/>
      <c r="D271" s="248"/>
      <c r="E271" s="249"/>
      <c r="F271" s="249"/>
      <c r="G271" s="249"/>
    </row>
    <row r="272" spans="1:7" ht="13">
      <c r="A272" s="248"/>
      <c r="B272" s="248"/>
      <c r="C272" s="248"/>
      <c r="D272" s="248"/>
      <c r="E272" s="249"/>
      <c r="F272" s="249"/>
      <c r="G272" s="249"/>
    </row>
    <row r="273" spans="1:7" ht="13">
      <c r="A273" s="248"/>
      <c r="B273" s="248"/>
      <c r="C273" s="248"/>
      <c r="D273" s="248"/>
      <c r="E273" s="249"/>
      <c r="F273" s="249"/>
      <c r="G273" s="249"/>
    </row>
    <row r="274" spans="1:7" ht="13">
      <c r="A274" s="248"/>
      <c r="B274" s="248"/>
      <c r="C274" s="248"/>
      <c r="D274" s="248"/>
      <c r="E274" s="249"/>
      <c r="F274" s="249"/>
      <c r="G274" s="249"/>
    </row>
    <row r="275" spans="1:7" ht="13">
      <c r="A275" s="248"/>
      <c r="B275" s="248"/>
      <c r="C275" s="248"/>
      <c r="D275" s="248"/>
      <c r="E275" s="249"/>
      <c r="F275" s="249"/>
      <c r="G275" s="249"/>
    </row>
    <row r="276" spans="1:7" ht="13">
      <c r="A276" s="248"/>
      <c r="B276" s="248"/>
      <c r="C276" s="248"/>
      <c r="D276" s="248"/>
      <c r="E276" s="249"/>
      <c r="F276" s="249"/>
      <c r="G276" s="249"/>
    </row>
    <row r="277" spans="1:7" ht="13">
      <c r="A277" s="248"/>
      <c r="B277" s="248"/>
      <c r="C277" s="248"/>
      <c r="D277" s="248"/>
      <c r="E277" s="249"/>
      <c r="F277" s="249"/>
      <c r="G277" s="249"/>
    </row>
    <row r="278" spans="1:7" ht="13">
      <c r="A278" s="248"/>
      <c r="B278" s="248"/>
      <c r="C278" s="248"/>
      <c r="D278" s="248"/>
      <c r="E278" s="249"/>
      <c r="F278" s="249"/>
      <c r="G278" s="249"/>
    </row>
    <row r="279" spans="1:7" ht="13">
      <c r="A279" s="248"/>
      <c r="B279" s="248"/>
      <c r="C279" s="248"/>
      <c r="D279" s="248"/>
      <c r="E279" s="249"/>
      <c r="F279" s="249"/>
      <c r="G279" s="249"/>
    </row>
    <row r="280" spans="1:7" ht="13">
      <c r="A280" s="248"/>
      <c r="B280" s="248"/>
      <c r="C280" s="248"/>
      <c r="D280" s="248"/>
      <c r="E280" s="249"/>
      <c r="F280" s="249"/>
      <c r="G280" s="249"/>
    </row>
    <row r="281" spans="1:7" ht="13">
      <c r="A281" s="248"/>
      <c r="B281" s="248"/>
      <c r="C281" s="248"/>
      <c r="D281" s="248"/>
      <c r="E281" s="249"/>
      <c r="F281" s="249"/>
      <c r="G281" s="249"/>
    </row>
    <row r="282" spans="1:7" ht="13">
      <c r="A282" s="248"/>
      <c r="B282" s="248"/>
      <c r="C282" s="248"/>
      <c r="D282" s="248"/>
      <c r="E282" s="249"/>
      <c r="F282" s="249"/>
      <c r="G282" s="249"/>
    </row>
    <row r="283" spans="1:7" ht="13">
      <c r="A283" s="248"/>
      <c r="B283" s="248"/>
      <c r="C283" s="248"/>
      <c r="D283" s="248"/>
      <c r="E283" s="249"/>
      <c r="F283" s="249"/>
      <c r="G283" s="249"/>
    </row>
    <row r="284" spans="1:7" ht="13">
      <c r="A284" s="248"/>
      <c r="B284" s="248"/>
      <c r="C284" s="248"/>
      <c r="D284" s="248"/>
      <c r="E284" s="249"/>
      <c r="F284" s="249"/>
      <c r="G284" s="249"/>
    </row>
    <row r="285" spans="1:7" ht="13">
      <c r="A285" s="248"/>
      <c r="B285" s="248"/>
      <c r="C285" s="248"/>
      <c r="D285" s="248"/>
      <c r="E285" s="249"/>
      <c r="F285" s="249"/>
      <c r="G285" s="249"/>
    </row>
    <row r="286" spans="1:7" ht="13">
      <c r="A286" s="248"/>
      <c r="B286" s="248"/>
      <c r="C286" s="248"/>
      <c r="D286" s="248"/>
      <c r="E286" s="249"/>
      <c r="F286" s="249"/>
      <c r="G286" s="249"/>
    </row>
    <row r="287" spans="1:7" ht="13">
      <c r="A287" s="248"/>
      <c r="B287" s="248"/>
      <c r="C287" s="248"/>
      <c r="D287" s="248"/>
      <c r="E287" s="249"/>
      <c r="F287" s="249"/>
      <c r="G287" s="249"/>
    </row>
    <row r="288" spans="1:7" ht="13">
      <c r="A288" s="248"/>
      <c r="B288" s="248"/>
      <c r="C288" s="248"/>
      <c r="D288" s="248"/>
      <c r="E288" s="249"/>
      <c r="F288" s="249"/>
      <c r="G288" s="249"/>
    </row>
    <row r="289" spans="1:7" ht="13">
      <c r="A289" s="248"/>
      <c r="B289" s="248"/>
      <c r="C289" s="248"/>
      <c r="D289" s="248"/>
      <c r="E289" s="249"/>
      <c r="F289" s="249"/>
      <c r="G289" s="249"/>
    </row>
    <row r="290" spans="1:7" ht="13">
      <c r="A290" s="248"/>
      <c r="B290" s="248"/>
      <c r="C290" s="248"/>
      <c r="D290" s="248"/>
      <c r="E290" s="249"/>
      <c r="F290" s="249"/>
      <c r="G290" s="249"/>
    </row>
    <row r="291" spans="1:7" ht="13">
      <c r="A291" s="248"/>
      <c r="B291" s="248"/>
      <c r="C291" s="248"/>
      <c r="D291" s="248"/>
      <c r="E291" s="249"/>
      <c r="F291" s="249"/>
      <c r="G291" s="249"/>
    </row>
    <row r="292" spans="1:7" ht="13">
      <c r="A292" s="248"/>
      <c r="B292" s="248"/>
      <c r="C292" s="248"/>
      <c r="D292" s="248"/>
      <c r="E292" s="249"/>
      <c r="F292" s="249"/>
      <c r="G292" s="249"/>
    </row>
    <row r="293" spans="1:7" ht="13">
      <c r="A293" s="248"/>
      <c r="B293" s="248"/>
      <c r="C293" s="248"/>
      <c r="D293" s="248"/>
      <c r="E293" s="249"/>
      <c r="F293" s="249"/>
      <c r="G293" s="249"/>
    </row>
    <row r="294" spans="1:7" ht="13">
      <c r="A294" s="248"/>
      <c r="B294" s="248"/>
      <c r="C294" s="248"/>
      <c r="D294" s="248"/>
      <c r="E294" s="249"/>
      <c r="F294" s="249"/>
      <c r="G294" s="249"/>
    </row>
    <row r="295" spans="1:7" ht="13">
      <c r="A295" s="248"/>
      <c r="B295" s="248"/>
      <c r="C295" s="248"/>
      <c r="D295" s="248"/>
      <c r="E295" s="249"/>
      <c r="F295" s="249"/>
      <c r="G295" s="249"/>
    </row>
    <row r="296" spans="1:7" ht="13">
      <c r="A296" s="248"/>
      <c r="B296" s="248"/>
      <c r="C296" s="248"/>
      <c r="D296" s="248"/>
      <c r="E296" s="249"/>
      <c r="F296" s="249"/>
      <c r="G296" s="249"/>
    </row>
    <row r="297" spans="1:7" ht="13">
      <c r="A297" s="248"/>
      <c r="B297" s="248"/>
      <c r="C297" s="248"/>
      <c r="D297" s="248"/>
      <c r="E297" s="249"/>
      <c r="F297" s="249"/>
      <c r="G297" s="249"/>
    </row>
    <row r="298" spans="1:7" ht="13">
      <c r="A298" s="248"/>
      <c r="B298" s="248"/>
      <c r="C298" s="248"/>
      <c r="D298" s="248"/>
      <c r="E298" s="249"/>
      <c r="F298" s="249"/>
      <c r="G298" s="249"/>
    </row>
    <row r="299" spans="1:7" ht="13">
      <c r="A299" s="248"/>
      <c r="B299" s="248"/>
      <c r="C299" s="248"/>
      <c r="D299" s="248"/>
      <c r="E299" s="249"/>
      <c r="F299" s="249"/>
      <c r="G299" s="249"/>
    </row>
    <row r="300" spans="1:7" ht="13">
      <c r="A300" s="248"/>
      <c r="B300" s="248"/>
      <c r="C300" s="248"/>
      <c r="D300" s="248"/>
      <c r="E300" s="249"/>
      <c r="F300" s="249"/>
      <c r="G300" s="249"/>
    </row>
    <row r="301" spans="1:7" ht="13">
      <c r="A301" s="248"/>
      <c r="B301" s="248"/>
      <c r="C301" s="248"/>
      <c r="D301" s="248"/>
      <c r="E301" s="249"/>
      <c r="F301" s="249"/>
      <c r="G301" s="249"/>
    </row>
    <row r="302" spans="1:7" ht="13">
      <c r="A302" s="248"/>
      <c r="B302" s="248"/>
      <c r="C302" s="248"/>
      <c r="D302" s="248"/>
      <c r="E302" s="249"/>
      <c r="F302" s="249"/>
      <c r="G302" s="249"/>
    </row>
    <row r="303" spans="1:7" ht="13">
      <c r="A303" s="248"/>
      <c r="B303" s="248"/>
      <c r="C303" s="248"/>
      <c r="D303" s="248"/>
      <c r="E303" s="249"/>
      <c r="F303" s="249"/>
      <c r="G303" s="249"/>
    </row>
    <row r="304" spans="1:7" ht="13">
      <c r="A304" s="248"/>
      <c r="B304" s="248"/>
      <c r="C304" s="248"/>
      <c r="D304" s="248"/>
      <c r="E304" s="249"/>
      <c r="F304" s="249"/>
      <c r="G304" s="249"/>
    </row>
    <row r="305" spans="1:7" ht="13">
      <c r="A305" s="248"/>
      <c r="B305" s="248"/>
      <c r="C305" s="248"/>
      <c r="D305" s="248"/>
      <c r="E305" s="249"/>
      <c r="F305" s="249"/>
      <c r="G305" s="249"/>
    </row>
    <row r="306" spans="1:7" ht="13">
      <c r="A306" s="248"/>
      <c r="B306" s="248"/>
      <c r="C306" s="248"/>
      <c r="D306" s="248"/>
      <c r="E306" s="249"/>
      <c r="F306" s="249"/>
      <c r="G306" s="249"/>
    </row>
    <row r="307" spans="1:7" ht="13">
      <c r="A307" s="248"/>
      <c r="B307" s="248"/>
      <c r="C307" s="248"/>
      <c r="D307" s="248"/>
      <c r="E307" s="249"/>
      <c r="F307" s="249"/>
      <c r="G307" s="249"/>
    </row>
    <row r="308" spans="1:7" ht="13">
      <c r="A308" s="248"/>
      <c r="B308" s="248"/>
      <c r="C308" s="248"/>
      <c r="D308" s="248"/>
      <c r="E308" s="249"/>
      <c r="F308" s="249"/>
      <c r="G308" s="249"/>
    </row>
    <row r="309" spans="1:7" ht="13">
      <c r="A309" s="248"/>
      <c r="B309" s="248"/>
      <c r="C309" s="248"/>
      <c r="D309" s="248"/>
      <c r="E309" s="249"/>
      <c r="F309" s="249"/>
      <c r="G309" s="249"/>
    </row>
    <row r="310" spans="1:7" ht="13">
      <c r="A310" s="248"/>
      <c r="B310" s="248"/>
      <c r="C310" s="248"/>
      <c r="D310" s="248"/>
      <c r="E310" s="249"/>
      <c r="F310" s="249"/>
      <c r="G310" s="249"/>
    </row>
    <row r="311" spans="1:7" ht="13">
      <c r="A311" s="248"/>
      <c r="B311" s="248"/>
      <c r="C311" s="248"/>
      <c r="D311" s="248"/>
      <c r="E311" s="249"/>
      <c r="F311" s="249"/>
      <c r="G311" s="249"/>
    </row>
    <row r="312" spans="1:7" ht="13">
      <c r="A312" s="248"/>
      <c r="B312" s="248"/>
      <c r="C312" s="248"/>
      <c r="D312" s="248"/>
      <c r="E312" s="249"/>
      <c r="F312" s="249"/>
      <c r="G312" s="249"/>
    </row>
    <row r="313" spans="1:7" ht="13">
      <c r="A313" s="248"/>
      <c r="B313" s="248"/>
      <c r="C313" s="248"/>
      <c r="D313" s="248"/>
      <c r="E313" s="249"/>
      <c r="F313" s="249"/>
      <c r="G313" s="249"/>
    </row>
    <row r="314" spans="1:7" ht="13">
      <c r="A314" s="248"/>
      <c r="B314" s="248"/>
      <c r="C314" s="248"/>
      <c r="D314" s="248"/>
      <c r="E314" s="249"/>
      <c r="F314" s="249"/>
      <c r="G314" s="249"/>
    </row>
    <row r="315" spans="1:7" ht="13">
      <c r="A315" s="248"/>
      <c r="B315" s="248"/>
      <c r="C315" s="248"/>
      <c r="D315" s="248"/>
      <c r="E315" s="249"/>
      <c r="F315" s="249"/>
      <c r="G315" s="249"/>
    </row>
    <row r="316" spans="1:7" ht="13">
      <c r="A316" s="248"/>
      <c r="B316" s="248"/>
      <c r="C316" s="248"/>
      <c r="D316" s="248"/>
      <c r="E316" s="249"/>
      <c r="F316" s="249"/>
      <c r="G316" s="249"/>
    </row>
    <row r="317" spans="1:7" ht="13">
      <c r="A317" s="248"/>
      <c r="B317" s="248"/>
      <c r="C317" s="248"/>
      <c r="D317" s="248"/>
      <c r="E317" s="249"/>
      <c r="F317" s="249"/>
      <c r="G317" s="249"/>
    </row>
    <row r="318" spans="1:7" ht="13">
      <c r="A318" s="248"/>
      <c r="B318" s="248"/>
      <c r="C318" s="248"/>
      <c r="D318" s="248"/>
      <c r="E318" s="249"/>
      <c r="F318" s="249"/>
      <c r="G318" s="249"/>
    </row>
    <row r="319" spans="1:7" ht="13">
      <c r="A319" s="248"/>
      <c r="B319" s="248"/>
      <c r="C319" s="248"/>
      <c r="D319" s="248"/>
      <c r="E319" s="249"/>
      <c r="F319" s="249"/>
      <c r="G319" s="249"/>
    </row>
    <row r="320" spans="1:7" ht="13">
      <c r="A320" s="248"/>
      <c r="B320" s="248"/>
      <c r="C320" s="248"/>
      <c r="D320" s="248"/>
      <c r="E320" s="249"/>
      <c r="F320" s="249"/>
      <c r="G320" s="249"/>
    </row>
    <row r="321" spans="1:7" ht="13">
      <c r="A321" s="248"/>
      <c r="B321" s="248"/>
      <c r="C321" s="248"/>
      <c r="D321" s="248"/>
      <c r="E321" s="249"/>
      <c r="F321" s="249"/>
      <c r="G321" s="249"/>
    </row>
    <row r="322" spans="1:7" ht="13">
      <c r="A322" s="248"/>
      <c r="B322" s="248"/>
      <c r="C322" s="248"/>
      <c r="D322" s="248"/>
      <c r="E322" s="249"/>
      <c r="F322" s="249"/>
      <c r="G322" s="249"/>
    </row>
    <row r="323" spans="1:7" ht="13">
      <c r="A323" s="248"/>
      <c r="B323" s="248"/>
      <c r="C323" s="248"/>
      <c r="D323" s="248"/>
      <c r="E323" s="249"/>
      <c r="F323" s="249"/>
      <c r="G323" s="249"/>
    </row>
    <row r="324" spans="1:7" ht="13">
      <c r="A324" s="248"/>
      <c r="B324" s="248"/>
      <c r="C324" s="248"/>
      <c r="D324" s="248"/>
      <c r="E324" s="249"/>
      <c r="F324" s="249"/>
      <c r="G324" s="249"/>
    </row>
    <row r="325" spans="1:7" ht="13">
      <c r="A325" s="248"/>
      <c r="B325" s="248"/>
      <c r="C325" s="248"/>
      <c r="D325" s="248"/>
      <c r="E325" s="249"/>
      <c r="F325" s="249"/>
      <c r="G325" s="249"/>
    </row>
    <row r="326" spans="1:7" ht="13">
      <c r="A326" s="248"/>
      <c r="B326" s="248"/>
      <c r="C326" s="248"/>
      <c r="D326" s="248"/>
      <c r="E326" s="249"/>
      <c r="F326" s="249"/>
      <c r="G326" s="249"/>
    </row>
    <row r="327" spans="1:7" ht="13">
      <c r="A327" s="248"/>
      <c r="B327" s="248"/>
      <c r="C327" s="248"/>
      <c r="D327" s="248"/>
      <c r="E327" s="249"/>
      <c r="F327" s="249"/>
      <c r="G327" s="249"/>
    </row>
    <row r="328" spans="1:7" ht="13">
      <c r="A328" s="248"/>
      <c r="B328" s="248"/>
      <c r="C328" s="248"/>
      <c r="D328" s="248"/>
      <c r="E328" s="249"/>
      <c r="F328" s="249"/>
      <c r="G328" s="249"/>
    </row>
    <row r="329" spans="1:7" ht="13">
      <c r="A329" s="248"/>
      <c r="B329" s="248"/>
      <c r="C329" s="248"/>
      <c r="D329" s="248"/>
      <c r="E329" s="249"/>
      <c r="F329" s="249"/>
      <c r="G329" s="249"/>
    </row>
    <row r="330" spans="1:7" ht="13">
      <c r="A330" s="248"/>
      <c r="B330" s="248"/>
      <c r="C330" s="248"/>
      <c r="D330" s="248"/>
      <c r="E330" s="249"/>
      <c r="F330" s="249"/>
      <c r="G330" s="249"/>
    </row>
    <row r="331" spans="1:7" ht="13">
      <c r="A331" s="248"/>
      <c r="B331" s="248"/>
      <c r="C331" s="248"/>
      <c r="D331" s="248"/>
      <c r="E331" s="249"/>
      <c r="F331" s="249"/>
      <c r="G331" s="249"/>
    </row>
    <row r="332" spans="1:7" ht="13">
      <c r="A332" s="248"/>
      <c r="B332" s="248"/>
      <c r="C332" s="248"/>
      <c r="D332" s="248"/>
      <c r="E332" s="249"/>
      <c r="F332" s="249"/>
      <c r="G332" s="249"/>
    </row>
    <row r="333" spans="1:7" ht="13">
      <c r="A333" s="248"/>
      <c r="B333" s="248"/>
      <c r="C333" s="248"/>
      <c r="D333" s="248"/>
      <c r="E333" s="249"/>
      <c r="F333" s="249"/>
      <c r="G333" s="249"/>
    </row>
    <row r="334" spans="1:7" ht="13">
      <c r="A334" s="248"/>
      <c r="B334" s="248"/>
      <c r="C334" s="248"/>
      <c r="D334" s="248"/>
      <c r="E334" s="249"/>
      <c r="F334" s="249"/>
      <c r="G334" s="249"/>
    </row>
    <row r="335" spans="1:7" ht="13">
      <c r="A335" s="248"/>
      <c r="B335" s="248"/>
      <c r="C335" s="248"/>
      <c r="D335" s="248"/>
      <c r="E335" s="249"/>
      <c r="F335" s="249"/>
      <c r="G335" s="249"/>
    </row>
    <row r="336" spans="1:7" ht="13">
      <c r="A336" s="248"/>
      <c r="B336" s="248"/>
      <c r="C336" s="248"/>
      <c r="D336" s="248"/>
      <c r="E336" s="249"/>
      <c r="F336" s="249"/>
      <c r="G336" s="249"/>
    </row>
    <row r="337" spans="1:7" ht="13">
      <c r="A337" s="248"/>
      <c r="B337" s="248"/>
      <c r="C337" s="248"/>
      <c r="D337" s="248"/>
      <c r="E337" s="249"/>
      <c r="F337" s="249"/>
      <c r="G337" s="249"/>
    </row>
    <row r="338" spans="1:7" ht="13">
      <c r="A338" s="248"/>
      <c r="B338" s="248"/>
      <c r="C338" s="248"/>
      <c r="D338" s="248"/>
      <c r="E338" s="249"/>
      <c r="F338" s="249"/>
      <c r="G338" s="249"/>
    </row>
    <row r="339" spans="1:7" ht="13">
      <c r="A339" s="248"/>
      <c r="B339" s="248"/>
      <c r="C339" s="248"/>
      <c r="D339" s="248"/>
      <c r="E339" s="249"/>
      <c r="F339" s="249"/>
      <c r="G339" s="249"/>
    </row>
    <row r="340" spans="1:7" ht="13">
      <c r="A340" s="248"/>
      <c r="B340" s="248"/>
      <c r="C340" s="248"/>
      <c r="D340" s="248"/>
      <c r="E340" s="249"/>
      <c r="F340" s="249"/>
      <c r="G340" s="249"/>
    </row>
    <row r="341" spans="1:7" ht="13">
      <c r="A341" s="248"/>
      <c r="B341" s="248"/>
      <c r="C341" s="248"/>
      <c r="D341" s="248"/>
      <c r="E341" s="249"/>
      <c r="F341" s="249"/>
      <c r="G341" s="249"/>
    </row>
    <row r="342" spans="1:7" ht="13">
      <c r="A342" s="248"/>
      <c r="B342" s="248"/>
      <c r="C342" s="248"/>
      <c r="D342" s="248"/>
      <c r="E342" s="249"/>
      <c r="F342" s="249"/>
      <c r="G342" s="249"/>
    </row>
    <row r="343" spans="1:7" ht="13">
      <c r="A343" s="248"/>
      <c r="B343" s="248"/>
      <c r="C343" s="248"/>
      <c r="D343" s="248"/>
      <c r="E343" s="249"/>
      <c r="F343" s="249"/>
      <c r="G343" s="249"/>
    </row>
    <row r="344" spans="1:7" ht="13">
      <c r="A344" s="248"/>
      <c r="B344" s="248"/>
      <c r="C344" s="248"/>
      <c r="D344" s="248"/>
      <c r="E344" s="249"/>
      <c r="F344" s="249"/>
      <c r="G344" s="249"/>
    </row>
    <row r="345" spans="1:7" ht="13">
      <c r="A345" s="248"/>
      <c r="B345" s="248"/>
      <c r="C345" s="248"/>
      <c r="D345" s="248"/>
      <c r="E345" s="249"/>
      <c r="F345" s="249"/>
      <c r="G345" s="249"/>
    </row>
    <row r="346" spans="1:7" ht="13">
      <c r="A346" s="248"/>
      <c r="B346" s="248"/>
      <c r="C346" s="248"/>
      <c r="D346" s="248"/>
      <c r="E346" s="249"/>
      <c r="F346" s="249"/>
      <c r="G346" s="249"/>
    </row>
    <row r="347" spans="1:7" ht="13">
      <c r="A347" s="248"/>
      <c r="B347" s="248"/>
      <c r="C347" s="248"/>
      <c r="D347" s="248"/>
      <c r="E347" s="249"/>
      <c r="F347" s="249"/>
      <c r="G347" s="249"/>
    </row>
    <row r="348" spans="1:7" ht="13">
      <c r="A348" s="248"/>
      <c r="B348" s="248"/>
      <c r="C348" s="248"/>
      <c r="D348" s="248"/>
      <c r="E348" s="249"/>
      <c r="F348" s="249"/>
      <c r="G348" s="249"/>
    </row>
    <row r="349" spans="1:7" ht="13">
      <c r="A349" s="248"/>
      <c r="B349" s="248"/>
      <c r="C349" s="248"/>
      <c r="D349" s="248"/>
      <c r="E349" s="249"/>
      <c r="F349" s="249"/>
      <c r="G349" s="249"/>
    </row>
    <row r="350" spans="1:7" ht="13">
      <c r="A350" s="248"/>
      <c r="B350" s="248"/>
      <c r="C350" s="248"/>
      <c r="D350" s="248"/>
      <c r="E350" s="249"/>
      <c r="F350" s="249"/>
      <c r="G350" s="249"/>
    </row>
    <row r="351" spans="1:7" ht="13">
      <c r="A351" s="248"/>
      <c r="B351" s="248"/>
      <c r="C351" s="248"/>
      <c r="D351" s="248"/>
      <c r="E351" s="249"/>
      <c r="F351" s="249"/>
      <c r="G351" s="249"/>
    </row>
    <row r="352" spans="1:7" ht="13">
      <c r="A352" s="248"/>
      <c r="B352" s="248"/>
      <c r="C352" s="248"/>
      <c r="D352" s="248"/>
      <c r="E352" s="249"/>
      <c r="F352" s="249"/>
      <c r="G352" s="249"/>
    </row>
    <row r="353" spans="1:7" ht="13">
      <c r="A353" s="248"/>
      <c r="B353" s="248"/>
      <c r="C353" s="248"/>
      <c r="D353" s="248"/>
      <c r="E353" s="249"/>
      <c r="F353" s="249"/>
      <c r="G353" s="249"/>
    </row>
    <row r="354" spans="1:7" ht="13">
      <c r="A354" s="248"/>
      <c r="B354" s="248"/>
      <c r="C354" s="248"/>
      <c r="D354" s="248"/>
      <c r="E354" s="249"/>
      <c r="F354" s="249"/>
      <c r="G354" s="249"/>
    </row>
    <row r="355" spans="1:7" ht="13">
      <c r="A355" s="248"/>
      <c r="B355" s="248"/>
      <c r="C355" s="248"/>
      <c r="D355" s="248"/>
      <c r="E355" s="249"/>
      <c r="F355" s="249"/>
      <c r="G355" s="249"/>
    </row>
    <row r="356" spans="1:7" ht="13">
      <c r="A356" s="248"/>
      <c r="B356" s="248"/>
      <c r="C356" s="248"/>
      <c r="D356" s="248"/>
      <c r="E356" s="249"/>
      <c r="F356" s="249"/>
      <c r="G356" s="249"/>
    </row>
    <row r="357" spans="1:7" ht="13">
      <c r="A357" s="248"/>
      <c r="B357" s="248"/>
      <c r="C357" s="248"/>
      <c r="D357" s="248"/>
      <c r="E357" s="249"/>
      <c r="F357" s="249"/>
      <c r="G357" s="249"/>
    </row>
    <row r="358" spans="1:7" ht="13">
      <c r="A358" s="248"/>
      <c r="B358" s="248"/>
      <c r="C358" s="248"/>
      <c r="D358" s="248"/>
      <c r="E358" s="249"/>
      <c r="F358" s="249"/>
      <c r="G358" s="249"/>
    </row>
    <row r="359" spans="1:7" ht="13">
      <c r="A359" s="248"/>
      <c r="B359" s="248"/>
      <c r="C359" s="248"/>
      <c r="D359" s="248"/>
      <c r="E359" s="249"/>
      <c r="F359" s="249"/>
      <c r="G359" s="249"/>
    </row>
    <row r="360" spans="1:7" ht="13">
      <c r="A360" s="248"/>
      <c r="B360" s="248"/>
      <c r="C360" s="248"/>
      <c r="D360" s="248"/>
      <c r="E360" s="249"/>
      <c r="F360" s="249"/>
      <c r="G360" s="249"/>
    </row>
    <row r="361" spans="1:7" ht="13">
      <c r="A361" s="248"/>
      <c r="B361" s="248"/>
      <c r="C361" s="248"/>
      <c r="D361" s="248"/>
      <c r="E361" s="249"/>
      <c r="F361" s="249"/>
      <c r="G361" s="249"/>
    </row>
    <row r="362" spans="1:7" ht="13">
      <c r="A362" s="248"/>
      <c r="B362" s="248"/>
      <c r="C362" s="248"/>
      <c r="D362" s="248"/>
      <c r="E362" s="249"/>
      <c r="F362" s="249"/>
      <c r="G362" s="249"/>
    </row>
    <row r="363" spans="1:7" ht="13">
      <c r="A363" s="248"/>
      <c r="B363" s="248"/>
      <c r="C363" s="248"/>
      <c r="D363" s="248"/>
      <c r="E363" s="249"/>
      <c r="F363" s="249"/>
      <c r="G363" s="249"/>
    </row>
    <row r="364" spans="1:7" ht="13">
      <c r="A364" s="248"/>
      <c r="B364" s="248"/>
      <c r="C364" s="248"/>
      <c r="D364" s="248"/>
      <c r="E364" s="249"/>
      <c r="F364" s="249"/>
      <c r="G364" s="249"/>
    </row>
    <row r="365" spans="1:7" ht="13">
      <c r="A365" s="248"/>
      <c r="B365" s="248"/>
      <c r="C365" s="248"/>
      <c r="D365" s="248"/>
      <c r="E365" s="249"/>
      <c r="F365" s="249"/>
      <c r="G365" s="249"/>
    </row>
    <row r="366" spans="1:7" ht="13">
      <c r="A366" s="248"/>
      <c r="B366" s="248"/>
      <c r="C366" s="248"/>
      <c r="D366" s="248"/>
      <c r="E366" s="249"/>
      <c r="F366" s="249"/>
      <c r="G366" s="249"/>
    </row>
    <row r="367" spans="1:7" ht="13">
      <c r="A367" s="248"/>
      <c r="B367" s="248"/>
      <c r="C367" s="248"/>
      <c r="D367" s="248"/>
      <c r="E367" s="249"/>
      <c r="F367" s="249"/>
      <c r="G367" s="249"/>
    </row>
    <row r="368" spans="1:7" ht="13">
      <c r="A368" s="248"/>
      <c r="B368" s="248"/>
      <c r="C368" s="248"/>
      <c r="D368" s="248"/>
      <c r="E368" s="249"/>
      <c r="F368" s="249"/>
      <c r="G368" s="249"/>
    </row>
    <row r="369" spans="1:7" ht="13">
      <c r="A369" s="248"/>
      <c r="B369" s="248"/>
      <c r="C369" s="248"/>
      <c r="D369" s="248"/>
      <c r="E369" s="249"/>
      <c r="F369" s="249"/>
      <c r="G369" s="249"/>
    </row>
    <row r="370" spans="1:7" ht="13">
      <c r="A370" s="248"/>
      <c r="B370" s="248"/>
      <c r="C370" s="248"/>
      <c r="D370" s="248"/>
      <c r="E370" s="249"/>
      <c r="F370" s="249"/>
      <c r="G370" s="249"/>
    </row>
    <row r="371" spans="1:7" ht="13">
      <c r="A371" s="248"/>
      <c r="B371" s="248"/>
      <c r="C371" s="248"/>
      <c r="D371" s="248"/>
      <c r="E371" s="249"/>
      <c r="F371" s="249"/>
      <c r="G371" s="249"/>
    </row>
    <row r="372" spans="1:7" ht="13">
      <c r="A372" s="248"/>
      <c r="B372" s="248"/>
      <c r="C372" s="248"/>
      <c r="D372" s="248"/>
      <c r="E372" s="249"/>
      <c r="F372" s="249"/>
      <c r="G372" s="249"/>
    </row>
    <row r="373" spans="1:7" ht="13">
      <c r="A373" s="248"/>
      <c r="B373" s="248"/>
      <c r="C373" s="248"/>
      <c r="D373" s="248"/>
      <c r="E373" s="249"/>
      <c r="F373" s="249"/>
      <c r="G373" s="249"/>
    </row>
    <row r="374" spans="1:7" ht="13">
      <c r="A374" s="248"/>
      <c r="B374" s="248"/>
      <c r="C374" s="248"/>
      <c r="D374" s="248"/>
      <c r="E374" s="249"/>
      <c r="F374" s="249"/>
      <c r="G374" s="249"/>
    </row>
    <row r="375" spans="1:7" ht="13">
      <c r="A375" s="248"/>
      <c r="B375" s="248"/>
      <c r="C375" s="248"/>
      <c r="D375" s="248"/>
      <c r="E375" s="249"/>
      <c r="F375" s="249"/>
      <c r="G375" s="249"/>
    </row>
    <row r="376" spans="1:7" ht="13">
      <c r="A376" s="248"/>
      <c r="B376" s="248"/>
      <c r="C376" s="248"/>
      <c r="D376" s="248"/>
      <c r="E376" s="249"/>
      <c r="F376" s="249"/>
      <c r="G376" s="249"/>
    </row>
    <row r="377" spans="1:7" ht="13">
      <c r="A377" s="248"/>
      <c r="B377" s="248"/>
      <c r="C377" s="248"/>
      <c r="D377" s="248"/>
      <c r="E377" s="249"/>
      <c r="F377" s="249"/>
      <c r="G377" s="249"/>
    </row>
    <row r="378" spans="1:7" ht="13">
      <c r="A378" s="248"/>
      <c r="B378" s="248"/>
      <c r="C378" s="248"/>
      <c r="D378" s="248"/>
      <c r="E378" s="249"/>
      <c r="F378" s="249"/>
      <c r="G378" s="249"/>
    </row>
    <row r="379" spans="1:7" ht="13">
      <c r="A379" s="248"/>
      <c r="B379" s="248"/>
      <c r="C379" s="248"/>
      <c r="D379" s="248"/>
      <c r="E379" s="249"/>
      <c r="F379" s="249"/>
      <c r="G379" s="249"/>
    </row>
    <row r="380" spans="1:7" ht="13">
      <c r="A380" s="248"/>
      <c r="B380" s="248"/>
      <c r="C380" s="248"/>
      <c r="D380" s="248"/>
      <c r="E380" s="249"/>
      <c r="F380" s="249"/>
      <c r="G380" s="249"/>
    </row>
    <row r="381" spans="1:7" ht="13">
      <c r="A381" s="248"/>
      <c r="B381" s="248"/>
      <c r="C381" s="248"/>
      <c r="D381" s="248"/>
      <c r="E381" s="249"/>
      <c r="F381" s="249"/>
      <c r="G381" s="249"/>
    </row>
    <row r="382" spans="1:7" ht="13">
      <c r="A382" s="248"/>
      <c r="B382" s="248"/>
      <c r="C382" s="248"/>
      <c r="D382" s="248"/>
      <c r="E382" s="249"/>
      <c r="F382" s="249"/>
      <c r="G382" s="249"/>
    </row>
    <row r="383" spans="1:7" ht="13">
      <c r="A383" s="248"/>
      <c r="B383" s="248"/>
      <c r="C383" s="248"/>
      <c r="D383" s="248"/>
      <c r="E383" s="249"/>
      <c r="F383" s="249"/>
      <c r="G383" s="249"/>
    </row>
    <row r="384" spans="1:7" ht="13">
      <c r="A384" s="248"/>
      <c r="B384" s="248"/>
      <c r="C384" s="248"/>
      <c r="D384" s="248"/>
      <c r="E384" s="249"/>
      <c r="F384" s="249"/>
      <c r="G384" s="249"/>
    </row>
    <row r="385" spans="1:7" ht="13">
      <c r="A385" s="248"/>
      <c r="B385" s="248"/>
      <c r="C385" s="248"/>
      <c r="D385" s="248"/>
      <c r="E385" s="249"/>
      <c r="F385" s="249"/>
      <c r="G385" s="249"/>
    </row>
    <row r="386" spans="1:7" ht="13">
      <c r="A386" s="248"/>
      <c r="B386" s="248"/>
      <c r="C386" s="248"/>
      <c r="D386" s="248"/>
      <c r="E386" s="249"/>
      <c r="F386" s="249"/>
      <c r="G386" s="249"/>
    </row>
    <row r="387" spans="1:7" ht="13">
      <c r="A387" s="248"/>
      <c r="B387" s="248"/>
      <c r="C387" s="248"/>
      <c r="D387" s="248"/>
      <c r="E387" s="249"/>
      <c r="F387" s="249"/>
      <c r="G387" s="249"/>
    </row>
    <row r="388" spans="1:7" ht="13">
      <c r="A388" s="248"/>
      <c r="B388" s="248"/>
      <c r="C388" s="248"/>
      <c r="D388" s="248"/>
      <c r="E388" s="249"/>
      <c r="F388" s="249"/>
      <c r="G388" s="249"/>
    </row>
    <row r="389" spans="1:7" ht="13">
      <c r="A389" s="248"/>
      <c r="B389" s="248"/>
      <c r="C389" s="248"/>
      <c r="D389" s="248"/>
      <c r="E389" s="249"/>
      <c r="F389" s="249"/>
      <c r="G389" s="249"/>
    </row>
    <row r="390" spans="1:7" ht="13">
      <c r="A390" s="248"/>
      <c r="B390" s="248"/>
      <c r="C390" s="248"/>
      <c r="D390" s="248"/>
      <c r="E390" s="249"/>
      <c r="F390" s="249"/>
      <c r="G390" s="249"/>
    </row>
    <row r="391" spans="1:7" ht="13">
      <c r="A391" s="248"/>
      <c r="B391" s="248"/>
      <c r="C391" s="248"/>
      <c r="D391" s="248"/>
      <c r="E391" s="249"/>
      <c r="F391" s="249"/>
      <c r="G391" s="249"/>
    </row>
    <row r="392" spans="1:7" ht="13">
      <c r="A392" s="248"/>
      <c r="B392" s="248"/>
      <c r="C392" s="248"/>
      <c r="D392" s="248"/>
      <c r="E392" s="249"/>
      <c r="F392" s="249"/>
      <c r="G392" s="249"/>
    </row>
    <row r="393" spans="1:7" ht="13">
      <c r="A393" s="248"/>
      <c r="B393" s="248"/>
      <c r="C393" s="248"/>
      <c r="D393" s="248"/>
      <c r="E393" s="249"/>
      <c r="F393" s="249"/>
      <c r="G393" s="249"/>
    </row>
    <row r="394" spans="1:7" ht="13">
      <c r="A394" s="248"/>
      <c r="B394" s="248"/>
      <c r="C394" s="248"/>
      <c r="D394" s="248"/>
      <c r="E394" s="249"/>
      <c r="F394" s="249"/>
      <c r="G394" s="249"/>
    </row>
    <row r="395" spans="1:7" ht="13">
      <c r="A395" s="248"/>
      <c r="B395" s="248"/>
      <c r="C395" s="248"/>
      <c r="D395" s="248"/>
      <c r="E395" s="249"/>
      <c r="F395" s="249"/>
      <c r="G395" s="249"/>
    </row>
    <row r="396" spans="1:7" ht="13">
      <c r="A396" s="248"/>
      <c r="B396" s="248"/>
      <c r="C396" s="248"/>
      <c r="D396" s="248"/>
      <c r="E396" s="249"/>
      <c r="F396" s="249"/>
      <c r="G396" s="249"/>
    </row>
    <row r="397" spans="1:7" ht="13">
      <c r="A397" s="248"/>
      <c r="B397" s="248"/>
      <c r="C397" s="248"/>
      <c r="D397" s="248"/>
      <c r="E397" s="249"/>
      <c r="F397" s="249"/>
      <c r="G397" s="249"/>
    </row>
    <row r="398" spans="1:7" ht="13">
      <c r="A398" s="248"/>
      <c r="B398" s="248"/>
      <c r="C398" s="248"/>
      <c r="D398" s="248"/>
      <c r="E398" s="249"/>
      <c r="F398" s="249"/>
      <c r="G398" s="249"/>
    </row>
    <row r="399" spans="1:7" ht="13">
      <c r="A399" s="248"/>
      <c r="B399" s="248"/>
      <c r="C399" s="248"/>
      <c r="D399" s="248"/>
      <c r="E399" s="249"/>
      <c r="F399" s="249"/>
      <c r="G399" s="249"/>
    </row>
    <row r="400" spans="1:7" ht="13">
      <c r="A400" s="248"/>
      <c r="B400" s="248"/>
      <c r="C400" s="248"/>
      <c r="D400" s="248"/>
      <c r="E400" s="249"/>
      <c r="F400" s="249"/>
      <c r="G400" s="249"/>
    </row>
    <row r="401" spans="1:7" ht="13">
      <c r="A401" s="248"/>
      <c r="B401" s="248"/>
      <c r="C401" s="248"/>
      <c r="D401" s="248"/>
      <c r="E401" s="249"/>
      <c r="F401" s="249"/>
      <c r="G401" s="249"/>
    </row>
    <row r="402" spans="1:7" ht="13">
      <c r="A402" s="248"/>
      <c r="B402" s="248"/>
      <c r="C402" s="248"/>
      <c r="D402" s="248"/>
      <c r="E402" s="249"/>
      <c r="F402" s="249"/>
      <c r="G402" s="249"/>
    </row>
    <row r="403" spans="1:7" ht="13">
      <c r="A403" s="248"/>
      <c r="B403" s="248"/>
      <c r="C403" s="248"/>
      <c r="D403" s="248"/>
      <c r="E403" s="249"/>
      <c r="F403" s="249"/>
      <c r="G403" s="249"/>
    </row>
    <row r="404" spans="1:7" ht="13">
      <c r="A404" s="248"/>
      <c r="B404" s="248"/>
      <c r="C404" s="248"/>
      <c r="D404" s="248"/>
      <c r="E404" s="249"/>
      <c r="F404" s="249"/>
      <c r="G404" s="249"/>
    </row>
    <row r="405" spans="1:7" ht="13">
      <c r="A405" s="248"/>
      <c r="B405" s="248"/>
      <c r="C405" s="248"/>
      <c r="D405" s="248"/>
      <c r="E405" s="249"/>
      <c r="F405" s="249"/>
      <c r="G405" s="249"/>
    </row>
    <row r="406" spans="1:7" ht="13">
      <c r="A406" s="248"/>
      <c r="B406" s="248"/>
      <c r="C406" s="248"/>
      <c r="D406" s="248"/>
      <c r="E406" s="249"/>
      <c r="F406" s="249"/>
      <c r="G406" s="249"/>
    </row>
    <row r="407" spans="1:7" ht="13">
      <c r="A407" s="248"/>
      <c r="B407" s="248"/>
      <c r="C407" s="248"/>
      <c r="D407" s="248"/>
      <c r="E407" s="249"/>
      <c r="F407" s="249"/>
      <c r="G407" s="249"/>
    </row>
    <row r="408" spans="1:7" ht="13">
      <c r="A408" s="248"/>
      <c r="B408" s="248"/>
      <c r="C408" s="248"/>
      <c r="D408" s="248"/>
      <c r="E408" s="249"/>
      <c r="F408" s="249"/>
      <c r="G408" s="249"/>
    </row>
    <row r="409" spans="1:7" ht="13">
      <c r="A409" s="248"/>
      <c r="B409" s="248"/>
      <c r="C409" s="248"/>
      <c r="D409" s="248"/>
      <c r="E409" s="249"/>
      <c r="F409" s="249"/>
      <c r="G409" s="249"/>
    </row>
    <row r="410" spans="1:7" ht="13">
      <c r="A410" s="248"/>
      <c r="B410" s="248"/>
      <c r="C410" s="248"/>
      <c r="D410" s="248"/>
      <c r="E410" s="249"/>
      <c r="F410" s="249"/>
      <c r="G410" s="249"/>
    </row>
    <row r="411" spans="1:7" ht="13">
      <c r="A411" s="248"/>
      <c r="B411" s="248"/>
      <c r="C411" s="248"/>
      <c r="D411" s="248"/>
      <c r="E411" s="249"/>
      <c r="F411" s="249"/>
      <c r="G411" s="249"/>
    </row>
    <row r="412" spans="1:7" ht="13">
      <c r="A412" s="248"/>
      <c r="B412" s="248"/>
      <c r="C412" s="248"/>
      <c r="D412" s="248"/>
      <c r="E412" s="249"/>
      <c r="F412" s="249"/>
      <c r="G412" s="249"/>
    </row>
    <row r="413" spans="1:7" ht="13">
      <c r="A413" s="248"/>
      <c r="B413" s="248"/>
      <c r="C413" s="248"/>
      <c r="D413" s="248"/>
      <c r="E413" s="249"/>
      <c r="F413" s="249"/>
      <c r="G413" s="249"/>
    </row>
    <row r="414" spans="1:7" ht="13">
      <c r="A414" s="248"/>
      <c r="B414" s="248"/>
      <c r="C414" s="248"/>
      <c r="D414" s="248"/>
      <c r="E414" s="249"/>
      <c r="F414" s="249"/>
      <c r="G414" s="249"/>
    </row>
    <row r="415" spans="1:7" ht="13">
      <c r="A415" s="248"/>
      <c r="B415" s="248"/>
      <c r="C415" s="248"/>
      <c r="D415" s="248"/>
      <c r="E415" s="249"/>
      <c r="F415" s="249"/>
      <c r="G415" s="249"/>
    </row>
    <row r="416" spans="1:7" ht="13">
      <c r="A416" s="248"/>
      <c r="B416" s="248"/>
      <c r="C416" s="248"/>
      <c r="D416" s="248"/>
      <c r="E416" s="249"/>
      <c r="F416" s="249"/>
      <c r="G416" s="249"/>
    </row>
    <row r="417" spans="1:7" ht="13">
      <c r="A417" s="248"/>
      <c r="B417" s="248"/>
      <c r="C417" s="248"/>
      <c r="D417" s="248"/>
      <c r="E417" s="249"/>
      <c r="F417" s="249"/>
      <c r="G417" s="249"/>
    </row>
    <row r="418" spans="1:7" ht="13">
      <c r="A418" s="248"/>
      <c r="B418" s="248"/>
      <c r="C418" s="248"/>
      <c r="D418" s="248"/>
      <c r="E418" s="249"/>
      <c r="F418" s="249"/>
      <c r="G418" s="249"/>
    </row>
    <row r="419" spans="1:7" ht="13">
      <c r="A419" s="248"/>
      <c r="B419" s="248"/>
      <c r="C419" s="248"/>
      <c r="D419" s="248"/>
      <c r="E419" s="249"/>
      <c r="F419" s="249"/>
      <c r="G419" s="249"/>
    </row>
    <row r="420" spans="1:7" ht="13">
      <c r="A420" s="248"/>
      <c r="B420" s="248"/>
      <c r="C420" s="248"/>
      <c r="D420" s="248"/>
      <c r="E420" s="249"/>
      <c r="F420" s="249"/>
      <c r="G420" s="249"/>
    </row>
    <row r="421" spans="1:7" ht="13">
      <c r="A421" s="248"/>
      <c r="B421" s="248"/>
      <c r="C421" s="248"/>
      <c r="D421" s="248"/>
      <c r="E421" s="249"/>
      <c r="F421" s="249"/>
      <c r="G421" s="249"/>
    </row>
    <row r="422" spans="1:7" ht="13">
      <c r="A422" s="248"/>
      <c r="B422" s="248"/>
      <c r="C422" s="248"/>
      <c r="D422" s="248"/>
      <c r="E422" s="249"/>
      <c r="F422" s="249"/>
      <c r="G422" s="249"/>
    </row>
    <row r="423" spans="1:7" ht="13">
      <c r="A423" s="248"/>
      <c r="B423" s="248"/>
      <c r="C423" s="248"/>
      <c r="D423" s="248"/>
      <c r="E423" s="249"/>
      <c r="F423" s="249"/>
      <c r="G423" s="249"/>
    </row>
    <row r="424" spans="1:7" ht="13">
      <c r="A424" s="248"/>
      <c r="B424" s="248"/>
      <c r="C424" s="248"/>
      <c r="D424" s="248"/>
      <c r="E424" s="249"/>
      <c r="F424" s="249"/>
      <c r="G424" s="249"/>
    </row>
    <row r="425" spans="1:7" ht="13">
      <c r="A425" s="248"/>
      <c r="B425" s="248"/>
      <c r="C425" s="248"/>
      <c r="D425" s="248"/>
      <c r="E425" s="249"/>
      <c r="F425" s="249"/>
      <c r="G425" s="249"/>
    </row>
    <row r="426" spans="1:7" ht="13">
      <c r="A426" s="248"/>
      <c r="B426" s="248"/>
      <c r="C426" s="248"/>
      <c r="D426" s="248"/>
      <c r="E426" s="249"/>
      <c r="F426" s="249"/>
      <c r="G426" s="249"/>
    </row>
    <row r="427" spans="1:7" ht="13">
      <c r="A427" s="248"/>
      <c r="B427" s="248"/>
      <c r="C427" s="248"/>
      <c r="D427" s="248"/>
      <c r="E427" s="249"/>
      <c r="F427" s="249"/>
      <c r="G427" s="249"/>
    </row>
    <row r="428" spans="1:7" ht="13">
      <c r="A428" s="248"/>
      <c r="B428" s="248"/>
      <c r="C428" s="248"/>
      <c r="D428" s="248"/>
      <c r="E428" s="249"/>
      <c r="F428" s="249"/>
      <c r="G428" s="249"/>
    </row>
    <row r="429" spans="1:7" ht="13">
      <c r="A429" s="248"/>
      <c r="B429" s="248"/>
      <c r="C429" s="248"/>
      <c r="D429" s="248"/>
      <c r="E429" s="249"/>
      <c r="F429" s="249"/>
      <c r="G429" s="249"/>
    </row>
    <row r="430" spans="1:7" ht="13">
      <c r="A430" s="248"/>
      <c r="B430" s="248"/>
      <c r="C430" s="248"/>
      <c r="D430" s="248"/>
      <c r="E430" s="249"/>
      <c r="F430" s="249"/>
      <c r="G430" s="249"/>
    </row>
    <row r="431" spans="1:7" ht="13">
      <c r="A431" s="248"/>
      <c r="B431" s="248"/>
      <c r="C431" s="248"/>
      <c r="D431" s="248"/>
      <c r="E431" s="249"/>
      <c r="F431" s="249"/>
      <c r="G431" s="249"/>
    </row>
    <row r="432" spans="1:7" ht="13">
      <c r="A432" s="248"/>
      <c r="B432" s="248"/>
      <c r="C432" s="248"/>
      <c r="D432" s="248"/>
      <c r="E432" s="249"/>
      <c r="F432" s="249"/>
      <c r="G432" s="249"/>
    </row>
    <row r="433" spans="1:7" ht="13">
      <c r="A433" s="248"/>
      <c r="B433" s="248"/>
      <c r="C433" s="248"/>
      <c r="D433" s="248"/>
      <c r="E433" s="249"/>
      <c r="F433" s="249"/>
      <c r="G433" s="249"/>
    </row>
    <row r="434" spans="1:7" ht="13">
      <c r="A434" s="248"/>
      <c r="B434" s="248"/>
      <c r="C434" s="248"/>
      <c r="D434" s="248"/>
      <c r="E434" s="249"/>
      <c r="F434" s="249"/>
      <c r="G434" s="249"/>
    </row>
    <row r="435" spans="1:7" ht="13">
      <c r="A435" s="248"/>
      <c r="B435" s="248"/>
      <c r="C435" s="248"/>
      <c r="D435" s="248"/>
      <c r="E435" s="249"/>
      <c r="F435" s="249"/>
      <c r="G435" s="249"/>
    </row>
    <row r="436" spans="1:7" ht="13">
      <c r="A436" s="248"/>
      <c r="B436" s="248"/>
      <c r="C436" s="248"/>
      <c r="D436" s="248"/>
      <c r="E436" s="249"/>
      <c r="F436" s="249"/>
      <c r="G436" s="249"/>
    </row>
    <row r="437" spans="1:7" ht="13">
      <c r="A437" s="248"/>
      <c r="B437" s="248"/>
      <c r="C437" s="248"/>
      <c r="D437" s="248"/>
      <c r="E437" s="249"/>
      <c r="F437" s="249"/>
      <c r="G437" s="249"/>
    </row>
    <row r="438" spans="1:7" ht="13">
      <c r="A438" s="248"/>
      <c r="B438" s="248"/>
      <c r="C438" s="248"/>
      <c r="D438" s="248"/>
      <c r="E438" s="249"/>
      <c r="F438" s="249"/>
      <c r="G438" s="249"/>
    </row>
    <row r="439" spans="1:7" ht="13">
      <c r="A439" s="248"/>
      <c r="B439" s="248"/>
      <c r="C439" s="248"/>
      <c r="D439" s="248"/>
      <c r="E439" s="249"/>
      <c r="F439" s="249"/>
      <c r="G439" s="249"/>
    </row>
    <row r="440" spans="1:7" ht="13">
      <c r="A440" s="248"/>
      <c r="B440" s="248"/>
      <c r="C440" s="248"/>
      <c r="D440" s="248"/>
      <c r="E440" s="249"/>
      <c r="F440" s="249"/>
      <c r="G440" s="249"/>
    </row>
    <row r="441" spans="1:7" ht="13">
      <c r="A441" s="248"/>
      <c r="B441" s="248"/>
      <c r="C441" s="248"/>
      <c r="D441" s="248"/>
      <c r="E441" s="249"/>
      <c r="F441" s="249"/>
      <c r="G441" s="249"/>
    </row>
    <row r="442" spans="1:7" ht="13">
      <c r="A442" s="248"/>
      <c r="B442" s="248"/>
      <c r="C442" s="248"/>
      <c r="D442" s="248"/>
      <c r="E442" s="249"/>
      <c r="F442" s="249"/>
      <c r="G442" s="249"/>
    </row>
    <row r="443" spans="1:7" ht="13">
      <c r="A443" s="248"/>
      <c r="B443" s="248"/>
      <c r="C443" s="248"/>
      <c r="D443" s="248"/>
      <c r="E443" s="249"/>
      <c r="F443" s="249"/>
      <c r="G443" s="249"/>
    </row>
    <row r="444" spans="1:7" ht="13">
      <c r="A444" s="248"/>
      <c r="B444" s="248"/>
      <c r="C444" s="248"/>
      <c r="D444" s="248"/>
      <c r="E444" s="249"/>
      <c r="F444" s="249"/>
      <c r="G444" s="249"/>
    </row>
    <row r="445" spans="1:7" ht="13">
      <c r="A445" s="248"/>
      <c r="B445" s="248"/>
      <c r="C445" s="248"/>
      <c r="D445" s="248"/>
      <c r="E445" s="249"/>
      <c r="F445" s="249"/>
      <c r="G445" s="249"/>
    </row>
    <row r="446" spans="1:7" ht="13">
      <c r="A446" s="248"/>
      <c r="B446" s="248"/>
      <c r="C446" s="248"/>
      <c r="D446" s="248"/>
      <c r="E446" s="249"/>
      <c r="F446" s="249"/>
      <c r="G446" s="249"/>
    </row>
    <row r="447" spans="1:7" ht="13">
      <c r="A447" s="248"/>
      <c r="B447" s="248"/>
      <c r="C447" s="248"/>
      <c r="D447" s="248"/>
      <c r="E447" s="249"/>
      <c r="F447" s="249"/>
      <c r="G447" s="249"/>
    </row>
    <row r="448" spans="1:7" ht="13">
      <c r="A448" s="248"/>
      <c r="B448" s="248"/>
      <c r="C448" s="248"/>
      <c r="D448" s="248"/>
      <c r="E448" s="249"/>
      <c r="F448" s="249"/>
      <c r="G448" s="249"/>
    </row>
    <row r="449" spans="1:7" ht="13">
      <c r="A449" s="248"/>
      <c r="B449" s="248"/>
      <c r="C449" s="248"/>
      <c r="D449" s="248"/>
      <c r="E449" s="249"/>
      <c r="F449" s="249"/>
      <c r="G449" s="249"/>
    </row>
    <row r="450" spans="1:7" ht="13">
      <c r="A450" s="248"/>
      <c r="B450" s="248"/>
      <c r="C450" s="248"/>
      <c r="D450" s="248"/>
      <c r="E450" s="249"/>
      <c r="F450" s="249"/>
      <c r="G450" s="249"/>
    </row>
    <row r="451" spans="1:7" ht="13">
      <c r="A451" s="248"/>
      <c r="B451" s="248"/>
      <c r="C451" s="248"/>
      <c r="D451" s="248"/>
      <c r="E451" s="249"/>
      <c r="F451" s="249"/>
      <c r="G451" s="249"/>
    </row>
    <row r="452" spans="1:7" ht="13">
      <c r="A452" s="248"/>
      <c r="B452" s="248"/>
      <c r="C452" s="248"/>
      <c r="D452" s="248"/>
      <c r="E452" s="249"/>
      <c r="F452" s="249"/>
      <c r="G452" s="249"/>
    </row>
    <row r="453" spans="1:7" ht="13">
      <c r="A453" s="248"/>
      <c r="B453" s="248"/>
      <c r="C453" s="248"/>
      <c r="D453" s="248"/>
      <c r="E453" s="249"/>
      <c r="F453" s="249"/>
      <c r="G453" s="249"/>
    </row>
    <row r="454" spans="1:7" ht="13">
      <c r="A454" s="248"/>
      <c r="B454" s="248"/>
      <c r="C454" s="248"/>
      <c r="D454" s="248"/>
      <c r="E454" s="249"/>
      <c r="F454" s="249"/>
      <c r="G454" s="249"/>
    </row>
    <row r="455" spans="1:7" ht="13">
      <c r="A455" s="248"/>
      <c r="B455" s="248"/>
      <c r="C455" s="248"/>
      <c r="D455" s="248"/>
      <c r="E455" s="249"/>
      <c r="F455" s="249"/>
      <c r="G455" s="249"/>
    </row>
    <row r="456" spans="1:7" ht="13">
      <c r="A456" s="248"/>
      <c r="B456" s="248"/>
      <c r="C456" s="248"/>
      <c r="D456" s="248"/>
      <c r="E456" s="249"/>
      <c r="F456" s="249"/>
      <c r="G456" s="249"/>
    </row>
    <row r="457" spans="1:7" ht="13">
      <c r="A457" s="248"/>
      <c r="B457" s="248"/>
      <c r="C457" s="248"/>
      <c r="D457" s="248"/>
      <c r="E457" s="249"/>
      <c r="F457" s="249"/>
      <c r="G457" s="249"/>
    </row>
    <row r="458" spans="1:7" ht="13">
      <c r="A458" s="248"/>
      <c r="B458" s="248"/>
      <c r="C458" s="248"/>
      <c r="D458" s="248"/>
      <c r="E458" s="249"/>
      <c r="F458" s="249"/>
      <c r="G458" s="249"/>
    </row>
    <row r="459" spans="1:7" ht="13">
      <c r="A459" s="248"/>
      <c r="B459" s="248"/>
      <c r="C459" s="248"/>
      <c r="D459" s="248"/>
      <c r="E459" s="249"/>
      <c r="F459" s="249"/>
      <c r="G459" s="249"/>
    </row>
    <row r="460" spans="1:7" ht="13">
      <c r="A460" s="248"/>
      <c r="B460" s="248"/>
      <c r="C460" s="248"/>
      <c r="D460" s="248"/>
      <c r="E460" s="249"/>
      <c r="F460" s="249"/>
      <c r="G460" s="249"/>
    </row>
    <row r="461" spans="1:7" ht="13">
      <c r="A461" s="248"/>
      <c r="B461" s="248"/>
      <c r="C461" s="248"/>
      <c r="D461" s="248"/>
      <c r="E461" s="249"/>
      <c r="F461" s="249"/>
      <c r="G461" s="249"/>
    </row>
    <row r="462" spans="1:7" ht="13">
      <c r="A462" s="248"/>
      <c r="B462" s="248"/>
      <c r="C462" s="248"/>
      <c r="D462" s="248"/>
      <c r="E462" s="249"/>
      <c r="F462" s="249"/>
      <c r="G462" s="249"/>
    </row>
    <row r="463" spans="1:7" ht="13">
      <c r="A463" s="248"/>
      <c r="B463" s="248"/>
      <c r="C463" s="248"/>
      <c r="D463" s="248"/>
      <c r="E463" s="249"/>
      <c r="F463" s="249"/>
      <c r="G463" s="249"/>
    </row>
    <row r="464" spans="1:7" ht="13">
      <c r="A464" s="248"/>
      <c r="B464" s="248"/>
      <c r="C464" s="248"/>
      <c r="D464" s="248"/>
      <c r="E464" s="249"/>
      <c r="F464" s="249"/>
      <c r="G464" s="249"/>
    </row>
    <row r="465" spans="1:7" ht="13">
      <c r="A465" s="248"/>
      <c r="B465" s="248"/>
      <c r="C465" s="248"/>
      <c r="D465" s="248"/>
      <c r="E465" s="249"/>
      <c r="F465" s="249"/>
      <c r="G465" s="249"/>
    </row>
    <row r="466" spans="1:7" ht="13">
      <c r="A466" s="248"/>
      <c r="B466" s="248"/>
      <c r="C466" s="248"/>
      <c r="D466" s="248"/>
      <c r="E466" s="249"/>
      <c r="F466" s="249"/>
      <c r="G466" s="249"/>
    </row>
    <row r="467" spans="1:7" ht="13">
      <c r="A467" s="248"/>
      <c r="B467" s="248"/>
      <c r="C467" s="248"/>
      <c r="D467" s="248"/>
      <c r="E467" s="249"/>
      <c r="F467" s="249"/>
      <c r="G467" s="249"/>
    </row>
    <row r="468" spans="1:7" ht="13">
      <c r="A468" s="248"/>
      <c r="B468" s="248"/>
      <c r="C468" s="248"/>
      <c r="D468" s="248"/>
      <c r="E468" s="249"/>
      <c r="F468" s="249"/>
      <c r="G468" s="249"/>
    </row>
    <row r="469" spans="1:7" ht="13">
      <c r="A469" s="248"/>
      <c r="B469" s="248"/>
      <c r="C469" s="248"/>
      <c r="D469" s="248"/>
      <c r="E469" s="249"/>
      <c r="F469" s="249"/>
      <c r="G469" s="249"/>
    </row>
    <row r="470" spans="1:7" ht="13">
      <c r="A470" s="248"/>
      <c r="B470" s="248"/>
      <c r="C470" s="248"/>
      <c r="D470" s="248"/>
      <c r="E470" s="249"/>
      <c r="F470" s="249"/>
      <c r="G470" s="249"/>
    </row>
    <row r="471" spans="1:7" ht="13">
      <c r="A471" s="248"/>
      <c r="B471" s="248"/>
      <c r="C471" s="248"/>
      <c r="D471" s="248"/>
      <c r="E471" s="249"/>
      <c r="F471" s="249"/>
      <c r="G471" s="249"/>
    </row>
    <row r="472" spans="1:7" ht="13">
      <c r="A472" s="248"/>
      <c r="B472" s="248"/>
      <c r="C472" s="248"/>
      <c r="D472" s="248"/>
      <c r="E472" s="249"/>
      <c r="F472" s="249"/>
      <c r="G472" s="249"/>
    </row>
    <row r="473" spans="1:7" ht="13">
      <c r="A473" s="248"/>
      <c r="B473" s="248"/>
      <c r="C473" s="248"/>
      <c r="D473" s="248"/>
      <c r="E473" s="249"/>
      <c r="F473" s="249"/>
      <c r="G473" s="249"/>
    </row>
    <row r="474" spans="1:7" ht="13">
      <c r="A474" s="248"/>
      <c r="B474" s="248"/>
      <c r="C474" s="248"/>
      <c r="D474" s="248"/>
      <c r="E474" s="249"/>
      <c r="F474" s="249"/>
      <c r="G474" s="249"/>
    </row>
    <row r="475" spans="1:7" ht="13">
      <c r="A475" s="248"/>
      <c r="B475" s="248"/>
      <c r="C475" s="248"/>
      <c r="D475" s="248"/>
      <c r="E475" s="249"/>
      <c r="F475" s="249"/>
      <c r="G475" s="249"/>
    </row>
    <row r="476" spans="1:7" ht="13">
      <c r="A476" s="248"/>
      <c r="B476" s="248"/>
      <c r="C476" s="248"/>
      <c r="D476" s="248"/>
      <c r="E476" s="249"/>
      <c r="F476" s="249"/>
      <c r="G476" s="249"/>
    </row>
    <row r="477" spans="1:7" ht="13">
      <c r="A477" s="248"/>
      <c r="B477" s="248"/>
      <c r="C477" s="248"/>
      <c r="D477" s="248"/>
      <c r="E477" s="249"/>
      <c r="F477" s="249"/>
      <c r="G477" s="249"/>
    </row>
    <row r="478" spans="1:7" ht="13">
      <c r="A478" s="248"/>
      <c r="B478" s="248"/>
      <c r="C478" s="248"/>
      <c r="D478" s="248"/>
      <c r="E478" s="249"/>
      <c r="F478" s="249"/>
      <c r="G478" s="249"/>
    </row>
    <row r="479" spans="1:7" ht="13">
      <c r="A479" s="248"/>
      <c r="B479" s="248"/>
      <c r="C479" s="248"/>
      <c r="D479" s="248"/>
      <c r="E479" s="249"/>
      <c r="F479" s="249"/>
      <c r="G479" s="249"/>
    </row>
    <row r="480" spans="1:7" ht="13">
      <c r="A480" s="248"/>
      <c r="B480" s="248"/>
      <c r="C480" s="248"/>
      <c r="D480" s="248"/>
      <c r="E480" s="249"/>
      <c r="F480" s="249"/>
      <c r="G480" s="249"/>
    </row>
    <row r="481" spans="1:7" ht="13">
      <c r="A481" s="248"/>
      <c r="B481" s="248"/>
      <c r="C481" s="248"/>
      <c r="D481" s="248"/>
      <c r="E481" s="249"/>
      <c r="F481" s="249"/>
      <c r="G481" s="249"/>
    </row>
    <row r="482" spans="1:7" ht="13">
      <c r="A482" s="248"/>
      <c r="B482" s="248"/>
      <c r="C482" s="248"/>
      <c r="D482" s="248"/>
      <c r="E482" s="249"/>
      <c r="F482" s="249"/>
      <c r="G482" s="249"/>
    </row>
    <row r="483" spans="1:7" ht="13">
      <c r="A483" s="248"/>
      <c r="B483" s="248"/>
      <c r="C483" s="248"/>
      <c r="D483" s="248"/>
      <c r="E483" s="249"/>
      <c r="F483" s="249"/>
      <c r="G483" s="249"/>
    </row>
    <row r="484" spans="1:7" ht="13">
      <c r="A484" s="248"/>
      <c r="B484" s="248"/>
      <c r="C484" s="248"/>
      <c r="D484" s="248"/>
      <c r="E484" s="249"/>
      <c r="F484" s="249"/>
      <c r="G484" s="249"/>
    </row>
    <row r="485" spans="1:7" ht="13">
      <c r="A485" s="248"/>
      <c r="B485" s="248"/>
      <c r="C485" s="248"/>
      <c r="D485" s="248"/>
      <c r="E485" s="249"/>
      <c r="F485" s="249"/>
      <c r="G485" s="249"/>
    </row>
    <row r="486" spans="1:7" ht="13">
      <c r="A486" s="248"/>
      <c r="B486" s="248"/>
      <c r="C486" s="248"/>
      <c r="D486" s="248"/>
      <c r="E486" s="249"/>
      <c r="F486" s="249"/>
      <c r="G486" s="249"/>
    </row>
    <row r="487" spans="1:7" ht="13">
      <c r="A487" s="248"/>
      <c r="B487" s="248"/>
      <c r="C487" s="248"/>
      <c r="D487" s="248"/>
      <c r="E487" s="249"/>
      <c r="F487" s="249"/>
      <c r="G487" s="249"/>
    </row>
    <row r="488" spans="1:7" ht="13">
      <c r="A488" s="248"/>
      <c r="B488" s="248"/>
      <c r="C488" s="248"/>
      <c r="D488" s="248"/>
      <c r="E488" s="249"/>
      <c r="F488" s="249"/>
      <c r="G488" s="249"/>
    </row>
    <row r="489" spans="1:7" ht="13">
      <c r="A489" s="248"/>
      <c r="B489" s="248"/>
      <c r="C489" s="248"/>
      <c r="D489" s="248"/>
      <c r="E489" s="249"/>
      <c r="F489" s="249"/>
      <c r="G489" s="249"/>
    </row>
    <row r="490" spans="1:7" ht="13">
      <c r="A490" s="248"/>
      <c r="B490" s="248"/>
      <c r="C490" s="248"/>
      <c r="D490" s="248"/>
      <c r="E490" s="249"/>
      <c r="F490" s="249"/>
      <c r="G490" s="249"/>
    </row>
    <row r="491" spans="1:7" ht="13">
      <c r="A491" s="248"/>
      <c r="B491" s="248"/>
      <c r="C491" s="248"/>
      <c r="D491" s="248"/>
      <c r="E491" s="249"/>
      <c r="F491" s="249"/>
      <c r="G491" s="249"/>
    </row>
    <row r="492" spans="1:7" ht="13">
      <c r="A492" s="248"/>
      <c r="B492" s="248"/>
      <c r="C492" s="248"/>
      <c r="D492" s="248"/>
      <c r="E492" s="249"/>
      <c r="F492" s="249"/>
      <c r="G492" s="249"/>
    </row>
    <row r="493" spans="1:7" ht="13">
      <c r="A493" s="248"/>
      <c r="B493" s="248"/>
      <c r="C493" s="248"/>
      <c r="D493" s="248"/>
      <c r="E493" s="249"/>
      <c r="F493" s="249"/>
      <c r="G493" s="249"/>
    </row>
    <row r="494" spans="1:7" ht="13">
      <c r="A494" s="248"/>
      <c r="B494" s="248"/>
      <c r="C494" s="248"/>
      <c r="D494" s="248"/>
      <c r="E494" s="249"/>
      <c r="F494" s="249"/>
      <c r="G494" s="249"/>
    </row>
    <row r="495" spans="1:7" ht="13">
      <c r="A495" s="248"/>
      <c r="B495" s="248"/>
      <c r="C495" s="248"/>
      <c r="D495" s="248"/>
      <c r="E495" s="249"/>
      <c r="F495" s="249"/>
      <c r="G495" s="249"/>
    </row>
    <row r="496" spans="1:7" ht="13">
      <c r="A496" s="248"/>
      <c r="B496" s="248"/>
      <c r="C496" s="248"/>
      <c r="D496" s="248"/>
      <c r="E496" s="249"/>
      <c r="F496" s="249"/>
      <c r="G496" s="249"/>
    </row>
    <row r="497" spans="1:7" ht="13">
      <c r="A497" s="248"/>
      <c r="B497" s="248"/>
      <c r="C497" s="248"/>
      <c r="D497" s="248"/>
      <c r="E497" s="249"/>
      <c r="F497" s="249"/>
      <c r="G497" s="249"/>
    </row>
    <row r="498" spans="1:7" ht="13">
      <c r="A498" s="248"/>
      <c r="B498" s="248"/>
      <c r="C498" s="248"/>
      <c r="D498" s="248"/>
      <c r="E498" s="249"/>
      <c r="F498" s="249"/>
      <c r="G498" s="249"/>
    </row>
    <row r="499" spans="1:7" ht="13">
      <c r="A499" s="248"/>
      <c r="B499" s="248"/>
      <c r="C499" s="248"/>
      <c r="D499" s="248"/>
      <c r="E499" s="249"/>
      <c r="F499" s="249"/>
      <c r="G499" s="249"/>
    </row>
    <row r="500" spans="1:7" ht="13">
      <c r="A500" s="248"/>
      <c r="B500" s="248"/>
      <c r="C500" s="248"/>
      <c r="D500" s="248"/>
      <c r="E500" s="249"/>
      <c r="F500" s="249"/>
      <c r="G500" s="249"/>
    </row>
    <row r="501" spans="1:7" ht="13">
      <c r="A501" s="248"/>
      <c r="B501" s="248"/>
      <c r="C501" s="248"/>
      <c r="D501" s="248"/>
      <c r="E501" s="249"/>
      <c r="F501" s="249"/>
      <c r="G501" s="249"/>
    </row>
    <row r="502" spans="1:7" ht="13">
      <c r="A502" s="248"/>
      <c r="B502" s="248"/>
      <c r="C502" s="248"/>
      <c r="D502" s="248"/>
      <c r="E502" s="249"/>
      <c r="F502" s="249"/>
      <c r="G502" s="249"/>
    </row>
    <row r="503" spans="1:7" ht="13">
      <c r="A503" s="248"/>
      <c r="B503" s="248"/>
      <c r="C503" s="248"/>
      <c r="D503" s="248"/>
      <c r="E503" s="249"/>
      <c r="F503" s="249"/>
      <c r="G503" s="249"/>
    </row>
    <row r="504" spans="1:7" ht="13">
      <c r="A504" s="248"/>
      <c r="B504" s="248"/>
      <c r="C504" s="248"/>
      <c r="D504" s="248"/>
      <c r="E504" s="249"/>
      <c r="F504" s="249"/>
      <c r="G504" s="249"/>
    </row>
    <row r="505" spans="1:7" ht="13">
      <c r="A505" s="248"/>
      <c r="B505" s="248"/>
      <c r="C505" s="248"/>
      <c r="D505" s="248"/>
      <c r="E505" s="249"/>
      <c r="F505" s="249"/>
      <c r="G505" s="249"/>
    </row>
    <row r="506" spans="1:7" ht="13">
      <c r="A506" s="248"/>
      <c r="B506" s="248"/>
      <c r="C506" s="248"/>
      <c r="D506" s="248"/>
      <c r="E506" s="249"/>
      <c r="F506" s="249"/>
      <c r="G506" s="249"/>
    </row>
    <row r="507" spans="1:7" ht="13">
      <c r="A507" s="248"/>
      <c r="B507" s="248"/>
      <c r="C507" s="248"/>
      <c r="D507" s="248"/>
      <c r="E507" s="249"/>
      <c r="F507" s="249"/>
      <c r="G507" s="249"/>
    </row>
    <row r="508" spans="1:7" ht="13">
      <c r="A508" s="248"/>
      <c r="B508" s="248"/>
      <c r="C508" s="248"/>
      <c r="D508" s="248"/>
      <c r="E508" s="249"/>
      <c r="F508" s="249"/>
      <c r="G508" s="249"/>
    </row>
    <row r="509" spans="1:7" ht="13">
      <c r="A509" s="248"/>
      <c r="B509" s="248"/>
      <c r="C509" s="248"/>
      <c r="D509" s="248"/>
      <c r="E509" s="249"/>
      <c r="F509" s="249"/>
      <c r="G509" s="249"/>
    </row>
    <row r="510" spans="1:7" ht="13">
      <c r="A510" s="248"/>
      <c r="B510" s="248"/>
      <c r="C510" s="248"/>
      <c r="D510" s="248"/>
      <c r="E510" s="249"/>
      <c r="F510" s="249"/>
      <c r="G510" s="249"/>
    </row>
    <row r="511" spans="1:7" ht="13">
      <c r="A511" s="248"/>
      <c r="B511" s="248"/>
      <c r="C511" s="248"/>
      <c r="D511" s="248"/>
      <c r="E511" s="249"/>
      <c r="F511" s="249"/>
      <c r="G511" s="249"/>
    </row>
    <row r="512" spans="1:7" ht="13">
      <c r="A512" s="248"/>
      <c r="B512" s="248"/>
      <c r="C512" s="248"/>
      <c r="D512" s="248"/>
      <c r="E512" s="249"/>
      <c r="F512" s="249"/>
      <c r="G512" s="249"/>
    </row>
    <row r="513" spans="1:7" ht="13">
      <c r="A513" s="248"/>
      <c r="B513" s="248"/>
      <c r="C513" s="248"/>
      <c r="D513" s="248"/>
      <c r="E513" s="249"/>
      <c r="F513" s="249"/>
      <c r="G513" s="249"/>
    </row>
    <row r="514" spans="1:7" ht="13">
      <c r="A514" s="248"/>
      <c r="B514" s="248"/>
      <c r="C514" s="248"/>
      <c r="D514" s="248"/>
      <c r="E514" s="249"/>
      <c r="F514" s="249"/>
      <c r="G514" s="249"/>
    </row>
    <row r="515" spans="1:7" ht="13">
      <c r="A515" s="248"/>
      <c r="B515" s="248"/>
      <c r="C515" s="248"/>
      <c r="D515" s="248"/>
      <c r="E515" s="249"/>
      <c r="F515" s="249"/>
      <c r="G515" s="249"/>
    </row>
    <row r="516" spans="1:7" ht="13">
      <c r="A516" s="248"/>
      <c r="B516" s="248"/>
      <c r="C516" s="248"/>
      <c r="D516" s="248"/>
      <c r="E516" s="249"/>
      <c r="F516" s="249"/>
      <c r="G516" s="249"/>
    </row>
    <row r="517" spans="1:7" ht="13">
      <c r="A517" s="248"/>
      <c r="B517" s="248"/>
      <c r="C517" s="248"/>
      <c r="D517" s="248"/>
      <c r="E517" s="249"/>
      <c r="F517" s="249"/>
      <c r="G517" s="249"/>
    </row>
    <row r="518" spans="1:7" ht="13">
      <c r="A518" s="248"/>
      <c r="B518" s="248"/>
      <c r="C518" s="248"/>
      <c r="D518" s="248"/>
      <c r="E518" s="249"/>
      <c r="F518" s="249"/>
      <c r="G518" s="249"/>
    </row>
    <row r="519" spans="1:7" ht="13">
      <c r="A519" s="248"/>
      <c r="B519" s="248"/>
      <c r="C519" s="248"/>
      <c r="D519" s="248"/>
      <c r="E519" s="249"/>
      <c r="F519" s="249"/>
      <c r="G519" s="249"/>
    </row>
    <row r="520" spans="1:7" ht="13">
      <c r="A520" s="248"/>
      <c r="B520" s="248"/>
      <c r="C520" s="248"/>
      <c r="D520" s="248"/>
      <c r="E520" s="249"/>
      <c r="F520" s="249"/>
      <c r="G520" s="249"/>
    </row>
    <row r="521" spans="1:7" ht="13">
      <c r="A521" s="248"/>
      <c r="B521" s="248"/>
      <c r="C521" s="248"/>
      <c r="D521" s="248"/>
      <c r="E521" s="249"/>
      <c r="F521" s="249"/>
      <c r="G521" s="249"/>
    </row>
    <row r="522" spans="1:7" ht="13">
      <c r="A522" s="248"/>
      <c r="B522" s="248"/>
      <c r="C522" s="248"/>
      <c r="D522" s="248"/>
      <c r="E522" s="249"/>
      <c r="F522" s="249"/>
      <c r="G522" s="249"/>
    </row>
    <row r="523" spans="1:7" ht="13">
      <c r="A523" s="248"/>
      <c r="B523" s="248"/>
      <c r="C523" s="248"/>
      <c r="D523" s="248"/>
      <c r="E523" s="249"/>
      <c r="F523" s="249"/>
      <c r="G523" s="249"/>
    </row>
    <row r="524" spans="1:7" ht="13">
      <c r="A524" s="248"/>
      <c r="B524" s="248"/>
      <c r="C524" s="248"/>
      <c r="D524" s="248"/>
      <c r="E524" s="249"/>
      <c r="F524" s="249"/>
      <c r="G524" s="249"/>
    </row>
    <row r="525" spans="1:7" ht="13">
      <c r="A525" s="248"/>
      <c r="B525" s="248"/>
      <c r="C525" s="248"/>
      <c r="D525" s="248"/>
      <c r="E525" s="249"/>
      <c r="F525" s="249"/>
      <c r="G525" s="249"/>
    </row>
    <row r="526" spans="1:7" ht="13">
      <c r="A526" s="248"/>
      <c r="B526" s="248"/>
      <c r="C526" s="248"/>
      <c r="D526" s="248"/>
      <c r="E526" s="249"/>
      <c r="F526" s="249"/>
      <c r="G526" s="249"/>
    </row>
    <row r="527" spans="1:7" ht="13">
      <c r="A527" s="248"/>
      <c r="B527" s="248"/>
      <c r="C527" s="248"/>
      <c r="D527" s="248"/>
      <c r="E527" s="249"/>
      <c r="F527" s="249"/>
      <c r="G527" s="249"/>
    </row>
    <row r="528" spans="1:7" ht="13">
      <c r="A528" s="248"/>
      <c r="B528" s="248"/>
      <c r="C528" s="248"/>
      <c r="D528" s="248"/>
      <c r="E528" s="249"/>
      <c r="F528" s="249"/>
      <c r="G528" s="249"/>
    </row>
    <row r="529" spans="1:7" ht="13">
      <c r="A529" s="248"/>
      <c r="B529" s="248"/>
      <c r="C529" s="248"/>
      <c r="D529" s="248"/>
      <c r="E529" s="249"/>
      <c r="F529" s="249"/>
      <c r="G529" s="249"/>
    </row>
    <row r="530" spans="1:7" ht="13">
      <c r="A530" s="248"/>
      <c r="B530" s="248"/>
      <c r="C530" s="248"/>
      <c r="D530" s="248"/>
      <c r="E530" s="249"/>
      <c r="F530" s="249"/>
      <c r="G530" s="249"/>
    </row>
    <row r="531" spans="1:7" ht="13">
      <c r="A531" s="248"/>
      <c r="B531" s="248"/>
      <c r="C531" s="248"/>
      <c r="D531" s="248"/>
      <c r="E531" s="249"/>
      <c r="F531" s="249"/>
      <c r="G531" s="249"/>
    </row>
    <row r="532" spans="1:7" ht="13">
      <c r="A532" s="248"/>
      <c r="B532" s="248"/>
      <c r="C532" s="248"/>
      <c r="D532" s="248"/>
      <c r="E532" s="249"/>
      <c r="F532" s="249"/>
      <c r="G532" s="249"/>
    </row>
    <row r="533" spans="1:7" ht="13">
      <c r="A533" s="248"/>
      <c r="B533" s="248"/>
      <c r="C533" s="248"/>
      <c r="D533" s="248"/>
      <c r="E533" s="249"/>
      <c r="F533" s="249"/>
      <c r="G533" s="249"/>
    </row>
    <row r="534" spans="1:7" ht="13">
      <c r="A534" s="248"/>
      <c r="B534" s="248"/>
      <c r="C534" s="248"/>
      <c r="D534" s="248"/>
      <c r="E534" s="249"/>
      <c r="F534" s="249"/>
      <c r="G534" s="249"/>
    </row>
    <row r="535" spans="1:7" ht="13">
      <c r="A535" s="248"/>
      <c r="B535" s="248"/>
      <c r="C535" s="248"/>
      <c r="D535" s="248"/>
      <c r="E535" s="249"/>
      <c r="F535" s="249"/>
      <c r="G535" s="249"/>
    </row>
    <row r="536" spans="1:7" ht="13">
      <c r="A536" s="248"/>
      <c r="B536" s="248"/>
      <c r="C536" s="248"/>
      <c r="D536" s="248"/>
      <c r="E536" s="249"/>
      <c r="F536" s="249"/>
      <c r="G536" s="249"/>
    </row>
    <row r="537" spans="1:7" ht="13">
      <c r="A537" s="248"/>
      <c r="B537" s="248"/>
      <c r="C537" s="248"/>
      <c r="D537" s="248"/>
      <c r="E537" s="249"/>
      <c r="F537" s="249"/>
      <c r="G537" s="249"/>
    </row>
    <row r="538" spans="1:7" ht="13">
      <c r="A538" s="248"/>
      <c r="B538" s="248"/>
      <c r="C538" s="248"/>
      <c r="D538" s="248"/>
      <c r="E538" s="249"/>
      <c r="F538" s="249"/>
      <c r="G538" s="249"/>
    </row>
    <row r="539" spans="1:7" ht="13">
      <c r="A539" s="248"/>
      <c r="B539" s="248"/>
      <c r="C539" s="248"/>
      <c r="D539" s="248"/>
      <c r="E539" s="249"/>
      <c r="F539" s="249"/>
      <c r="G539" s="249"/>
    </row>
    <row r="540" spans="1:7" ht="13">
      <c r="A540" s="248"/>
      <c r="B540" s="248"/>
      <c r="C540" s="248"/>
      <c r="D540" s="248"/>
      <c r="E540" s="249"/>
      <c r="F540" s="249"/>
      <c r="G540" s="249"/>
    </row>
    <row r="541" spans="1:7" ht="13">
      <c r="A541" s="248"/>
      <c r="B541" s="248"/>
      <c r="C541" s="248"/>
      <c r="D541" s="248"/>
      <c r="E541" s="249"/>
      <c r="F541" s="249"/>
      <c r="G541" s="249"/>
    </row>
    <row r="542" spans="1:7" ht="13">
      <c r="A542" s="248"/>
      <c r="B542" s="248"/>
      <c r="C542" s="248"/>
      <c r="D542" s="248"/>
      <c r="E542" s="249"/>
      <c r="F542" s="249"/>
      <c r="G542" s="249"/>
    </row>
    <row r="543" spans="1:7" ht="13">
      <c r="A543" s="248"/>
      <c r="B543" s="248"/>
      <c r="C543" s="248"/>
      <c r="D543" s="248"/>
      <c r="E543" s="249"/>
      <c r="F543" s="249"/>
      <c r="G543" s="249"/>
    </row>
    <row r="544" spans="1:7" ht="13">
      <c r="A544" s="248"/>
      <c r="B544" s="248"/>
      <c r="C544" s="248"/>
      <c r="D544" s="248"/>
      <c r="E544" s="249"/>
      <c r="F544" s="249"/>
      <c r="G544" s="249"/>
    </row>
    <row r="545" spans="1:7" ht="13">
      <c r="A545" s="248"/>
      <c r="B545" s="248"/>
      <c r="C545" s="248"/>
      <c r="D545" s="248"/>
      <c r="E545" s="249"/>
      <c r="F545" s="249"/>
      <c r="G545" s="249"/>
    </row>
    <row r="546" spans="1:7" ht="13">
      <c r="A546" s="248"/>
      <c r="B546" s="248"/>
      <c r="C546" s="248"/>
      <c r="D546" s="248"/>
      <c r="E546" s="249"/>
      <c r="F546" s="249"/>
      <c r="G546" s="249"/>
    </row>
    <row r="547" spans="1:7" ht="13">
      <c r="A547" s="248"/>
      <c r="B547" s="248"/>
      <c r="C547" s="248"/>
      <c r="D547" s="248"/>
      <c r="E547" s="249"/>
      <c r="F547" s="249"/>
      <c r="G547" s="249"/>
    </row>
    <row r="548" spans="1:7" ht="13">
      <c r="A548" s="248"/>
      <c r="B548" s="248"/>
      <c r="C548" s="248"/>
      <c r="D548" s="248"/>
      <c r="E548" s="249"/>
      <c r="F548" s="249"/>
      <c r="G548" s="249"/>
    </row>
    <row r="549" spans="1:7" ht="13">
      <c r="A549" s="248"/>
      <c r="B549" s="248"/>
      <c r="C549" s="248"/>
      <c r="D549" s="248"/>
      <c r="E549" s="249"/>
      <c r="F549" s="249"/>
      <c r="G549" s="249"/>
    </row>
    <row r="550" spans="1:7" ht="13">
      <c r="A550" s="248"/>
      <c r="B550" s="248"/>
      <c r="C550" s="248"/>
      <c r="D550" s="248"/>
      <c r="E550" s="249"/>
      <c r="F550" s="249"/>
      <c r="G550" s="249"/>
    </row>
    <row r="551" spans="1:7" ht="13">
      <c r="A551" s="248"/>
      <c r="B551" s="248"/>
      <c r="C551" s="248"/>
      <c r="D551" s="248"/>
      <c r="E551" s="249"/>
      <c r="F551" s="249"/>
      <c r="G551" s="249"/>
    </row>
    <row r="552" spans="1:7" ht="13">
      <c r="A552" s="248"/>
      <c r="B552" s="248"/>
      <c r="C552" s="248"/>
      <c r="D552" s="248"/>
      <c r="E552" s="249"/>
      <c r="F552" s="249"/>
      <c r="G552" s="249"/>
    </row>
    <row r="553" spans="1:7" ht="13">
      <c r="A553" s="248"/>
      <c r="B553" s="248"/>
      <c r="C553" s="248"/>
      <c r="D553" s="248"/>
      <c r="E553" s="249"/>
      <c r="F553" s="249"/>
      <c r="G553" s="249"/>
    </row>
    <row r="554" spans="1:7" ht="13">
      <c r="A554" s="248"/>
      <c r="B554" s="248"/>
      <c r="C554" s="248"/>
      <c r="D554" s="248"/>
      <c r="E554" s="249"/>
      <c r="F554" s="249"/>
      <c r="G554" s="249"/>
    </row>
    <row r="555" spans="1:7" ht="13">
      <c r="A555" s="248"/>
      <c r="B555" s="248"/>
      <c r="C555" s="248"/>
      <c r="D555" s="248"/>
      <c r="E555" s="249"/>
      <c r="F555" s="249"/>
      <c r="G555" s="249"/>
    </row>
    <row r="556" spans="1:7" ht="13">
      <c r="A556" s="248"/>
      <c r="B556" s="248"/>
      <c r="C556" s="248"/>
      <c r="D556" s="248"/>
      <c r="E556" s="249"/>
      <c r="F556" s="249"/>
      <c r="G556" s="249"/>
    </row>
    <row r="557" spans="1:7" ht="13">
      <c r="A557" s="248"/>
      <c r="B557" s="248"/>
      <c r="C557" s="248"/>
      <c r="D557" s="248"/>
      <c r="E557" s="249"/>
      <c r="F557" s="249"/>
      <c r="G557" s="249"/>
    </row>
    <row r="558" spans="1:7" ht="13">
      <c r="A558" s="248"/>
      <c r="B558" s="248"/>
      <c r="C558" s="248"/>
      <c r="D558" s="248"/>
      <c r="E558" s="249"/>
      <c r="F558" s="249"/>
      <c r="G558" s="249"/>
    </row>
    <row r="559" spans="1:7" ht="13">
      <c r="A559" s="248"/>
      <c r="B559" s="248"/>
      <c r="C559" s="248"/>
      <c r="D559" s="248"/>
      <c r="E559" s="249"/>
      <c r="F559" s="249"/>
      <c r="G559" s="249"/>
    </row>
    <row r="560" spans="1:7" ht="13">
      <c r="A560" s="248"/>
      <c r="B560" s="248"/>
      <c r="C560" s="248"/>
      <c r="D560" s="248"/>
      <c r="E560" s="249"/>
      <c r="F560" s="249"/>
      <c r="G560" s="249"/>
    </row>
    <row r="561" spans="1:7" ht="13">
      <c r="A561" s="248"/>
      <c r="B561" s="248"/>
      <c r="C561" s="248"/>
      <c r="D561" s="248"/>
      <c r="E561" s="249"/>
      <c r="F561" s="249"/>
      <c r="G561" s="249"/>
    </row>
    <row r="562" spans="1:7" ht="13">
      <c r="A562" s="248"/>
      <c r="B562" s="248"/>
      <c r="C562" s="248"/>
      <c r="D562" s="248"/>
      <c r="E562" s="249"/>
      <c r="F562" s="249"/>
      <c r="G562" s="249"/>
    </row>
    <row r="563" spans="1:7" ht="13">
      <c r="A563" s="248"/>
      <c r="B563" s="248"/>
      <c r="C563" s="248"/>
      <c r="D563" s="248"/>
      <c r="E563" s="249"/>
      <c r="F563" s="249"/>
      <c r="G563" s="249"/>
    </row>
    <row r="564" spans="1:7" ht="13">
      <c r="A564" s="248"/>
      <c r="B564" s="248"/>
      <c r="C564" s="248"/>
      <c r="D564" s="248"/>
      <c r="E564" s="249"/>
      <c r="F564" s="249"/>
      <c r="G564" s="249"/>
    </row>
    <row r="565" spans="1:7" ht="13">
      <c r="A565" s="248"/>
      <c r="B565" s="248"/>
      <c r="C565" s="248"/>
      <c r="D565" s="248"/>
      <c r="E565" s="249"/>
      <c r="F565" s="249"/>
      <c r="G565" s="249"/>
    </row>
    <row r="566" spans="1:7" ht="13">
      <c r="A566" s="248"/>
      <c r="B566" s="248"/>
      <c r="C566" s="248"/>
      <c r="D566" s="248"/>
      <c r="E566" s="249"/>
      <c r="F566" s="249"/>
      <c r="G566" s="249"/>
    </row>
    <row r="567" spans="1:7" ht="13">
      <c r="A567" s="248"/>
      <c r="B567" s="248"/>
      <c r="C567" s="248"/>
      <c r="D567" s="248"/>
      <c r="E567" s="249"/>
      <c r="F567" s="249"/>
      <c r="G567" s="249"/>
    </row>
    <row r="568" spans="1:7" ht="13">
      <c r="A568" s="248"/>
      <c r="B568" s="248"/>
      <c r="C568" s="248"/>
      <c r="D568" s="248"/>
      <c r="E568" s="249"/>
      <c r="F568" s="249"/>
      <c r="G568" s="249"/>
    </row>
    <row r="569" spans="1:7" ht="13">
      <c r="A569" s="248"/>
      <c r="B569" s="248"/>
      <c r="C569" s="248"/>
      <c r="D569" s="248"/>
      <c r="E569" s="249"/>
      <c r="F569" s="249"/>
      <c r="G569" s="249"/>
    </row>
    <row r="570" spans="1:7" ht="13">
      <c r="A570" s="248"/>
      <c r="B570" s="248"/>
      <c r="C570" s="248"/>
      <c r="D570" s="248"/>
      <c r="E570" s="249"/>
      <c r="F570" s="249"/>
      <c r="G570" s="249"/>
    </row>
    <row r="571" spans="1:7" ht="13">
      <c r="A571" s="248"/>
      <c r="B571" s="248"/>
      <c r="C571" s="248"/>
      <c r="D571" s="248"/>
      <c r="E571" s="249"/>
      <c r="F571" s="249"/>
      <c r="G571" s="249"/>
    </row>
    <row r="572" spans="1:7" ht="13">
      <c r="A572" s="248"/>
      <c r="B572" s="248"/>
      <c r="C572" s="248"/>
      <c r="D572" s="248"/>
      <c r="E572" s="249"/>
      <c r="F572" s="249"/>
      <c r="G572" s="249"/>
    </row>
    <row r="573" spans="1:7" ht="13">
      <c r="A573" s="248"/>
      <c r="B573" s="248"/>
      <c r="C573" s="248"/>
      <c r="D573" s="248"/>
      <c r="E573" s="249"/>
      <c r="F573" s="249"/>
      <c r="G573" s="249"/>
    </row>
    <row r="574" spans="1:7" ht="13">
      <c r="A574" s="248"/>
      <c r="B574" s="248"/>
      <c r="C574" s="248"/>
      <c r="D574" s="248"/>
      <c r="E574" s="249"/>
      <c r="F574" s="249"/>
      <c r="G574" s="249"/>
    </row>
    <row r="575" spans="1:7" ht="13">
      <c r="A575" s="248"/>
      <c r="B575" s="248"/>
      <c r="C575" s="248"/>
      <c r="D575" s="248"/>
      <c r="E575" s="249"/>
      <c r="F575" s="249"/>
      <c r="G575" s="249"/>
    </row>
    <row r="576" spans="1:7" ht="13">
      <c r="A576" s="248"/>
      <c r="B576" s="248"/>
      <c r="C576" s="248"/>
      <c r="D576" s="248"/>
      <c r="E576" s="249"/>
      <c r="F576" s="249"/>
      <c r="G576" s="249"/>
    </row>
    <row r="577" spans="1:7" ht="13">
      <c r="A577" s="248"/>
      <c r="B577" s="248"/>
      <c r="C577" s="248"/>
      <c r="D577" s="248"/>
      <c r="E577" s="249"/>
      <c r="F577" s="249"/>
      <c r="G577" s="249"/>
    </row>
    <row r="578" spans="1:7" ht="13">
      <c r="A578" s="248"/>
      <c r="B578" s="248"/>
      <c r="C578" s="248"/>
      <c r="D578" s="248"/>
      <c r="E578" s="249"/>
      <c r="F578" s="249"/>
      <c r="G578" s="249"/>
    </row>
    <row r="579" spans="1:7" ht="13">
      <c r="A579" s="248"/>
      <c r="B579" s="248"/>
      <c r="C579" s="248"/>
      <c r="D579" s="248"/>
      <c r="E579" s="249"/>
      <c r="F579" s="249"/>
      <c r="G579" s="249"/>
    </row>
    <row r="580" spans="1:7" ht="13">
      <c r="A580" s="248"/>
      <c r="B580" s="248"/>
      <c r="C580" s="248"/>
      <c r="D580" s="248"/>
      <c r="E580" s="249"/>
      <c r="F580" s="249"/>
      <c r="G580" s="249"/>
    </row>
    <row r="581" spans="1:7" ht="13">
      <c r="A581" s="248"/>
      <c r="B581" s="248"/>
      <c r="C581" s="248"/>
      <c r="D581" s="248"/>
      <c r="E581" s="249"/>
      <c r="F581" s="249"/>
      <c r="G581" s="249"/>
    </row>
    <row r="582" spans="1:7" ht="13">
      <c r="A582" s="248"/>
      <c r="B582" s="248"/>
      <c r="C582" s="248"/>
      <c r="D582" s="248"/>
      <c r="E582" s="249"/>
      <c r="F582" s="249"/>
      <c r="G582" s="249"/>
    </row>
    <row r="583" spans="1:7" ht="13">
      <c r="A583" s="248"/>
      <c r="B583" s="248"/>
      <c r="C583" s="248"/>
      <c r="D583" s="248"/>
      <c r="E583" s="249"/>
      <c r="F583" s="249"/>
      <c r="G583" s="249"/>
    </row>
    <row r="584" spans="1:7" ht="13">
      <c r="A584" s="248"/>
      <c r="B584" s="248"/>
      <c r="C584" s="248"/>
      <c r="D584" s="248"/>
      <c r="E584" s="249"/>
      <c r="F584" s="249"/>
      <c r="G584" s="249"/>
    </row>
    <row r="585" spans="1:7" ht="13">
      <c r="A585" s="248"/>
      <c r="B585" s="248"/>
      <c r="C585" s="248"/>
      <c r="D585" s="248"/>
      <c r="E585" s="249"/>
      <c r="F585" s="249"/>
      <c r="G585" s="249"/>
    </row>
    <row r="586" spans="1:7" ht="13">
      <c r="A586" s="248"/>
      <c r="B586" s="248"/>
      <c r="C586" s="248"/>
      <c r="D586" s="248"/>
      <c r="E586" s="249"/>
      <c r="F586" s="249"/>
      <c r="G586" s="249"/>
    </row>
    <row r="587" spans="1:7" ht="13">
      <c r="A587" s="248"/>
      <c r="B587" s="248"/>
      <c r="C587" s="248"/>
      <c r="D587" s="248"/>
      <c r="E587" s="249"/>
      <c r="F587" s="249"/>
      <c r="G587" s="249"/>
    </row>
    <row r="588" spans="1:7" ht="13">
      <c r="A588" s="248"/>
      <c r="B588" s="248"/>
      <c r="C588" s="248"/>
      <c r="D588" s="248"/>
      <c r="E588" s="249"/>
      <c r="F588" s="249"/>
      <c r="G588" s="249"/>
    </row>
    <row r="589" spans="1:7" ht="13">
      <c r="A589" s="248"/>
      <c r="B589" s="248"/>
      <c r="C589" s="248"/>
      <c r="D589" s="248"/>
      <c r="E589" s="249"/>
      <c r="F589" s="249"/>
      <c r="G589" s="249"/>
    </row>
    <row r="590" spans="1:7" ht="13">
      <c r="A590" s="248"/>
      <c r="B590" s="248"/>
      <c r="C590" s="248"/>
      <c r="D590" s="248"/>
      <c r="E590" s="249"/>
      <c r="F590" s="249"/>
      <c r="G590" s="249"/>
    </row>
    <row r="591" spans="1:7" ht="13">
      <c r="A591" s="248"/>
      <c r="B591" s="248"/>
      <c r="C591" s="248"/>
      <c r="D591" s="248"/>
      <c r="E591" s="249"/>
      <c r="F591" s="249"/>
      <c r="G591" s="249"/>
    </row>
    <row r="592" spans="1:7" ht="13">
      <c r="A592" s="248"/>
      <c r="B592" s="248"/>
      <c r="C592" s="248"/>
      <c r="D592" s="248"/>
      <c r="E592" s="249"/>
      <c r="F592" s="249"/>
      <c r="G592" s="249"/>
    </row>
    <row r="593" spans="1:7" ht="13">
      <c r="A593" s="248"/>
      <c r="B593" s="248"/>
      <c r="C593" s="248"/>
      <c r="D593" s="248"/>
      <c r="E593" s="249"/>
      <c r="F593" s="249"/>
      <c r="G593" s="249"/>
    </row>
    <row r="594" spans="1:7" ht="13">
      <c r="A594" s="248"/>
      <c r="B594" s="248"/>
      <c r="C594" s="248"/>
      <c r="D594" s="248"/>
      <c r="E594" s="249"/>
      <c r="F594" s="249"/>
      <c r="G594" s="249"/>
    </row>
    <row r="595" spans="1:7" ht="13">
      <c r="A595" s="248"/>
      <c r="B595" s="248"/>
      <c r="C595" s="248"/>
      <c r="D595" s="248"/>
      <c r="E595" s="249"/>
      <c r="F595" s="249"/>
      <c r="G595" s="249"/>
    </row>
    <row r="596" spans="1:7" ht="13">
      <c r="A596" s="248"/>
      <c r="B596" s="248"/>
      <c r="C596" s="248"/>
      <c r="D596" s="248"/>
      <c r="E596" s="249"/>
      <c r="F596" s="249"/>
      <c r="G596" s="249"/>
    </row>
    <row r="597" spans="1:7" ht="13">
      <c r="A597" s="248"/>
      <c r="B597" s="248"/>
      <c r="C597" s="248"/>
      <c r="D597" s="248"/>
      <c r="E597" s="249"/>
      <c r="F597" s="249"/>
      <c r="G597" s="249"/>
    </row>
    <row r="598" spans="1:7" ht="13">
      <c r="A598" s="248"/>
      <c r="B598" s="248"/>
      <c r="C598" s="248"/>
      <c r="D598" s="248"/>
      <c r="E598" s="249"/>
      <c r="F598" s="249"/>
      <c r="G598" s="249"/>
    </row>
    <row r="599" spans="1:7" ht="13">
      <c r="A599" s="248"/>
      <c r="B599" s="248"/>
      <c r="C599" s="248"/>
      <c r="D599" s="248"/>
      <c r="E599" s="249"/>
      <c r="F599" s="249"/>
      <c r="G599" s="249"/>
    </row>
    <row r="600" spans="1:7" ht="13">
      <c r="A600" s="248"/>
      <c r="B600" s="248"/>
      <c r="C600" s="248"/>
      <c r="D600" s="248"/>
      <c r="E600" s="249"/>
      <c r="F600" s="249"/>
      <c r="G600" s="249"/>
    </row>
    <row r="601" spans="1:7" ht="13">
      <c r="A601" s="248"/>
      <c r="B601" s="248"/>
      <c r="C601" s="248"/>
      <c r="D601" s="248"/>
      <c r="E601" s="249"/>
      <c r="F601" s="249"/>
      <c r="G601" s="249"/>
    </row>
    <row r="602" spans="1:7" ht="13">
      <c r="A602" s="248"/>
      <c r="B602" s="248"/>
      <c r="C602" s="248"/>
      <c r="D602" s="248"/>
      <c r="E602" s="249"/>
      <c r="F602" s="249"/>
      <c r="G602" s="249"/>
    </row>
    <row r="603" spans="1:7" ht="13">
      <c r="A603" s="248"/>
      <c r="B603" s="248"/>
      <c r="C603" s="248"/>
      <c r="D603" s="248"/>
      <c r="E603" s="249"/>
      <c r="F603" s="249"/>
      <c r="G603" s="249"/>
    </row>
    <row r="604" spans="1:7" ht="13">
      <c r="A604" s="248"/>
      <c r="B604" s="248"/>
      <c r="C604" s="248"/>
      <c r="D604" s="248"/>
      <c r="E604" s="249"/>
      <c r="F604" s="249"/>
      <c r="G604" s="249"/>
    </row>
    <row r="605" spans="1:7" ht="13">
      <c r="A605" s="248"/>
      <c r="B605" s="248"/>
      <c r="C605" s="248"/>
      <c r="D605" s="248"/>
      <c r="E605" s="249"/>
      <c r="F605" s="249"/>
      <c r="G605" s="249"/>
    </row>
    <row r="606" spans="1:7" ht="13">
      <c r="A606" s="248"/>
      <c r="B606" s="248"/>
      <c r="C606" s="248"/>
      <c r="D606" s="248"/>
      <c r="E606" s="249"/>
      <c r="F606" s="249"/>
      <c r="G606" s="249"/>
    </row>
    <row r="607" spans="1:7" ht="13">
      <c r="A607" s="248"/>
      <c r="B607" s="248"/>
      <c r="C607" s="248"/>
      <c r="D607" s="248"/>
      <c r="E607" s="249"/>
      <c r="F607" s="249"/>
      <c r="G607" s="249"/>
    </row>
    <row r="608" spans="1:7" ht="13">
      <c r="A608" s="248"/>
      <c r="B608" s="248"/>
      <c r="C608" s="248"/>
      <c r="D608" s="248"/>
      <c r="E608" s="249"/>
      <c r="F608" s="249"/>
      <c r="G608" s="249"/>
    </row>
    <row r="609" spans="1:7" ht="13">
      <c r="A609" s="248"/>
      <c r="B609" s="248"/>
      <c r="C609" s="248"/>
      <c r="D609" s="248"/>
      <c r="E609" s="249"/>
      <c r="F609" s="249"/>
      <c r="G609" s="249"/>
    </row>
    <row r="610" spans="1:7" ht="13">
      <c r="A610" s="248"/>
      <c r="B610" s="248"/>
      <c r="C610" s="248"/>
      <c r="D610" s="248"/>
      <c r="E610" s="249"/>
      <c r="F610" s="249"/>
      <c r="G610" s="249"/>
    </row>
    <row r="611" spans="1:7" ht="13">
      <c r="A611" s="248"/>
      <c r="B611" s="248"/>
      <c r="C611" s="248"/>
      <c r="D611" s="248"/>
      <c r="E611" s="249"/>
      <c r="F611" s="249"/>
      <c r="G611" s="249"/>
    </row>
    <row r="612" spans="1:7" ht="13">
      <c r="A612" s="248"/>
      <c r="B612" s="248"/>
      <c r="C612" s="248"/>
      <c r="D612" s="248"/>
      <c r="E612" s="249"/>
      <c r="F612" s="249"/>
      <c r="G612" s="249"/>
    </row>
    <row r="613" spans="1:7" ht="13">
      <c r="A613" s="248"/>
      <c r="B613" s="248"/>
      <c r="C613" s="248"/>
      <c r="D613" s="248"/>
      <c r="E613" s="249"/>
      <c r="F613" s="249"/>
      <c r="G613" s="249"/>
    </row>
    <row r="614" spans="1:7" ht="13">
      <c r="A614" s="248"/>
      <c r="B614" s="248"/>
      <c r="C614" s="248"/>
      <c r="D614" s="248"/>
      <c r="E614" s="249"/>
      <c r="F614" s="249"/>
      <c r="G614" s="249"/>
    </row>
    <row r="615" spans="1:7" ht="13">
      <c r="A615" s="248"/>
      <c r="B615" s="248"/>
      <c r="C615" s="248"/>
      <c r="D615" s="248"/>
      <c r="E615" s="249"/>
      <c r="F615" s="249"/>
      <c r="G615" s="249"/>
    </row>
    <row r="616" spans="1:7" ht="13">
      <c r="A616" s="248"/>
      <c r="B616" s="248"/>
      <c r="C616" s="248"/>
      <c r="D616" s="248"/>
      <c r="E616" s="249"/>
      <c r="F616" s="249"/>
      <c r="G616" s="249"/>
    </row>
    <row r="617" spans="1:7" ht="13">
      <c r="A617" s="248"/>
      <c r="B617" s="248"/>
      <c r="C617" s="248"/>
      <c r="D617" s="248"/>
      <c r="E617" s="249"/>
      <c r="F617" s="249"/>
      <c r="G617" s="249"/>
    </row>
    <row r="618" spans="1:7" ht="13">
      <c r="A618" s="248"/>
      <c r="B618" s="248"/>
      <c r="C618" s="248"/>
      <c r="D618" s="248"/>
      <c r="E618" s="249"/>
      <c r="F618" s="249"/>
      <c r="G618" s="249"/>
    </row>
    <row r="619" spans="1:7" ht="13">
      <c r="A619" s="248"/>
      <c r="B619" s="248"/>
      <c r="C619" s="248"/>
      <c r="D619" s="248"/>
      <c r="E619" s="249"/>
      <c r="F619" s="249"/>
      <c r="G619" s="249"/>
    </row>
    <row r="620" spans="1:7" ht="13">
      <c r="A620" s="248"/>
      <c r="B620" s="248"/>
      <c r="C620" s="248"/>
      <c r="D620" s="248"/>
      <c r="E620" s="249"/>
      <c r="F620" s="249"/>
      <c r="G620" s="249"/>
    </row>
    <row r="621" spans="1:7" ht="13">
      <c r="A621" s="248"/>
      <c r="B621" s="248"/>
      <c r="C621" s="248"/>
      <c r="D621" s="248"/>
      <c r="E621" s="249"/>
      <c r="F621" s="249"/>
      <c r="G621" s="249"/>
    </row>
    <row r="622" spans="1:7" ht="13">
      <c r="A622" s="248"/>
      <c r="B622" s="248"/>
      <c r="C622" s="248"/>
      <c r="D622" s="248"/>
      <c r="E622" s="249"/>
      <c r="F622" s="249"/>
      <c r="G622" s="249"/>
    </row>
    <row r="623" spans="1:7" ht="13">
      <c r="A623" s="248"/>
      <c r="B623" s="248"/>
      <c r="C623" s="248"/>
      <c r="D623" s="248"/>
      <c r="E623" s="249"/>
      <c r="F623" s="249"/>
      <c r="G623" s="249"/>
    </row>
    <row r="624" spans="1:7" ht="13">
      <c r="A624" s="248"/>
      <c r="B624" s="248"/>
      <c r="C624" s="248"/>
      <c r="D624" s="248"/>
      <c r="E624" s="249"/>
      <c r="F624" s="249"/>
      <c r="G624" s="249"/>
    </row>
    <row r="625" spans="1:1" ht="15.75" customHeight="1">
      <c r="A625" s="248"/>
    </row>
    <row r="626" spans="1:1" ht="15.75" customHeight="1">
      <c r="A626" s="248"/>
    </row>
    <row r="627" spans="1:1" ht="15.75" customHeight="1">
      <c r="A627" s="248"/>
    </row>
    <row r="628" spans="1:1" ht="15.75" customHeight="1">
      <c r="A628" s="248"/>
    </row>
    <row r="629" spans="1:1" ht="15.75" customHeight="1">
      <c r="A629" s="248"/>
    </row>
    <row r="630" spans="1:1" ht="15.75" customHeight="1">
      <c r="A630" s="248"/>
    </row>
    <row r="631" spans="1:1" ht="15.75" customHeight="1">
      <c r="A631" s="248"/>
    </row>
    <row r="632" spans="1:1" ht="15.75" customHeight="1">
      <c r="A632" s="248"/>
    </row>
    <row r="633" spans="1:1" ht="15.75" customHeight="1">
      <c r="A633" s="248"/>
    </row>
    <row r="634" spans="1:1" ht="15.75" customHeight="1">
      <c r="A634" s="248"/>
    </row>
    <row r="635" spans="1:1" ht="15.75" customHeight="1">
      <c r="A635" s="248"/>
    </row>
    <row r="636" spans="1:1" ht="15.75" customHeight="1">
      <c r="A636" s="248"/>
    </row>
    <row r="637" spans="1:1" ht="15.75" customHeight="1">
      <c r="A637" s="248"/>
    </row>
    <row r="638" spans="1:1" ht="15.75" customHeight="1">
      <c r="A638" s="248"/>
    </row>
    <row r="639" spans="1:1" ht="15.75" customHeight="1">
      <c r="A639" s="248"/>
    </row>
    <row r="640" spans="1:1" ht="15.75" customHeight="1">
      <c r="A640" s="248"/>
    </row>
    <row r="641" spans="1:1" ht="15.75" customHeight="1">
      <c r="A641" s="248"/>
    </row>
    <row r="642" spans="1:1" ht="15.75" customHeight="1">
      <c r="A642" s="248"/>
    </row>
    <row r="643" spans="1:1" ht="15.75" customHeight="1">
      <c r="A643" s="248"/>
    </row>
    <row r="644" spans="1:1" ht="15.75" customHeight="1">
      <c r="A644" s="248"/>
    </row>
    <row r="645" spans="1:1" ht="15.75" customHeight="1">
      <c r="A645" s="248"/>
    </row>
    <row r="646" spans="1:1" ht="15.75" customHeight="1">
      <c r="A646" s="248"/>
    </row>
    <row r="647" spans="1:1" ht="15.75" customHeight="1">
      <c r="A647" s="248"/>
    </row>
    <row r="648" spans="1:1" ht="15.75" customHeight="1">
      <c r="A648" s="248"/>
    </row>
    <row r="649" spans="1:1" ht="15.75" customHeight="1">
      <c r="A649" s="248"/>
    </row>
    <row r="650" spans="1:1" ht="15.75" customHeight="1">
      <c r="A650" s="248"/>
    </row>
    <row r="651" spans="1:1" ht="15.75" customHeight="1">
      <c r="A651" s="248"/>
    </row>
    <row r="652" spans="1:1" ht="15.75" customHeight="1">
      <c r="A652" s="248"/>
    </row>
    <row r="653" spans="1:1" ht="15.75" customHeight="1">
      <c r="A653" s="248"/>
    </row>
    <row r="654" spans="1:1" ht="15.75" customHeight="1">
      <c r="A654" s="248"/>
    </row>
    <row r="655" spans="1:1" ht="15.75" customHeight="1">
      <c r="A655" s="248"/>
    </row>
    <row r="656" spans="1:1" ht="15.75" customHeight="1">
      <c r="A656" s="248"/>
    </row>
    <row r="657" spans="1:1" ht="15.75" customHeight="1">
      <c r="A657" s="248"/>
    </row>
    <row r="658" spans="1:1" ht="15.75" customHeight="1">
      <c r="A658" s="248"/>
    </row>
    <row r="659" spans="1:1" ht="15.75" customHeight="1">
      <c r="A659" s="248"/>
    </row>
    <row r="660" spans="1:1" ht="15.75" customHeight="1">
      <c r="A660" s="248"/>
    </row>
    <row r="661" spans="1:1" ht="15.75" customHeight="1">
      <c r="A661" s="248"/>
    </row>
    <row r="662" spans="1:1" ht="15.75" customHeight="1">
      <c r="A662" s="248"/>
    </row>
    <row r="663" spans="1:1" ht="15.75" customHeight="1">
      <c r="A663" s="248"/>
    </row>
    <row r="664" spans="1:1" ht="15.75" customHeight="1">
      <c r="A664" s="248"/>
    </row>
    <row r="665" spans="1:1" ht="15.75" customHeight="1">
      <c r="A665" s="248"/>
    </row>
    <row r="666" spans="1:1" ht="15.75" customHeight="1">
      <c r="A666" s="248"/>
    </row>
    <row r="667" spans="1:1" ht="15.75" customHeight="1">
      <c r="A667" s="248"/>
    </row>
    <row r="668" spans="1:1" ht="15.75" customHeight="1">
      <c r="A668" s="248"/>
    </row>
    <row r="669" spans="1:1" ht="15.75" customHeight="1">
      <c r="A669" s="248"/>
    </row>
    <row r="670" spans="1:1" ht="15.75" customHeight="1">
      <c r="A670" s="248"/>
    </row>
    <row r="671" spans="1:1" ht="15.75" customHeight="1">
      <c r="A671" s="248"/>
    </row>
    <row r="672" spans="1:1" ht="15.75" customHeight="1">
      <c r="A672" s="248"/>
    </row>
    <row r="673" spans="1:1" ht="15.75" customHeight="1">
      <c r="A673" s="248"/>
    </row>
    <row r="674" spans="1:1" ht="15.75" customHeight="1">
      <c r="A674" s="248"/>
    </row>
    <row r="675" spans="1:1" ht="15.75" customHeight="1">
      <c r="A675" s="248"/>
    </row>
    <row r="676" spans="1:1" ht="15.75" customHeight="1">
      <c r="A676" s="248"/>
    </row>
    <row r="677" spans="1:1" ht="15.75" customHeight="1">
      <c r="A677" s="248"/>
    </row>
    <row r="678" spans="1:1" ht="15.75" customHeight="1">
      <c r="A678" s="248"/>
    </row>
    <row r="679" spans="1:1" ht="15.75" customHeight="1">
      <c r="A679" s="248"/>
    </row>
    <row r="680" spans="1:1" ht="15.75" customHeight="1">
      <c r="A680" s="248"/>
    </row>
    <row r="681" spans="1:1" ht="15.75" customHeight="1">
      <c r="A681" s="248"/>
    </row>
    <row r="682" spans="1:1" ht="15.75" customHeight="1">
      <c r="A682" s="248"/>
    </row>
    <row r="683" spans="1:1" ht="15.75" customHeight="1">
      <c r="A683" s="248"/>
    </row>
    <row r="684" spans="1:1" ht="15.75" customHeight="1">
      <c r="A684" s="248"/>
    </row>
    <row r="685" spans="1:1" ht="15.75" customHeight="1">
      <c r="A685" s="248"/>
    </row>
    <row r="686" spans="1:1" ht="15.75" customHeight="1">
      <c r="A686" s="248"/>
    </row>
    <row r="687" spans="1:1" ht="15.75" customHeight="1">
      <c r="A687" s="248"/>
    </row>
    <row r="688" spans="1:1" ht="15.75" customHeight="1">
      <c r="A688" s="248"/>
    </row>
    <row r="689" spans="1:1" ht="15.75" customHeight="1">
      <c r="A689" s="248"/>
    </row>
    <row r="690" spans="1:1" ht="15.75" customHeight="1">
      <c r="A690" s="248"/>
    </row>
    <row r="691" spans="1:1" ht="15.75" customHeight="1">
      <c r="A691" s="248"/>
    </row>
    <row r="692" spans="1:1" ht="15.75" customHeight="1">
      <c r="A692" s="248"/>
    </row>
    <row r="693" spans="1:1" ht="15.75" customHeight="1">
      <c r="A693" s="248"/>
    </row>
    <row r="694" spans="1:1" ht="15.75" customHeight="1">
      <c r="A694" s="248"/>
    </row>
    <row r="695" spans="1:1" ht="15.75" customHeight="1">
      <c r="A695" s="248"/>
    </row>
    <row r="696" spans="1:1" ht="15.75" customHeight="1">
      <c r="A696" s="248"/>
    </row>
    <row r="697" spans="1:1" ht="15.75" customHeight="1">
      <c r="A697" s="248"/>
    </row>
    <row r="698" spans="1:1" ht="15.75" customHeight="1">
      <c r="A698" s="248"/>
    </row>
    <row r="699" spans="1:1" ht="15.75" customHeight="1">
      <c r="A699" s="248"/>
    </row>
    <row r="700" spans="1:1" ht="15.75" customHeight="1">
      <c r="A700" s="248"/>
    </row>
    <row r="701" spans="1:1" ht="15.75" customHeight="1">
      <c r="A701" s="248"/>
    </row>
    <row r="702" spans="1:1" ht="15.75" customHeight="1">
      <c r="A702" s="248"/>
    </row>
    <row r="703" spans="1:1" ht="15.75" customHeight="1">
      <c r="A703" s="248"/>
    </row>
    <row r="704" spans="1:1" ht="15.75" customHeight="1">
      <c r="A704" s="248"/>
    </row>
    <row r="705" spans="1:1" ht="15.75" customHeight="1">
      <c r="A705" s="248"/>
    </row>
    <row r="706" spans="1:1" ht="15.75" customHeight="1">
      <c r="A706" s="248"/>
    </row>
    <row r="707" spans="1:1" ht="15.75" customHeight="1">
      <c r="A707" s="248"/>
    </row>
    <row r="708" spans="1:1" ht="15.75" customHeight="1">
      <c r="A708" s="248"/>
    </row>
    <row r="709" spans="1:1" ht="15.75" customHeight="1">
      <c r="A709" s="248"/>
    </row>
    <row r="710" spans="1:1" ht="15.75" customHeight="1">
      <c r="A710" s="248"/>
    </row>
    <row r="711" spans="1:1" ht="15.75" customHeight="1">
      <c r="A711" s="248"/>
    </row>
    <row r="712" spans="1:1" ht="15.75" customHeight="1">
      <c r="A712" s="248"/>
    </row>
    <row r="713" spans="1:1" ht="15.75" customHeight="1">
      <c r="A713" s="248"/>
    </row>
    <row r="714" spans="1:1" ht="15.75" customHeight="1">
      <c r="A714" s="248"/>
    </row>
    <row r="715" spans="1:1" ht="15.75" customHeight="1">
      <c r="A715" s="248"/>
    </row>
    <row r="716" spans="1:1" ht="15.75" customHeight="1">
      <c r="A716" s="248"/>
    </row>
    <row r="717" spans="1:1" ht="15.75" customHeight="1">
      <c r="A717" s="248"/>
    </row>
    <row r="718" spans="1:1" ht="15.75" customHeight="1">
      <c r="A718" s="248"/>
    </row>
    <row r="719" spans="1:1" ht="15.75" customHeight="1">
      <c r="A719" s="248"/>
    </row>
    <row r="720" spans="1:1" ht="15.75" customHeight="1">
      <c r="A720" s="248"/>
    </row>
    <row r="721" spans="1:1" ht="15.75" customHeight="1">
      <c r="A721" s="248"/>
    </row>
    <row r="722" spans="1:1" ht="15.75" customHeight="1">
      <c r="A722" s="248"/>
    </row>
    <row r="723" spans="1:1" ht="15.75" customHeight="1">
      <c r="A723" s="248"/>
    </row>
    <row r="724" spans="1:1" ht="15.75" customHeight="1">
      <c r="A724" s="248"/>
    </row>
    <row r="725" spans="1:1" ht="15.75" customHeight="1">
      <c r="A725" s="248"/>
    </row>
    <row r="726" spans="1:1" ht="15.75" customHeight="1">
      <c r="A726" s="248"/>
    </row>
    <row r="727" spans="1:1" ht="15.75" customHeight="1">
      <c r="A727" s="248"/>
    </row>
    <row r="728" spans="1:1" ht="15.75" customHeight="1">
      <c r="A728" s="248"/>
    </row>
    <row r="729" spans="1:1" ht="15.75" customHeight="1">
      <c r="A729" s="248"/>
    </row>
    <row r="730" spans="1:1" ht="15.75" customHeight="1">
      <c r="A730" s="248"/>
    </row>
    <row r="731" spans="1:1" ht="15.75" customHeight="1">
      <c r="A731" s="248"/>
    </row>
    <row r="732" spans="1:1" ht="15.75" customHeight="1">
      <c r="A732" s="248"/>
    </row>
    <row r="733" spans="1:1" ht="15.75" customHeight="1">
      <c r="A733" s="248"/>
    </row>
    <row r="734" spans="1:1" ht="15.75" customHeight="1">
      <c r="A734" s="248"/>
    </row>
    <row r="735" spans="1:1" ht="15.75" customHeight="1">
      <c r="A735" s="248"/>
    </row>
    <row r="736" spans="1:1" ht="15.75" customHeight="1">
      <c r="A736" s="248"/>
    </row>
    <row r="737" spans="1:1" ht="15.75" customHeight="1">
      <c r="A737" s="248"/>
    </row>
    <row r="738" spans="1:1" ht="15.75" customHeight="1">
      <c r="A738" s="248"/>
    </row>
    <row r="739" spans="1:1" ht="15.75" customHeight="1">
      <c r="A739" s="248"/>
    </row>
    <row r="740" spans="1:1" ht="15.75" customHeight="1">
      <c r="A740" s="248"/>
    </row>
    <row r="741" spans="1:1" ht="15.75" customHeight="1">
      <c r="A741" s="248"/>
    </row>
    <row r="742" spans="1:1" ht="15.75" customHeight="1">
      <c r="A742" s="248"/>
    </row>
    <row r="743" spans="1:1" ht="15.75" customHeight="1">
      <c r="A743" s="248"/>
    </row>
    <row r="744" spans="1:1" ht="15.75" customHeight="1">
      <c r="A744" s="248"/>
    </row>
    <row r="745" spans="1:1" ht="15.75" customHeight="1">
      <c r="A745" s="248"/>
    </row>
    <row r="746" spans="1:1" ht="15.75" customHeight="1">
      <c r="A746" s="248"/>
    </row>
    <row r="747" spans="1:1" ht="15.75" customHeight="1">
      <c r="A747" s="248"/>
    </row>
    <row r="748" spans="1:1" ht="15.75" customHeight="1">
      <c r="A748" s="248"/>
    </row>
    <row r="749" spans="1:1" ht="15.75" customHeight="1">
      <c r="A749" s="248"/>
    </row>
    <row r="750" spans="1:1" ht="15.75" customHeight="1">
      <c r="A750" s="248"/>
    </row>
    <row r="751" spans="1:1" ht="15.75" customHeight="1">
      <c r="A751" s="248"/>
    </row>
    <row r="752" spans="1:1" ht="15.75" customHeight="1">
      <c r="A752" s="248"/>
    </row>
    <row r="753" spans="1:1" ht="15.75" customHeight="1">
      <c r="A753" s="248"/>
    </row>
    <row r="754" spans="1:1" ht="15.75" customHeight="1">
      <c r="A754" s="248"/>
    </row>
    <row r="755" spans="1:1" ht="15.75" customHeight="1">
      <c r="A755" s="248"/>
    </row>
    <row r="756" spans="1:1" ht="15.75" customHeight="1">
      <c r="A756" s="248"/>
    </row>
    <row r="757" spans="1:1" ht="15.75" customHeight="1">
      <c r="A757" s="248"/>
    </row>
    <row r="758" spans="1:1" ht="15.75" customHeight="1">
      <c r="A758" s="248"/>
    </row>
    <row r="759" spans="1:1" ht="15.75" customHeight="1">
      <c r="A759" s="248"/>
    </row>
    <row r="760" spans="1:1" ht="15.75" customHeight="1">
      <c r="A760" s="248"/>
    </row>
    <row r="761" spans="1:1" ht="15.75" customHeight="1">
      <c r="A761" s="248"/>
    </row>
    <row r="762" spans="1:1" ht="15.75" customHeight="1">
      <c r="A762" s="248"/>
    </row>
    <row r="763" spans="1:1" ht="15.75" customHeight="1">
      <c r="A763" s="248"/>
    </row>
    <row r="764" spans="1:1" ht="15.75" customHeight="1">
      <c r="A764" s="248"/>
    </row>
    <row r="765" spans="1:1" ht="15.75" customHeight="1">
      <c r="A765" s="248"/>
    </row>
    <row r="766" spans="1:1" ht="15.75" customHeight="1">
      <c r="A766" s="248"/>
    </row>
    <row r="767" spans="1:1" ht="15.75" customHeight="1">
      <c r="A767" s="248"/>
    </row>
    <row r="768" spans="1:1" ht="15.75" customHeight="1">
      <c r="A768" s="248"/>
    </row>
    <row r="769" spans="1:1" ht="15.75" customHeight="1">
      <c r="A769" s="248"/>
    </row>
    <row r="770" spans="1:1" ht="15.75" customHeight="1">
      <c r="A770" s="248"/>
    </row>
    <row r="771" spans="1:1" ht="15.75" customHeight="1">
      <c r="A771" s="248"/>
    </row>
    <row r="772" spans="1:1" ht="15.75" customHeight="1">
      <c r="A772" s="248"/>
    </row>
    <row r="773" spans="1:1" ht="15.75" customHeight="1">
      <c r="A773" s="248"/>
    </row>
  </sheetData>
  <conditionalFormatting sqref="C12:G140 C142:G165 E141:G141 C169:G183">
    <cfRule type="containsText" dxfId="91" priority="21" operator="containsText" text="XXX">
      <formula>NOT(ISERROR(SEARCH("XXX",C12)))</formula>
    </cfRule>
  </conditionalFormatting>
  <conditionalFormatting sqref="L166:P167 L184:P1048576">
    <cfRule type="cellIs" dxfId="90" priority="20" operator="equal">
      <formula>1</formula>
    </cfRule>
  </conditionalFormatting>
  <conditionalFormatting sqref="N2 N166:N167 N184:N1048576 H169:H1048576">
    <cfRule type="cellIs" dxfId="89" priority="19" operator="equal">
      <formula>1</formula>
    </cfRule>
  </conditionalFormatting>
  <conditionalFormatting sqref="B12:B42 B45:B86 B88:B116 B118 B120:B165 B169:B176 B178:B183">
    <cfRule type="expression" dxfId="88" priority="18">
      <formula>COUNTIF(#REF!,B12)&gt;0</formula>
    </cfRule>
  </conditionalFormatting>
  <conditionalFormatting sqref="C141:D141">
    <cfRule type="containsText" dxfId="87" priority="17" operator="containsText" text="XXX">
      <formula>NOT(ISERROR(SEARCH("XXX",C141)))</formula>
    </cfRule>
  </conditionalFormatting>
  <conditionalFormatting sqref="H3:H167">
    <cfRule type="cellIs" dxfId="86" priority="16" operator="equal">
      <formula>1</formula>
    </cfRule>
  </conditionalFormatting>
  <conditionalFormatting sqref="N168">
    <cfRule type="cellIs" dxfId="85" priority="14" operator="equal">
      <formula>1</formula>
    </cfRule>
  </conditionalFormatting>
  <conditionalFormatting sqref="Q3:T23 Q142:T143 Q162:T165 Q123:T140 Q62:T75 Q77:T121 Q25:T55 Q57:T60 Q145:T160">
    <cfRule type="cellIs" dxfId="84" priority="8" operator="lessThan">
      <formula>0.9</formula>
    </cfRule>
    <cfRule type="cellIs" dxfId="83" priority="9" operator="greaterThan">
      <formula>1.1</formula>
    </cfRule>
  </conditionalFormatting>
  <conditionalFormatting sqref="U3:U23 U25:U55 U57:U60 U62:U121 U123:U143 U145:U165">
    <cfRule type="cellIs" dxfId="82" priority="6" operator="lessThan">
      <formula>0.8</formula>
    </cfRule>
    <cfRule type="cellIs" dxfId="81" priority="7" operator="greaterThan">
      <formula>1.2</formula>
    </cfRule>
  </conditionalFormatting>
  <conditionalFormatting sqref="Q169:T183">
    <cfRule type="cellIs" dxfId="80" priority="4" operator="lessThan">
      <formula>0.9</formula>
    </cfRule>
    <cfRule type="cellIs" dxfId="79" priority="5" operator="greaterThan">
      <formula>1.1</formula>
    </cfRule>
  </conditionalFormatting>
  <conditionalFormatting sqref="U169:U183">
    <cfRule type="cellIs" dxfId="78" priority="2" operator="lessThan">
      <formula>0.8</formula>
    </cfRule>
    <cfRule type="cellIs" dxfId="77" priority="3" operator="greaterThan">
      <formula>1.2</formula>
    </cfRule>
  </conditionalFormatting>
  <conditionalFormatting sqref="A12:A42 A45:A86 A88:A116 A118 A120:A165">
    <cfRule type="expression" dxfId="76" priority="1">
      <formula>COUNTIF(#REF!,A12)&gt;0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O615"/>
  <sheetViews>
    <sheetView zoomScaleNormal="100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V1" sqref="V1:V1048576"/>
    </sheetView>
  </sheetViews>
  <sheetFormatPr baseColWidth="10" defaultColWidth="12.5" defaultRowHeight="15.75" customHeight="1"/>
  <cols>
    <col min="1" max="1" width="12.5" style="60"/>
    <col min="2" max="2" width="21.5" style="60" customWidth="1"/>
    <col min="3" max="4" width="9.5" style="60" customWidth="1"/>
    <col min="5" max="7" width="9.5" style="240" customWidth="1"/>
    <col min="8" max="16" width="7" style="60" customWidth="1"/>
    <col min="17" max="21" width="6.83203125" style="253" customWidth="1"/>
    <col min="22" max="22" width="47.1640625" style="60" customWidth="1"/>
    <col min="23" max="27" width="5.1640625" style="250" customWidth="1"/>
    <col min="28" max="28" width="6.83203125" style="261" customWidth="1"/>
    <col min="29" max="32" width="5.1640625" style="252" customWidth="1"/>
    <col min="33" max="33" width="5.1640625" style="266" customWidth="1"/>
    <col min="34" max="37" width="5.1640625" style="252" customWidth="1"/>
    <col min="38" max="38" width="5.1640625" style="266" customWidth="1"/>
    <col min="39" max="42" width="5.1640625" style="252" customWidth="1"/>
    <col min="43" max="43" width="5.1640625" style="266" customWidth="1"/>
    <col min="44" max="47" width="5.1640625" style="252" customWidth="1"/>
    <col min="48" max="48" width="5.1640625" style="266" customWidth="1"/>
    <col min="49" max="52" width="5.1640625" style="252" customWidth="1"/>
    <col min="53" max="53" width="5.1640625" style="266" customWidth="1"/>
    <col min="54" max="57" width="5.1640625" style="252" customWidth="1"/>
    <col min="58" max="58" width="5.1640625" style="266" customWidth="1"/>
    <col min="59" max="16384" width="12.5" style="60"/>
  </cols>
  <sheetData>
    <row r="1" spans="1:58" ht="15" thickBot="1">
      <c r="C1" s="233" t="s">
        <v>197</v>
      </c>
      <c r="D1" s="233" t="s">
        <v>198</v>
      </c>
      <c r="E1" s="234" t="s">
        <v>249</v>
      </c>
      <c r="F1" s="168" t="s">
        <v>199</v>
      </c>
      <c r="G1" s="169" t="s">
        <v>200</v>
      </c>
      <c r="H1" s="235">
        <f>SUM(H12:H165)</f>
        <v>17</v>
      </c>
      <c r="I1" s="235">
        <f t="shared" ref="I1:P1" si="0">SUM(I12:I165)</f>
        <v>7</v>
      </c>
      <c r="J1" s="235">
        <f t="shared" si="0"/>
        <v>17</v>
      </c>
      <c r="K1" s="235">
        <f t="shared" si="0"/>
        <v>40</v>
      </c>
      <c r="L1" s="235">
        <f t="shared" si="0"/>
        <v>27</v>
      </c>
      <c r="M1" s="235">
        <f t="shared" si="0"/>
        <v>9</v>
      </c>
      <c r="N1" s="235">
        <f t="shared" si="0"/>
        <v>21</v>
      </c>
      <c r="O1" s="235">
        <f t="shared" si="0"/>
        <v>12</v>
      </c>
      <c r="P1" s="235">
        <f t="shared" si="0"/>
        <v>4</v>
      </c>
      <c r="AC1" s="262" t="s">
        <v>325</v>
      </c>
      <c r="AD1" s="262"/>
      <c r="AE1" s="262"/>
      <c r="AF1" s="262"/>
      <c r="AG1" s="263"/>
      <c r="AH1" s="264" t="s">
        <v>326</v>
      </c>
      <c r="AI1" s="264"/>
      <c r="AJ1" s="264"/>
      <c r="AK1" s="264"/>
      <c r="AL1" s="263"/>
      <c r="AM1" s="264" t="s">
        <v>327</v>
      </c>
      <c r="AN1" s="264"/>
      <c r="AO1" s="264"/>
      <c r="AP1" s="264"/>
      <c r="AQ1" s="263"/>
      <c r="AR1" s="264" t="s">
        <v>328</v>
      </c>
      <c r="AS1" s="264"/>
      <c r="AT1" s="264"/>
      <c r="AU1" s="264"/>
      <c r="AV1" s="263"/>
      <c r="AW1" s="264" t="s">
        <v>329</v>
      </c>
      <c r="AX1" s="264"/>
      <c r="AY1" s="264"/>
      <c r="AZ1" s="264"/>
      <c r="BA1" s="263"/>
      <c r="BB1" s="264" t="s">
        <v>330</v>
      </c>
      <c r="BC1" s="264"/>
      <c r="BD1" s="264"/>
      <c r="BE1" s="264"/>
      <c r="BF1" s="263"/>
    </row>
    <row r="2" spans="1:58" s="236" customFormat="1" ht="60" customHeight="1">
      <c r="C2" s="244">
        <v>2007</v>
      </c>
      <c r="D2" s="245">
        <v>2010</v>
      </c>
      <c r="E2" s="246">
        <v>2013</v>
      </c>
      <c r="F2" s="246">
        <v>2016</v>
      </c>
      <c r="G2" s="246">
        <v>2019</v>
      </c>
      <c r="H2" s="237" t="s">
        <v>670</v>
      </c>
      <c r="I2" s="237" t="s">
        <v>671</v>
      </c>
      <c r="J2" s="237" t="s">
        <v>678</v>
      </c>
      <c r="K2" s="237" t="s">
        <v>672</v>
      </c>
      <c r="L2" s="237" t="s">
        <v>673</v>
      </c>
      <c r="M2" s="237" t="s">
        <v>677</v>
      </c>
      <c r="N2" s="237" t="s">
        <v>674</v>
      </c>
      <c r="O2" s="237" t="s">
        <v>675</v>
      </c>
      <c r="P2" s="23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  <c r="W2" s="254">
        <v>2007</v>
      </c>
      <c r="X2" s="254">
        <v>2010</v>
      </c>
      <c r="Y2" s="255">
        <v>2013</v>
      </c>
      <c r="Z2" s="255">
        <v>2016</v>
      </c>
      <c r="AA2" s="255">
        <v>2019</v>
      </c>
      <c r="AB2" s="259"/>
      <c r="AC2" s="258">
        <v>2007</v>
      </c>
      <c r="AD2" s="256">
        <v>2010</v>
      </c>
      <c r="AE2" s="257">
        <v>2013</v>
      </c>
      <c r="AF2" s="257">
        <v>2016</v>
      </c>
      <c r="AG2" s="257">
        <v>2019</v>
      </c>
      <c r="AH2" s="258">
        <v>2007</v>
      </c>
      <c r="AI2" s="256">
        <v>2010</v>
      </c>
      <c r="AJ2" s="257">
        <v>2013</v>
      </c>
      <c r="AK2" s="257">
        <v>2016</v>
      </c>
      <c r="AL2" s="257">
        <v>2019</v>
      </c>
      <c r="AM2" s="258">
        <v>2007</v>
      </c>
      <c r="AN2" s="256">
        <v>2010</v>
      </c>
      <c r="AO2" s="257">
        <v>2013</v>
      </c>
      <c r="AP2" s="257">
        <v>2016</v>
      </c>
      <c r="AQ2" s="257">
        <v>2019</v>
      </c>
      <c r="AR2" s="258">
        <v>2007</v>
      </c>
      <c r="AS2" s="256">
        <v>2010</v>
      </c>
      <c r="AT2" s="257">
        <v>2013</v>
      </c>
      <c r="AU2" s="257">
        <v>2016</v>
      </c>
      <c r="AV2" s="257">
        <v>2019</v>
      </c>
      <c r="AW2" s="258">
        <v>2007</v>
      </c>
      <c r="AX2" s="256">
        <v>2010</v>
      </c>
      <c r="AY2" s="257">
        <v>2013</v>
      </c>
      <c r="AZ2" s="257">
        <v>2016</v>
      </c>
      <c r="BA2" s="257">
        <v>2019</v>
      </c>
      <c r="BB2" s="258">
        <v>2007</v>
      </c>
      <c r="BC2" s="256">
        <v>2010</v>
      </c>
      <c r="BD2" s="257">
        <v>2013</v>
      </c>
      <c r="BE2" s="257">
        <v>2016</v>
      </c>
      <c r="BF2" s="257">
        <v>2019</v>
      </c>
    </row>
    <row r="3" spans="1:58" s="236" customFormat="1" ht="14">
      <c r="A3" s="237" t="s">
        <v>670</v>
      </c>
      <c r="B3" s="237" t="s">
        <v>670</v>
      </c>
      <c r="C3" s="247">
        <f>AVERAGE(C14,C21,C53,C75,C76,C82,C86,C90,C107,C119,C128,C132,C144,C153,C154,C157,C163)</f>
        <v>0.54167632898778484</v>
      </c>
      <c r="D3" s="247">
        <f t="shared" ref="D3:G3" si="1">AVERAGE(D14,D21,D53,D75,D76,D82,D86,D90,D107,D119,D128,D132,D144,D153,D154,D157,D163)</f>
        <v>0.55385822107153715</v>
      </c>
      <c r="E3" s="247">
        <f t="shared" si="1"/>
        <v>0.5727262516534084</v>
      </c>
      <c r="F3" s="247">
        <f t="shared" si="1"/>
        <v>0.56575026213428636</v>
      </c>
      <c r="G3" s="247">
        <f t="shared" si="1"/>
        <v>0.57060672743740681</v>
      </c>
      <c r="H3" s="237"/>
      <c r="I3" s="237"/>
      <c r="J3" s="237"/>
      <c r="K3" s="237"/>
      <c r="L3" s="237"/>
      <c r="M3" s="237"/>
      <c r="N3" s="237"/>
      <c r="O3" s="237"/>
      <c r="P3" s="237"/>
      <c r="Q3" s="251">
        <f>D3/C3</f>
        <v>1.0224892457577319</v>
      </c>
      <c r="R3" s="251">
        <f t="shared" ref="R3:T18" si="2">E3/D3</f>
        <v>1.0340665351962597</v>
      </c>
      <c r="S3" s="251">
        <f t="shared" si="2"/>
        <v>0.98781967912421864</v>
      </c>
      <c r="T3" s="251">
        <f t="shared" si="2"/>
        <v>1.0085841149852932</v>
      </c>
      <c r="U3" s="273">
        <f>G3/C3</f>
        <v>1.0534090136515351</v>
      </c>
      <c r="W3" s="251"/>
      <c r="X3" s="251"/>
      <c r="Y3" s="251"/>
      <c r="Z3" s="251"/>
      <c r="AA3" s="251"/>
      <c r="AB3" s="259"/>
      <c r="AC3" s="251"/>
      <c r="AD3" s="251"/>
      <c r="AE3" s="251"/>
      <c r="AF3" s="251"/>
      <c r="AG3" s="265"/>
      <c r="AH3" s="251"/>
      <c r="AI3" s="251"/>
      <c r="AJ3" s="251"/>
      <c r="AK3" s="251"/>
      <c r="AL3" s="265"/>
      <c r="AM3" s="251"/>
      <c r="AN3" s="251"/>
      <c r="AO3" s="251"/>
      <c r="AP3" s="251"/>
      <c r="AQ3" s="265"/>
      <c r="AR3" s="251"/>
      <c r="AS3" s="251"/>
      <c r="AT3" s="251"/>
      <c r="AU3" s="251"/>
      <c r="AV3" s="265"/>
      <c r="AW3" s="251"/>
      <c r="AX3" s="251"/>
      <c r="AY3" s="251"/>
      <c r="AZ3" s="251"/>
      <c r="BA3" s="265"/>
      <c r="BB3" s="251"/>
      <c r="BC3" s="251"/>
      <c r="BD3" s="251"/>
      <c r="BE3" s="251"/>
      <c r="BF3" s="265"/>
    </row>
    <row r="4" spans="1:58" s="236" customFormat="1" ht="14">
      <c r="A4" s="237" t="s">
        <v>671</v>
      </c>
      <c r="B4" s="237" t="s">
        <v>671</v>
      </c>
      <c r="C4" s="247">
        <f>AVERAGE(C12,C22,C73,C98,C111,C120,C143)</f>
        <v>0.37544113001972806</v>
      </c>
      <c r="D4" s="247">
        <f t="shared" ref="D4:G4" si="3">AVERAGE(D12,D22,D73,D98,D111,D120,D143)</f>
        <v>0.39217456140559065</v>
      </c>
      <c r="E4" s="247">
        <f t="shared" si="3"/>
        <v>0.38911222737395346</v>
      </c>
      <c r="F4" s="247">
        <f t="shared" si="3"/>
        <v>0.41098046883320244</v>
      </c>
      <c r="G4" s="247">
        <f t="shared" si="3"/>
        <v>0.41660207660402759</v>
      </c>
      <c r="H4" s="237"/>
      <c r="I4" s="237"/>
      <c r="J4" s="237"/>
      <c r="K4" s="237"/>
      <c r="L4" s="237"/>
      <c r="M4" s="237"/>
      <c r="N4" s="237"/>
      <c r="O4" s="237"/>
      <c r="P4" s="237"/>
      <c r="Q4" s="251">
        <f t="shared" ref="Q4:T67" si="4">D4/C4</f>
        <v>1.0445700538589986</v>
      </c>
      <c r="R4" s="251">
        <f t="shared" si="2"/>
        <v>0.99219140063378541</v>
      </c>
      <c r="S4" s="251">
        <f t="shared" si="2"/>
        <v>1.0562003450953821</v>
      </c>
      <c r="T4" s="251">
        <f t="shared" si="2"/>
        <v>1.0136785278064071</v>
      </c>
      <c r="U4" s="273">
        <f t="shared" ref="U4:U67" si="5">G4/C4</f>
        <v>1.1096335571495235</v>
      </c>
      <c r="W4" s="251"/>
      <c r="X4" s="251"/>
      <c r="Y4" s="251"/>
      <c r="Z4" s="251"/>
      <c r="AA4" s="251"/>
      <c r="AB4" s="259"/>
      <c r="AC4" s="251"/>
      <c r="AD4" s="251"/>
      <c r="AE4" s="251"/>
      <c r="AF4" s="251"/>
      <c r="AG4" s="265"/>
      <c r="AH4" s="251"/>
      <c r="AI4" s="251"/>
      <c r="AJ4" s="251"/>
      <c r="AK4" s="251"/>
      <c r="AL4" s="265"/>
      <c r="AM4" s="251"/>
      <c r="AN4" s="251"/>
      <c r="AO4" s="251"/>
      <c r="AP4" s="251"/>
      <c r="AQ4" s="265"/>
      <c r="AR4" s="251"/>
      <c r="AS4" s="251"/>
      <c r="AT4" s="251"/>
      <c r="AU4" s="251"/>
      <c r="AV4" s="265"/>
      <c r="AW4" s="251"/>
      <c r="AX4" s="251"/>
      <c r="AY4" s="251"/>
      <c r="AZ4" s="251"/>
      <c r="BA4" s="265"/>
      <c r="BB4" s="251"/>
      <c r="BC4" s="251"/>
      <c r="BD4" s="251"/>
      <c r="BE4" s="251"/>
      <c r="BF4" s="265"/>
    </row>
    <row r="5" spans="1:58" s="236" customFormat="1" ht="14">
      <c r="A5" s="237" t="s">
        <v>678</v>
      </c>
      <c r="B5" s="237" t="s">
        <v>678</v>
      </c>
      <c r="C5" s="247">
        <f>AVERAGE(C31,C35,C41,C58,C74,C81,C85,C88,C97,C105,C109,C122,C125,C137,C149,C150,C162)</f>
        <v>0.48639089896637294</v>
      </c>
      <c r="D5" s="247">
        <f t="shared" ref="D5:G5" si="6">AVERAGE(D31,D35,D41,D58,D74,D81,D85,D88,D97,D105,D109,D122,D125,D137,D149,D150,D162)</f>
        <v>0.50238959719666243</v>
      </c>
      <c r="E5" s="247">
        <f t="shared" si="6"/>
        <v>0.53391369851169923</v>
      </c>
      <c r="F5" s="247">
        <f t="shared" si="6"/>
        <v>0.54697610746022263</v>
      </c>
      <c r="G5" s="247">
        <f t="shared" si="6"/>
        <v>0.56819862664384002</v>
      </c>
      <c r="H5" s="237"/>
      <c r="I5" s="237"/>
      <c r="J5" s="237"/>
      <c r="K5" s="237"/>
      <c r="L5" s="237"/>
      <c r="M5" s="237"/>
      <c r="N5" s="237"/>
      <c r="O5" s="237"/>
      <c r="P5" s="237"/>
      <c r="Q5" s="251">
        <f t="shared" si="4"/>
        <v>1.0328926759614299</v>
      </c>
      <c r="R5" s="251">
        <f t="shared" si="2"/>
        <v>1.0627483162289615</v>
      </c>
      <c r="S5" s="251">
        <f t="shared" si="2"/>
        <v>1.0244653939109172</v>
      </c>
      <c r="T5" s="251">
        <f t="shared" si="2"/>
        <v>1.0387997188435891</v>
      </c>
      <c r="U5" s="273">
        <f t="shared" si="5"/>
        <v>1.1681933766674424</v>
      </c>
      <c r="W5" s="251"/>
      <c r="X5" s="251"/>
      <c r="Y5" s="251"/>
      <c r="Z5" s="251"/>
      <c r="AA5" s="251"/>
      <c r="AB5" s="259"/>
      <c r="AC5" s="251"/>
      <c r="AD5" s="251"/>
      <c r="AE5" s="251"/>
      <c r="AF5" s="251"/>
      <c r="AG5" s="265"/>
      <c r="AH5" s="251"/>
      <c r="AI5" s="251"/>
      <c r="AJ5" s="251"/>
      <c r="AK5" s="251"/>
      <c r="AL5" s="265"/>
      <c r="AM5" s="251"/>
      <c r="AN5" s="251"/>
      <c r="AO5" s="251"/>
      <c r="AP5" s="251"/>
      <c r="AQ5" s="265"/>
      <c r="AR5" s="251"/>
      <c r="AS5" s="251"/>
      <c r="AT5" s="251"/>
      <c r="AU5" s="251"/>
      <c r="AV5" s="265"/>
      <c r="AW5" s="251"/>
      <c r="AX5" s="251"/>
      <c r="AY5" s="251"/>
      <c r="AZ5" s="251"/>
      <c r="BA5" s="265"/>
      <c r="BB5" s="251"/>
      <c r="BC5" s="251"/>
      <c r="BD5" s="251"/>
      <c r="BE5" s="251"/>
      <c r="BF5" s="265"/>
    </row>
    <row r="6" spans="1:58" s="236" customFormat="1" ht="14">
      <c r="A6" s="237" t="s">
        <v>672</v>
      </c>
      <c r="B6" s="237" t="s">
        <v>672</v>
      </c>
      <c r="C6" s="247">
        <f>AVERAGE(C15,C26,C29,C33,C34,C36,C38,C39,C43,C44,C46,C56,C57,C61,C62,C65,C68,C84,C91,C92,C95,C96,C99,C101,C102,C108,C110,C115,C116,C131,C133,C135,C136,C140,C141,C148,C151,C155,C164,C165)</f>
        <v>0.38285836213698904</v>
      </c>
      <c r="D6" s="247">
        <f t="shared" ref="D6:G6" si="7">AVERAGE(D15,D26,D29,D33,D34,D36,D38,D39,D43,D44,D46,D56,D57,D61,D62,D65,D68,D84,D91,D92,D95,D96,D99,D101,D102,D108,D110,D115,D116,D131,D133,D135,D136,D140,D141,D148,D151,D155,D164,D165)</f>
        <v>0.39321313626515975</v>
      </c>
      <c r="E6" s="247">
        <f t="shared" si="7"/>
        <v>0.40037647470195326</v>
      </c>
      <c r="F6" s="247">
        <f t="shared" si="7"/>
        <v>0.40356631946229626</v>
      </c>
      <c r="G6" s="247">
        <f t="shared" si="7"/>
        <v>0.37564119897685583</v>
      </c>
      <c r="H6" s="237"/>
      <c r="I6" s="237"/>
      <c r="J6" s="237"/>
      <c r="K6" s="237"/>
      <c r="L6" s="237"/>
      <c r="M6" s="237"/>
      <c r="N6" s="237"/>
      <c r="O6" s="237"/>
      <c r="P6" s="237"/>
      <c r="Q6" s="251">
        <f t="shared" si="4"/>
        <v>1.0270459656943989</v>
      </c>
      <c r="R6" s="251">
        <f t="shared" si="2"/>
        <v>1.0182174443733818</v>
      </c>
      <c r="S6" s="251">
        <f t="shared" si="2"/>
        <v>1.0079671133592891</v>
      </c>
      <c r="T6" s="251">
        <f t="shared" si="2"/>
        <v>0.93080413518490024</v>
      </c>
      <c r="U6" s="273">
        <f t="shared" si="5"/>
        <v>0.98114926073483311</v>
      </c>
      <c r="W6" s="251"/>
      <c r="X6" s="251"/>
      <c r="Y6" s="251"/>
      <c r="Z6" s="251"/>
      <c r="AA6" s="251"/>
      <c r="AB6" s="259"/>
      <c r="AC6" s="251"/>
      <c r="AD6" s="251"/>
      <c r="AE6" s="251"/>
      <c r="AF6" s="251"/>
      <c r="AG6" s="265"/>
      <c r="AH6" s="251"/>
      <c r="AI6" s="251"/>
      <c r="AJ6" s="251"/>
      <c r="AK6" s="251"/>
      <c r="AL6" s="265"/>
      <c r="AM6" s="251"/>
      <c r="AN6" s="251"/>
      <c r="AO6" s="251"/>
      <c r="AP6" s="251"/>
      <c r="AQ6" s="265"/>
      <c r="AR6" s="251"/>
      <c r="AS6" s="251"/>
      <c r="AT6" s="251"/>
      <c r="AU6" s="251"/>
      <c r="AV6" s="265"/>
      <c r="AW6" s="251"/>
      <c r="AX6" s="251"/>
      <c r="AY6" s="251"/>
      <c r="AZ6" s="251"/>
      <c r="BA6" s="265"/>
      <c r="BB6" s="251"/>
      <c r="BC6" s="251"/>
      <c r="BD6" s="251"/>
      <c r="BE6" s="251"/>
      <c r="BF6" s="265"/>
    </row>
    <row r="7" spans="1:58" s="236" customFormat="1" ht="14">
      <c r="A7" s="237" t="s">
        <v>673</v>
      </c>
      <c r="B7" s="237" t="s">
        <v>673</v>
      </c>
      <c r="C7" s="247">
        <f>AVERAGE(C19,C25,C32,C47,C48,C49,C50,C55,C59,C60,C64,C66,C71,C77,C79,C89,C93,C94,C100,C112,C126,C127,C129,C138,C139,C142,C145)</f>
        <v>0.74575838443729081</v>
      </c>
      <c r="D7" s="247">
        <f t="shared" ref="D7:G7" si="8">AVERAGE(D19,D25,D32,D47,D48,D49,D50,D55,D59,D60,D64,D66,D71,D77,D79,D89,D93,D94,D100,D112,D126,D127,D129,D138,D139,D142,D145)</f>
        <v>0.74500981139555811</v>
      </c>
      <c r="E7" s="247">
        <f t="shared" si="8"/>
        <v>0.74838135167403064</v>
      </c>
      <c r="F7" s="247">
        <f t="shared" si="8"/>
        <v>0.75282003400478459</v>
      </c>
      <c r="G7" s="247">
        <f t="shared" si="8"/>
        <v>0.77199693698940575</v>
      </c>
      <c r="H7" s="237"/>
      <c r="I7" s="237"/>
      <c r="J7" s="237"/>
      <c r="K7" s="237"/>
      <c r="L7" s="237"/>
      <c r="M7" s="237"/>
      <c r="N7" s="237"/>
      <c r="O7" s="237"/>
      <c r="P7" s="237"/>
      <c r="Q7" s="251">
        <f t="shared" si="4"/>
        <v>0.99899622577854419</v>
      </c>
      <c r="R7" s="251">
        <f t="shared" si="2"/>
        <v>1.0045254978215077</v>
      </c>
      <c r="S7" s="251">
        <f t="shared" si="2"/>
        <v>1.0059310434724558</v>
      </c>
      <c r="T7" s="251">
        <f t="shared" si="2"/>
        <v>1.0254734227549784</v>
      </c>
      <c r="U7" s="273">
        <f t="shared" si="5"/>
        <v>1.0351837178095062</v>
      </c>
      <c r="W7" s="251"/>
      <c r="X7" s="251"/>
      <c r="Y7" s="251"/>
      <c r="Z7" s="251"/>
      <c r="AA7" s="251"/>
      <c r="AB7" s="259"/>
      <c r="AC7" s="251"/>
      <c r="AD7" s="251"/>
      <c r="AE7" s="251"/>
      <c r="AF7" s="251"/>
      <c r="AG7" s="265"/>
      <c r="AH7" s="251"/>
      <c r="AI7" s="251"/>
      <c r="AJ7" s="251"/>
      <c r="AK7" s="251"/>
      <c r="AL7" s="265"/>
      <c r="AM7" s="251"/>
      <c r="AN7" s="251"/>
      <c r="AO7" s="251"/>
      <c r="AP7" s="251"/>
      <c r="AQ7" s="265"/>
      <c r="AR7" s="251"/>
      <c r="AS7" s="251"/>
      <c r="AT7" s="251"/>
      <c r="AU7" s="251"/>
      <c r="AV7" s="265"/>
      <c r="AW7" s="251"/>
      <c r="AX7" s="251"/>
      <c r="AY7" s="251"/>
      <c r="AZ7" s="251"/>
      <c r="BA7" s="265"/>
      <c r="BB7" s="251"/>
      <c r="BC7" s="251"/>
      <c r="BD7" s="251"/>
      <c r="BE7" s="251"/>
      <c r="BF7" s="265"/>
    </row>
    <row r="8" spans="1:58" s="236" customFormat="1" ht="14">
      <c r="A8" s="237" t="s">
        <v>677</v>
      </c>
      <c r="B8" s="237" t="s">
        <v>677</v>
      </c>
      <c r="C8" s="247">
        <f>AVERAGE(C18,C37,C72,C78,C113,C118,C146,C158,C159)</f>
        <v>0.79786997099950396</v>
      </c>
      <c r="D8" s="247">
        <f t="shared" ref="D8:G8" si="9">AVERAGE(D18,D37,D72,D78,D113,D118,D146,D158,D159)</f>
        <v>0.79092553201170634</v>
      </c>
      <c r="E8" s="247">
        <f t="shared" si="9"/>
        <v>0.79521549334613095</v>
      </c>
      <c r="F8" s="247">
        <f t="shared" si="9"/>
        <v>0.8110177849042659</v>
      </c>
      <c r="G8" s="247">
        <f t="shared" si="9"/>
        <v>0.83391408717196203</v>
      </c>
      <c r="H8" s="237"/>
      <c r="I8" s="237"/>
      <c r="J8" s="237"/>
      <c r="K8" s="237"/>
      <c r="L8" s="237"/>
      <c r="M8" s="237"/>
      <c r="N8" s="237"/>
      <c r="O8" s="237"/>
      <c r="P8" s="237"/>
      <c r="Q8" s="251">
        <f t="shared" si="4"/>
        <v>0.99129627728801695</v>
      </c>
      <c r="R8" s="251">
        <f t="shared" si="2"/>
        <v>1.0054239762920703</v>
      </c>
      <c r="S8" s="251">
        <f t="shared" si="2"/>
        <v>1.0198717098577161</v>
      </c>
      <c r="T8" s="251">
        <f t="shared" si="2"/>
        <v>1.0282315661800177</v>
      </c>
      <c r="U8" s="273">
        <f t="shared" si="5"/>
        <v>1.0451754264260693</v>
      </c>
      <c r="W8" s="251"/>
      <c r="X8" s="251"/>
      <c r="Y8" s="251"/>
      <c r="Z8" s="251"/>
      <c r="AA8" s="251"/>
      <c r="AB8" s="259"/>
      <c r="AC8" s="251"/>
      <c r="AD8" s="251"/>
      <c r="AE8" s="251"/>
      <c r="AF8" s="251"/>
      <c r="AG8" s="265"/>
      <c r="AH8" s="251"/>
      <c r="AI8" s="251"/>
      <c r="AJ8" s="251"/>
      <c r="AK8" s="251"/>
      <c r="AL8" s="265"/>
      <c r="AM8" s="251"/>
      <c r="AN8" s="251"/>
      <c r="AO8" s="251"/>
      <c r="AP8" s="251"/>
      <c r="AQ8" s="265"/>
      <c r="AR8" s="251"/>
      <c r="AS8" s="251"/>
      <c r="AT8" s="251"/>
      <c r="AU8" s="251"/>
      <c r="AV8" s="265"/>
      <c r="AW8" s="251"/>
      <c r="AX8" s="251"/>
      <c r="AY8" s="251"/>
      <c r="AZ8" s="251"/>
      <c r="BA8" s="265"/>
      <c r="BB8" s="251"/>
      <c r="BC8" s="251"/>
      <c r="BD8" s="251"/>
      <c r="BE8" s="251"/>
      <c r="BF8" s="265"/>
    </row>
    <row r="9" spans="1:58" s="236" customFormat="1" ht="14">
      <c r="A9" s="237" t="s">
        <v>674</v>
      </c>
      <c r="B9" s="237" t="s">
        <v>674</v>
      </c>
      <c r="C9" s="247">
        <f>AVERAGE(C16,C23,C27,C30,C40,C42,C45,C51,C52,C54,C67,C69,C70,C80,C103,C114,C121,C123,C124,C152,C160)</f>
        <v>0.50535706360717092</v>
      </c>
      <c r="D9" s="247">
        <f t="shared" ref="D9:G9" si="10">AVERAGE(D16,D23,D27,D30,D40,D42,D45,D51,D52,D54,D67,D69,D70,D80,D103,D114,D121,D123,D124,D152,D160)</f>
        <v>0.52654249826452637</v>
      </c>
      <c r="E9" s="247">
        <f t="shared" si="10"/>
        <v>0.54743160547659164</v>
      </c>
      <c r="F9" s="247">
        <f t="shared" si="10"/>
        <v>0.5451075733320897</v>
      </c>
      <c r="G9" s="247">
        <f t="shared" si="10"/>
        <v>0.54308087391278681</v>
      </c>
      <c r="H9" s="237"/>
      <c r="I9" s="237"/>
      <c r="J9" s="237"/>
      <c r="K9" s="237"/>
      <c r="L9" s="237"/>
      <c r="M9" s="237"/>
      <c r="N9" s="237"/>
      <c r="O9" s="237"/>
      <c r="P9" s="237"/>
      <c r="Q9" s="251">
        <f t="shared" si="4"/>
        <v>1.0419217147300499</v>
      </c>
      <c r="R9" s="251">
        <f t="shared" si="2"/>
        <v>1.0396722150271163</v>
      </c>
      <c r="S9" s="251">
        <f t="shared" si="2"/>
        <v>0.99575466209613772</v>
      </c>
      <c r="T9" s="251">
        <f t="shared" si="2"/>
        <v>0.99628201933259841</v>
      </c>
      <c r="U9" s="273">
        <f t="shared" si="5"/>
        <v>1.0746478342191328</v>
      </c>
      <c r="W9" s="251"/>
      <c r="X9" s="251"/>
      <c r="Y9" s="251"/>
      <c r="Z9" s="251"/>
      <c r="AA9" s="251"/>
      <c r="AB9" s="259"/>
      <c r="AC9" s="251"/>
      <c r="AD9" s="251"/>
      <c r="AE9" s="251"/>
      <c r="AF9" s="251"/>
      <c r="AG9" s="265"/>
      <c r="AH9" s="251"/>
      <c r="AI9" s="251"/>
      <c r="AJ9" s="251"/>
      <c r="AK9" s="251"/>
      <c r="AL9" s="265"/>
      <c r="AM9" s="251"/>
      <c r="AN9" s="251"/>
      <c r="AO9" s="251"/>
      <c r="AP9" s="251"/>
      <c r="AQ9" s="265"/>
      <c r="AR9" s="251"/>
      <c r="AS9" s="251"/>
      <c r="AT9" s="251"/>
      <c r="AU9" s="251"/>
      <c r="AV9" s="265"/>
      <c r="AW9" s="251"/>
      <c r="AX9" s="251"/>
      <c r="AY9" s="251"/>
      <c r="AZ9" s="251"/>
      <c r="BA9" s="265"/>
      <c r="BB9" s="251"/>
      <c r="BC9" s="251"/>
      <c r="BD9" s="251"/>
      <c r="BE9" s="251"/>
      <c r="BF9" s="265"/>
    </row>
    <row r="10" spans="1:58" s="236" customFormat="1" ht="14">
      <c r="A10" s="237" t="s">
        <v>675</v>
      </c>
      <c r="B10" s="237" t="s">
        <v>675</v>
      </c>
      <c r="C10" s="247">
        <f>AVERAGE(C13,C17,C20,C24,C28,C63,C104,C106,C117,C130,C134,C156)</f>
        <v>0.53907293406531986</v>
      </c>
      <c r="D10" s="247">
        <f t="shared" ref="D10:G10" si="11">AVERAGE(D13,D17,D20,D24,D28,D63,D104,D106,D117,D130,D134,D156)</f>
        <v>0.56380194681335516</v>
      </c>
      <c r="E10" s="247">
        <f t="shared" si="11"/>
        <v>0.5839245066721146</v>
      </c>
      <c r="F10" s="247">
        <f t="shared" si="11"/>
        <v>0.59086044539429194</v>
      </c>
      <c r="G10" s="247">
        <f t="shared" si="11"/>
        <v>0.61834314020797798</v>
      </c>
      <c r="H10" s="237"/>
      <c r="I10" s="237"/>
      <c r="J10" s="237"/>
      <c r="K10" s="237"/>
      <c r="L10" s="237"/>
      <c r="M10" s="237"/>
      <c r="N10" s="237"/>
      <c r="O10" s="237"/>
      <c r="P10" s="237"/>
      <c r="Q10" s="251">
        <f t="shared" si="4"/>
        <v>1.045873222685372</v>
      </c>
      <c r="R10" s="251">
        <f t="shared" si="2"/>
        <v>1.0356908307473811</v>
      </c>
      <c r="S10" s="251">
        <f t="shared" si="2"/>
        <v>1.011878142881357</v>
      </c>
      <c r="T10" s="251">
        <f t="shared" si="2"/>
        <v>1.0465130049369717</v>
      </c>
      <c r="U10" s="273">
        <f t="shared" si="5"/>
        <v>1.1470491303372559</v>
      </c>
      <c r="W10" s="251"/>
      <c r="X10" s="251"/>
      <c r="Y10" s="251"/>
      <c r="Z10" s="251"/>
      <c r="AA10" s="251"/>
      <c r="AB10" s="259"/>
      <c r="AC10" s="251"/>
      <c r="AD10" s="251"/>
      <c r="AE10" s="251"/>
      <c r="AF10" s="251"/>
      <c r="AG10" s="265"/>
      <c r="AH10" s="251"/>
      <c r="AI10" s="251"/>
      <c r="AJ10" s="251"/>
      <c r="AK10" s="251"/>
      <c r="AL10" s="265"/>
      <c r="AM10" s="251"/>
      <c r="AN10" s="251"/>
      <c r="AO10" s="251"/>
      <c r="AP10" s="251"/>
      <c r="AQ10" s="265"/>
      <c r="AR10" s="251"/>
      <c r="AS10" s="251"/>
      <c r="AT10" s="251"/>
      <c r="AU10" s="251"/>
      <c r="AV10" s="265"/>
      <c r="AW10" s="251"/>
      <c r="AX10" s="251"/>
      <c r="AY10" s="251"/>
      <c r="AZ10" s="251"/>
      <c r="BA10" s="265"/>
      <c r="BB10" s="251"/>
      <c r="BC10" s="251"/>
      <c r="BD10" s="251"/>
      <c r="BE10" s="251"/>
      <c r="BF10" s="265"/>
    </row>
    <row r="11" spans="1:58" s="236" customFormat="1" ht="14">
      <c r="A11" s="237" t="s">
        <v>676</v>
      </c>
      <c r="B11" s="237" t="s">
        <v>676</v>
      </c>
      <c r="C11" s="247">
        <f>AVERAGE(C83,C87,C147,C161)</f>
        <v>0.47265923584936576</v>
      </c>
      <c r="D11" s="247">
        <f t="shared" ref="D11:G11" si="12">AVERAGE(D83,D87,D147,D161)</f>
        <v>0.51380227388676447</v>
      </c>
      <c r="E11" s="247">
        <f t="shared" si="12"/>
        <v>0.5503891584635564</v>
      </c>
      <c r="F11" s="247">
        <f t="shared" si="12"/>
        <v>0.56489435378095043</v>
      </c>
      <c r="G11" s="247">
        <f t="shared" si="12"/>
        <v>0.56290927714243388</v>
      </c>
      <c r="H11" s="237"/>
      <c r="I11" s="237"/>
      <c r="J11" s="237"/>
      <c r="K11" s="237"/>
      <c r="L11" s="237"/>
      <c r="M11" s="237"/>
      <c r="N11" s="237"/>
      <c r="O11" s="237"/>
      <c r="P11" s="237"/>
      <c r="Q11" s="251">
        <f t="shared" si="4"/>
        <v>1.0870458776997447</v>
      </c>
      <c r="R11" s="251">
        <f t="shared" si="2"/>
        <v>1.0712081017081199</v>
      </c>
      <c r="S11" s="251">
        <f t="shared" si="2"/>
        <v>1.0263544350290004</v>
      </c>
      <c r="T11" s="251">
        <f t="shared" si="2"/>
        <v>0.99648593294439924</v>
      </c>
      <c r="U11" s="273">
        <f t="shared" si="5"/>
        <v>1.1909410299174401</v>
      </c>
      <c r="W11" s="251"/>
      <c r="X11" s="251"/>
      <c r="Y11" s="251"/>
      <c r="Z11" s="251"/>
      <c r="AA11" s="251"/>
      <c r="AB11" s="259"/>
      <c r="AC11" s="251"/>
      <c r="AD11" s="251"/>
      <c r="AE11" s="251"/>
      <c r="AF11" s="251"/>
      <c r="AG11" s="265"/>
      <c r="AH11" s="251"/>
      <c r="AI11" s="251"/>
      <c r="AJ11" s="251"/>
      <c r="AK11" s="251"/>
      <c r="AL11" s="265"/>
      <c r="AM11" s="251"/>
      <c r="AN11" s="251"/>
      <c r="AO11" s="251"/>
      <c r="AP11" s="251"/>
      <c r="AQ11" s="265"/>
      <c r="AR11" s="251"/>
      <c r="AS11" s="251"/>
      <c r="AT11" s="251"/>
      <c r="AU11" s="251"/>
      <c r="AV11" s="265"/>
      <c r="AW11" s="251"/>
      <c r="AX11" s="251"/>
      <c r="AY11" s="251"/>
      <c r="AZ11" s="251"/>
      <c r="BA11" s="265"/>
      <c r="BB11" s="251"/>
      <c r="BC11" s="251"/>
      <c r="BD11" s="251"/>
      <c r="BE11" s="251"/>
      <c r="BF11" s="265"/>
    </row>
    <row r="12" spans="1:58" s="240" customFormat="1" ht="13">
      <c r="A12" s="238" t="s">
        <v>12</v>
      </c>
      <c r="B12" s="225" t="s">
        <v>12</v>
      </c>
      <c r="C12" s="239">
        <f>'Transformed 2007'!Y3</f>
        <v>0.22205699634878237</v>
      </c>
      <c r="D12" s="239">
        <f>'Transformed 2010'!Y3</f>
        <v>0.30566387158066938</v>
      </c>
      <c r="E12" s="239">
        <f>'Transformed 2013'!Y3</f>
        <v>0.21944313663657491</v>
      </c>
      <c r="F12" s="239">
        <f>'Transformed 2016'!Y3</f>
        <v>0.23713002637601197</v>
      </c>
      <c r="G12" s="239">
        <f>'Transformed 2019 new'!Y3</f>
        <v>0.24840476604878234</v>
      </c>
      <c r="I12" s="240">
        <v>1</v>
      </c>
      <c r="Q12" s="251">
        <f t="shared" si="4"/>
        <v>1.3765108805694493</v>
      </c>
      <c r="R12" s="251">
        <f t="shared" si="2"/>
        <v>0.71792304239874982</v>
      </c>
      <c r="S12" s="251">
        <f t="shared" si="2"/>
        <v>1.0805989652286494</v>
      </c>
      <c r="T12" s="251">
        <f t="shared" si="2"/>
        <v>1.0475466554998492</v>
      </c>
      <c r="U12" s="273">
        <f t="shared" si="5"/>
        <v>1.1186531842420124</v>
      </c>
      <c r="W12" s="252" t="str">
        <f>IF(ISNUMBER('Transformed 2007'!AE3),IF(ISNUMBER('Transformed 2007'!AG3),IF(ISNUMBER('Transformed 2010'!AI3),IF(ISNUMBER('Transformed 2007'!AK3),IF(ISNUMBER('Transformed 2007'!AM3),IF(ISNUMBER('Transformed 2007'!AO3),"","X"),"X"),"X"),"X"),"X"),"X")</f>
        <v/>
      </c>
      <c r="X12" s="252" t="str">
        <f>IF(ISNUMBER('Transformed 2010'!AE3),IF(ISNUMBER('Transformed 2010'!AG3),IF(ISNUMBER('Transformed 2010'!AI3),IF(ISNUMBER('Transformed 2010'!AK3),IF(ISNUMBER('Transformed 2010'!AM3),IF(ISNUMBER('Transformed 2010'!AO3),"","X"),"X"),"X"),"X"),"X"),"X")</f>
        <v/>
      </c>
      <c r="Y12" s="252" t="str">
        <f>IF(ISNUMBER('Transformed 2013'!AE3),IF(ISNUMBER('Transformed 2013'!AG3),IF(ISNUMBER('Transformed 2013'!AI3),IF(ISNUMBER('Transformed 2013'!AK3),IF(ISNUMBER('Transformed 2013'!AM3),IF(ISNUMBER('Transformed 2013'!AO3),"","X"),"X"),"X"),"X"),"X"),"X")</f>
        <v/>
      </c>
      <c r="Z12" s="252" t="str">
        <f>IF(ISNUMBER('Transformed 2016'!AE3),IF(ISNUMBER('Transformed 2016'!AG3),IF(ISNUMBER('Transformed 2016'!AI3),IF(ISNUMBER('Transformed 2016'!AK3),IF(ISNUMBER('Transformed 2016'!AM3),IF(ISNUMBER('Transformed 2016'!AO3),"","X"),"X"),"X"),"X"),"X"),"X")</f>
        <v/>
      </c>
      <c r="AA12" s="252" t="str">
        <f>IF(ISNUMBER('Transformed 2019 new'!AE3),IF(ISNUMBER('Transformed 2019 new'!AG3),IF(ISNUMBER('Transformed 2019 new'!AI3),IF(ISNUMBER('Transformed 2019 new'!AK3),IF(ISNUMBER('Transformed 2019 new'!AM3),IF(ISNUMBER('Transformed 2019 new'!AO3),"","X"),"X"),"X"),"X"),"X"),"X")</f>
        <v/>
      </c>
      <c r="AB12" s="260"/>
      <c r="AC12" s="252" t="str">
        <f>IF(ISNUMBER('Transformed 2007'!$AE3),"","X")</f>
        <v/>
      </c>
      <c r="AD12" s="252" t="str">
        <f>IF(ISNUMBER('Transformed 2010'!$AE3),"","X")</f>
        <v/>
      </c>
      <c r="AE12" s="252" t="str">
        <f>IF(ISNUMBER('Transformed 2013'!$AE3),"","X")</f>
        <v/>
      </c>
      <c r="AF12" s="252" t="str">
        <f>IF(ISNUMBER('Transformed 2016'!$AE3),"","X")</f>
        <v/>
      </c>
      <c r="AG12" s="266" t="str">
        <f>IF(ISNUMBER('Transformed 2019 new'!$AE3),"","X")</f>
        <v/>
      </c>
      <c r="AH12" s="252" t="str">
        <f>IF(ISNUMBER('Transformed 2007'!$AG3),"","X")</f>
        <v/>
      </c>
      <c r="AI12" s="252" t="str">
        <f>IF(ISNUMBER('Transformed 2010'!$AG3),"","X")</f>
        <v/>
      </c>
      <c r="AJ12" s="252" t="str">
        <f>IF(ISNUMBER('Transformed 2013'!$AG3),"","X")</f>
        <v/>
      </c>
      <c r="AK12" s="252" t="str">
        <f>IF(ISNUMBER('Transformed 2016'!$AG3),"","X")</f>
        <v/>
      </c>
      <c r="AL12" s="266" t="str">
        <f>IF(ISNUMBER('Transformed 2019 new'!$AG3),"","X")</f>
        <v/>
      </c>
      <c r="AM12" s="252" t="str">
        <f>IF(ISNUMBER('Transformed 2007'!$AI3),"","X")</f>
        <v/>
      </c>
      <c r="AN12" s="252" t="str">
        <f>IF(ISNUMBER('Transformed 2010'!$AI3),"","X")</f>
        <v/>
      </c>
      <c r="AO12" s="252" t="str">
        <f>IF(ISNUMBER('Transformed 2013'!$AI3),"","X")</f>
        <v/>
      </c>
      <c r="AP12" s="252" t="str">
        <f>IF(ISNUMBER('Transformed 2016'!$AI3),"","X")</f>
        <v/>
      </c>
      <c r="AQ12" s="266" t="str">
        <f>IF(ISNUMBER('Transformed 2019 new'!$AI3),"","X")</f>
        <v/>
      </c>
      <c r="AR12" s="252" t="str">
        <f>IF(ISNUMBER('Transformed 2007'!$AK3),"","X")</f>
        <v/>
      </c>
      <c r="AS12" s="252" t="str">
        <f>IF(ISNUMBER('Transformed 2010'!$AK3),"","X")</f>
        <v/>
      </c>
      <c r="AT12" s="252" t="str">
        <f>IF(ISNUMBER('Transformed 2013'!$AK3),"","X")</f>
        <v/>
      </c>
      <c r="AU12" s="252" t="str">
        <f>IF(ISNUMBER('Transformed 2016'!$AK3),"","X")</f>
        <v/>
      </c>
      <c r="AV12" s="266" t="str">
        <f>IF(ISNUMBER('Transformed 2019 new'!$AK3),"","X")</f>
        <v/>
      </c>
      <c r="AW12" s="252" t="str">
        <f>IF(ISNUMBER('Transformed 2007'!$AM3),"","X")</f>
        <v/>
      </c>
      <c r="AX12" s="252" t="str">
        <f>IF(ISNUMBER('Transformed 2010'!$AM3),"","X")</f>
        <v/>
      </c>
      <c r="AY12" s="252" t="str">
        <f>IF(ISNUMBER('Transformed 2013'!$AM3),"","X")</f>
        <v/>
      </c>
      <c r="AZ12" s="252" t="str">
        <f>IF(ISNUMBER('Transformed 2016'!$AM3),"","X")</f>
        <v/>
      </c>
      <c r="BA12" s="266" t="str">
        <f>IF(ISNUMBER('Transformed 2019 new'!$AM3),"","X")</f>
        <v/>
      </c>
      <c r="BB12" s="252" t="str">
        <f>IF(ISNUMBER('Transformed 2007'!$AO3),"","X")</f>
        <v/>
      </c>
      <c r="BC12" s="252" t="str">
        <f>IF(ISNUMBER('Transformed 2010'!$AO3),"","X")</f>
        <v/>
      </c>
      <c r="BD12" s="252" t="str">
        <f>IF(ISNUMBER('Transformed 2013'!$AO3),"","X")</f>
        <v/>
      </c>
      <c r="BE12" s="252" t="str">
        <f>IF(ISNUMBER('Transformed 2016'!$AO3),"","X")</f>
        <v/>
      </c>
      <c r="BF12" s="266" t="str">
        <f>IF(ISNUMBER('Transformed 2019 new'!$AO3),"","X")</f>
        <v/>
      </c>
    </row>
    <row r="13" spans="1:58" s="240" customFormat="1" ht="13">
      <c r="A13" s="241" t="s">
        <v>13</v>
      </c>
      <c r="B13" s="226" t="s">
        <v>13</v>
      </c>
      <c r="C13" s="239">
        <f>'Transformed 2007'!Y4</f>
        <v>0.50924396064433453</v>
      </c>
      <c r="D13" s="239">
        <f>'Transformed 2010'!Y4</f>
        <v>0.56750916306397747</v>
      </c>
      <c r="E13" s="239">
        <f>'Transformed 2013'!Y4</f>
        <v>0.56513511569701314</v>
      </c>
      <c r="F13" s="239">
        <f>'Transformed 2016'!Y4</f>
        <v>0.59768406772469174</v>
      </c>
      <c r="G13" s="239">
        <f>'Transformed 2019 new'!Y4</f>
        <v>0.59186999385226569</v>
      </c>
      <c r="O13" s="240">
        <v>1</v>
      </c>
      <c r="Q13" s="251">
        <f t="shared" si="4"/>
        <v>1.1144151073405393</v>
      </c>
      <c r="R13" s="251">
        <f t="shared" si="2"/>
        <v>0.99581672416680134</v>
      </c>
      <c r="S13" s="251">
        <f t="shared" si="2"/>
        <v>1.0575949912217615</v>
      </c>
      <c r="T13" s="251">
        <f t="shared" si="2"/>
        <v>0.99027232916788377</v>
      </c>
      <c r="U13" s="273">
        <f t="shared" si="5"/>
        <v>1.1622523575996588</v>
      </c>
      <c r="W13" s="252" t="str">
        <f>IF(ISNUMBER('Transformed 2007'!AE4),IF(ISNUMBER('Transformed 2007'!AG4),IF(ISNUMBER('Transformed 2010'!AI4),IF(ISNUMBER('Transformed 2007'!AK4),IF(ISNUMBER('Transformed 2007'!AM4),IF(ISNUMBER('Transformed 2007'!AO4),"","X"),"X"),"X"),"X"),"X"),"X")</f>
        <v/>
      </c>
      <c r="X13" s="252" t="str">
        <f>IF(ISNUMBER('Transformed 2010'!AE4),IF(ISNUMBER('Transformed 2010'!AG4),IF(ISNUMBER('Transformed 2010'!AI4),IF(ISNUMBER('Transformed 2010'!AK4),IF(ISNUMBER('Transformed 2010'!AM4),IF(ISNUMBER('Transformed 2010'!AO4),"","X"),"X"),"X"),"X"),"X"),"X")</f>
        <v/>
      </c>
      <c r="Y13" s="252" t="str">
        <f>IF(ISNUMBER('Transformed 2013'!AE4),IF(ISNUMBER('Transformed 2013'!AG4),IF(ISNUMBER('Transformed 2013'!AI4),IF(ISNUMBER('Transformed 2013'!AK4),IF(ISNUMBER('Transformed 2013'!AM4),IF(ISNUMBER('Transformed 2013'!AO4),"","X"),"X"),"X"),"X"),"X"),"X")</f>
        <v/>
      </c>
      <c r="Z13" s="252" t="str">
        <f>IF(ISNUMBER('Transformed 2016'!AE4),IF(ISNUMBER('Transformed 2016'!AG4),IF(ISNUMBER('Transformed 2016'!AI4),IF(ISNUMBER('Transformed 2016'!AK4),IF(ISNUMBER('Transformed 2016'!AM4),IF(ISNUMBER('Transformed 2016'!AO4),"","X"),"X"),"X"),"X"),"X"),"X")</f>
        <v/>
      </c>
      <c r="AA13" s="252" t="str">
        <f>IF(ISNUMBER('Transformed 2019 new'!AE4),IF(ISNUMBER('Transformed 2019 new'!AG4),IF(ISNUMBER('Transformed 2019 new'!AI4),IF(ISNUMBER('Transformed 2019 new'!AK4),IF(ISNUMBER('Transformed 2019 new'!AM4),IF(ISNUMBER('Transformed 2019 new'!AO4),"","X"),"X"),"X"),"X"),"X"),"X")</f>
        <v/>
      </c>
      <c r="AB13" s="260"/>
      <c r="AC13" s="252" t="str">
        <f>IF(ISNUMBER('Transformed 2007'!$AE4),"","X")</f>
        <v/>
      </c>
      <c r="AD13" s="252" t="str">
        <f>IF(ISNUMBER('Transformed 2010'!$AE4),"","X")</f>
        <v/>
      </c>
      <c r="AE13" s="252" t="str">
        <f>IF(ISNUMBER('Transformed 2013'!$AE4),"","X")</f>
        <v/>
      </c>
      <c r="AF13" s="252" t="str">
        <f>IF(ISNUMBER('Transformed 2016'!$AE4),"","X")</f>
        <v/>
      </c>
      <c r="AG13" s="266" t="str">
        <f>IF(ISNUMBER('Transformed 2019 new'!$AE4),"","X")</f>
        <v/>
      </c>
      <c r="AH13" s="252" t="str">
        <f>IF(ISNUMBER('Transformed 2007'!$AG4),"","X")</f>
        <v/>
      </c>
      <c r="AI13" s="252" t="str">
        <f>IF(ISNUMBER('Transformed 2010'!$AG4),"","X")</f>
        <v/>
      </c>
      <c r="AJ13" s="252" t="str">
        <f>IF(ISNUMBER('Transformed 2013'!$AG4),"","X")</f>
        <v/>
      </c>
      <c r="AK13" s="252" t="str">
        <f>IF(ISNUMBER('Transformed 2016'!$AG4),"","X")</f>
        <v/>
      </c>
      <c r="AL13" s="266" t="str">
        <f>IF(ISNUMBER('Transformed 2019 new'!$AG4),"","X")</f>
        <v/>
      </c>
      <c r="AM13" s="252" t="str">
        <f>IF(ISNUMBER('Transformed 2007'!$AI4),"","X")</f>
        <v/>
      </c>
      <c r="AN13" s="252" t="str">
        <f>IF(ISNUMBER('Transformed 2010'!$AI4),"","X")</f>
        <v/>
      </c>
      <c r="AO13" s="252" t="str">
        <f>IF(ISNUMBER('Transformed 2013'!$AI4),"","X")</f>
        <v/>
      </c>
      <c r="AP13" s="252" t="str">
        <f>IF(ISNUMBER('Transformed 2016'!$AI4),"","X")</f>
        <v/>
      </c>
      <c r="AQ13" s="266" t="str">
        <f>IF(ISNUMBER('Transformed 2019 new'!$AI4),"","X")</f>
        <v/>
      </c>
      <c r="AR13" s="252" t="str">
        <f>IF(ISNUMBER('Transformed 2007'!$AK4),"","X")</f>
        <v/>
      </c>
      <c r="AS13" s="252" t="str">
        <f>IF(ISNUMBER('Transformed 2010'!$AK4),"","X")</f>
        <v/>
      </c>
      <c r="AT13" s="252" t="str">
        <f>IF(ISNUMBER('Transformed 2013'!$AK4),"","X")</f>
        <v/>
      </c>
      <c r="AU13" s="252" t="str">
        <f>IF(ISNUMBER('Transformed 2016'!$AK4),"","X")</f>
        <v/>
      </c>
      <c r="AV13" s="266" t="str">
        <f>IF(ISNUMBER('Transformed 2019 new'!$AK4),"","X")</f>
        <v/>
      </c>
      <c r="AW13" s="252" t="str">
        <f>IF(ISNUMBER('Transformed 2007'!$AM4),"","X")</f>
        <v/>
      </c>
      <c r="AX13" s="252" t="str">
        <f>IF(ISNUMBER('Transformed 2010'!$AM4),"","X")</f>
        <v/>
      </c>
      <c r="AY13" s="252" t="str">
        <f>IF(ISNUMBER('Transformed 2013'!$AM4),"","X")</f>
        <v/>
      </c>
      <c r="AZ13" s="252" t="str">
        <f>IF(ISNUMBER('Transformed 2016'!$AM4),"","X")</f>
        <v/>
      </c>
      <c r="BA13" s="266" t="str">
        <f>IF(ISNUMBER('Transformed 2019 new'!$AM4),"","X")</f>
        <v/>
      </c>
      <c r="BB13" s="252" t="str">
        <f>IF(ISNUMBER('Transformed 2007'!$AO4),"","X")</f>
        <v/>
      </c>
      <c r="BC13" s="252" t="str">
        <f>IF(ISNUMBER('Transformed 2010'!$AO4),"","X")</f>
        <v/>
      </c>
      <c r="BD13" s="252" t="str">
        <f>IF(ISNUMBER('Transformed 2013'!$AO4),"","X")</f>
        <v/>
      </c>
      <c r="BE13" s="252" t="str">
        <f>IF(ISNUMBER('Transformed 2016'!$AO4),"","X")</f>
        <v/>
      </c>
      <c r="BF13" s="266" t="str">
        <f>IF(ISNUMBER('Transformed 2019 new'!$AO4),"","X")</f>
        <v/>
      </c>
    </row>
    <row r="14" spans="1:58" s="240" customFormat="1" ht="13">
      <c r="A14" s="241" t="s">
        <v>14</v>
      </c>
      <c r="B14" s="226" t="s">
        <v>14</v>
      </c>
      <c r="C14" s="239">
        <f>'Transformed 2007'!Y5</f>
        <v>0.54573140053513813</v>
      </c>
      <c r="D14" s="239">
        <f>'Transformed 2010'!Y5</f>
        <v>0.55757295402724472</v>
      </c>
      <c r="E14" s="239">
        <f>'Transformed 2013'!Y5</f>
        <v>0.55100679628885185</v>
      </c>
      <c r="F14" s="239">
        <f>'Transformed 2016'!Y5</f>
        <v>0.56706472462531676</v>
      </c>
      <c r="G14" s="239">
        <f>'Transformed 2019 new'!Y5</f>
        <v>0.58058088777711736</v>
      </c>
      <c r="H14" s="240">
        <v>1</v>
      </c>
      <c r="Q14" s="251">
        <f t="shared" si="4"/>
        <v>1.0216985012782751</v>
      </c>
      <c r="R14" s="251">
        <f t="shared" si="2"/>
        <v>0.98822367962619651</v>
      </c>
      <c r="S14" s="251">
        <f t="shared" si="2"/>
        <v>1.0291428861578813</v>
      </c>
      <c r="T14" s="251">
        <f t="shared" si="2"/>
        <v>1.0238353093833006</v>
      </c>
      <c r="U14" s="273">
        <f t="shared" si="5"/>
        <v>1.0638583141959692</v>
      </c>
      <c r="W14" s="252" t="str">
        <f>IF(ISNUMBER('Transformed 2007'!AE5),IF(ISNUMBER('Transformed 2007'!AG5),IF(ISNUMBER('Transformed 2010'!AI5),IF(ISNUMBER('Transformed 2007'!AK5),IF(ISNUMBER('Transformed 2007'!AM5),IF(ISNUMBER('Transformed 2007'!AO5),"","X"),"X"),"X"),"X"),"X"),"X")</f>
        <v/>
      </c>
      <c r="X14" s="252" t="str">
        <f>IF(ISNUMBER('Transformed 2010'!AE5),IF(ISNUMBER('Transformed 2010'!AG5),IF(ISNUMBER('Transformed 2010'!AI5),IF(ISNUMBER('Transformed 2010'!AK5),IF(ISNUMBER('Transformed 2010'!AM5),IF(ISNUMBER('Transformed 2010'!AO5),"","X"),"X"),"X"),"X"),"X"),"X")</f>
        <v/>
      </c>
      <c r="Y14" s="252" t="str">
        <f>IF(ISNUMBER('Transformed 2013'!AE5),IF(ISNUMBER('Transformed 2013'!AG5),IF(ISNUMBER('Transformed 2013'!AI5),IF(ISNUMBER('Transformed 2013'!AK5),IF(ISNUMBER('Transformed 2013'!AM5),IF(ISNUMBER('Transformed 2013'!AO5),"","X"),"X"),"X"),"X"),"X"),"X")</f>
        <v/>
      </c>
      <c r="Z14" s="252" t="str">
        <f>IF(ISNUMBER('Transformed 2016'!AE5),IF(ISNUMBER('Transformed 2016'!AG5),IF(ISNUMBER('Transformed 2016'!AI5),IF(ISNUMBER('Transformed 2016'!AK5),IF(ISNUMBER('Transformed 2016'!AM5),IF(ISNUMBER('Transformed 2016'!AO5),"","X"),"X"),"X"),"X"),"X"),"X")</f>
        <v/>
      </c>
      <c r="AA14" s="252" t="str">
        <f>IF(ISNUMBER('Transformed 2019 new'!AE5),IF(ISNUMBER('Transformed 2019 new'!AG5),IF(ISNUMBER('Transformed 2019 new'!AI5),IF(ISNUMBER('Transformed 2019 new'!AK5),IF(ISNUMBER('Transformed 2019 new'!AM5),IF(ISNUMBER('Transformed 2019 new'!AO5),"","X"),"X"),"X"),"X"),"X"),"X")</f>
        <v/>
      </c>
      <c r="AB14" s="260"/>
      <c r="AC14" s="252" t="str">
        <f>IF(ISNUMBER('Transformed 2007'!$AE5),"","X")</f>
        <v/>
      </c>
      <c r="AD14" s="252" t="str">
        <f>IF(ISNUMBER('Transformed 2010'!$AE5),"","X")</f>
        <v/>
      </c>
      <c r="AE14" s="252" t="str">
        <f>IF(ISNUMBER('Transformed 2013'!$AE5),"","X")</f>
        <v/>
      </c>
      <c r="AF14" s="252" t="str">
        <f>IF(ISNUMBER('Transformed 2016'!$AE5),"","X")</f>
        <v/>
      </c>
      <c r="AG14" s="266" t="str">
        <f>IF(ISNUMBER('Transformed 2019 new'!$AE5),"","X")</f>
        <v/>
      </c>
      <c r="AH14" s="252" t="str">
        <f>IF(ISNUMBER('Transformed 2007'!$AG5),"","X")</f>
        <v/>
      </c>
      <c r="AI14" s="252" t="str">
        <f>IF(ISNUMBER('Transformed 2010'!$AG5),"","X")</f>
        <v/>
      </c>
      <c r="AJ14" s="252" t="str">
        <f>IF(ISNUMBER('Transformed 2013'!$AG5),"","X")</f>
        <v/>
      </c>
      <c r="AK14" s="252" t="str">
        <f>IF(ISNUMBER('Transformed 2016'!$AG5),"","X")</f>
        <v/>
      </c>
      <c r="AL14" s="266" t="str">
        <f>IF(ISNUMBER('Transformed 2019 new'!$AG5),"","X")</f>
        <v/>
      </c>
      <c r="AM14" s="252" t="str">
        <f>IF(ISNUMBER('Transformed 2007'!$AI5),"","X")</f>
        <v/>
      </c>
      <c r="AN14" s="252" t="str">
        <f>IF(ISNUMBER('Transformed 2010'!$AI5),"","X")</f>
        <v/>
      </c>
      <c r="AO14" s="252" t="str">
        <f>IF(ISNUMBER('Transformed 2013'!$AI5),"","X")</f>
        <v/>
      </c>
      <c r="AP14" s="252" t="str">
        <f>IF(ISNUMBER('Transformed 2016'!$AI5),"","X")</f>
        <v/>
      </c>
      <c r="AQ14" s="266" t="str">
        <f>IF(ISNUMBER('Transformed 2019 new'!$AI5),"","X")</f>
        <v/>
      </c>
      <c r="AR14" s="252" t="str">
        <f>IF(ISNUMBER('Transformed 2007'!$AK5),"","X")</f>
        <v/>
      </c>
      <c r="AS14" s="252" t="str">
        <f>IF(ISNUMBER('Transformed 2010'!$AK5),"","X")</f>
        <v/>
      </c>
      <c r="AT14" s="252" t="str">
        <f>IF(ISNUMBER('Transformed 2013'!$AK5),"","X")</f>
        <v/>
      </c>
      <c r="AU14" s="252" t="str">
        <f>IF(ISNUMBER('Transformed 2016'!$AK5),"","X")</f>
        <v/>
      </c>
      <c r="AV14" s="266" t="str">
        <f>IF(ISNUMBER('Transformed 2019 new'!$AK5),"","X")</f>
        <v/>
      </c>
      <c r="AW14" s="252" t="str">
        <f>IF(ISNUMBER('Transformed 2007'!$AM5),"","X")</f>
        <v/>
      </c>
      <c r="AX14" s="252" t="str">
        <f>IF(ISNUMBER('Transformed 2010'!$AM5),"","X")</f>
        <v/>
      </c>
      <c r="AY14" s="252" t="str">
        <f>IF(ISNUMBER('Transformed 2013'!$AM5),"","X")</f>
        <v/>
      </c>
      <c r="AZ14" s="252" t="str">
        <f>IF(ISNUMBER('Transformed 2016'!$AM5),"","X")</f>
        <v/>
      </c>
      <c r="BA14" s="266" t="str">
        <f>IF(ISNUMBER('Transformed 2019 new'!$AM5),"","X")</f>
        <v/>
      </c>
      <c r="BB14" s="252" t="str">
        <f>IF(ISNUMBER('Transformed 2007'!$AO5),"","X")</f>
        <v/>
      </c>
      <c r="BC14" s="252" t="str">
        <f>IF(ISNUMBER('Transformed 2010'!$AO5),"","X")</f>
        <v/>
      </c>
      <c r="BD14" s="252" t="str">
        <f>IF(ISNUMBER('Transformed 2013'!$AO5),"","X")</f>
        <v/>
      </c>
      <c r="BE14" s="252" t="str">
        <f>IF(ISNUMBER('Transformed 2016'!$AO5),"","X")</f>
        <v/>
      </c>
      <c r="BF14" s="266" t="str">
        <f>IF(ISNUMBER('Transformed 2019 new'!$AO5),"","X")</f>
        <v/>
      </c>
    </row>
    <row r="15" spans="1:58" s="240" customFormat="1" ht="13">
      <c r="A15" s="241" t="s">
        <v>15</v>
      </c>
      <c r="B15" s="226" t="s">
        <v>15</v>
      </c>
      <c r="C15" s="239">
        <f>'Transformed 2007'!Y6</f>
        <v>0.34647947017207631</v>
      </c>
      <c r="D15" s="239">
        <f>'Transformed 2010'!Y6</f>
        <v>0.37086641349882271</v>
      </c>
      <c r="E15" s="239">
        <f>'Transformed 2013'!Y6</f>
        <v>0.37004958039992869</v>
      </c>
      <c r="F15" s="239">
        <f>'Transformed 2016'!Y6</f>
        <v>0.31110542702458333</v>
      </c>
      <c r="G15" s="239">
        <f>'Transformed 2019 new'!Y6</f>
        <v>0.25778815373025149</v>
      </c>
      <c r="K15" s="240">
        <v>1</v>
      </c>
      <c r="Q15" s="251">
        <f t="shared" si="4"/>
        <v>1.0703849590702583</v>
      </c>
      <c r="R15" s="251">
        <f t="shared" si="2"/>
        <v>0.9977975004768217</v>
      </c>
      <c r="S15" s="251">
        <f t="shared" si="2"/>
        <v>0.84071282201795272</v>
      </c>
      <c r="T15" s="251">
        <f t="shared" si="2"/>
        <v>0.82861991896361631</v>
      </c>
      <c r="U15" s="273">
        <f t="shared" si="5"/>
        <v>0.74402143827518274</v>
      </c>
      <c r="W15" s="252" t="str">
        <f>IF(ISNUMBER('Transformed 2007'!AE6),IF(ISNUMBER('Transformed 2007'!AG6),IF(ISNUMBER('Transformed 2010'!AI6),IF(ISNUMBER('Transformed 2007'!AK6),IF(ISNUMBER('Transformed 2007'!AM6),IF(ISNUMBER('Transformed 2007'!AO6),"","X"),"X"),"X"),"X"),"X"),"X")</f>
        <v/>
      </c>
      <c r="X15" s="252" t="str">
        <f>IF(ISNUMBER('Transformed 2010'!AE6),IF(ISNUMBER('Transformed 2010'!AG6),IF(ISNUMBER('Transformed 2010'!AI6),IF(ISNUMBER('Transformed 2010'!AK6),IF(ISNUMBER('Transformed 2010'!AM6),IF(ISNUMBER('Transformed 2010'!AO6),"","X"),"X"),"X"),"X"),"X"),"X")</f>
        <v/>
      </c>
      <c r="Y15" s="252" t="str">
        <f>IF(ISNUMBER('Transformed 2013'!AE6),IF(ISNUMBER('Transformed 2013'!AG6),IF(ISNUMBER('Transformed 2013'!AI6),IF(ISNUMBER('Transformed 2013'!AK6),IF(ISNUMBER('Transformed 2013'!AM6),IF(ISNUMBER('Transformed 2013'!AO6),"","X"),"X"),"X"),"X"),"X"),"X")</f>
        <v/>
      </c>
      <c r="Z15" s="252" t="str">
        <f>IF(ISNUMBER('Transformed 2016'!AE6),IF(ISNUMBER('Transformed 2016'!AG6),IF(ISNUMBER('Transformed 2016'!AI6),IF(ISNUMBER('Transformed 2016'!AK6),IF(ISNUMBER('Transformed 2016'!AM6),IF(ISNUMBER('Transformed 2016'!AO6),"","X"),"X"),"X"),"X"),"X"),"X")</f>
        <v/>
      </c>
      <c r="AA15" s="252" t="str">
        <f>IF(ISNUMBER('Transformed 2019 new'!AE6),IF(ISNUMBER('Transformed 2019 new'!AG6),IF(ISNUMBER('Transformed 2019 new'!AI6),IF(ISNUMBER('Transformed 2019 new'!AK6),IF(ISNUMBER('Transformed 2019 new'!AM6),IF(ISNUMBER('Transformed 2019 new'!AO6),"","X"),"X"),"X"),"X"),"X"),"X")</f>
        <v/>
      </c>
      <c r="AB15" s="260"/>
      <c r="AC15" s="252" t="str">
        <f>IF(ISNUMBER('Transformed 2007'!$AE6),"","X")</f>
        <v/>
      </c>
      <c r="AD15" s="252" t="str">
        <f>IF(ISNUMBER('Transformed 2010'!$AE6),"","X")</f>
        <v/>
      </c>
      <c r="AE15" s="252" t="str">
        <f>IF(ISNUMBER('Transformed 2013'!$AE6),"","X")</f>
        <v/>
      </c>
      <c r="AF15" s="252" t="str">
        <f>IF(ISNUMBER('Transformed 2016'!$AE6),"","X")</f>
        <v/>
      </c>
      <c r="AG15" s="266" t="str">
        <f>IF(ISNUMBER('Transformed 2019 new'!$AE6),"","X")</f>
        <v/>
      </c>
      <c r="AH15" s="252" t="str">
        <f>IF(ISNUMBER('Transformed 2007'!$AG6),"","X")</f>
        <v/>
      </c>
      <c r="AI15" s="252" t="str">
        <f>IF(ISNUMBER('Transformed 2010'!$AG6),"","X")</f>
        <v/>
      </c>
      <c r="AJ15" s="252" t="str">
        <f>IF(ISNUMBER('Transformed 2013'!$AG6),"","X")</f>
        <v/>
      </c>
      <c r="AK15" s="252" t="str">
        <f>IF(ISNUMBER('Transformed 2016'!$AG6),"","X")</f>
        <v/>
      </c>
      <c r="AL15" s="266" t="str">
        <f>IF(ISNUMBER('Transformed 2019 new'!$AG6),"","X")</f>
        <v/>
      </c>
      <c r="AM15" s="252" t="str">
        <f>IF(ISNUMBER('Transformed 2007'!$AI6),"","X")</f>
        <v/>
      </c>
      <c r="AN15" s="252" t="str">
        <f>IF(ISNUMBER('Transformed 2010'!$AI6),"","X")</f>
        <v/>
      </c>
      <c r="AO15" s="252" t="str">
        <f>IF(ISNUMBER('Transformed 2013'!$AI6),"","X")</f>
        <v/>
      </c>
      <c r="AP15" s="252" t="str">
        <f>IF(ISNUMBER('Transformed 2016'!$AI6),"","X")</f>
        <v/>
      </c>
      <c r="AQ15" s="266" t="str">
        <f>IF(ISNUMBER('Transformed 2019 new'!$AI6),"","X")</f>
        <v/>
      </c>
      <c r="AR15" s="252" t="str">
        <f>IF(ISNUMBER('Transformed 2007'!$AK6),"","X")</f>
        <v/>
      </c>
      <c r="AS15" s="252" t="str">
        <f>IF(ISNUMBER('Transformed 2010'!$AK6),"","X")</f>
        <v/>
      </c>
      <c r="AT15" s="252" t="str">
        <f>IF(ISNUMBER('Transformed 2013'!$AK6),"","X")</f>
        <v/>
      </c>
      <c r="AU15" s="252" t="str">
        <f>IF(ISNUMBER('Transformed 2016'!$AK6),"","X")</f>
        <v/>
      </c>
      <c r="AV15" s="266" t="str">
        <f>IF(ISNUMBER('Transformed 2019 new'!$AK6),"","X")</f>
        <v/>
      </c>
      <c r="AW15" s="252" t="str">
        <f>IF(ISNUMBER('Transformed 2007'!$AM6),"","X")</f>
        <v/>
      </c>
      <c r="AX15" s="252" t="str">
        <f>IF(ISNUMBER('Transformed 2010'!$AM6),"","X")</f>
        <v/>
      </c>
      <c r="AY15" s="252" t="str">
        <f>IF(ISNUMBER('Transformed 2013'!$AM6),"","X")</f>
        <v/>
      </c>
      <c r="AZ15" s="252" t="str">
        <f>IF(ISNUMBER('Transformed 2016'!$AM6),"","X")</f>
        <v/>
      </c>
      <c r="BA15" s="266" t="str">
        <f>IF(ISNUMBER('Transformed 2019 new'!$AM6),"","X")</f>
        <v/>
      </c>
      <c r="BB15" s="252" t="str">
        <f>IF(ISNUMBER('Transformed 2007'!$AO6),"","X")</f>
        <v/>
      </c>
      <c r="BC15" s="252" t="str">
        <f>IF(ISNUMBER('Transformed 2010'!$AO6),"","X")</f>
        <v/>
      </c>
      <c r="BD15" s="252" t="str">
        <f>IF(ISNUMBER('Transformed 2013'!$AO6),"","X")</f>
        <v/>
      </c>
      <c r="BE15" s="252" t="str">
        <f>IF(ISNUMBER('Transformed 2016'!$AO6),"","X")</f>
        <v/>
      </c>
      <c r="BF15" s="266" t="str">
        <f>IF(ISNUMBER('Transformed 2019 new'!$AO6),"","X")</f>
        <v/>
      </c>
    </row>
    <row r="16" spans="1:58" s="240" customFormat="1" ht="13">
      <c r="A16" s="241" t="s">
        <v>16</v>
      </c>
      <c r="B16" s="226" t="s">
        <v>16</v>
      </c>
      <c r="C16" s="239">
        <f>'Transformed 2007'!Y7</f>
        <v>0.59136911677305704</v>
      </c>
      <c r="D16" s="239">
        <f>'Transformed 2010'!Y7</f>
        <v>0.61910673393287863</v>
      </c>
      <c r="E16" s="239">
        <f>'Transformed 2013'!Y7</f>
        <v>0.62332678683287845</v>
      </c>
      <c r="F16" s="239">
        <f>'Transformed 2016'!Y7</f>
        <v>0.64301168908823569</v>
      </c>
      <c r="G16" s="239">
        <f>'Transformed 2019 new'!Y7</f>
        <v>0.66962733640370131</v>
      </c>
      <c r="N16" s="240">
        <v>1</v>
      </c>
      <c r="Q16" s="251">
        <f t="shared" si="4"/>
        <v>1.0469040678200754</v>
      </c>
      <c r="R16" s="251">
        <f t="shared" si="2"/>
        <v>1.0068163576144487</v>
      </c>
      <c r="S16" s="251">
        <f t="shared" si="2"/>
        <v>1.0315803887642567</v>
      </c>
      <c r="T16" s="251">
        <f t="shared" si="2"/>
        <v>1.0413921671520552</v>
      </c>
      <c r="U16" s="273">
        <f t="shared" si="5"/>
        <v>1.1323339643735175</v>
      </c>
      <c r="W16" s="252" t="str">
        <f>IF(ISNUMBER('Transformed 2007'!AE7),IF(ISNUMBER('Transformed 2007'!AG7),IF(ISNUMBER('Transformed 2010'!AI7),IF(ISNUMBER('Transformed 2007'!AK7),IF(ISNUMBER('Transformed 2007'!AM7),IF(ISNUMBER('Transformed 2007'!AO7),"","X"),"X"),"X"),"X"),"X"),"X")</f>
        <v/>
      </c>
      <c r="X16" s="252" t="str">
        <f>IF(ISNUMBER('Transformed 2010'!AE7),IF(ISNUMBER('Transformed 2010'!AG7),IF(ISNUMBER('Transformed 2010'!AI7),IF(ISNUMBER('Transformed 2010'!AK7),IF(ISNUMBER('Transformed 2010'!AM7),IF(ISNUMBER('Transformed 2010'!AO7),"","X"),"X"),"X"),"X"),"X"),"X")</f>
        <v/>
      </c>
      <c r="Y16" s="252" t="str">
        <f>IF(ISNUMBER('Transformed 2013'!AE7),IF(ISNUMBER('Transformed 2013'!AG7),IF(ISNUMBER('Transformed 2013'!AI7),IF(ISNUMBER('Transformed 2013'!AK7),IF(ISNUMBER('Transformed 2013'!AM7),IF(ISNUMBER('Transformed 2013'!AO7),"","X"),"X"),"X"),"X"),"X"),"X")</f>
        <v/>
      </c>
      <c r="Z16" s="252" t="str">
        <f>IF(ISNUMBER('Transformed 2016'!AE7),IF(ISNUMBER('Transformed 2016'!AG7),IF(ISNUMBER('Transformed 2016'!AI7),IF(ISNUMBER('Transformed 2016'!AK7),IF(ISNUMBER('Transformed 2016'!AM7),IF(ISNUMBER('Transformed 2016'!AO7),"","X"),"X"),"X"),"X"),"X"),"X")</f>
        <v/>
      </c>
      <c r="AA16" s="252" t="str">
        <f>IF(ISNUMBER('Transformed 2019 new'!AE7),IF(ISNUMBER('Transformed 2019 new'!AG7),IF(ISNUMBER('Transformed 2019 new'!AI7),IF(ISNUMBER('Transformed 2019 new'!AK7),IF(ISNUMBER('Transformed 2019 new'!AM7),IF(ISNUMBER('Transformed 2019 new'!AO7),"","X"),"X"),"X"),"X"),"X"),"X")</f>
        <v/>
      </c>
      <c r="AB16" s="260"/>
      <c r="AC16" s="252" t="str">
        <f>IF(ISNUMBER('Transformed 2007'!$AE7),"","X")</f>
        <v/>
      </c>
      <c r="AD16" s="252" t="str">
        <f>IF(ISNUMBER('Transformed 2010'!$AE7),"","X")</f>
        <v/>
      </c>
      <c r="AE16" s="252" t="str">
        <f>IF(ISNUMBER('Transformed 2013'!$AE7),"","X")</f>
        <v/>
      </c>
      <c r="AF16" s="252" t="str">
        <f>IF(ISNUMBER('Transformed 2016'!$AE7),"","X")</f>
        <v/>
      </c>
      <c r="AG16" s="266" t="str">
        <f>IF(ISNUMBER('Transformed 2019 new'!$AE7),"","X")</f>
        <v/>
      </c>
      <c r="AH16" s="252" t="str">
        <f>IF(ISNUMBER('Transformed 2007'!$AG7),"","X")</f>
        <v/>
      </c>
      <c r="AI16" s="252" t="str">
        <f>IF(ISNUMBER('Transformed 2010'!$AG7),"","X")</f>
        <v/>
      </c>
      <c r="AJ16" s="252" t="str">
        <f>IF(ISNUMBER('Transformed 2013'!$AG7),"","X")</f>
        <v/>
      </c>
      <c r="AK16" s="252" t="str">
        <f>IF(ISNUMBER('Transformed 2016'!$AG7),"","X")</f>
        <v/>
      </c>
      <c r="AL16" s="266" t="str">
        <f>IF(ISNUMBER('Transformed 2019 new'!$AG7),"","X")</f>
        <v/>
      </c>
      <c r="AM16" s="252" t="str">
        <f>IF(ISNUMBER('Transformed 2007'!$AI7),"","X")</f>
        <v/>
      </c>
      <c r="AN16" s="252" t="str">
        <f>IF(ISNUMBER('Transformed 2010'!$AI7),"","X")</f>
        <v/>
      </c>
      <c r="AO16" s="252" t="str">
        <f>IF(ISNUMBER('Transformed 2013'!$AI7),"","X")</f>
        <v/>
      </c>
      <c r="AP16" s="252" t="str">
        <f>IF(ISNUMBER('Transformed 2016'!$AI7),"","X")</f>
        <v/>
      </c>
      <c r="AQ16" s="266" t="str">
        <f>IF(ISNUMBER('Transformed 2019 new'!$AI7),"","X")</f>
        <v/>
      </c>
      <c r="AR16" s="252" t="str">
        <f>IF(ISNUMBER('Transformed 2007'!$AK7),"","X")</f>
        <v/>
      </c>
      <c r="AS16" s="252" t="str">
        <f>IF(ISNUMBER('Transformed 2010'!$AK7),"","X")</f>
        <v/>
      </c>
      <c r="AT16" s="252" t="str">
        <f>IF(ISNUMBER('Transformed 2013'!$AK7),"","X")</f>
        <v/>
      </c>
      <c r="AU16" s="252" t="str">
        <f>IF(ISNUMBER('Transformed 2016'!$AK7),"","X")</f>
        <v/>
      </c>
      <c r="AV16" s="266" t="str">
        <f>IF(ISNUMBER('Transformed 2019 new'!$AK7),"","X")</f>
        <v/>
      </c>
      <c r="AW16" s="252" t="str">
        <f>IF(ISNUMBER('Transformed 2007'!$AM7),"","X")</f>
        <v/>
      </c>
      <c r="AX16" s="252" t="str">
        <f>IF(ISNUMBER('Transformed 2010'!$AM7),"","X")</f>
        <v/>
      </c>
      <c r="AY16" s="252" t="str">
        <f>IF(ISNUMBER('Transformed 2013'!$AM7),"","X")</f>
        <v/>
      </c>
      <c r="AZ16" s="252" t="str">
        <f>IF(ISNUMBER('Transformed 2016'!$AM7),"","X")</f>
        <v/>
      </c>
      <c r="BA16" s="266" t="str">
        <f>IF(ISNUMBER('Transformed 2019 new'!$AM7),"","X")</f>
        <v/>
      </c>
      <c r="BB16" s="252" t="str">
        <f>IF(ISNUMBER('Transformed 2007'!$AO7),"","X")</f>
        <v/>
      </c>
      <c r="BC16" s="252" t="str">
        <f>IF(ISNUMBER('Transformed 2010'!$AO7),"","X")</f>
        <v/>
      </c>
      <c r="BD16" s="252" t="str">
        <f>IF(ISNUMBER('Transformed 2013'!$AO7),"","X")</f>
        <v/>
      </c>
      <c r="BE16" s="252" t="str">
        <f>IF(ISNUMBER('Transformed 2016'!$AO7),"","X")</f>
        <v/>
      </c>
      <c r="BF16" s="266" t="str">
        <f>IF(ISNUMBER('Transformed 2019 new'!$AO7),"","X")</f>
        <v/>
      </c>
    </row>
    <row r="17" spans="1:58" s="240" customFormat="1" ht="13">
      <c r="A17" s="241" t="s">
        <v>17</v>
      </c>
      <c r="B17" s="226" t="s">
        <v>17</v>
      </c>
      <c r="C17" s="239">
        <f>'Transformed 2007'!Y8</f>
        <v>0.39695091417569572</v>
      </c>
      <c r="D17" s="239">
        <f>'Transformed 2010'!Y8</f>
        <v>0.45959774150158861</v>
      </c>
      <c r="E17" s="239">
        <f>'Transformed 2013'!Y8</f>
        <v>0.48982358919355279</v>
      </c>
      <c r="F17" s="239">
        <f>'Transformed 2016'!Y8</f>
        <v>0.5128473284881957</v>
      </c>
      <c r="G17" s="239">
        <f>'Transformed 2019 new'!Y8</f>
        <v>0.52421255782700871</v>
      </c>
      <c r="O17" s="240">
        <v>1</v>
      </c>
      <c r="Q17" s="251">
        <f t="shared" si="4"/>
        <v>1.1578200857805925</v>
      </c>
      <c r="R17" s="251">
        <f t="shared" si="2"/>
        <v>1.0657658751612027</v>
      </c>
      <c r="S17" s="251">
        <f t="shared" si="2"/>
        <v>1.0470041455793284</v>
      </c>
      <c r="T17" s="251">
        <f t="shared" si="2"/>
        <v>1.0221610383977551</v>
      </c>
      <c r="U17" s="273">
        <f t="shared" si="5"/>
        <v>1.3205979356807458</v>
      </c>
      <c r="W17" s="252" t="str">
        <f>IF(ISNUMBER('Transformed 2007'!AE8),IF(ISNUMBER('Transformed 2007'!AG8),IF(ISNUMBER('Transformed 2010'!AI8),IF(ISNUMBER('Transformed 2007'!AK8),IF(ISNUMBER('Transformed 2007'!AM8),IF(ISNUMBER('Transformed 2007'!AO8),"","X"),"X"),"X"),"X"),"X"),"X")</f>
        <v/>
      </c>
      <c r="X17" s="252" t="str">
        <f>IF(ISNUMBER('Transformed 2010'!AE8),IF(ISNUMBER('Transformed 2010'!AG8),IF(ISNUMBER('Transformed 2010'!AI8),IF(ISNUMBER('Transformed 2010'!AK8),IF(ISNUMBER('Transformed 2010'!AM8),IF(ISNUMBER('Transformed 2010'!AO8),"","X"),"X"),"X"),"X"),"X"),"X")</f>
        <v/>
      </c>
      <c r="Y17" s="252" t="str">
        <f>IF(ISNUMBER('Transformed 2013'!AE8),IF(ISNUMBER('Transformed 2013'!AG8),IF(ISNUMBER('Transformed 2013'!AI8),IF(ISNUMBER('Transformed 2013'!AK8),IF(ISNUMBER('Transformed 2013'!AM8),IF(ISNUMBER('Transformed 2013'!AO8),"","X"),"X"),"X"),"X"),"X"),"X")</f>
        <v/>
      </c>
      <c r="Z17" s="252" t="str">
        <f>IF(ISNUMBER('Transformed 2016'!AE8),IF(ISNUMBER('Transformed 2016'!AG8),IF(ISNUMBER('Transformed 2016'!AI8),IF(ISNUMBER('Transformed 2016'!AK8),IF(ISNUMBER('Transformed 2016'!AM8),IF(ISNUMBER('Transformed 2016'!AO8),"","X"),"X"),"X"),"X"),"X"),"X")</f>
        <v/>
      </c>
      <c r="AA17" s="252" t="str">
        <f>IF(ISNUMBER('Transformed 2019 new'!AE8),IF(ISNUMBER('Transformed 2019 new'!AG8),IF(ISNUMBER('Transformed 2019 new'!AI8),IF(ISNUMBER('Transformed 2019 new'!AK8),IF(ISNUMBER('Transformed 2019 new'!AM8),IF(ISNUMBER('Transformed 2019 new'!AO8),"","X"),"X"),"X"),"X"),"X"),"X")</f>
        <v/>
      </c>
      <c r="AB17" s="260"/>
      <c r="AC17" s="252" t="str">
        <f>IF(ISNUMBER('Transformed 2007'!$AE8),"","X")</f>
        <v/>
      </c>
      <c r="AD17" s="252" t="str">
        <f>IF(ISNUMBER('Transformed 2010'!$AE8),"","X")</f>
        <v/>
      </c>
      <c r="AE17" s="252" t="str">
        <f>IF(ISNUMBER('Transformed 2013'!$AE8),"","X")</f>
        <v/>
      </c>
      <c r="AF17" s="252" t="str">
        <f>IF(ISNUMBER('Transformed 2016'!$AE8),"","X")</f>
        <v/>
      </c>
      <c r="AG17" s="266" t="str">
        <f>IF(ISNUMBER('Transformed 2019 new'!$AE8),"","X")</f>
        <v/>
      </c>
      <c r="AH17" s="252" t="str">
        <f>IF(ISNUMBER('Transformed 2007'!$AG8),"","X")</f>
        <v/>
      </c>
      <c r="AI17" s="252" t="str">
        <f>IF(ISNUMBER('Transformed 2010'!$AG8),"","X")</f>
        <v/>
      </c>
      <c r="AJ17" s="252" t="str">
        <f>IF(ISNUMBER('Transformed 2013'!$AG8),"","X")</f>
        <v/>
      </c>
      <c r="AK17" s="252" t="str">
        <f>IF(ISNUMBER('Transformed 2016'!$AG8),"","X")</f>
        <v/>
      </c>
      <c r="AL17" s="266" t="str">
        <f>IF(ISNUMBER('Transformed 2019 new'!$AG8),"","X")</f>
        <v/>
      </c>
      <c r="AM17" s="252" t="str">
        <f>IF(ISNUMBER('Transformed 2007'!$AI8),"","X")</f>
        <v/>
      </c>
      <c r="AN17" s="252" t="str">
        <f>IF(ISNUMBER('Transformed 2010'!$AI8),"","X")</f>
        <v/>
      </c>
      <c r="AO17" s="252" t="str">
        <f>IF(ISNUMBER('Transformed 2013'!$AI8),"","X")</f>
        <v/>
      </c>
      <c r="AP17" s="252" t="str">
        <f>IF(ISNUMBER('Transformed 2016'!$AI8),"","X")</f>
        <v/>
      </c>
      <c r="AQ17" s="266" t="str">
        <f>IF(ISNUMBER('Transformed 2019 new'!$AI8),"","X")</f>
        <v/>
      </c>
      <c r="AR17" s="252" t="str">
        <f>IF(ISNUMBER('Transformed 2007'!$AK8),"","X")</f>
        <v/>
      </c>
      <c r="AS17" s="252" t="str">
        <f>IF(ISNUMBER('Transformed 2010'!$AK8),"","X")</f>
        <v/>
      </c>
      <c r="AT17" s="252" t="str">
        <f>IF(ISNUMBER('Transformed 2013'!$AK8),"","X")</f>
        <v/>
      </c>
      <c r="AU17" s="252" t="str">
        <f>IF(ISNUMBER('Transformed 2016'!$AK8),"","X")</f>
        <v/>
      </c>
      <c r="AV17" s="266" t="str">
        <f>IF(ISNUMBER('Transformed 2019 new'!$AK8),"","X")</f>
        <v/>
      </c>
      <c r="AW17" s="252" t="str">
        <f>IF(ISNUMBER('Transformed 2007'!$AM8),"","X")</f>
        <v/>
      </c>
      <c r="AX17" s="252" t="str">
        <f>IF(ISNUMBER('Transformed 2010'!$AM8),"","X")</f>
        <v/>
      </c>
      <c r="AY17" s="252" t="str">
        <f>IF(ISNUMBER('Transformed 2013'!$AM8),"","X")</f>
        <v/>
      </c>
      <c r="AZ17" s="252" t="str">
        <f>IF(ISNUMBER('Transformed 2016'!$AM8),"","X")</f>
        <v/>
      </c>
      <c r="BA17" s="266" t="str">
        <f>IF(ISNUMBER('Transformed 2019 new'!$AM8),"","X")</f>
        <v/>
      </c>
      <c r="BB17" s="252" t="str">
        <f>IF(ISNUMBER('Transformed 2007'!$AO8),"","X")</f>
        <v/>
      </c>
      <c r="BC17" s="252" t="str">
        <f>IF(ISNUMBER('Transformed 2010'!$AO8),"","X")</f>
        <v/>
      </c>
      <c r="BD17" s="252" t="str">
        <f>IF(ISNUMBER('Transformed 2013'!$AO8),"","X")</f>
        <v/>
      </c>
      <c r="BE17" s="252" t="str">
        <f>IF(ISNUMBER('Transformed 2016'!$AO8),"","X")</f>
        <v/>
      </c>
      <c r="BF17" s="266" t="str">
        <f>IF(ISNUMBER('Transformed 2019 new'!$AO8),"","X")</f>
        <v/>
      </c>
    </row>
    <row r="18" spans="1:58" s="240" customFormat="1" ht="13">
      <c r="A18" s="241" t="s">
        <v>18</v>
      </c>
      <c r="B18" s="226" t="s">
        <v>18</v>
      </c>
      <c r="C18" s="239">
        <f>'Transformed 2007'!Y9</f>
        <v>0.78027725646250012</v>
      </c>
      <c r="D18" s="239">
        <f>'Transformed 2010'!Y9</f>
        <v>0.76914417709375016</v>
      </c>
      <c r="E18" s="239">
        <f>'Transformed 2013'!Y9</f>
        <v>0.75136760986160722</v>
      </c>
      <c r="F18" s="239">
        <f>'Transformed 2016'!Y9</f>
        <v>0.77277572833749997</v>
      </c>
      <c r="G18" s="239">
        <f>'Transformed 2019 new'!Y9</f>
        <v>0.84489204608075741</v>
      </c>
      <c r="M18" s="240">
        <v>1</v>
      </c>
      <c r="Q18" s="251">
        <f t="shared" si="4"/>
        <v>0.98573189302066366</v>
      </c>
      <c r="R18" s="251">
        <f t="shared" si="2"/>
        <v>0.97688786086984036</v>
      </c>
      <c r="S18" s="251">
        <f t="shared" si="2"/>
        <v>1.0284922030107684</v>
      </c>
      <c r="T18" s="251">
        <f t="shared" si="2"/>
        <v>1.0933211475189624</v>
      </c>
      <c r="U18" s="273">
        <f t="shared" si="5"/>
        <v>1.0828100384614538</v>
      </c>
      <c r="W18" s="252" t="str">
        <f>IF(ISNUMBER('Transformed 2007'!AE9),IF(ISNUMBER('Transformed 2007'!AG9),IF(ISNUMBER('Transformed 2010'!AI9),IF(ISNUMBER('Transformed 2007'!AK9),IF(ISNUMBER('Transformed 2007'!AM9),IF(ISNUMBER('Transformed 2007'!AO9),"","X"),"X"),"X"),"X"),"X"),"X")</f>
        <v/>
      </c>
      <c r="X18" s="252" t="str">
        <f>IF(ISNUMBER('Transformed 2010'!AE9),IF(ISNUMBER('Transformed 2010'!AG9),IF(ISNUMBER('Transformed 2010'!AI9),IF(ISNUMBER('Transformed 2010'!AK9),IF(ISNUMBER('Transformed 2010'!AM9),IF(ISNUMBER('Transformed 2010'!AO9),"","X"),"X"),"X"),"X"),"X"),"X")</f>
        <v/>
      </c>
      <c r="Y18" s="252" t="str">
        <f>IF(ISNUMBER('Transformed 2013'!AE9),IF(ISNUMBER('Transformed 2013'!AG9),IF(ISNUMBER('Transformed 2013'!AI9),IF(ISNUMBER('Transformed 2013'!AK9),IF(ISNUMBER('Transformed 2013'!AM9),IF(ISNUMBER('Transformed 2013'!AO9),"","X"),"X"),"X"),"X"),"X"),"X")</f>
        <v/>
      </c>
      <c r="Z18" s="252" t="str">
        <f>IF(ISNUMBER('Transformed 2016'!AE9),IF(ISNUMBER('Transformed 2016'!AG9),IF(ISNUMBER('Transformed 2016'!AI9),IF(ISNUMBER('Transformed 2016'!AK9),IF(ISNUMBER('Transformed 2016'!AM9),IF(ISNUMBER('Transformed 2016'!AO9),"","X"),"X"),"X"),"X"),"X"),"X")</f>
        <v/>
      </c>
      <c r="AA18" s="252" t="str">
        <f>IF(ISNUMBER('Transformed 2019 new'!AE9),IF(ISNUMBER('Transformed 2019 new'!AG9),IF(ISNUMBER('Transformed 2019 new'!AI9),IF(ISNUMBER('Transformed 2019 new'!AK9),IF(ISNUMBER('Transformed 2019 new'!AM9),IF(ISNUMBER('Transformed 2019 new'!AO9),"","X"),"X"),"X"),"X"),"X"),"X")</f>
        <v/>
      </c>
      <c r="AB18" s="260"/>
      <c r="AC18" s="252" t="str">
        <f>IF(ISNUMBER('Transformed 2007'!$AE9),"","X")</f>
        <v/>
      </c>
      <c r="AD18" s="252" t="str">
        <f>IF(ISNUMBER('Transformed 2010'!$AE9),"","X")</f>
        <v/>
      </c>
      <c r="AE18" s="252" t="str">
        <f>IF(ISNUMBER('Transformed 2013'!$AE9),"","X")</f>
        <v/>
      </c>
      <c r="AF18" s="252" t="str">
        <f>IF(ISNUMBER('Transformed 2016'!$AE9),"","X")</f>
        <v/>
      </c>
      <c r="AG18" s="266" t="str">
        <f>IF(ISNUMBER('Transformed 2019 new'!$AE9),"","X")</f>
        <v/>
      </c>
      <c r="AH18" s="252" t="str">
        <f>IF(ISNUMBER('Transformed 2007'!$AG9),"","X")</f>
        <v/>
      </c>
      <c r="AI18" s="252" t="str">
        <f>IF(ISNUMBER('Transformed 2010'!$AG9),"","X")</f>
        <v/>
      </c>
      <c r="AJ18" s="252" t="str">
        <f>IF(ISNUMBER('Transformed 2013'!$AG9),"","X")</f>
        <v/>
      </c>
      <c r="AK18" s="252" t="str">
        <f>IF(ISNUMBER('Transformed 2016'!$AG9),"","X")</f>
        <v/>
      </c>
      <c r="AL18" s="266" t="str">
        <f>IF(ISNUMBER('Transformed 2019 new'!$AG9),"","X")</f>
        <v/>
      </c>
      <c r="AM18" s="252" t="str">
        <f>IF(ISNUMBER('Transformed 2007'!$AI9),"","X")</f>
        <v/>
      </c>
      <c r="AN18" s="252" t="str">
        <f>IF(ISNUMBER('Transformed 2010'!$AI9),"","X")</f>
        <v/>
      </c>
      <c r="AO18" s="252" t="str">
        <f>IF(ISNUMBER('Transformed 2013'!$AI9),"","X")</f>
        <v/>
      </c>
      <c r="AP18" s="252" t="str">
        <f>IF(ISNUMBER('Transformed 2016'!$AI9),"","X")</f>
        <v/>
      </c>
      <c r="AQ18" s="266" t="str">
        <f>IF(ISNUMBER('Transformed 2019 new'!$AI9),"","X")</f>
        <v/>
      </c>
      <c r="AR18" s="252" t="str">
        <f>IF(ISNUMBER('Transformed 2007'!$AK9),"","X")</f>
        <v/>
      </c>
      <c r="AS18" s="252" t="str">
        <f>IF(ISNUMBER('Transformed 2010'!$AK9),"","X")</f>
        <v/>
      </c>
      <c r="AT18" s="252" t="str">
        <f>IF(ISNUMBER('Transformed 2013'!$AK9),"","X")</f>
        <v/>
      </c>
      <c r="AU18" s="252" t="str">
        <f>IF(ISNUMBER('Transformed 2016'!$AK9),"","X")</f>
        <v/>
      </c>
      <c r="AV18" s="266" t="str">
        <f>IF(ISNUMBER('Transformed 2019 new'!$AK9),"","X")</f>
        <v/>
      </c>
      <c r="AW18" s="252" t="str">
        <f>IF(ISNUMBER('Transformed 2007'!$AM9),"","X")</f>
        <v/>
      </c>
      <c r="AX18" s="252" t="str">
        <f>IF(ISNUMBER('Transformed 2010'!$AM9),"","X")</f>
        <v/>
      </c>
      <c r="AY18" s="252" t="str">
        <f>IF(ISNUMBER('Transformed 2013'!$AM9),"","X")</f>
        <v/>
      </c>
      <c r="AZ18" s="252" t="str">
        <f>IF(ISNUMBER('Transformed 2016'!$AM9),"","X")</f>
        <v/>
      </c>
      <c r="BA18" s="266" t="str">
        <f>IF(ISNUMBER('Transformed 2019 new'!$AM9),"","X")</f>
        <v/>
      </c>
      <c r="BB18" s="252" t="str">
        <f>IF(ISNUMBER('Transformed 2007'!$AO9),"","X")</f>
        <v/>
      </c>
      <c r="BC18" s="252" t="str">
        <f>IF(ISNUMBER('Transformed 2010'!$AO9),"","X")</f>
        <v/>
      </c>
      <c r="BD18" s="252" t="str">
        <f>IF(ISNUMBER('Transformed 2013'!$AO9),"","X")</f>
        <v/>
      </c>
      <c r="BE18" s="252" t="str">
        <f>IF(ISNUMBER('Transformed 2016'!$AO9),"","X")</f>
        <v/>
      </c>
      <c r="BF18" s="266" t="str">
        <f>IF(ISNUMBER('Transformed 2019 new'!$AO9),"","X")</f>
        <v/>
      </c>
    </row>
    <row r="19" spans="1:58" s="240" customFormat="1" ht="13">
      <c r="A19" s="241" t="s">
        <v>19</v>
      </c>
      <c r="B19" s="226" t="s">
        <v>19</v>
      </c>
      <c r="C19" s="239">
        <f>'Transformed 2007'!Y10</f>
        <v>0.84807172652410712</v>
      </c>
      <c r="D19" s="239">
        <f>'Transformed 2010'!Y10</f>
        <v>0.83554813677857132</v>
      </c>
      <c r="E19" s="239">
        <f>'Transformed 2013'!Y10</f>
        <v>0.82563195097321418</v>
      </c>
      <c r="F19" s="239">
        <f>'Transformed 2016'!Y10</f>
        <v>0.83029596872946421</v>
      </c>
      <c r="G19" s="239">
        <f>'Transformed 2019 new'!Y10</f>
        <v>0.84977646746642244</v>
      </c>
      <c r="L19" s="240">
        <v>1</v>
      </c>
      <c r="Q19" s="251">
        <f t="shared" si="4"/>
        <v>0.98523286491714002</v>
      </c>
      <c r="R19" s="251">
        <f t="shared" si="4"/>
        <v>0.9881321190618787</v>
      </c>
      <c r="S19" s="251">
        <f t="shared" si="4"/>
        <v>1.005649027694183</v>
      </c>
      <c r="T19" s="251">
        <f t="shared" si="4"/>
        <v>1.0234621140781495</v>
      </c>
      <c r="U19" s="273">
        <f t="shared" si="5"/>
        <v>1.0020101376911861</v>
      </c>
      <c r="W19" s="252" t="str">
        <f>IF(ISNUMBER('Transformed 2007'!AE10),IF(ISNUMBER('Transformed 2007'!AG10),IF(ISNUMBER('Transformed 2010'!AI10),IF(ISNUMBER('Transformed 2007'!AK10),IF(ISNUMBER('Transformed 2007'!AM10),IF(ISNUMBER('Transformed 2007'!AO10),"","X"),"X"),"X"),"X"),"X"),"X")</f>
        <v/>
      </c>
      <c r="X19" s="252" t="str">
        <f>IF(ISNUMBER('Transformed 2010'!AE10),IF(ISNUMBER('Transformed 2010'!AG10),IF(ISNUMBER('Transformed 2010'!AI10),IF(ISNUMBER('Transformed 2010'!AK10),IF(ISNUMBER('Transformed 2010'!AM10),IF(ISNUMBER('Transformed 2010'!AO10),"","X"),"X"),"X"),"X"),"X"),"X")</f>
        <v/>
      </c>
      <c r="Y19" s="252" t="str">
        <f>IF(ISNUMBER('Transformed 2013'!AE10),IF(ISNUMBER('Transformed 2013'!AG10),IF(ISNUMBER('Transformed 2013'!AI10),IF(ISNUMBER('Transformed 2013'!AK10),IF(ISNUMBER('Transformed 2013'!AM10),IF(ISNUMBER('Transformed 2013'!AO10),"","X"),"X"),"X"),"X"),"X"),"X")</f>
        <v/>
      </c>
      <c r="Z19" s="252" t="str">
        <f>IF(ISNUMBER('Transformed 2016'!AE10),IF(ISNUMBER('Transformed 2016'!AG10),IF(ISNUMBER('Transformed 2016'!AI10),IF(ISNUMBER('Transformed 2016'!AK10),IF(ISNUMBER('Transformed 2016'!AM10),IF(ISNUMBER('Transformed 2016'!AO10),"","X"),"X"),"X"),"X"),"X"),"X")</f>
        <v/>
      </c>
      <c r="AA19" s="252" t="str">
        <f>IF(ISNUMBER('Transformed 2019 new'!AE10),IF(ISNUMBER('Transformed 2019 new'!AG10),IF(ISNUMBER('Transformed 2019 new'!AI10),IF(ISNUMBER('Transformed 2019 new'!AK10),IF(ISNUMBER('Transformed 2019 new'!AM10),IF(ISNUMBER('Transformed 2019 new'!AO10),"","X"),"X"),"X"),"X"),"X"),"X")</f>
        <v/>
      </c>
      <c r="AB19" s="260"/>
      <c r="AC19" s="252" t="str">
        <f>IF(ISNUMBER('Transformed 2007'!$AE10),"","X")</f>
        <v/>
      </c>
      <c r="AD19" s="252" t="str">
        <f>IF(ISNUMBER('Transformed 2010'!$AE10),"","X")</f>
        <v/>
      </c>
      <c r="AE19" s="252" t="str">
        <f>IF(ISNUMBER('Transformed 2013'!$AE10),"","X")</f>
        <v/>
      </c>
      <c r="AF19" s="252" t="str">
        <f>IF(ISNUMBER('Transformed 2016'!$AE10),"","X")</f>
        <v/>
      </c>
      <c r="AG19" s="266" t="str">
        <f>IF(ISNUMBER('Transformed 2019 new'!$AE10),"","X")</f>
        <v/>
      </c>
      <c r="AH19" s="252" t="str">
        <f>IF(ISNUMBER('Transformed 2007'!$AG10),"","X")</f>
        <v/>
      </c>
      <c r="AI19" s="252" t="str">
        <f>IF(ISNUMBER('Transformed 2010'!$AG10),"","X")</f>
        <v/>
      </c>
      <c r="AJ19" s="252" t="str">
        <f>IF(ISNUMBER('Transformed 2013'!$AG10),"","X")</f>
        <v/>
      </c>
      <c r="AK19" s="252" t="str">
        <f>IF(ISNUMBER('Transformed 2016'!$AG10),"","X")</f>
        <v/>
      </c>
      <c r="AL19" s="266" t="str">
        <f>IF(ISNUMBER('Transformed 2019 new'!$AG10),"","X")</f>
        <v/>
      </c>
      <c r="AM19" s="252" t="str">
        <f>IF(ISNUMBER('Transformed 2007'!$AI10),"","X")</f>
        <v/>
      </c>
      <c r="AN19" s="252" t="str">
        <f>IF(ISNUMBER('Transformed 2010'!$AI10),"","X")</f>
        <v/>
      </c>
      <c r="AO19" s="252" t="str">
        <f>IF(ISNUMBER('Transformed 2013'!$AI10),"","X")</f>
        <v/>
      </c>
      <c r="AP19" s="252" t="str">
        <f>IF(ISNUMBER('Transformed 2016'!$AI10),"","X")</f>
        <v/>
      </c>
      <c r="AQ19" s="266" t="str">
        <f>IF(ISNUMBER('Transformed 2019 new'!$AI10),"","X")</f>
        <v/>
      </c>
      <c r="AR19" s="252" t="str">
        <f>IF(ISNUMBER('Transformed 2007'!$AK10),"","X")</f>
        <v/>
      </c>
      <c r="AS19" s="252" t="str">
        <f>IF(ISNUMBER('Transformed 2010'!$AK10),"","X")</f>
        <v/>
      </c>
      <c r="AT19" s="252" t="str">
        <f>IF(ISNUMBER('Transformed 2013'!$AK10),"","X")</f>
        <v/>
      </c>
      <c r="AU19" s="252" t="str">
        <f>IF(ISNUMBER('Transformed 2016'!$AK10),"","X")</f>
        <v/>
      </c>
      <c r="AV19" s="266" t="str">
        <f>IF(ISNUMBER('Transformed 2019 new'!$AK10),"","X")</f>
        <v/>
      </c>
      <c r="AW19" s="252" t="str">
        <f>IF(ISNUMBER('Transformed 2007'!$AM10),"","X")</f>
        <v/>
      </c>
      <c r="AX19" s="252" t="str">
        <f>IF(ISNUMBER('Transformed 2010'!$AM10),"","X")</f>
        <v/>
      </c>
      <c r="AY19" s="252" t="str">
        <f>IF(ISNUMBER('Transformed 2013'!$AM10),"","X")</f>
        <v/>
      </c>
      <c r="AZ19" s="252" t="str">
        <f>IF(ISNUMBER('Transformed 2016'!$AM10),"","X")</f>
        <v/>
      </c>
      <c r="BA19" s="266" t="str">
        <f>IF(ISNUMBER('Transformed 2019 new'!$AM10),"","X")</f>
        <v/>
      </c>
      <c r="BB19" s="252" t="str">
        <f>IF(ISNUMBER('Transformed 2007'!$AO10),"","X")</f>
        <v/>
      </c>
      <c r="BC19" s="252" t="str">
        <f>IF(ISNUMBER('Transformed 2010'!$AO10),"","X")</f>
        <v/>
      </c>
      <c r="BD19" s="252" t="str">
        <f>IF(ISNUMBER('Transformed 2013'!$AO10),"","X")</f>
        <v/>
      </c>
      <c r="BE19" s="252" t="str">
        <f>IF(ISNUMBER('Transformed 2016'!$AO10),"","X")</f>
        <v/>
      </c>
      <c r="BF19" s="266" t="str">
        <f>IF(ISNUMBER('Transformed 2019 new'!$AO10),"","X")</f>
        <v/>
      </c>
    </row>
    <row r="20" spans="1:58" s="240" customFormat="1" ht="13">
      <c r="A20" s="241" t="s">
        <v>20</v>
      </c>
      <c r="B20" s="226" t="s">
        <v>20</v>
      </c>
      <c r="C20" s="239">
        <f>'Transformed 2007'!Y11</f>
        <v>0.43433774553066995</v>
      </c>
      <c r="D20" s="239">
        <f>'Transformed 2010'!Y11</f>
        <v>0.4634985330082404</v>
      </c>
      <c r="E20" s="239">
        <f>'Transformed 2013'!Y11</f>
        <v>0.4944568623330613</v>
      </c>
      <c r="F20" s="239">
        <f>'Transformed 2016'!Y11</f>
        <v>0.52049846085284057</v>
      </c>
      <c r="G20" s="239">
        <f>'Transformed 2019 new'!Y11</f>
        <v>0.54221300273161155</v>
      </c>
      <c r="O20" s="240">
        <v>1</v>
      </c>
      <c r="Q20" s="251">
        <f t="shared" si="4"/>
        <v>1.0671385063297736</v>
      </c>
      <c r="R20" s="251">
        <f t="shared" si="4"/>
        <v>1.0667927234286856</v>
      </c>
      <c r="S20" s="251">
        <f t="shared" si="4"/>
        <v>1.0526670787758992</v>
      </c>
      <c r="T20" s="251">
        <f t="shared" si="4"/>
        <v>1.04171874368887</v>
      </c>
      <c r="U20" s="273">
        <f t="shared" si="5"/>
        <v>1.2483672172427487</v>
      </c>
      <c r="W20" s="252" t="str">
        <f>IF(ISNUMBER('Transformed 2007'!AE11),IF(ISNUMBER('Transformed 2007'!AG11),IF(ISNUMBER('Transformed 2010'!AI11),IF(ISNUMBER('Transformed 2007'!AK11),IF(ISNUMBER('Transformed 2007'!AM11),IF(ISNUMBER('Transformed 2007'!AO11),"","X"),"X"),"X"),"X"),"X"),"X")</f>
        <v/>
      </c>
      <c r="X20" s="252" t="str">
        <f>IF(ISNUMBER('Transformed 2010'!AE11),IF(ISNUMBER('Transformed 2010'!AG11),IF(ISNUMBER('Transformed 2010'!AI11),IF(ISNUMBER('Transformed 2010'!AK11),IF(ISNUMBER('Transformed 2010'!AM11),IF(ISNUMBER('Transformed 2010'!AO11),"","X"),"X"),"X"),"X"),"X"),"X")</f>
        <v/>
      </c>
      <c r="Y20" s="252" t="str">
        <f>IF(ISNUMBER('Transformed 2013'!AE11),IF(ISNUMBER('Transformed 2013'!AG11),IF(ISNUMBER('Transformed 2013'!AI11),IF(ISNUMBER('Transformed 2013'!AK11),IF(ISNUMBER('Transformed 2013'!AM11),IF(ISNUMBER('Transformed 2013'!AO11),"","X"),"X"),"X"),"X"),"X"),"X")</f>
        <v/>
      </c>
      <c r="Z20" s="252" t="str">
        <f>IF(ISNUMBER('Transformed 2016'!AE11),IF(ISNUMBER('Transformed 2016'!AG11),IF(ISNUMBER('Transformed 2016'!AI11),IF(ISNUMBER('Transformed 2016'!AK11),IF(ISNUMBER('Transformed 2016'!AM11),IF(ISNUMBER('Transformed 2016'!AO11),"","X"),"X"),"X"),"X"),"X"),"X")</f>
        <v/>
      </c>
      <c r="AA20" s="252" t="str">
        <f>IF(ISNUMBER('Transformed 2019 new'!AE11),IF(ISNUMBER('Transformed 2019 new'!AG11),IF(ISNUMBER('Transformed 2019 new'!AI11),IF(ISNUMBER('Transformed 2019 new'!AK11),IF(ISNUMBER('Transformed 2019 new'!AM11),IF(ISNUMBER('Transformed 2019 new'!AO11),"","X"),"X"),"X"),"X"),"X"),"X")</f>
        <v/>
      </c>
      <c r="AB20" s="260"/>
      <c r="AC20" s="252" t="str">
        <f>IF(ISNUMBER('Transformed 2007'!$AE11),"","X")</f>
        <v/>
      </c>
      <c r="AD20" s="252" t="str">
        <f>IF(ISNUMBER('Transformed 2010'!$AE11),"","X")</f>
        <v/>
      </c>
      <c r="AE20" s="252" t="str">
        <f>IF(ISNUMBER('Transformed 2013'!$AE11),"","X")</f>
        <v/>
      </c>
      <c r="AF20" s="252" t="str">
        <f>IF(ISNUMBER('Transformed 2016'!$AE11),"","X")</f>
        <v/>
      </c>
      <c r="AG20" s="266" t="str">
        <f>IF(ISNUMBER('Transformed 2019 new'!$AE11),"","X")</f>
        <v/>
      </c>
      <c r="AH20" s="252" t="str">
        <f>IF(ISNUMBER('Transformed 2007'!$AG11),"","X")</f>
        <v/>
      </c>
      <c r="AI20" s="252" t="str">
        <f>IF(ISNUMBER('Transformed 2010'!$AG11),"","X")</f>
        <v/>
      </c>
      <c r="AJ20" s="252" t="str">
        <f>IF(ISNUMBER('Transformed 2013'!$AG11),"","X")</f>
        <v/>
      </c>
      <c r="AK20" s="252" t="str">
        <f>IF(ISNUMBER('Transformed 2016'!$AG11),"","X")</f>
        <v/>
      </c>
      <c r="AL20" s="266" t="str">
        <f>IF(ISNUMBER('Transformed 2019 new'!$AG11),"","X")</f>
        <v/>
      </c>
      <c r="AM20" s="252" t="str">
        <f>IF(ISNUMBER('Transformed 2007'!$AI11),"","X")</f>
        <v/>
      </c>
      <c r="AN20" s="252" t="str">
        <f>IF(ISNUMBER('Transformed 2010'!$AI11),"","X")</f>
        <v/>
      </c>
      <c r="AO20" s="252" t="str">
        <f>IF(ISNUMBER('Transformed 2013'!$AI11),"","X")</f>
        <v/>
      </c>
      <c r="AP20" s="252" t="str">
        <f>IF(ISNUMBER('Transformed 2016'!$AI11),"","X")</f>
        <v/>
      </c>
      <c r="AQ20" s="266" t="str">
        <f>IF(ISNUMBER('Transformed 2019 new'!$AI11),"","X")</f>
        <v/>
      </c>
      <c r="AR20" s="252" t="str">
        <f>IF(ISNUMBER('Transformed 2007'!$AK11),"","X")</f>
        <v/>
      </c>
      <c r="AS20" s="252" t="str">
        <f>IF(ISNUMBER('Transformed 2010'!$AK11),"","X")</f>
        <v/>
      </c>
      <c r="AT20" s="252" t="str">
        <f>IF(ISNUMBER('Transformed 2013'!$AK11),"","X")</f>
        <v/>
      </c>
      <c r="AU20" s="252" t="str">
        <f>IF(ISNUMBER('Transformed 2016'!$AK11),"","X")</f>
        <v/>
      </c>
      <c r="AV20" s="266" t="str">
        <f>IF(ISNUMBER('Transformed 2019 new'!$AK11),"","X")</f>
        <v/>
      </c>
      <c r="AW20" s="252" t="str">
        <f>IF(ISNUMBER('Transformed 2007'!$AM11),"","X")</f>
        <v/>
      </c>
      <c r="AX20" s="252" t="str">
        <f>IF(ISNUMBER('Transformed 2010'!$AM11),"","X")</f>
        <v/>
      </c>
      <c r="AY20" s="252" t="str">
        <f>IF(ISNUMBER('Transformed 2013'!$AM11),"","X")</f>
        <v/>
      </c>
      <c r="AZ20" s="252" t="str">
        <f>IF(ISNUMBER('Transformed 2016'!$AM11),"","X")</f>
        <v/>
      </c>
      <c r="BA20" s="266" t="str">
        <f>IF(ISNUMBER('Transformed 2019 new'!$AM11),"","X")</f>
        <v/>
      </c>
      <c r="BB20" s="252" t="str">
        <f>IF(ISNUMBER('Transformed 2007'!$AO11),"","X")</f>
        <v/>
      </c>
      <c r="BC20" s="252" t="str">
        <f>IF(ISNUMBER('Transformed 2010'!$AO11),"","X")</f>
        <v/>
      </c>
      <c r="BD20" s="252" t="str">
        <f>IF(ISNUMBER('Transformed 2013'!$AO11),"","X")</f>
        <v/>
      </c>
      <c r="BE20" s="252" t="str">
        <f>IF(ISNUMBER('Transformed 2016'!$AO11),"","X")</f>
        <v/>
      </c>
      <c r="BF20" s="266" t="str">
        <f>IF(ISNUMBER('Transformed 2019 new'!$AO11),"","X")</f>
        <v/>
      </c>
    </row>
    <row r="21" spans="1:58" s="240" customFormat="1" ht="13">
      <c r="A21" s="241" t="s">
        <v>21</v>
      </c>
      <c r="B21" s="226" t="s">
        <v>21</v>
      </c>
      <c r="C21" s="239">
        <f>'Transformed 2007'!Y12</f>
        <v>0.56175943559017849</v>
      </c>
      <c r="D21" s="239">
        <f>'Transformed 2010'!Y12</f>
        <v>0.6165181920160715</v>
      </c>
      <c r="E21" s="239">
        <f>'Transformed 2013'!Y12</f>
        <v>0.61322906275714295</v>
      </c>
      <c r="F21" s="239">
        <f>'Transformed 2016'!Y12</f>
        <v>0.67969412104107141</v>
      </c>
      <c r="G21" s="239">
        <f>'Transformed 2019 new'!Y12</f>
        <v>0.6491805415968166</v>
      </c>
      <c r="H21" s="240">
        <v>1</v>
      </c>
      <c r="Q21" s="251">
        <f t="shared" si="4"/>
        <v>1.0974772348387243</v>
      </c>
      <c r="R21" s="251">
        <f t="shared" si="4"/>
        <v>0.9946649923692068</v>
      </c>
      <c r="S21" s="251">
        <f t="shared" si="4"/>
        <v>1.1083853690578436</v>
      </c>
      <c r="T21" s="251">
        <f t="shared" si="4"/>
        <v>0.95510689514642577</v>
      </c>
      <c r="U21" s="273">
        <f t="shared" si="5"/>
        <v>1.15562018271183</v>
      </c>
      <c r="W21" s="252" t="str">
        <f>IF(ISNUMBER('Transformed 2007'!AE12),IF(ISNUMBER('Transformed 2007'!AG12),IF(ISNUMBER('Transformed 2010'!AI12),IF(ISNUMBER('Transformed 2007'!AK12),IF(ISNUMBER('Transformed 2007'!AM12),IF(ISNUMBER('Transformed 2007'!AO12),"","X"),"X"),"X"),"X"),"X"),"X")</f>
        <v/>
      </c>
      <c r="X21" s="252" t="str">
        <f>IF(ISNUMBER('Transformed 2010'!AE12),IF(ISNUMBER('Transformed 2010'!AG12),IF(ISNUMBER('Transformed 2010'!AI12),IF(ISNUMBER('Transformed 2010'!AK12),IF(ISNUMBER('Transformed 2010'!AM12),IF(ISNUMBER('Transformed 2010'!AO12),"","X"),"X"),"X"),"X"),"X"),"X")</f>
        <v/>
      </c>
      <c r="Y21" s="252" t="str">
        <f>IF(ISNUMBER('Transformed 2013'!AE12),IF(ISNUMBER('Transformed 2013'!AG12),IF(ISNUMBER('Transformed 2013'!AI12),IF(ISNUMBER('Transformed 2013'!AK12),IF(ISNUMBER('Transformed 2013'!AM12),IF(ISNUMBER('Transformed 2013'!AO12),"","X"),"X"),"X"),"X"),"X"),"X")</f>
        <v/>
      </c>
      <c r="Z21" s="252" t="str">
        <f>IF(ISNUMBER('Transformed 2016'!AE12),IF(ISNUMBER('Transformed 2016'!AG12),IF(ISNUMBER('Transformed 2016'!AI12),IF(ISNUMBER('Transformed 2016'!AK12),IF(ISNUMBER('Transformed 2016'!AM12),IF(ISNUMBER('Transformed 2016'!AO12),"","X"),"X"),"X"),"X"),"X"),"X")</f>
        <v/>
      </c>
      <c r="AA21" s="252" t="str">
        <f>IF(ISNUMBER('Transformed 2019 new'!AE12),IF(ISNUMBER('Transformed 2019 new'!AG12),IF(ISNUMBER('Transformed 2019 new'!AI12),IF(ISNUMBER('Transformed 2019 new'!AK12),IF(ISNUMBER('Transformed 2019 new'!AM12),IF(ISNUMBER('Transformed 2019 new'!AO12),"","X"),"X"),"X"),"X"),"X"),"X")</f>
        <v/>
      </c>
      <c r="AB21" s="260"/>
      <c r="AC21" s="252" t="str">
        <f>IF(ISNUMBER('Transformed 2007'!$AE12),"","X")</f>
        <v/>
      </c>
      <c r="AD21" s="252" t="str">
        <f>IF(ISNUMBER('Transformed 2010'!$AE12),"","X")</f>
        <v/>
      </c>
      <c r="AE21" s="252" t="str">
        <f>IF(ISNUMBER('Transformed 2013'!$AE12),"","X")</f>
        <v/>
      </c>
      <c r="AF21" s="252" t="str">
        <f>IF(ISNUMBER('Transformed 2016'!$AE12),"","X")</f>
        <v/>
      </c>
      <c r="AG21" s="266" t="str">
        <f>IF(ISNUMBER('Transformed 2019 new'!$AE12),"","X")</f>
        <v/>
      </c>
      <c r="AH21" s="252" t="str">
        <f>IF(ISNUMBER('Transformed 2007'!$AG12),"","X")</f>
        <v/>
      </c>
      <c r="AI21" s="252" t="str">
        <f>IF(ISNUMBER('Transformed 2010'!$AG12),"","X")</f>
        <v/>
      </c>
      <c r="AJ21" s="252" t="str">
        <f>IF(ISNUMBER('Transformed 2013'!$AG12),"","X")</f>
        <v/>
      </c>
      <c r="AK21" s="252" t="str">
        <f>IF(ISNUMBER('Transformed 2016'!$AG12),"","X")</f>
        <v/>
      </c>
      <c r="AL21" s="266" t="str">
        <f>IF(ISNUMBER('Transformed 2019 new'!$AG12),"","X")</f>
        <v/>
      </c>
      <c r="AM21" s="252" t="str">
        <f>IF(ISNUMBER('Transformed 2007'!$AI12),"","X")</f>
        <v/>
      </c>
      <c r="AN21" s="252" t="str">
        <f>IF(ISNUMBER('Transformed 2010'!$AI12),"","X")</f>
        <v/>
      </c>
      <c r="AO21" s="252" t="str">
        <f>IF(ISNUMBER('Transformed 2013'!$AI12),"","X")</f>
        <v/>
      </c>
      <c r="AP21" s="252" t="str">
        <f>IF(ISNUMBER('Transformed 2016'!$AI12),"","X")</f>
        <v/>
      </c>
      <c r="AQ21" s="266" t="str">
        <f>IF(ISNUMBER('Transformed 2019 new'!$AI12),"","X")</f>
        <v/>
      </c>
      <c r="AR21" s="252" t="str">
        <f>IF(ISNUMBER('Transformed 2007'!$AK12),"","X")</f>
        <v/>
      </c>
      <c r="AS21" s="252" t="str">
        <f>IF(ISNUMBER('Transformed 2010'!$AK12),"","X")</f>
        <v/>
      </c>
      <c r="AT21" s="252" t="str">
        <f>IF(ISNUMBER('Transformed 2013'!$AK12),"","X")</f>
        <v/>
      </c>
      <c r="AU21" s="252" t="str">
        <f>IF(ISNUMBER('Transformed 2016'!$AK12),"","X")</f>
        <v/>
      </c>
      <c r="AV21" s="266" t="str">
        <f>IF(ISNUMBER('Transformed 2019 new'!$AK12),"","X")</f>
        <v/>
      </c>
      <c r="AW21" s="252" t="str">
        <f>IF(ISNUMBER('Transformed 2007'!$AM12),"","X")</f>
        <v/>
      </c>
      <c r="AX21" s="252" t="str">
        <f>IF(ISNUMBER('Transformed 2010'!$AM12),"","X")</f>
        <v/>
      </c>
      <c r="AY21" s="252" t="str">
        <f>IF(ISNUMBER('Transformed 2013'!$AM12),"","X")</f>
        <v/>
      </c>
      <c r="AZ21" s="252" t="str">
        <f>IF(ISNUMBER('Transformed 2016'!$AM12),"","X")</f>
        <v/>
      </c>
      <c r="BA21" s="266" t="str">
        <f>IF(ISNUMBER('Transformed 2019 new'!$AM12),"","X")</f>
        <v/>
      </c>
      <c r="BB21" s="252" t="str">
        <f>IF(ISNUMBER('Transformed 2007'!$AO12),"","X")</f>
        <v/>
      </c>
      <c r="BC21" s="252" t="str">
        <f>IF(ISNUMBER('Transformed 2010'!$AO12),"","X")</f>
        <v/>
      </c>
      <c r="BD21" s="252" t="str">
        <f>IF(ISNUMBER('Transformed 2013'!$AO12),"","X")</f>
        <v/>
      </c>
      <c r="BE21" s="252" t="str">
        <f>IF(ISNUMBER('Transformed 2016'!$AO12),"","X")</f>
        <v/>
      </c>
      <c r="BF21" s="266" t="str">
        <f>IF(ISNUMBER('Transformed 2019 new'!$AO12),"","X")</f>
        <v/>
      </c>
    </row>
    <row r="22" spans="1:58" s="240" customFormat="1" ht="13">
      <c r="A22" s="241" t="s">
        <v>22</v>
      </c>
      <c r="B22" s="226" t="s">
        <v>22</v>
      </c>
      <c r="C22" s="239">
        <f>'Transformed 2007'!Y13</f>
        <v>0.30339856250638969</v>
      </c>
      <c r="D22" s="239">
        <f>'Transformed 2010'!Y13</f>
        <v>0.33411769741978253</v>
      </c>
      <c r="E22" s="239">
        <f>'Transformed 2013'!Y13</f>
        <v>0.33960483482871107</v>
      </c>
      <c r="F22" s="239">
        <f>'Transformed 2016'!Y13</f>
        <v>0.34717803154478255</v>
      </c>
      <c r="G22" s="239">
        <f>'Transformed 2019 new'!Y13</f>
        <v>0.35969124087606025</v>
      </c>
      <c r="I22" s="240">
        <v>1</v>
      </c>
      <c r="Q22" s="251">
        <f t="shared" si="4"/>
        <v>1.1012501003947437</v>
      </c>
      <c r="R22" s="251">
        <f t="shared" si="4"/>
        <v>1.0164227679386721</v>
      </c>
      <c r="S22" s="251">
        <f t="shared" si="4"/>
        <v>1.0223000262051369</v>
      </c>
      <c r="T22" s="251">
        <f t="shared" si="4"/>
        <v>1.0360426299889993</v>
      </c>
      <c r="U22" s="273">
        <f t="shared" si="5"/>
        <v>1.1855403595344491</v>
      </c>
      <c r="W22" s="252" t="str">
        <f>IF(ISNUMBER('Transformed 2007'!AE13),IF(ISNUMBER('Transformed 2007'!AG13),IF(ISNUMBER('Transformed 2010'!AI13),IF(ISNUMBER('Transformed 2007'!AK13),IF(ISNUMBER('Transformed 2007'!AM13),IF(ISNUMBER('Transformed 2007'!AO13),"","X"),"X"),"X"),"X"),"X"),"X")</f>
        <v/>
      </c>
      <c r="X22" s="252" t="str">
        <f>IF(ISNUMBER('Transformed 2010'!AE13),IF(ISNUMBER('Transformed 2010'!AG13),IF(ISNUMBER('Transformed 2010'!AI13),IF(ISNUMBER('Transformed 2010'!AK13),IF(ISNUMBER('Transformed 2010'!AM13),IF(ISNUMBER('Transformed 2010'!AO13),"","X"),"X"),"X"),"X"),"X"),"X")</f>
        <v/>
      </c>
      <c r="Y22" s="252" t="str">
        <f>IF(ISNUMBER('Transformed 2013'!AE13),IF(ISNUMBER('Transformed 2013'!AG13),IF(ISNUMBER('Transformed 2013'!AI13),IF(ISNUMBER('Transformed 2013'!AK13),IF(ISNUMBER('Transformed 2013'!AM13),IF(ISNUMBER('Transformed 2013'!AO13),"","X"),"X"),"X"),"X"),"X"),"X")</f>
        <v/>
      </c>
      <c r="Z22" s="252" t="str">
        <f>IF(ISNUMBER('Transformed 2016'!AE13),IF(ISNUMBER('Transformed 2016'!AG13),IF(ISNUMBER('Transformed 2016'!AI13),IF(ISNUMBER('Transformed 2016'!AK13),IF(ISNUMBER('Transformed 2016'!AM13),IF(ISNUMBER('Transformed 2016'!AO13),"","X"),"X"),"X"),"X"),"X"),"X")</f>
        <v/>
      </c>
      <c r="AA22" s="252" t="str">
        <f>IF(ISNUMBER('Transformed 2019 new'!AE13),IF(ISNUMBER('Transformed 2019 new'!AG13),IF(ISNUMBER('Transformed 2019 new'!AI13),IF(ISNUMBER('Transformed 2019 new'!AK13),IF(ISNUMBER('Transformed 2019 new'!AM13),IF(ISNUMBER('Transformed 2019 new'!AO13),"","X"),"X"),"X"),"X"),"X"),"X")</f>
        <v/>
      </c>
      <c r="AB22" s="260"/>
      <c r="AC22" s="252" t="str">
        <f>IF(ISNUMBER('Transformed 2007'!$AE13),"","X")</f>
        <v/>
      </c>
      <c r="AD22" s="252" t="str">
        <f>IF(ISNUMBER('Transformed 2010'!$AE13),"","X")</f>
        <v/>
      </c>
      <c r="AE22" s="252" t="str">
        <f>IF(ISNUMBER('Transformed 2013'!$AE13),"","X")</f>
        <v/>
      </c>
      <c r="AF22" s="252" t="str">
        <f>IF(ISNUMBER('Transformed 2016'!$AE13),"","X")</f>
        <v/>
      </c>
      <c r="AG22" s="266" t="str">
        <f>IF(ISNUMBER('Transformed 2019 new'!$AE13),"","X")</f>
        <v/>
      </c>
      <c r="AH22" s="252" t="str">
        <f>IF(ISNUMBER('Transformed 2007'!$AG13),"","X")</f>
        <v/>
      </c>
      <c r="AI22" s="252" t="str">
        <f>IF(ISNUMBER('Transformed 2010'!$AG13),"","X")</f>
        <v/>
      </c>
      <c r="AJ22" s="252" t="str">
        <f>IF(ISNUMBER('Transformed 2013'!$AG13),"","X")</f>
        <v/>
      </c>
      <c r="AK22" s="252" t="str">
        <f>IF(ISNUMBER('Transformed 2016'!$AG13),"","X")</f>
        <v/>
      </c>
      <c r="AL22" s="266" t="str">
        <f>IF(ISNUMBER('Transformed 2019 new'!$AG13),"","X")</f>
        <v/>
      </c>
      <c r="AM22" s="252" t="str">
        <f>IF(ISNUMBER('Transformed 2007'!$AI13),"","X")</f>
        <v/>
      </c>
      <c r="AN22" s="252" t="str">
        <f>IF(ISNUMBER('Transformed 2010'!$AI13),"","X")</f>
        <v/>
      </c>
      <c r="AO22" s="252" t="str">
        <f>IF(ISNUMBER('Transformed 2013'!$AI13),"","X")</f>
        <v/>
      </c>
      <c r="AP22" s="252" t="str">
        <f>IF(ISNUMBER('Transformed 2016'!$AI13),"","X")</f>
        <v/>
      </c>
      <c r="AQ22" s="266" t="str">
        <f>IF(ISNUMBER('Transformed 2019 new'!$AI13),"","X")</f>
        <v/>
      </c>
      <c r="AR22" s="252" t="str">
        <f>IF(ISNUMBER('Transformed 2007'!$AK13),"","X")</f>
        <v/>
      </c>
      <c r="AS22" s="252" t="str">
        <f>IF(ISNUMBER('Transformed 2010'!$AK13),"","X")</f>
        <v/>
      </c>
      <c r="AT22" s="252" t="str">
        <f>IF(ISNUMBER('Transformed 2013'!$AK13),"","X")</f>
        <v/>
      </c>
      <c r="AU22" s="252" t="str">
        <f>IF(ISNUMBER('Transformed 2016'!$AK13),"","X")</f>
        <v/>
      </c>
      <c r="AV22" s="266" t="str">
        <f>IF(ISNUMBER('Transformed 2019 new'!$AK13),"","X")</f>
        <v/>
      </c>
      <c r="AW22" s="252" t="str">
        <f>IF(ISNUMBER('Transformed 2007'!$AM13),"","X")</f>
        <v/>
      </c>
      <c r="AX22" s="252" t="str">
        <f>IF(ISNUMBER('Transformed 2010'!$AM13),"","X")</f>
        <v/>
      </c>
      <c r="AY22" s="252" t="str">
        <f>IF(ISNUMBER('Transformed 2013'!$AM13),"","X")</f>
        <v/>
      </c>
      <c r="AZ22" s="252" t="str">
        <f>IF(ISNUMBER('Transformed 2016'!$AM13),"","X")</f>
        <v/>
      </c>
      <c r="BA22" s="266" t="str">
        <f>IF(ISNUMBER('Transformed 2019 new'!$AM13),"","X")</f>
        <v/>
      </c>
      <c r="BB22" s="252" t="str">
        <f>IF(ISNUMBER('Transformed 2007'!$AO13),"","X")</f>
        <v/>
      </c>
      <c r="BC22" s="252" t="str">
        <f>IF(ISNUMBER('Transformed 2010'!$AO13),"","X")</f>
        <v/>
      </c>
      <c r="BD22" s="252" t="str">
        <f>IF(ISNUMBER('Transformed 2013'!$AO13),"","X")</f>
        <v/>
      </c>
      <c r="BE22" s="252" t="str">
        <f>IF(ISNUMBER('Transformed 2016'!$AO13),"","X")</f>
        <v/>
      </c>
      <c r="BF22" s="266" t="str">
        <f>IF(ISNUMBER('Transformed 2019 new'!$AO13),"","X")</f>
        <v/>
      </c>
    </row>
    <row r="23" spans="1:58" s="240" customFormat="1" ht="13">
      <c r="A23" s="241" t="s">
        <v>23</v>
      </c>
      <c r="B23" s="226" t="s">
        <v>23</v>
      </c>
      <c r="C23" s="239">
        <f>'Transformed 2007'!Y14</f>
        <v>0.65745705306875002</v>
      </c>
      <c r="D23" s="239">
        <f>'Transformed 2010'!Y14</f>
        <v>0.68319479889375012</v>
      </c>
      <c r="E23" s="239">
        <f>'Transformed 2013'!Y14</f>
        <v>0.6855129486705358</v>
      </c>
      <c r="F23" s="239">
        <f>'Transformed 2016'!Y14</f>
        <v>0.59325196169642858</v>
      </c>
      <c r="G23" s="239">
        <f>'Transformed 2019 new'!Y14</f>
        <v>0.54766538935978815</v>
      </c>
      <c r="N23" s="240">
        <v>1</v>
      </c>
      <c r="Q23" s="251">
        <f t="shared" si="4"/>
        <v>1.0391474176219822</v>
      </c>
      <c r="R23" s="251">
        <f t="shared" si="4"/>
        <v>1.003393102202387</v>
      </c>
      <c r="S23" s="251">
        <f t="shared" si="4"/>
        <v>0.86541321042434638</v>
      </c>
      <c r="T23" s="251">
        <f t="shared" si="4"/>
        <v>0.92315815997256256</v>
      </c>
      <c r="U23" s="273">
        <f t="shared" si="5"/>
        <v>0.83300557322109825</v>
      </c>
      <c r="W23" s="252" t="str">
        <f>IF(ISNUMBER('Transformed 2007'!AE14),IF(ISNUMBER('Transformed 2007'!AG14),IF(ISNUMBER('Transformed 2010'!AI14),IF(ISNUMBER('Transformed 2007'!AK14),IF(ISNUMBER('Transformed 2007'!AM14),IF(ISNUMBER('Transformed 2007'!AO14),"","X"),"X"),"X"),"X"),"X"),"X")</f>
        <v/>
      </c>
      <c r="X23" s="252" t="str">
        <f>IF(ISNUMBER('Transformed 2010'!AE14),IF(ISNUMBER('Transformed 2010'!AG14),IF(ISNUMBER('Transformed 2010'!AI14),IF(ISNUMBER('Transformed 2010'!AK14),IF(ISNUMBER('Transformed 2010'!AM14),IF(ISNUMBER('Transformed 2010'!AO14),"","X"),"X"),"X"),"X"),"X"),"X")</f>
        <v/>
      </c>
      <c r="Y23" s="252" t="str">
        <f>IF(ISNUMBER('Transformed 2013'!AE14),IF(ISNUMBER('Transformed 2013'!AG14),IF(ISNUMBER('Transformed 2013'!AI14),IF(ISNUMBER('Transformed 2013'!AK14),IF(ISNUMBER('Transformed 2013'!AM14),IF(ISNUMBER('Transformed 2013'!AO14),"","X"),"X"),"X"),"X"),"X"),"X")</f>
        <v/>
      </c>
      <c r="Z23" s="252" t="str">
        <f>IF(ISNUMBER('Transformed 2016'!AE14),IF(ISNUMBER('Transformed 2016'!AG14),IF(ISNUMBER('Transformed 2016'!AI14),IF(ISNUMBER('Transformed 2016'!AK14),IF(ISNUMBER('Transformed 2016'!AM14),IF(ISNUMBER('Transformed 2016'!AO14),"","X"),"X"),"X"),"X"),"X"),"X")</f>
        <v/>
      </c>
      <c r="AA23" s="252" t="str">
        <f>IF(ISNUMBER('Transformed 2019 new'!AE14),IF(ISNUMBER('Transformed 2019 new'!AG14),IF(ISNUMBER('Transformed 2019 new'!AI14),IF(ISNUMBER('Transformed 2019 new'!AK14),IF(ISNUMBER('Transformed 2019 new'!AM14),IF(ISNUMBER('Transformed 2019 new'!AO14),"","X"),"X"),"X"),"X"),"X"),"X")</f>
        <v/>
      </c>
      <c r="AB23" s="260"/>
      <c r="AC23" s="252" t="str">
        <f>IF(ISNUMBER('Transformed 2007'!$AE14),"","X")</f>
        <v/>
      </c>
      <c r="AD23" s="252" t="str">
        <f>IF(ISNUMBER('Transformed 2010'!$AE14),"","X")</f>
        <v/>
      </c>
      <c r="AE23" s="252" t="str">
        <f>IF(ISNUMBER('Transformed 2013'!$AE14),"","X")</f>
        <v/>
      </c>
      <c r="AF23" s="252" t="str">
        <f>IF(ISNUMBER('Transformed 2016'!$AE14),"","X")</f>
        <v/>
      </c>
      <c r="AG23" s="266" t="str">
        <f>IF(ISNUMBER('Transformed 2019 new'!$AE14),"","X")</f>
        <v/>
      </c>
      <c r="AH23" s="252" t="str">
        <f>IF(ISNUMBER('Transformed 2007'!$AG14),"","X")</f>
        <v/>
      </c>
      <c r="AI23" s="252" t="str">
        <f>IF(ISNUMBER('Transformed 2010'!$AG14),"","X")</f>
        <v/>
      </c>
      <c r="AJ23" s="252" t="str">
        <f>IF(ISNUMBER('Transformed 2013'!$AG14),"","X")</f>
        <v/>
      </c>
      <c r="AK23" s="252" t="str">
        <f>IF(ISNUMBER('Transformed 2016'!$AG14),"","X")</f>
        <v/>
      </c>
      <c r="AL23" s="266" t="str">
        <f>IF(ISNUMBER('Transformed 2019 new'!$AG14),"","X")</f>
        <v/>
      </c>
      <c r="AM23" s="252" t="str">
        <f>IF(ISNUMBER('Transformed 2007'!$AI14),"","X")</f>
        <v/>
      </c>
      <c r="AN23" s="252" t="str">
        <f>IF(ISNUMBER('Transformed 2010'!$AI14),"","X")</f>
        <v/>
      </c>
      <c r="AO23" s="252" t="str">
        <f>IF(ISNUMBER('Transformed 2013'!$AI14),"","X")</f>
        <v/>
      </c>
      <c r="AP23" s="252" t="str">
        <f>IF(ISNUMBER('Transformed 2016'!$AI14),"","X")</f>
        <v/>
      </c>
      <c r="AQ23" s="266" t="str">
        <f>IF(ISNUMBER('Transformed 2019 new'!$AI14),"","X")</f>
        <v/>
      </c>
      <c r="AR23" s="252" t="str">
        <f>IF(ISNUMBER('Transformed 2007'!$AK14),"","X")</f>
        <v/>
      </c>
      <c r="AS23" s="252" t="str">
        <f>IF(ISNUMBER('Transformed 2010'!$AK14),"","X")</f>
        <v/>
      </c>
      <c r="AT23" s="252" t="str">
        <f>IF(ISNUMBER('Transformed 2013'!$AK14),"","X")</f>
        <v/>
      </c>
      <c r="AU23" s="252" t="str">
        <f>IF(ISNUMBER('Transformed 2016'!$AK14),"","X")</f>
        <v/>
      </c>
      <c r="AV23" s="266" t="str">
        <f>IF(ISNUMBER('Transformed 2019 new'!$AK14),"","X")</f>
        <v/>
      </c>
      <c r="AW23" s="252" t="str">
        <f>IF(ISNUMBER('Transformed 2007'!$AM14),"","X")</f>
        <v/>
      </c>
      <c r="AX23" s="252" t="str">
        <f>IF(ISNUMBER('Transformed 2010'!$AM14),"","X")</f>
        <v/>
      </c>
      <c r="AY23" s="252" t="str">
        <f>IF(ISNUMBER('Transformed 2013'!$AM14),"","X")</f>
        <v/>
      </c>
      <c r="AZ23" s="252" t="str">
        <f>IF(ISNUMBER('Transformed 2016'!$AM14),"","X")</f>
        <v/>
      </c>
      <c r="BA23" s="266" t="str">
        <f>IF(ISNUMBER('Transformed 2019 new'!$AM14),"","X")</f>
        <v/>
      </c>
      <c r="BB23" s="252" t="str">
        <f>IF(ISNUMBER('Transformed 2007'!$AO14),"","X")</f>
        <v/>
      </c>
      <c r="BC23" s="252" t="str">
        <f>IF(ISNUMBER('Transformed 2010'!$AO14),"","X")</f>
        <v/>
      </c>
      <c r="BD23" s="252" t="str">
        <f>IF(ISNUMBER('Transformed 2013'!$AO14),"","X")</f>
        <v/>
      </c>
      <c r="BE23" s="252" t="str">
        <f>IF(ISNUMBER('Transformed 2016'!$AO14),"","X")</f>
        <v/>
      </c>
      <c r="BF23" s="266" t="str">
        <f>IF(ISNUMBER('Transformed 2019 new'!$AO14),"","X")</f>
        <v/>
      </c>
    </row>
    <row r="24" spans="1:58" s="240" customFormat="1" ht="13">
      <c r="A24" s="278" t="s">
        <v>24</v>
      </c>
      <c r="B24" s="267" t="s">
        <v>24</v>
      </c>
      <c r="C24" s="239"/>
      <c r="D24" s="239"/>
      <c r="E24" s="239"/>
      <c r="F24" s="239"/>
      <c r="G24" s="239"/>
      <c r="O24" s="240">
        <v>1</v>
      </c>
      <c r="U24" s="274"/>
      <c r="V24" s="277" t="s">
        <v>681</v>
      </c>
      <c r="W24" s="252" t="str">
        <f>IF(ISNUMBER('Transformed 2007'!AE15),IF(ISNUMBER('Transformed 2007'!AG15),IF(ISNUMBER('Transformed 2010'!AI15),IF(ISNUMBER('Transformed 2007'!AK15),IF(ISNUMBER('Transformed 2007'!AM15),IF(ISNUMBER('Transformed 2007'!AO15),"","X"),"X"),"X"),"X"),"X"),"X")</f>
        <v>X</v>
      </c>
      <c r="X24" s="252" t="str">
        <f>IF(ISNUMBER('Transformed 2010'!AE15),IF(ISNUMBER('Transformed 2010'!AG15),IF(ISNUMBER('Transformed 2010'!AI15),IF(ISNUMBER('Transformed 2010'!AK15),IF(ISNUMBER('Transformed 2010'!AM15),IF(ISNUMBER('Transformed 2010'!AO15),"","X"),"X"),"X"),"X"),"X"),"X")</f>
        <v>X</v>
      </c>
      <c r="Y24" s="252" t="str">
        <f>IF(ISNUMBER('Transformed 2013'!AE15),IF(ISNUMBER('Transformed 2013'!AG15),IF(ISNUMBER('Transformed 2013'!AI15),IF(ISNUMBER('Transformed 2013'!AK15),IF(ISNUMBER('Transformed 2013'!AM15),IF(ISNUMBER('Transformed 2013'!AO15),"","X"),"X"),"X"),"X"),"X"),"X")</f>
        <v>X</v>
      </c>
      <c r="Z24" s="252" t="str">
        <f>IF(ISNUMBER('Transformed 2016'!AE15),IF(ISNUMBER('Transformed 2016'!AG15),IF(ISNUMBER('Transformed 2016'!AI15),IF(ISNUMBER('Transformed 2016'!AK15),IF(ISNUMBER('Transformed 2016'!AM15),IF(ISNUMBER('Transformed 2016'!AO15),"","X"),"X"),"X"),"X"),"X"),"X")</f>
        <v>X</v>
      </c>
      <c r="AA24" s="252" t="str">
        <f>IF(ISNUMBER('Transformed 2019 new'!AE15),IF(ISNUMBER('Transformed 2019 new'!AG15),IF(ISNUMBER('Transformed 2019 new'!AI15),IF(ISNUMBER('Transformed 2019 new'!AK15),IF(ISNUMBER('Transformed 2019 new'!AM15),IF(ISNUMBER('Transformed 2019 new'!AO15),"","X"),"X"),"X"),"X"),"X"),"X")</f>
        <v>X</v>
      </c>
      <c r="AB24" s="260"/>
      <c r="AC24" s="252" t="str">
        <f>IF(ISNUMBER('Transformed 2007'!$AE15),"","X")</f>
        <v/>
      </c>
      <c r="AD24" s="252" t="str">
        <f>IF(ISNUMBER('Transformed 2010'!$AE15),"","X")</f>
        <v/>
      </c>
      <c r="AE24" s="252" t="str">
        <f>IF(ISNUMBER('Transformed 2013'!$AE15),"","X")</f>
        <v/>
      </c>
      <c r="AF24" s="252" t="str">
        <f>IF(ISNUMBER('Transformed 2016'!$AE15),"","X")</f>
        <v/>
      </c>
      <c r="AG24" s="266" t="str">
        <f>IF(ISNUMBER('Transformed 2019 new'!$AE15),"","X")</f>
        <v/>
      </c>
      <c r="AH24" s="252" t="str">
        <f>IF(ISNUMBER('Transformed 2007'!$AG15),"","X")</f>
        <v>X</v>
      </c>
      <c r="AI24" s="252" t="str">
        <f>IF(ISNUMBER('Transformed 2010'!$AG15),"","X")</f>
        <v>X</v>
      </c>
      <c r="AJ24" s="252" t="str">
        <f>IF(ISNUMBER('Transformed 2013'!$AG15),"","X")</f>
        <v>X</v>
      </c>
      <c r="AK24" s="252" t="str">
        <f>IF(ISNUMBER('Transformed 2016'!$AG15),"","X")</f>
        <v>X</v>
      </c>
      <c r="AL24" s="266" t="str">
        <f>IF(ISNUMBER('Transformed 2019 new'!$AG15),"","X")</f>
        <v>X</v>
      </c>
      <c r="AM24" s="252" t="str">
        <f>IF(ISNUMBER('Transformed 2007'!$AI15),"","X")</f>
        <v/>
      </c>
      <c r="AN24" s="252" t="str">
        <f>IF(ISNUMBER('Transformed 2010'!$AI15),"","X")</f>
        <v/>
      </c>
      <c r="AO24" s="252" t="str">
        <f>IF(ISNUMBER('Transformed 2013'!$AI15),"","X")</f>
        <v/>
      </c>
      <c r="AP24" s="252" t="str">
        <f>IF(ISNUMBER('Transformed 2016'!$AI15),"","X")</f>
        <v/>
      </c>
      <c r="AQ24" s="266" t="str">
        <f>IF(ISNUMBER('Transformed 2019 new'!$AI15),"","X")</f>
        <v/>
      </c>
      <c r="AR24" s="252" t="str">
        <f>IF(ISNUMBER('Transformed 2007'!$AK15),"","X")</f>
        <v/>
      </c>
      <c r="AS24" s="252" t="str">
        <f>IF(ISNUMBER('Transformed 2010'!$AK15),"","X")</f>
        <v/>
      </c>
      <c r="AT24" s="252" t="str">
        <f>IF(ISNUMBER('Transformed 2013'!$AK15),"","X")</f>
        <v/>
      </c>
      <c r="AU24" s="252" t="str">
        <f>IF(ISNUMBER('Transformed 2016'!$AK15),"","X")</f>
        <v/>
      </c>
      <c r="AV24" s="266" t="str">
        <f>IF(ISNUMBER('Transformed 2019 new'!$AK15),"","X")</f>
        <v/>
      </c>
      <c r="AW24" s="252" t="str">
        <f>IF(ISNUMBER('Transformed 2007'!$AM15),"","X")</f>
        <v/>
      </c>
      <c r="AX24" s="252" t="str">
        <f>IF(ISNUMBER('Transformed 2010'!$AM15),"","X")</f>
        <v/>
      </c>
      <c r="AY24" s="252" t="str">
        <f>IF(ISNUMBER('Transformed 2013'!$AM15),"","X")</f>
        <v/>
      </c>
      <c r="AZ24" s="252" t="str">
        <f>IF(ISNUMBER('Transformed 2016'!$AM15),"","X")</f>
        <v/>
      </c>
      <c r="BA24" s="266" t="str">
        <f>IF(ISNUMBER('Transformed 2019 new'!$AM15),"","X")</f>
        <v/>
      </c>
      <c r="BB24" s="252" t="str">
        <f>IF(ISNUMBER('Transformed 2007'!$AO15),"","X")</f>
        <v/>
      </c>
      <c r="BC24" s="252" t="str">
        <f>IF(ISNUMBER('Transformed 2010'!$AO15),"","X")</f>
        <v/>
      </c>
      <c r="BD24" s="252" t="str">
        <f>IF(ISNUMBER('Transformed 2013'!$AO15),"","X")</f>
        <v/>
      </c>
      <c r="BE24" s="252" t="str">
        <f>IF(ISNUMBER('Transformed 2016'!$AO15),"","X")</f>
        <v/>
      </c>
      <c r="BF24" s="266" t="str">
        <f>IF(ISNUMBER('Transformed 2019 new'!$AO15),"","X")</f>
        <v/>
      </c>
    </row>
    <row r="25" spans="1:58" s="240" customFormat="1" ht="13">
      <c r="A25" s="241" t="s">
        <v>25</v>
      </c>
      <c r="B25" s="226" t="s">
        <v>25</v>
      </c>
      <c r="C25" s="239">
        <f>'Transformed 2007'!Y16</f>
        <v>0.84402819907678583</v>
      </c>
      <c r="D25" s="239">
        <f>'Transformed 2010'!Y16</f>
        <v>0.83959735931964286</v>
      </c>
      <c r="E25" s="239">
        <f>'Transformed 2013'!Y16</f>
        <v>0.85159141226696433</v>
      </c>
      <c r="F25" s="239">
        <f>'Transformed 2016'!Y16</f>
        <v>0.86040656623839284</v>
      </c>
      <c r="G25" s="239">
        <f>'Transformed 2019 new'!Y16</f>
        <v>0.85443671669033794</v>
      </c>
      <c r="L25" s="240">
        <v>1</v>
      </c>
      <c r="Q25" s="251">
        <f t="shared" si="4"/>
        <v>0.99475036525795046</v>
      </c>
      <c r="R25" s="251">
        <f t="shared" si="4"/>
        <v>1.0142854819803635</v>
      </c>
      <c r="S25" s="251">
        <f t="shared" si="4"/>
        <v>1.0103513889929472</v>
      </c>
      <c r="T25" s="251">
        <f t="shared" si="4"/>
        <v>0.99306159462014054</v>
      </c>
      <c r="U25" s="273">
        <f t="shared" si="5"/>
        <v>1.0123319548149423</v>
      </c>
      <c r="W25" s="252" t="str">
        <f>IF(ISNUMBER('Transformed 2007'!AE16),IF(ISNUMBER('Transformed 2007'!AG16),IF(ISNUMBER('Transformed 2010'!AI16),IF(ISNUMBER('Transformed 2007'!AK16),IF(ISNUMBER('Transformed 2007'!AM16),IF(ISNUMBER('Transformed 2007'!AO16),"","X"),"X"),"X"),"X"),"X"),"X")</f>
        <v/>
      </c>
      <c r="X25" s="252" t="str">
        <f>IF(ISNUMBER('Transformed 2010'!AE16),IF(ISNUMBER('Transformed 2010'!AG16),IF(ISNUMBER('Transformed 2010'!AI16),IF(ISNUMBER('Transformed 2010'!AK16),IF(ISNUMBER('Transformed 2010'!AM16),IF(ISNUMBER('Transformed 2010'!AO16),"","X"),"X"),"X"),"X"),"X"),"X")</f>
        <v/>
      </c>
      <c r="Y25" s="252" t="str">
        <f>IF(ISNUMBER('Transformed 2013'!AE16),IF(ISNUMBER('Transformed 2013'!AG16),IF(ISNUMBER('Transformed 2013'!AI16),IF(ISNUMBER('Transformed 2013'!AK16),IF(ISNUMBER('Transformed 2013'!AM16),IF(ISNUMBER('Transformed 2013'!AO16),"","X"),"X"),"X"),"X"),"X"),"X")</f>
        <v/>
      </c>
      <c r="Z25" s="252" t="str">
        <f>IF(ISNUMBER('Transformed 2016'!AE16),IF(ISNUMBER('Transformed 2016'!AG16),IF(ISNUMBER('Transformed 2016'!AI16),IF(ISNUMBER('Transformed 2016'!AK16),IF(ISNUMBER('Transformed 2016'!AM16),IF(ISNUMBER('Transformed 2016'!AO16),"","X"),"X"),"X"),"X"),"X"),"X")</f>
        <v/>
      </c>
      <c r="AA25" s="252" t="str">
        <f>IF(ISNUMBER('Transformed 2019 new'!AE16),IF(ISNUMBER('Transformed 2019 new'!AG16),IF(ISNUMBER('Transformed 2019 new'!AI16),IF(ISNUMBER('Transformed 2019 new'!AK16),IF(ISNUMBER('Transformed 2019 new'!AM16),IF(ISNUMBER('Transformed 2019 new'!AO16),"","X"),"X"),"X"),"X"),"X"),"X")</f>
        <v/>
      </c>
      <c r="AB25" s="260"/>
      <c r="AC25" s="252" t="str">
        <f>IF(ISNUMBER('Transformed 2007'!$AE16),"","X")</f>
        <v/>
      </c>
      <c r="AD25" s="252" t="str">
        <f>IF(ISNUMBER('Transformed 2010'!$AE16),"","X")</f>
        <v/>
      </c>
      <c r="AE25" s="252" t="str">
        <f>IF(ISNUMBER('Transformed 2013'!$AE16),"","X")</f>
        <v/>
      </c>
      <c r="AF25" s="252" t="str">
        <f>IF(ISNUMBER('Transformed 2016'!$AE16),"","X")</f>
        <v/>
      </c>
      <c r="AG25" s="266" t="str">
        <f>IF(ISNUMBER('Transformed 2019 new'!$AE16),"","X")</f>
        <v/>
      </c>
      <c r="AH25" s="252" t="str">
        <f>IF(ISNUMBER('Transformed 2007'!$AG16),"","X")</f>
        <v/>
      </c>
      <c r="AI25" s="252" t="str">
        <f>IF(ISNUMBER('Transformed 2010'!$AG16),"","X")</f>
        <v/>
      </c>
      <c r="AJ25" s="252" t="str">
        <f>IF(ISNUMBER('Transformed 2013'!$AG16),"","X")</f>
        <v/>
      </c>
      <c r="AK25" s="252" t="str">
        <f>IF(ISNUMBER('Transformed 2016'!$AG16),"","X")</f>
        <v/>
      </c>
      <c r="AL25" s="266" t="str">
        <f>IF(ISNUMBER('Transformed 2019 new'!$AG16),"","X")</f>
        <v/>
      </c>
      <c r="AM25" s="252" t="str">
        <f>IF(ISNUMBER('Transformed 2007'!$AI16),"","X")</f>
        <v/>
      </c>
      <c r="AN25" s="252" t="str">
        <f>IF(ISNUMBER('Transformed 2010'!$AI16),"","X")</f>
        <v/>
      </c>
      <c r="AO25" s="252" t="str">
        <f>IF(ISNUMBER('Transformed 2013'!$AI16),"","X")</f>
        <v/>
      </c>
      <c r="AP25" s="252" t="str">
        <f>IF(ISNUMBER('Transformed 2016'!$AI16),"","X")</f>
        <v/>
      </c>
      <c r="AQ25" s="266" t="str">
        <f>IF(ISNUMBER('Transformed 2019 new'!$AI16),"","X")</f>
        <v/>
      </c>
      <c r="AR25" s="252" t="str">
        <f>IF(ISNUMBER('Transformed 2007'!$AK16),"","X")</f>
        <v/>
      </c>
      <c r="AS25" s="252" t="str">
        <f>IF(ISNUMBER('Transformed 2010'!$AK16),"","X")</f>
        <v/>
      </c>
      <c r="AT25" s="252" t="str">
        <f>IF(ISNUMBER('Transformed 2013'!$AK16),"","X")</f>
        <v/>
      </c>
      <c r="AU25" s="252" t="str">
        <f>IF(ISNUMBER('Transformed 2016'!$AK16),"","X")</f>
        <v/>
      </c>
      <c r="AV25" s="266" t="str">
        <f>IF(ISNUMBER('Transformed 2019 new'!$AK16),"","X")</f>
        <v/>
      </c>
      <c r="AW25" s="252" t="str">
        <f>IF(ISNUMBER('Transformed 2007'!$AM16),"","X")</f>
        <v/>
      </c>
      <c r="AX25" s="252" t="str">
        <f>IF(ISNUMBER('Transformed 2010'!$AM16),"","X")</f>
        <v/>
      </c>
      <c r="AY25" s="252" t="str">
        <f>IF(ISNUMBER('Transformed 2013'!$AM16),"","X")</f>
        <v/>
      </c>
      <c r="AZ25" s="252" t="str">
        <f>IF(ISNUMBER('Transformed 2016'!$AM16),"","X")</f>
        <v/>
      </c>
      <c r="BA25" s="266" t="str">
        <f>IF(ISNUMBER('Transformed 2019 new'!$AM16),"","X")</f>
        <v/>
      </c>
      <c r="BB25" s="252" t="str">
        <f>IF(ISNUMBER('Transformed 2007'!$AO16),"","X")</f>
        <v/>
      </c>
      <c r="BC25" s="252" t="str">
        <f>IF(ISNUMBER('Transformed 2010'!$AO16),"","X")</f>
        <v/>
      </c>
      <c r="BD25" s="252" t="str">
        <f>IF(ISNUMBER('Transformed 2013'!$AO16),"","X")</f>
        <v/>
      </c>
      <c r="BE25" s="252" t="str">
        <f>IF(ISNUMBER('Transformed 2016'!$AO16),"","X")</f>
        <v/>
      </c>
      <c r="BF25" s="266" t="str">
        <f>IF(ISNUMBER('Transformed 2019 new'!$AO16),"","X")</f>
        <v/>
      </c>
    </row>
    <row r="26" spans="1:58" s="240" customFormat="1" ht="13">
      <c r="A26" s="241" t="s">
        <v>26</v>
      </c>
      <c r="B26" s="226" t="s">
        <v>26</v>
      </c>
      <c r="C26" s="239">
        <f>'Transformed 2007'!Y17</f>
        <v>0.33083366581763712</v>
      </c>
      <c r="D26" s="239">
        <f>'Transformed 2010'!Y17</f>
        <v>0.36077454963102995</v>
      </c>
      <c r="E26" s="239">
        <f>'Transformed 2013'!Y17</f>
        <v>0.35529242507745856</v>
      </c>
      <c r="F26" s="239">
        <f>'Transformed 2016'!Y17</f>
        <v>0.33370832411515694</v>
      </c>
      <c r="G26" s="239">
        <f>'Transformed 2019 new'!Y17</f>
        <v>0.33627436558706614</v>
      </c>
      <c r="K26" s="240">
        <v>1</v>
      </c>
      <c r="Q26" s="251">
        <f t="shared" si="4"/>
        <v>1.0905013210774532</v>
      </c>
      <c r="R26" s="251">
        <f t="shared" si="4"/>
        <v>0.9848045696150739</v>
      </c>
      <c r="S26" s="251">
        <f t="shared" si="4"/>
        <v>0.93924975755507312</v>
      </c>
      <c r="T26" s="251">
        <f t="shared" si="4"/>
        <v>1.0076894739701598</v>
      </c>
      <c r="U26" s="273">
        <f t="shared" si="5"/>
        <v>1.0164454235816136</v>
      </c>
      <c r="W26" s="252" t="str">
        <f>IF(ISNUMBER('Transformed 2007'!AE17),IF(ISNUMBER('Transformed 2007'!AG17),IF(ISNUMBER('Transformed 2010'!AI17),IF(ISNUMBER('Transformed 2007'!AK17),IF(ISNUMBER('Transformed 2007'!AM17),IF(ISNUMBER('Transformed 2007'!AO17),"","X"),"X"),"X"),"X"),"X"),"X")</f>
        <v/>
      </c>
      <c r="X26" s="252" t="str">
        <f>IF(ISNUMBER('Transformed 2010'!AE17),IF(ISNUMBER('Transformed 2010'!AG17),IF(ISNUMBER('Transformed 2010'!AI17),IF(ISNUMBER('Transformed 2010'!AK17),IF(ISNUMBER('Transformed 2010'!AM17),IF(ISNUMBER('Transformed 2010'!AO17),"","X"),"X"),"X"),"X"),"X"),"X")</f>
        <v/>
      </c>
      <c r="Y26" s="252" t="str">
        <f>IF(ISNUMBER('Transformed 2013'!AE17),IF(ISNUMBER('Transformed 2013'!AG17),IF(ISNUMBER('Transformed 2013'!AI17),IF(ISNUMBER('Transformed 2013'!AK17),IF(ISNUMBER('Transformed 2013'!AM17),IF(ISNUMBER('Transformed 2013'!AO17),"","X"),"X"),"X"),"X"),"X"),"X")</f>
        <v/>
      </c>
      <c r="Z26" s="252" t="str">
        <f>IF(ISNUMBER('Transformed 2016'!AE17),IF(ISNUMBER('Transformed 2016'!AG17),IF(ISNUMBER('Transformed 2016'!AI17),IF(ISNUMBER('Transformed 2016'!AK17),IF(ISNUMBER('Transformed 2016'!AM17),IF(ISNUMBER('Transformed 2016'!AO17),"","X"),"X"),"X"),"X"),"X"),"X")</f>
        <v/>
      </c>
      <c r="AA26" s="252" t="str">
        <f>IF(ISNUMBER('Transformed 2019 new'!AE17),IF(ISNUMBER('Transformed 2019 new'!AG17),IF(ISNUMBER('Transformed 2019 new'!AI17),IF(ISNUMBER('Transformed 2019 new'!AK17),IF(ISNUMBER('Transformed 2019 new'!AM17),IF(ISNUMBER('Transformed 2019 new'!AO17),"","X"),"X"),"X"),"X"),"X"),"X")</f>
        <v/>
      </c>
      <c r="AB26" s="260"/>
      <c r="AC26" s="252" t="str">
        <f>IF(ISNUMBER('Transformed 2007'!$AE17),"","X")</f>
        <v/>
      </c>
      <c r="AD26" s="252" t="str">
        <f>IF(ISNUMBER('Transformed 2010'!$AE17),"","X")</f>
        <v/>
      </c>
      <c r="AE26" s="252" t="str">
        <f>IF(ISNUMBER('Transformed 2013'!$AE17),"","X")</f>
        <v/>
      </c>
      <c r="AF26" s="252" t="str">
        <f>IF(ISNUMBER('Transformed 2016'!$AE17),"","X")</f>
        <v/>
      </c>
      <c r="AG26" s="266" t="str">
        <f>IF(ISNUMBER('Transformed 2019 new'!$AE17),"","X")</f>
        <v/>
      </c>
      <c r="AH26" s="252" t="str">
        <f>IF(ISNUMBER('Transformed 2007'!$AG17),"","X")</f>
        <v/>
      </c>
      <c r="AI26" s="252" t="str">
        <f>IF(ISNUMBER('Transformed 2010'!$AG17),"","X")</f>
        <v/>
      </c>
      <c r="AJ26" s="252" t="str">
        <f>IF(ISNUMBER('Transformed 2013'!$AG17),"","X")</f>
        <v/>
      </c>
      <c r="AK26" s="252" t="str">
        <f>IF(ISNUMBER('Transformed 2016'!$AG17),"","X")</f>
        <v/>
      </c>
      <c r="AL26" s="266" t="str">
        <f>IF(ISNUMBER('Transformed 2019 new'!$AG17),"","X")</f>
        <v/>
      </c>
      <c r="AM26" s="252" t="str">
        <f>IF(ISNUMBER('Transformed 2007'!$AI17),"","X")</f>
        <v/>
      </c>
      <c r="AN26" s="252" t="str">
        <f>IF(ISNUMBER('Transformed 2010'!$AI17),"","X")</f>
        <v/>
      </c>
      <c r="AO26" s="252" t="str">
        <f>IF(ISNUMBER('Transformed 2013'!$AI17),"","X")</f>
        <v/>
      </c>
      <c r="AP26" s="252" t="str">
        <f>IF(ISNUMBER('Transformed 2016'!$AI17),"","X")</f>
        <v/>
      </c>
      <c r="AQ26" s="266" t="str">
        <f>IF(ISNUMBER('Transformed 2019 new'!$AI17),"","X")</f>
        <v/>
      </c>
      <c r="AR26" s="252" t="str">
        <f>IF(ISNUMBER('Transformed 2007'!$AK17),"","X")</f>
        <v/>
      </c>
      <c r="AS26" s="252" t="str">
        <f>IF(ISNUMBER('Transformed 2010'!$AK17),"","X")</f>
        <v/>
      </c>
      <c r="AT26" s="252" t="str">
        <f>IF(ISNUMBER('Transformed 2013'!$AK17),"","X")</f>
        <v/>
      </c>
      <c r="AU26" s="252" t="str">
        <f>IF(ISNUMBER('Transformed 2016'!$AK17),"","X")</f>
        <v/>
      </c>
      <c r="AV26" s="266" t="str">
        <f>IF(ISNUMBER('Transformed 2019 new'!$AK17),"","X")</f>
        <v/>
      </c>
      <c r="AW26" s="252" t="str">
        <f>IF(ISNUMBER('Transformed 2007'!$AM17),"","X")</f>
        <v/>
      </c>
      <c r="AX26" s="252" t="str">
        <f>IF(ISNUMBER('Transformed 2010'!$AM17),"","X")</f>
        <v/>
      </c>
      <c r="AY26" s="252" t="str">
        <f>IF(ISNUMBER('Transformed 2013'!$AM17),"","X")</f>
        <v/>
      </c>
      <c r="AZ26" s="252" t="str">
        <f>IF(ISNUMBER('Transformed 2016'!$AM17),"","X")</f>
        <v/>
      </c>
      <c r="BA26" s="266" t="str">
        <f>IF(ISNUMBER('Transformed 2019 new'!$AM17),"","X")</f>
        <v/>
      </c>
      <c r="BB26" s="252" t="str">
        <f>IF(ISNUMBER('Transformed 2007'!$AO17),"","X")</f>
        <v/>
      </c>
      <c r="BC26" s="252" t="str">
        <f>IF(ISNUMBER('Transformed 2010'!$AO17),"","X")</f>
        <v/>
      </c>
      <c r="BD26" s="252" t="str">
        <f>IF(ISNUMBER('Transformed 2013'!$AO17),"","X")</f>
        <v/>
      </c>
      <c r="BE26" s="252" t="str">
        <f>IF(ISNUMBER('Transformed 2016'!$AO17),"","X")</f>
        <v/>
      </c>
      <c r="BF26" s="266" t="str">
        <f>IF(ISNUMBER('Transformed 2019 new'!$AO17),"","X")</f>
        <v/>
      </c>
    </row>
    <row r="27" spans="1:58" s="240" customFormat="1" ht="13">
      <c r="A27" s="241" t="s">
        <v>27</v>
      </c>
      <c r="B27" s="226" t="s">
        <v>27</v>
      </c>
      <c r="C27" s="239">
        <f>'Transformed 2007'!Y18</f>
        <v>0.47756358655663012</v>
      </c>
      <c r="D27" s="239">
        <f>'Transformed 2010'!Y18</f>
        <v>0.50030213676913016</v>
      </c>
      <c r="E27" s="239">
        <f>'Transformed 2013'!Y18</f>
        <v>0.55052970292805881</v>
      </c>
      <c r="F27" s="239">
        <f>'Transformed 2016'!Y18</f>
        <v>0.54324444375038006</v>
      </c>
      <c r="G27" s="239">
        <f>'Transformed 2019 new'!Y18</f>
        <v>0.54481599733732433</v>
      </c>
      <c r="N27" s="240">
        <v>1</v>
      </c>
      <c r="Q27" s="251">
        <f t="shared" si="4"/>
        <v>1.0476136599451635</v>
      </c>
      <c r="R27" s="251">
        <f t="shared" si="4"/>
        <v>1.1003944665983041</v>
      </c>
      <c r="S27" s="251">
        <f t="shared" si="4"/>
        <v>0.98676681904912444</v>
      </c>
      <c r="T27" s="251">
        <f t="shared" si="4"/>
        <v>1.0028929031949132</v>
      </c>
      <c r="U27" s="273">
        <f t="shared" si="5"/>
        <v>1.1408239921841683</v>
      </c>
      <c r="W27" s="252" t="str">
        <f>IF(ISNUMBER('Transformed 2007'!AE18),IF(ISNUMBER('Transformed 2007'!AG18),IF(ISNUMBER('Transformed 2010'!AI18),IF(ISNUMBER('Transformed 2007'!AK18),IF(ISNUMBER('Transformed 2007'!AM18),IF(ISNUMBER('Transformed 2007'!AO18),"","X"),"X"),"X"),"X"),"X"),"X")</f>
        <v/>
      </c>
      <c r="X27" s="252" t="str">
        <f>IF(ISNUMBER('Transformed 2010'!AE18),IF(ISNUMBER('Transformed 2010'!AG18),IF(ISNUMBER('Transformed 2010'!AI18),IF(ISNUMBER('Transformed 2010'!AK18),IF(ISNUMBER('Transformed 2010'!AM18),IF(ISNUMBER('Transformed 2010'!AO18),"","X"),"X"),"X"),"X"),"X"),"X")</f>
        <v/>
      </c>
      <c r="Y27" s="252" t="str">
        <f>IF(ISNUMBER('Transformed 2013'!AE18),IF(ISNUMBER('Transformed 2013'!AG18),IF(ISNUMBER('Transformed 2013'!AI18),IF(ISNUMBER('Transformed 2013'!AK18),IF(ISNUMBER('Transformed 2013'!AM18),IF(ISNUMBER('Transformed 2013'!AO18),"","X"),"X"),"X"),"X"),"X"),"X")</f>
        <v/>
      </c>
      <c r="Z27" s="252" t="str">
        <f>IF(ISNUMBER('Transformed 2016'!AE18),IF(ISNUMBER('Transformed 2016'!AG18),IF(ISNUMBER('Transformed 2016'!AI18),IF(ISNUMBER('Transformed 2016'!AK18),IF(ISNUMBER('Transformed 2016'!AM18),IF(ISNUMBER('Transformed 2016'!AO18),"","X"),"X"),"X"),"X"),"X"),"X")</f>
        <v/>
      </c>
      <c r="AA27" s="252" t="str">
        <f>IF(ISNUMBER('Transformed 2019 new'!AE18),IF(ISNUMBER('Transformed 2019 new'!AG18),IF(ISNUMBER('Transformed 2019 new'!AI18),IF(ISNUMBER('Transformed 2019 new'!AK18),IF(ISNUMBER('Transformed 2019 new'!AM18),IF(ISNUMBER('Transformed 2019 new'!AO18),"","X"),"X"),"X"),"X"),"X"),"X")</f>
        <v/>
      </c>
      <c r="AB27" s="260"/>
      <c r="AC27" s="252" t="str">
        <f>IF(ISNUMBER('Transformed 2007'!$AE18),"","X")</f>
        <v/>
      </c>
      <c r="AD27" s="252" t="str">
        <f>IF(ISNUMBER('Transformed 2010'!$AE18),"","X")</f>
        <v/>
      </c>
      <c r="AE27" s="252" t="str">
        <f>IF(ISNUMBER('Transformed 2013'!$AE18),"","X")</f>
        <v/>
      </c>
      <c r="AF27" s="252" t="str">
        <f>IF(ISNUMBER('Transformed 2016'!$AE18),"","X")</f>
        <v/>
      </c>
      <c r="AG27" s="266" t="str">
        <f>IF(ISNUMBER('Transformed 2019 new'!$AE18),"","X")</f>
        <v/>
      </c>
      <c r="AH27" s="252" t="str">
        <f>IF(ISNUMBER('Transformed 2007'!$AG18),"","X")</f>
        <v/>
      </c>
      <c r="AI27" s="252" t="str">
        <f>IF(ISNUMBER('Transformed 2010'!$AG18),"","X")</f>
        <v/>
      </c>
      <c r="AJ27" s="252" t="str">
        <f>IF(ISNUMBER('Transformed 2013'!$AG18),"","X")</f>
        <v/>
      </c>
      <c r="AK27" s="252" t="str">
        <f>IF(ISNUMBER('Transformed 2016'!$AG18),"","X")</f>
        <v/>
      </c>
      <c r="AL27" s="266" t="str">
        <f>IF(ISNUMBER('Transformed 2019 new'!$AG18),"","X")</f>
        <v/>
      </c>
      <c r="AM27" s="252" t="str">
        <f>IF(ISNUMBER('Transformed 2007'!$AI18),"","X")</f>
        <v/>
      </c>
      <c r="AN27" s="252" t="str">
        <f>IF(ISNUMBER('Transformed 2010'!$AI18),"","X")</f>
        <v/>
      </c>
      <c r="AO27" s="252" t="str">
        <f>IF(ISNUMBER('Transformed 2013'!$AI18),"","X")</f>
        <v/>
      </c>
      <c r="AP27" s="252" t="str">
        <f>IF(ISNUMBER('Transformed 2016'!$AI18),"","X")</f>
        <v/>
      </c>
      <c r="AQ27" s="266" t="str">
        <f>IF(ISNUMBER('Transformed 2019 new'!$AI18),"","X")</f>
        <v/>
      </c>
      <c r="AR27" s="252" t="str">
        <f>IF(ISNUMBER('Transformed 2007'!$AK18),"","X")</f>
        <v/>
      </c>
      <c r="AS27" s="252" t="str">
        <f>IF(ISNUMBER('Transformed 2010'!$AK18),"","X")</f>
        <v/>
      </c>
      <c r="AT27" s="252" t="str">
        <f>IF(ISNUMBER('Transformed 2013'!$AK18),"","X")</f>
        <v/>
      </c>
      <c r="AU27" s="252" t="str">
        <f>IF(ISNUMBER('Transformed 2016'!$AK18),"","X")</f>
        <v/>
      </c>
      <c r="AV27" s="266" t="str">
        <f>IF(ISNUMBER('Transformed 2019 new'!$AK18),"","X")</f>
        <v/>
      </c>
      <c r="AW27" s="252" t="str">
        <f>IF(ISNUMBER('Transformed 2007'!$AM18),"","X")</f>
        <v/>
      </c>
      <c r="AX27" s="252" t="str">
        <f>IF(ISNUMBER('Transformed 2010'!$AM18),"","X")</f>
        <v/>
      </c>
      <c r="AY27" s="252" t="str">
        <f>IF(ISNUMBER('Transformed 2013'!$AM18),"","X")</f>
        <v/>
      </c>
      <c r="AZ27" s="252" t="str">
        <f>IF(ISNUMBER('Transformed 2016'!$AM18),"","X")</f>
        <v/>
      </c>
      <c r="BA27" s="266" t="str">
        <f>IF(ISNUMBER('Transformed 2019 new'!$AM18),"","X")</f>
        <v/>
      </c>
      <c r="BB27" s="252" t="str">
        <f>IF(ISNUMBER('Transformed 2007'!$AO18),"","X")</f>
        <v/>
      </c>
      <c r="BC27" s="252" t="str">
        <f>IF(ISNUMBER('Transformed 2010'!$AO18),"","X")</f>
        <v/>
      </c>
      <c r="BD27" s="252" t="str">
        <f>IF(ISNUMBER('Transformed 2013'!$AO18),"","X")</f>
        <v/>
      </c>
      <c r="BE27" s="252" t="str">
        <f>IF(ISNUMBER('Transformed 2016'!$AO18),"","X")</f>
        <v/>
      </c>
      <c r="BF27" s="266" t="str">
        <f>IF(ISNUMBER('Transformed 2019 new'!$AO18),"","X")</f>
        <v/>
      </c>
    </row>
    <row r="28" spans="1:58" s="240" customFormat="1" ht="13">
      <c r="A28" s="241" t="s">
        <v>28</v>
      </c>
      <c r="B28" s="226" t="s">
        <v>28</v>
      </c>
      <c r="C28" s="239">
        <f>'Transformed 2007'!Y19</f>
        <v>0.56433109124775127</v>
      </c>
      <c r="D28" s="239">
        <f>'Transformed 2010'!Y19</f>
        <v>0.59023123732364424</v>
      </c>
      <c r="E28" s="239">
        <f>'Transformed 2013'!Y19</f>
        <v>0.65239618606025129</v>
      </c>
      <c r="F28" s="239">
        <f>'Transformed 2016'!Y19</f>
        <v>0.60410722457096555</v>
      </c>
      <c r="G28" s="239">
        <f>'Transformed 2019 new'!Y19</f>
        <v>0.60812548918994269</v>
      </c>
      <c r="O28" s="240">
        <v>1</v>
      </c>
      <c r="Q28" s="251">
        <f t="shared" si="4"/>
        <v>1.0458953023811377</v>
      </c>
      <c r="R28" s="251">
        <f t="shared" si="4"/>
        <v>1.105323040878841</v>
      </c>
      <c r="S28" s="251">
        <f t="shared" si="4"/>
        <v>0.9259821523775339</v>
      </c>
      <c r="T28" s="251">
        <f t="shared" si="4"/>
        <v>1.0066515751766267</v>
      </c>
      <c r="U28" s="273">
        <f t="shared" si="5"/>
        <v>1.0776040849448163</v>
      </c>
      <c r="W28" s="252" t="str">
        <f>IF(ISNUMBER('Transformed 2007'!AE19),IF(ISNUMBER('Transformed 2007'!AG19),IF(ISNUMBER('Transformed 2010'!AI19),IF(ISNUMBER('Transformed 2007'!AK19),IF(ISNUMBER('Transformed 2007'!AM19),IF(ISNUMBER('Transformed 2007'!AO19),"","X"),"X"),"X"),"X"),"X"),"X")</f>
        <v/>
      </c>
      <c r="X28" s="252" t="str">
        <f>IF(ISNUMBER('Transformed 2010'!AE19),IF(ISNUMBER('Transformed 2010'!AG19),IF(ISNUMBER('Transformed 2010'!AI19),IF(ISNUMBER('Transformed 2010'!AK19),IF(ISNUMBER('Transformed 2010'!AM19),IF(ISNUMBER('Transformed 2010'!AO19),"","X"),"X"),"X"),"X"),"X"),"X")</f>
        <v/>
      </c>
      <c r="Y28" s="252" t="str">
        <f>IF(ISNUMBER('Transformed 2013'!AE19),IF(ISNUMBER('Transformed 2013'!AG19),IF(ISNUMBER('Transformed 2013'!AI19),IF(ISNUMBER('Transformed 2013'!AK19),IF(ISNUMBER('Transformed 2013'!AM19),IF(ISNUMBER('Transformed 2013'!AO19),"","X"),"X"),"X"),"X"),"X"),"X")</f>
        <v/>
      </c>
      <c r="Z28" s="252" t="str">
        <f>IF(ISNUMBER('Transformed 2016'!AE19),IF(ISNUMBER('Transformed 2016'!AG19),IF(ISNUMBER('Transformed 2016'!AI19),IF(ISNUMBER('Transformed 2016'!AK19),IF(ISNUMBER('Transformed 2016'!AM19),IF(ISNUMBER('Transformed 2016'!AO19),"","X"),"X"),"X"),"X"),"X"),"X")</f>
        <v/>
      </c>
      <c r="AA28" s="252" t="str">
        <f>IF(ISNUMBER('Transformed 2019 new'!AE19),IF(ISNUMBER('Transformed 2019 new'!AG19),IF(ISNUMBER('Transformed 2019 new'!AI19),IF(ISNUMBER('Transformed 2019 new'!AK19),IF(ISNUMBER('Transformed 2019 new'!AM19),IF(ISNUMBER('Transformed 2019 new'!AO19),"","X"),"X"),"X"),"X"),"X"),"X")</f>
        <v/>
      </c>
      <c r="AB28" s="260"/>
      <c r="AC28" s="252" t="str">
        <f>IF(ISNUMBER('Transformed 2007'!$AE19),"","X")</f>
        <v/>
      </c>
      <c r="AD28" s="252" t="str">
        <f>IF(ISNUMBER('Transformed 2010'!$AE19),"","X")</f>
        <v/>
      </c>
      <c r="AE28" s="252" t="str">
        <f>IF(ISNUMBER('Transformed 2013'!$AE19),"","X")</f>
        <v/>
      </c>
      <c r="AF28" s="252" t="str">
        <f>IF(ISNUMBER('Transformed 2016'!$AE19),"","X")</f>
        <v/>
      </c>
      <c r="AG28" s="266" t="str">
        <f>IF(ISNUMBER('Transformed 2019 new'!$AE19),"","X")</f>
        <v/>
      </c>
      <c r="AH28" s="252" t="str">
        <f>IF(ISNUMBER('Transformed 2007'!$AG19),"","X")</f>
        <v/>
      </c>
      <c r="AI28" s="252" t="str">
        <f>IF(ISNUMBER('Transformed 2010'!$AG19),"","X")</f>
        <v/>
      </c>
      <c r="AJ28" s="252" t="str">
        <f>IF(ISNUMBER('Transformed 2013'!$AG19),"","X")</f>
        <v/>
      </c>
      <c r="AK28" s="252" t="str">
        <f>IF(ISNUMBER('Transformed 2016'!$AG19),"","X")</f>
        <v/>
      </c>
      <c r="AL28" s="266" t="str">
        <f>IF(ISNUMBER('Transformed 2019 new'!$AG19),"","X")</f>
        <v/>
      </c>
      <c r="AM28" s="252" t="str">
        <f>IF(ISNUMBER('Transformed 2007'!$AI19),"","X")</f>
        <v/>
      </c>
      <c r="AN28" s="252" t="str">
        <f>IF(ISNUMBER('Transformed 2010'!$AI19),"","X")</f>
        <v/>
      </c>
      <c r="AO28" s="252" t="str">
        <f>IF(ISNUMBER('Transformed 2013'!$AI19),"","X")</f>
        <v/>
      </c>
      <c r="AP28" s="252" t="str">
        <f>IF(ISNUMBER('Transformed 2016'!$AI19),"","X")</f>
        <v/>
      </c>
      <c r="AQ28" s="266" t="str">
        <f>IF(ISNUMBER('Transformed 2019 new'!$AI19),"","X")</f>
        <v/>
      </c>
      <c r="AR28" s="252" t="str">
        <f>IF(ISNUMBER('Transformed 2007'!$AK19),"","X")</f>
        <v/>
      </c>
      <c r="AS28" s="252" t="str">
        <f>IF(ISNUMBER('Transformed 2010'!$AK19),"","X")</f>
        <v/>
      </c>
      <c r="AT28" s="252" t="str">
        <f>IF(ISNUMBER('Transformed 2013'!$AK19),"","X")</f>
        <v/>
      </c>
      <c r="AU28" s="252" t="str">
        <f>IF(ISNUMBER('Transformed 2016'!$AK19),"","X")</f>
        <v/>
      </c>
      <c r="AV28" s="266" t="str">
        <f>IF(ISNUMBER('Transformed 2019 new'!$AK19),"","X")</f>
        <v/>
      </c>
      <c r="AW28" s="252" t="str">
        <f>IF(ISNUMBER('Transformed 2007'!$AM19),"","X")</f>
        <v/>
      </c>
      <c r="AX28" s="252" t="str">
        <f>IF(ISNUMBER('Transformed 2010'!$AM19),"","X")</f>
        <v/>
      </c>
      <c r="AY28" s="252" t="str">
        <f>IF(ISNUMBER('Transformed 2013'!$AM19),"","X")</f>
        <v/>
      </c>
      <c r="AZ28" s="252" t="str">
        <f>IF(ISNUMBER('Transformed 2016'!$AM19),"","X")</f>
        <v/>
      </c>
      <c r="BA28" s="266" t="str">
        <f>IF(ISNUMBER('Transformed 2019 new'!$AM19),"","X")</f>
        <v/>
      </c>
      <c r="BB28" s="252" t="str">
        <f>IF(ISNUMBER('Transformed 2007'!$AO19),"","X")</f>
        <v/>
      </c>
      <c r="BC28" s="252" t="str">
        <f>IF(ISNUMBER('Transformed 2010'!$AO19),"","X")</f>
        <v/>
      </c>
      <c r="BD28" s="252" t="str">
        <f>IF(ISNUMBER('Transformed 2013'!$AO19),"","X")</f>
        <v/>
      </c>
      <c r="BE28" s="252" t="str">
        <f>IF(ISNUMBER('Transformed 2016'!$AO19),"","X")</f>
        <v/>
      </c>
      <c r="BF28" s="266" t="str">
        <f>IF(ISNUMBER('Transformed 2019 new'!$AO19),"","X")</f>
        <v/>
      </c>
    </row>
    <row r="29" spans="1:58" s="240" customFormat="1" ht="13">
      <c r="A29" s="241" t="s">
        <v>29</v>
      </c>
      <c r="B29" s="226" t="s">
        <v>29</v>
      </c>
      <c r="C29" s="239">
        <f>'Transformed 2007'!Y20</f>
        <v>0.61885847159474117</v>
      </c>
      <c r="D29" s="239">
        <f>'Transformed 2010'!Y20</f>
        <v>0.65058704237883358</v>
      </c>
      <c r="E29" s="239">
        <f>'Transformed 2013'!Y20</f>
        <v>0.66073075461544084</v>
      </c>
      <c r="F29" s="239">
        <f>'Transformed 2016'!Y20</f>
        <v>0.63775507389920549</v>
      </c>
      <c r="G29" s="239">
        <f>'Transformed 2019 new'!Y20</f>
        <v>0.5976746154289756</v>
      </c>
      <c r="K29" s="240">
        <v>1</v>
      </c>
      <c r="Q29" s="251">
        <f t="shared" si="4"/>
        <v>1.0512695103006844</v>
      </c>
      <c r="R29" s="251">
        <f t="shared" si="4"/>
        <v>1.0155916296757423</v>
      </c>
      <c r="S29" s="251">
        <f t="shared" si="4"/>
        <v>0.96522686350568365</v>
      </c>
      <c r="T29" s="251">
        <f t="shared" si="4"/>
        <v>0.9371538383455269</v>
      </c>
      <c r="U29" s="273">
        <f t="shared" si="5"/>
        <v>0.96576946565637745</v>
      </c>
      <c r="W29" s="252" t="str">
        <f>IF(ISNUMBER('Transformed 2007'!AE20),IF(ISNUMBER('Transformed 2007'!AG20),IF(ISNUMBER('Transformed 2010'!AI20),IF(ISNUMBER('Transformed 2007'!AK20),IF(ISNUMBER('Transformed 2007'!AM20),IF(ISNUMBER('Transformed 2007'!AO20),"","X"),"X"),"X"),"X"),"X"),"X")</f>
        <v/>
      </c>
      <c r="X29" s="252" t="str">
        <f>IF(ISNUMBER('Transformed 2010'!AE20),IF(ISNUMBER('Transformed 2010'!AG20),IF(ISNUMBER('Transformed 2010'!AI20),IF(ISNUMBER('Transformed 2010'!AK20),IF(ISNUMBER('Transformed 2010'!AM20),IF(ISNUMBER('Transformed 2010'!AO20),"","X"),"X"),"X"),"X"),"X"),"X")</f>
        <v/>
      </c>
      <c r="Y29" s="252" t="str">
        <f>IF(ISNUMBER('Transformed 2013'!AE20),IF(ISNUMBER('Transformed 2013'!AG20),IF(ISNUMBER('Transformed 2013'!AI20),IF(ISNUMBER('Transformed 2013'!AK20),IF(ISNUMBER('Transformed 2013'!AM20),IF(ISNUMBER('Transformed 2013'!AO20),"","X"),"X"),"X"),"X"),"X"),"X")</f>
        <v/>
      </c>
      <c r="Z29" s="252" t="str">
        <f>IF(ISNUMBER('Transformed 2016'!AE20),IF(ISNUMBER('Transformed 2016'!AG20),IF(ISNUMBER('Transformed 2016'!AI20),IF(ISNUMBER('Transformed 2016'!AK20),IF(ISNUMBER('Transformed 2016'!AM20),IF(ISNUMBER('Transformed 2016'!AO20),"","X"),"X"),"X"),"X"),"X"),"X")</f>
        <v/>
      </c>
      <c r="AA29" s="252" t="str">
        <f>IF(ISNUMBER('Transformed 2019 new'!AE20),IF(ISNUMBER('Transformed 2019 new'!AG20),IF(ISNUMBER('Transformed 2019 new'!AI20),IF(ISNUMBER('Transformed 2019 new'!AK20),IF(ISNUMBER('Transformed 2019 new'!AM20),IF(ISNUMBER('Transformed 2019 new'!AO20),"","X"),"X"),"X"),"X"),"X"),"X")</f>
        <v/>
      </c>
      <c r="AB29" s="260"/>
      <c r="AC29" s="252" t="str">
        <f>IF(ISNUMBER('Transformed 2007'!$AE20),"","X")</f>
        <v/>
      </c>
      <c r="AD29" s="252" t="str">
        <f>IF(ISNUMBER('Transformed 2010'!$AE20),"","X")</f>
        <v/>
      </c>
      <c r="AE29" s="252" t="str">
        <f>IF(ISNUMBER('Transformed 2013'!$AE20),"","X")</f>
        <v/>
      </c>
      <c r="AF29" s="252" t="str">
        <f>IF(ISNUMBER('Transformed 2016'!$AE20),"","X")</f>
        <v/>
      </c>
      <c r="AG29" s="266" t="str">
        <f>IF(ISNUMBER('Transformed 2019 new'!$AE20),"","X")</f>
        <v/>
      </c>
      <c r="AH29" s="252" t="str">
        <f>IF(ISNUMBER('Transformed 2007'!$AG20),"","X")</f>
        <v/>
      </c>
      <c r="AI29" s="252" t="str">
        <f>IF(ISNUMBER('Transformed 2010'!$AG20),"","X")</f>
        <v/>
      </c>
      <c r="AJ29" s="252" t="str">
        <f>IF(ISNUMBER('Transformed 2013'!$AG20),"","X")</f>
        <v/>
      </c>
      <c r="AK29" s="252" t="str">
        <f>IF(ISNUMBER('Transformed 2016'!$AG20),"","X")</f>
        <v/>
      </c>
      <c r="AL29" s="266" t="str">
        <f>IF(ISNUMBER('Transformed 2019 new'!$AG20),"","X")</f>
        <v/>
      </c>
      <c r="AM29" s="252" t="str">
        <f>IF(ISNUMBER('Transformed 2007'!$AI20),"","X")</f>
        <v/>
      </c>
      <c r="AN29" s="252" t="str">
        <f>IF(ISNUMBER('Transformed 2010'!$AI20),"","X")</f>
        <v/>
      </c>
      <c r="AO29" s="252" t="str">
        <f>IF(ISNUMBER('Transformed 2013'!$AI20),"","X")</f>
        <v/>
      </c>
      <c r="AP29" s="252" t="str">
        <f>IF(ISNUMBER('Transformed 2016'!$AI20),"","X")</f>
        <v/>
      </c>
      <c r="AQ29" s="266" t="str">
        <f>IF(ISNUMBER('Transformed 2019 new'!$AI20),"","X")</f>
        <v/>
      </c>
      <c r="AR29" s="252" t="str">
        <f>IF(ISNUMBER('Transformed 2007'!$AK20),"","X")</f>
        <v/>
      </c>
      <c r="AS29" s="252" t="str">
        <f>IF(ISNUMBER('Transformed 2010'!$AK20),"","X")</f>
        <v/>
      </c>
      <c r="AT29" s="252" t="str">
        <f>IF(ISNUMBER('Transformed 2013'!$AK20),"","X")</f>
        <v/>
      </c>
      <c r="AU29" s="252" t="str">
        <f>IF(ISNUMBER('Transformed 2016'!$AK20),"","X")</f>
        <v/>
      </c>
      <c r="AV29" s="266" t="str">
        <f>IF(ISNUMBER('Transformed 2019 new'!$AK20),"","X")</f>
        <v/>
      </c>
      <c r="AW29" s="252" t="str">
        <f>IF(ISNUMBER('Transformed 2007'!$AM20),"","X")</f>
        <v/>
      </c>
      <c r="AX29" s="252" t="str">
        <f>IF(ISNUMBER('Transformed 2010'!$AM20),"","X")</f>
        <v/>
      </c>
      <c r="AY29" s="252" t="str">
        <f>IF(ISNUMBER('Transformed 2013'!$AM20),"","X")</f>
        <v/>
      </c>
      <c r="AZ29" s="252" t="str">
        <f>IF(ISNUMBER('Transformed 2016'!$AM20),"","X")</f>
        <v/>
      </c>
      <c r="BA29" s="266" t="str">
        <f>IF(ISNUMBER('Transformed 2019 new'!$AM20),"","X")</f>
        <v/>
      </c>
      <c r="BB29" s="252" t="str">
        <f>IF(ISNUMBER('Transformed 2007'!$AO20),"","X")</f>
        <v/>
      </c>
      <c r="BC29" s="252" t="str">
        <f>IF(ISNUMBER('Transformed 2010'!$AO20),"","X")</f>
        <v/>
      </c>
      <c r="BD29" s="252" t="str">
        <f>IF(ISNUMBER('Transformed 2013'!$AO20),"","X")</f>
        <v/>
      </c>
      <c r="BE29" s="252" t="str">
        <f>IF(ISNUMBER('Transformed 2016'!$AO20),"","X")</f>
        <v/>
      </c>
      <c r="BF29" s="266" t="str">
        <f>IF(ISNUMBER('Transformed 2019 new'!$AO20),"","X")</f>
        <v/>
      </c>
    </row>
    <row r="30" spans="1:58" s="240" customFormat="1" ht="13">
      <c r="A30" s="241" t="s">
        <v>30</v>
      </c>
      <c r="B30" s="226" t="s">
        <v>30</v>
      </c>
      <c r="C30" s="239">
        <f>'Transformed 2007'!Y21</f>
        <v>0.57266191180432158</v>
      </c>
      <c r="D30" s="239">
        <f>'Transformed 2010'!Y21</f>
        <v>0.58809860256057156</v>
      </c>
      <c r="E30" s="239">
        <f>'Transformed 2013'!Y21</f>
        <v>0.60628567675164291</v>
      </c>
      <c r="F30" s="239">
        <f>'Transformed 2016'!Y21</f>
        <v>0.60741540007664307</v>
      </c>
      <c r="G30" s="239">
        <f>'Transformed 2019 new'!Y21</f>
        <v>0.63592025648054351</v>
      </c>
      <c r="N30" s="240">
        <v>1</v>
      </c>
      <c r="Q30" s="251">
        <f t="shared" si="4"/>
        <v>1.0269560283966026</v>
      </c>
      <c r="R30" s="251">
        <f t="shared" si="4"/>
        <v>1.0309252123910602</v>
      </c>
      <c r="S30" s="251">
        <f t="shared" si="4"/>
        <v>1.0018633514996642</v>
      </c>
      <c r="T30" s="251">
        <f t="shared" si="4"/>
        <v>1.0469281094952543</v>
      </c>
      <c r="U30" s="273">
        <f t="shared" si="5"/>
        <v>1.1104636843699103</v>
      </c>
      <c r="W30" s="252" t="str">
        <f>IF(ISNUMBER('Transformed 2007'!AE21),IF(ISNUMBER('Transformed 2007'!AG21),IF(ISNUMBER('Transformed 2010'!AI21),IF(ISNUMBER('Transformed 2007'!AK21),IF(ISNUMBER('Transformed 2007'!AM21),IF(ISNUMBER('Transformed 2007'!AO21),"","X"),"X"),"X"),"X"),"X"),"X")</f>
        <v/>
      </c>
      <c r="X30" s="252" t="str">
        <f>IF(ISNUMBER('Transformed 2010'!AE21),IF(ISNUMBER('Transformed 2010'!AG21),IF(ISNUMBER('Transformed 2010'!AI21),IF(ISNUMBER('Transformed 2010'!AK21),IF(ISNUMBER('Transformed 2010'!AM21),IF(ISNUMBER('Transformed 2010'!AO21),"","X"),"X"),"X"),"X"),"X"),"X")</f>
        <v/>
      </c>
      <c r="Y30" s="252" t="str">
        <f>IF(ISNUMBER('Transformed 2013'!AE21),IF(ISNUMBER('Transformed 2013'!AG21),IF(ISNUMBER('Transformed 2013'!AI21),IF(ISNUMBER('Transformed 2013'!AK21),IF(ISNUMBER('Transformed 2013'!AM21),IF(ISNUMBER('Transformed 2013'!AO21),"","X"),"X"),"X"),"X"),"X"),"X")</f>
        <v/>
      </c>
      <c r="Z30" s="252" t="str">
        <f>IF(ISNUMBER('Transformed 2016'!AE21),IF(ISNUMBER('Transformed 2016'!AG21),IF(ISNUMBER('Transformed 2016'!AI21),IF(ISNUMBER('Transformed 2016'!AK21),IF(ISNUMBER('Transformed 2016'!AM21),IF(ISNUMBER('Transformed 2016'!AO21),"","X"),"X"),"X"),"X"),"X"),"X")</f>
        <v/>
      </c>
      <c r="AA30" s="252" t="str">
        <f>IF(ISNUMBER('Transformed 2019 new'!AE21),IF(ISNUMBER('Transformed 2019 new'!AG21),IF(ISNUMBER('Transformed 2019 new'!AI21),IF(ISNUMBER('Transformed 2019 new'!AK21),IF(ISNUMBER('Transformed 2019 new'!AM21),IF(ISNUMBER('Transformed 2019 new'!AO21),"","X"),"X"),"X"),"X"),"X"),"X")</f>
        <v/>
      </c>
      <c r="AB30" s="260"/>
      <c r="AC30" s="252" t="str">
        <f>IF(ISNUMBER('Transformed 2007'!$AE21),"","X")</f>
        <v/>
      </c>
      <c r="AD30" s="252" t="str">
        <f>IF(ISNUMBER('Transformed 2010'!$AE21),"","X")</f>
        <v/>
      </c>
      <c r="AE30" s="252" t="str">
        <f>IF(ISNUMBER('Transformed 2013'!$AE21),"","X")</f>
        <v/>
      </c>
      <c r="AF30" s="252" t="str">
        <f>IF(ISNUMBER('Transformed 2016'!$AE21),"","X")</f>
        <v/>
      </c>
      <c r="AG30" s="266" t="str">
        <f>IF(ISNUMBER('Transformed 2019 new'!$AE21),"","X")</f>
        <v/>
      </c>
      <c r="AH30" s="252" t="str">
        <f>IF(ISNUMBER('Transformed 2007'!$AG21),"","X")</f>
        <v/>
      </c>
      <c r="AI30" s="252" t="str">
        <f>IF(ISNUMBER('Transformed 2010'!$AG21),"","X")</f>
        <v/>
      </c>
      <c r="AJ30" s="252" t="str">
        <f>IF(ISNUMBER('Transformed 2013'!$AG21),"","X")</f>
        <v/>
      </c>
      <c r="AK30" s="252" t="str">
        <f>IF(ISNUMBER('Transformed 2016'!$AG21),"","X")</f>
        <v/>
      </c>
      <c r="AL30" s="266" t="str">
        <f>IF(ISNUMBER('Transformed 2019 new'!$AG21),"","X")</f>
        <v/>
      </c>
      <c r="AM30" s="252" t="str">
        <f>IF(ISNUMBER('Transformed 2007'!$AI21),"","X")</f>
        <v/>
      </c>
      <c r="AN30" s="252" t="str">
        <f>IF(ISNUMBER('Transformed 2010'!$AI21),"","X")</f>
        <v/>
      </c>
      <c r="AO30" s="252" t="str">
        <f>IF(ISNUMBER('Transformed 2013'!$AI21),"","X")</f>
        <v/>
      </c>
      <c r="AP30" s="252" t="str">
        <f>IF(ISNUMBER('Transformed 2016'!$AI21),"","X")</f>
        <v/>
      </c>
      <c r="AQ30" s="266" t="str">
        <f>IF(ISNUMBER('Transformed 2019 new'!$AI21),"","X")</f>
        <v/>
      </c>
      <c r="AR30" s="252" t="str">
        <f>IF(ISNUMBER('Transformed 2007'!$AK21),"","X")</f>
        <v/>
      </c>
      <c r="AS30" s="252" t="str">
        <f>IF(ISNUMBER('Transformed 2010'!$AK21),"","X")</f>
        <v/>
      </c>
      <c r="AT30" s="252" t="str">
        <f>IF(ISNUMBER('Transformed 2013'!$AK21),"","X")</f>
        <v/>
      </c>
      <c r="AU30" s="252" t="str">
        <f>IF(ISNUMBER('Transformed 2016'!$AK21),"","X")</f>
        <v/>
      </c>
      <c r="AV30" s="266" t="str">
        <f>IF(ISNUMBER('Transformed 2019 new'!$AK21),"","X")</f>
        <v/>
      </c>
      <c r="AW30" s="252" t="str">
        <f>IF(ISNUMBER('Transformed 2007'!$AM21),"","X")</f>
        <v/>
      </c>
      <c r="AX30" s="252" t="str">
        <f>IF(ISNUMBER('Transformed 2010'!$AM21),"","X")</f>
        <v/>
      </c>
      <c r="AY30" s="252" t="str">
        <f>IF(ISNUMBER('Transformed 2013'!$AM21),"","X")</f>
        <v/>
      </c>
      <c r="AZ30" s="252" t="str">
        <f>IF(ISNUMBER('Transformed 2016'!$AM21),"","X")</f>
        <v/>
      </c>
      <c r="BA30" s="266" t="str">
        <f>IF(ISNUMBER('Transformed 2019 new'!$AM21),"","X")</f>
        <v/>
      </c>
      <c r="BB30" s="252" t="str">
        <f>IF(ISNUMBER('Transformed 2007'!$AO21),"","X")</f>
        <v/>
      </c>
      <c r="BC30" s="252" t="str">
        <f>IF(ISNUMBER('Transformed 2010'!$AO21),"","X")</f>
        <v/>
      </c>
      <c r="BD30" s="252" t="str">
        <f>IF(ISNUMBER('Transformed 2013'!$AO21),"","X")</f>
        <v/>
      </c>
      <c r="BE30" s="252" t="str">
        <f>IF(ISNUMBER('Transformed 2016'!$AO21),"","X")</f>
        <v/>
      </c>
      <c r="BF30" s="266" t="str">
        <f>IF(ISNUMBER('Transformed 2019 new'!$AO21),"","X")</f>
        <v/>
      </c>
    </row>
    <row r="31" spans="1:58" s="240" customFormat="1" ht="13">
      <c r="A31" s="241" t="s">
        <v>31</v>
      </c>
      <c r="B31" s="226" t="s">
        <v>31</v>
      </c>
      <c r="C31" s="239">
        <f>'Transformed 2007'!Y22</f>
        <v>0.51010365977232142</v>
      </c>
      <c r="D31" s="239">
        <f>'Transformed 2010'!Y22</f>
        <v>0.51864725617500007</v>
      </c>
      <c r="E31" s="239">
        <f>'Transformed 2013'!Y22</f>
        <v>0.60323425373928563</v>
      </c>
      <c r="F31" s="239">
        <f>'Transformed 2016'!Y22</f>
        <v>0.57237961303928575</v>
      </c>
      <c r="G31" s="239">
        <f>'Transformed 2019 new'!Y22</f>
        <v>0.5981515277611934</v>
      </c>
      <c r="J31" s="240">
        <v>1</v>
      </c>
      <c r="Q31" s="251">
        <f t="shared" si="4"/>
        <v>1.0167487455520159</v>
      </c>
      <c r="R31" s="251">
        <f t="shared" si="4"/>
        <v>1.1630915743931836</v>
      </c>
      <c r="S31" s="251">
        <f t="shared" si="4"/>
        <v>0.9488513118929498</v>
      </c>
      <c r="T31" s="251">
        <f t="shared" si="4"/>
        <v>1.0450259131087165</v>
      </c>
      <c r="U31" s="273">
        <f t="shared" si="5"/>
        <v>1.172607795106138</v>
      </c>
      <c r="W31" s="252" t="str">
        <f>IF(ISNUMBER('Transformed 2007'!AE22),IF(ISNUMBER('Transformed 2007'!AG22),IF(ISNUMBER('Transformed 2010'!AI22),IF(ISNUMBER('Transformed 2007'!AK22),IF(ISNUMBER('Transformed 2007'!AM22),IF(ISNUMBER('Transformed 2007'!AO22),"","X"),"X"),"X"),"X"),"X"),"X")</f>
        <v/>
      </c>
      <c r="X31" s="252" t="str">
        <f>IF(ISNUMBER('Transformed 2010'!AE22),IF(ISNUMBER('Transformed 2010'!AG22),IF(ISNUMBER('Transformed 2010'!AI22),IF(ISNUMBER('Transformed 2010'!AK22),IF(ISNUMBER('Transformed 2010'!AM22),IF(ISNUMBER('Transformed 2010'!AO22),"","X"),"X"),"X"),"X"),"X"),"X")</f>
        <v/>
      </c>
      <c r="Y31" s="252" t="str">
        <f>IF(ISNUMBER('Transformed 2013'!AE22),IF(ISNUMBER('Transformed 2013'!AG22),IF(ISNUMBER('Transformed 2013'!AI22),IF(ISNUMBER('Transformed 2013'!AK22),IF(ISNUMBER('Transformed 2013'!AM22),IF(ISNUMBER('Transformed 2013'!AO22),"","X"),"X"),"X"),"X"),"X"),"X")</f>
        <v/>
      </c>
      <c r="Z31" s="252" t="str">
        <f>IF(ISNUMBER('Transformed 2016'!AE22),IF(ISNUMBER('Transformed 2016'!AG22),IF(ISNUMBER('Transformed 2016'!AI22),IF(ISNUMBER('Transformed 2016'!AK22),IF(ISNUMBER('Transformed 2016'!AM22),IF(ISNUMBER('Transformed 2016'!AO22),"","X"),"X"),"X"),"X"),"X"),"X")</f>
        <v/>
      </c>
      <c r="AA31" s="252" t="str">
        <f>IF(ISNUMBER('Transformed 2019 new'!AE22),IF(ISNUMBER('Transformed 2019 new'!AG22),IF(ISNUMBER('Transformed 2019 new'!AI22),IF(ISNUMBER('Transformed 2019 new'!AK22),IF(ISNUMBER('Transformed 2019 new'!AM22),IF(ISNUMBER('Transformed 2019 new'!AO22),"","X"),"X"),"X"),"X"),"X"),"X")</f>
        <v/>
      </c>
      <c r="AB31" s="260"/>
      <c r="AC31" s="252" t="str">
        <f>IF(ISNUMBER('Transformed 2007'!$AE22),"","X")</f>
        <v/>
      </c>
      <c r="AD31" s="252" t="str">
        <f>IF(ISNUMBER('Transformed 2010'!$AE22),"","X")</f>
        <v/>
      </c>
      <c r="AE31" s="252" t="str">
        <f>IF(ISNUMBER('Transformed 2013'!$AE22),"","X")</f>
        <v/>
      </c>
      <c r="AF31" s="252" t="str">
        <f>IF(ISNUMBER('Transformed 2016'!$AE22),"","X")</f>
        <v/>
      </c>
      <c r="AG31" s="266" t="str">
        <f>IF(ISNUMBER('Transformed 2019 new'!$AE22),"","X")</f>
        <v/>
      </c>
      <c r="AH31" s="252" t="str">
        <f>IF(ISNUMBER('Transformed 2007'!$AG22),"","X")</f>
        <v/>
      </c>
      <c r="AI31" s="252" t="str">
        <f>IF(ISNUMBER('Transformed 2010'!$AG22),"","X")</f>
        <v/>
      </c>
      <c r="AJ31" s="252" t="str">
        <f>IF(ISNUMBER('Transformed 2013'!$AG22),"","X")</f>
        <v/>
      </c>
      <c r="AK31" s="252" t="str">
        <f>IF(ISNUMBER('Transformed 2016'!$AG22),"","X")</f>
        <v/>
      </c>
      <c r="AL31" s="266" t="str">
        <f>IF(ISNUMBER('Transformed 2019 new'!$AG22),"","X")</f>
        <v/>
      </c>
      <c r="AM31" s="252" t="str">
        <f>IF(ISNUMBER('Transformed 2007'!$AI22),"","X")</f>
        <v/>
      </c>
      <c r="AN31" s="252" t="str">
        <f>IF(ISNUMBER('Transformed 2010'!$AI22),"","X")</f>
        <v/>
      </c>
      <c r="AO31" s="252" t="str">
        <f>IF(ISNUMBER('Transformed 2013'!$AI22),"","X")</f>
        <v/>
      </c>
      <c r="AP31" s="252" t="str">
        <f>IF(ISNUMBER('Transformed 2016'!$AI22),"","X")</f>
        <v/>
      </c>
      <c r="AQ31" s="266" t="str">
        <f>IF(ISNUMBER('Transformed 2019 new'!$AI22),"","X")</f>
        <v/>
      </c>
      <c r="AR31" s="252" t="str">
        <f>IF(ISNUMBER('Transformed 2007'!$AK22),"","X")</f>
        <v/>
      </c>
      <c r="AS31" s="252" t="str">
        <f>IF(ISNUMBER('Transformed 2010'!$AK22),"","X")</f>
        <v/>
      </c>
      <c r="AT31" s="252" t="str">
        <f>IF(ISNUMBER('Transformed 2013'!$AK22),"","X")</f>
        <v/>
      </c>
      <c r="AU31" s="252" t="str">
        <f>IF(ISNUMBER('Transformed 2016'!$AK22),"","X")</f>
        <v/>
      </c>
      <c r="AV31" s="266" t="str">
        <f>IF(ISNUMBER('Transformed 2019 new'!$AK22),"","X")</f>
        <v/>
      </c>
      <c r="AW31" s="252" t="str">
        <f>IF(ISNUMBER('Transformed 2007'!$AM22),"","X")</f>
        <v/>
      </c>
      <c r="AX31" s="252" t="str">
        <f>IF(ISNUMBER('Transformed 2010'!$AM22),"","X")</f>
        <v/>
      </c>
      <c r="AY31" s="252" t="str">
        <f>IF(ISNUMBER('Transformed 2013'!$AM22),"","X")</f>
        <v/>
      </c>
      <c r="AZ31" s="252" t="str">
        <f>IF(ISNUMBER('Transformed 2016'!$AM22),"","X")</f>
        <v/>
      </c>
      <c r="BA31" s="266" t="str">
        <f>IF(ISNUMBER('Transformed 2019 new'!$AM22),"","X")</f>
        <v/>
      </c>
      <c r="BB31" s="252" t="str">
        <f>IF(ISNUMBER('Transformed 2007'!$AO22),"","X")</f>
        <v/>
      </c>
      <c r="BC31" s="252" t="str">
        <f>IF(ISNUMBER('Transformed 2010'!$AO22),"","X")</f>
        <v/>
      </c>
      <c r="BD31" s="252" t="str">
        <f>IF(ISNUMBER('Transformed 2013'!$AO22),"","X")</f>
        <v/>
      </c>
      <c r="BE31" s="252" t="str">
        <f>IF(ISNUMBER('Transformed 2016'!$AO22),"","X")</f>
        <v/>
      </c>
      <c r="BF31" s="266" t="str">
        <f>IF(ISNUMBER('Transformed 2019 new'!$AO22),"","X")</f>
        <v/>
      </c>
    </row>
    <row r="32" spans="1:58" s="240" customFormat="1" ht="13">
      <c r="A32" s="241" t="s">
        <v>32</v>
      </c>
      <c r="B32" s="226" t="s">
        <v>32</v>
      </c>
      <c r="C32" s="239">
        <f>'Transformed 2007'!Y23</f>
        <v>0.57558100142857049</v>
      </c>
      <c r="D32" s="239">
        <f>'Transformed 2010'!Y23</f>
        <v>0.58910337638035615</v>
      </c>
      <c r="E32" s="239">
        <f>'Transformed 2013'!Y23</f>
        <v>0.61204270287321338</v>
      </c>
      <c r="F32" s="239">
        <f>'Transformed 2016'!Y23</f>
        <v>0.62564752260089185</v>
      </c>
      <c r="G32" s="239">
        <f>'Transformed 2019 new'!Y23</f>
        <v>0.65160142761839823</v>
      </c>
      <c r="L32" s="240">
        <v>1</v>
      </c>
      <c r="Q32" s="251">
        <f t="shared" si="4"/>
        <v>1.023493435186748</v>
      </c>
      <c r="R32" s="251">
        <f t="shared" si="4"/>
        <v>1.0389393906275057</v>
      </c>
      <c r="S32" s="251">
        <f t="shared" si="4"/>
        <v>1.0222285465765888</v>
      </c>
      <c r="T32" s="251">
        <f t="shared" si="4"/>
        <v>1.0414832698603407</v>
      </c>
      <c r="U32" s="273">
        <f t="shared" si="5"/>
        <v>1.1320759823572144</v>
      </c>
      <c r="W32" s="252" t="str">
        <f>IF(ISNUMBER('Transformed 2007'!AE23),IF(ISNUMBER('Transformed 2007'!AG23),IF(ISNUMBER('Transformed 2010'!AI23),IF(ISNUMBER('Transformed 2007'!AK23),IF(ISNUMBER('Transformed 2007'!AM23),IF(ISNUMBER('Transformed 2007'!AO23),"","X"),"X"),"X"),"X"),"X"),"X")</f>
        <v/>
      </c>
      <c r="X32" s="252" t="str">
        <f>IF(ISNUMBER('Transformed 2010'!AE23),IF(ISNUMBER('Transformed 2010'!AG23),IF(ISNUMBER('Transformed 2010'!AI23),IF(ISNUMBER('Transformed 2010'!AK23),IF(ISNUMBER('Transformed 2010'!AM23),IF(ISNUMBER('Transformed 2010'!AO23),"","X"),"X"),"X"),"X"),"X"),"X")</f>
        <v/>
      </c>
      <c r="Y32" s="252" t="str">
        <f>IF(ISNUMBER('Transformed 2013'!AE23),IF(ISNUMBER('Transformed 2013'!AG23),IF(ISNUMBER('Transformed 2013'!AI23),IF(ISNUMBER('Transformed 2013'!AK23),IF(ISNUMBER('Transformed 2013'!AM23),IF(ISNUMBER('Transformed 2013'!AO23),"","X"),"X"),"X"),"X"),"X"),"X")</f>
        <v/>
      </c>
      <c r="Z32" s="252" t="str">
        <f>IF(ISNUMBER('Transformed 2016'!AE23),IF(ISNUMBER('Transformed 2016'!AG23),IF(ISNUMBER('Transformed 2016'!AI23),IF(ISNUMBER('Transformed 2016'!AK23),IF(ISNUMBER('Transformed 2016'!AM23),IF(ISNUMBER('Transformed 2016'!AO23),"","X"),"X"),"X"),"X"),"X"),"X")</f>
        <v/>
      </c>
      <c r="AA32" s="252" t="str">
        <f>IF(ISNUMBER('Transformed 2019 new'!AE23),IF(ISNUMBER('Transformed 2019 new'!AG23),IF(ISNUMBER('Transformed 2019 new'!AI23),IF(ISNUMBER('Transformed 2019 new'!AK23),IF(ISNUMBER('Transformed 2019 new'!AM23),IF(ISNUMBER('Transformed 2019 new'!AO23),"","X"),"X"),"X"),"X"),"X"),"X")</f>
        <v/>
      </c>
      <c r="AB32" s="260"/>
      <c r="AC32" s="252" t="str">
        <f>IF(ISNUMBER('Transformed 2007'!$AE23),"","X")</f>
        <v/>
      </c>
      <c r="AD32" s="252" t="str">
        <f>IF(ISNUMBER('Transformed 2010'!$AE23),"","X")</f>
        <v/>
      </c>
      <c r="AE32" s="252" t="str">
        <f>IF(ISNUMBER('Transformed 2013'!$AE23),"","X")</f>
        <v/>
      </c>
      <c r="AF32" s="252" t="str">
        <f>IF(ISNUMBER('Transformed 2016'!$AE23),"","X")</f>
        <v/>
      </c>
      <c r="AG32" s="266" t="str">
        <f>IF(ISNUMBER('Transformed 2019 new'!$AE23),"","X")</f>
        <v/>
      </c>
      <c r="AH32" s="252" t="str">
        <f>IF(ISNUMBER('Transformed 2007'!$AG23),"","X")</f>
        <v/>
      </c>
      <c r="AI32" s="252" t="str">
        <f>IF(ISNUMBER('Transformed 2010'!$AG23),"","X")</f>
        <v/>
      </c>
      <c r="AJ32" s="252" t="str">
        <f>IF(ISNUMBER('Transformed 2013'!$AG23),"","X")</f>
        <v/>
      </c>
      <c r="AK32" s="252" t="str">
        <f>IF(ISNUMBER('Transformed 2016'!$AG23),"","X")</f>
        <v/>
      </c>
      <c r="AL32" s="266" t="str">
        <f>IF(ISNUMBER('Transformed 2019 new'!$AG23),"","X")</f>
        <v/>
      </c>
      <c r="AM32" s="252" t="str">
        <f>IF(ISNUMBER('Transformed 2007'!$AI23),"","X")</f>
        <v/>
      </c>
      <c r="AN32" s="252" t="str">
        <f>IF(ISNUMBER('Transformed 2010'!$AI23),"","X")</f>
        <v/>
      </c>
      <c r="AO32" s="252" t="str">
        <f>IF(ISNUMBER('Transformed 2013'!$AI23),"","X")</f>
        <v/>
      </c>
      <c r="AP32" s="252" t="str">
        <f>IF(ISNUMBER('Transformed 2016'!$AI23),"","X")</f>
        <v/>
      </c>
      <c r="AQ32" s="266" t="str">
        <f>IF(ISNUMBER('Transformed 2019 new'!$AI23),"","X")</f>
        <v/>
      </c>
      <c r="AR32" s="252" t="str">
        <f>IF(ISNUMBER('Transformed 2007'!$AK23),"","X")</f>
        <v/>
      </c>
      <c r="AS32" s="252" t="str">
        <f>IF(ISNUMBER('Transformed 2010'!$AK23),"","X")</f>
        <v/>
      </c>
      <c r="AT32" s="252" t="str">
        <f>IF(ISNUMBER('Transformed 2013'!$AK23),"","X")</f>
        <v/>
      </c>
      <c r="AU32" s="252" t="str">
        <f>IF(ISNUMBER('Transformed 2016'!$AK23),"","X")</f>
        <v/>
      </c>
      <c r="AV32" s="266" t="str">
        <f>IF(ISNUMBER('Transformed 2019 new'!$AK23),"","X")</f>
        <v/>
      </c>
      <c r="AW32" s="252" t="str">
        <f>IF(ISNUMBER('Transformed 2007'!$AM23),"","X")</f>
        <v/>
      </c>
      <c r="AX32" s="252" t="str">
        <f>IF(ISNUMBER('Transformed 2010'!$AM23),"","X")</f>
        <v/>
      </c>
      <c r="AY32" s="252" t="str">
        <f>IF(ISNUMBER('Transformed 2013'!$AM23),"","X")</f>
        <v/>
      </c>
      <c r="AZ32" s="252" t="str">
        <f>IF(ISNUMBER('Transformed 2016'!$AM23),"","X")</f>
        <v/>
      </c>
      <c r="BA32" s="266" t="str">
        <f>IF(ISNUMBER('Transformed 2019 new'!$AM23),"","X")</f>
        <v/>
      </c>
      <c r="BB32" s="252" t="str">
        <f>IF(ISNUMBER('Transformed 2007'!$AO23),"","X")</f>
        <v/>
      </c>
      <c r="BC32" s="252" t="str">
        <f>IF(ISNUMBER('Transformed 2010'!$AO23),"","X")</f>
        <v/>
      </c>
      <c r="BD32" s="252" t="str">
        <f>IF(ISNUMBER('Transformed 2013'!$AO23),"","X")</f>
        <v/>
      </c>
      <c r="BE32" s="252" t="str">
        <f>IF(ISNUMBER('Transformed 2016'!$AO23),"","X")</f>
        <v/>
      </c>
      <c r="BF32" s="266" t="str">
        <f>IF(ISNUMBER('Transformed 2019 new'!$AO23),"","X")</f>
        <v/>
      </c>
    </row>
    <row r="33" spans="1:58" s="240" customFormat="1" ht="13">
      <c r="A33" s="241" t="s">
        <v>33</v>
      </c>
      <c r="B33" s="226" t="s">
        <v>33</v>
      </c>
      <c r="C33" s="239">
        <f>'Transformed 2007'!Y24</f>
        <v>0.41478836852887746</v>
      </c>
      <c r="D33" s="239">
        <f>'Transformed 2010'!Y24</f>
        <v>0.36204651043429048</v>
      </c>
      <c r="E33" s="239">
        <f>'Transformed 2013'!Y24</f>
        <v>0.36730335537982617</v>
      </c>
      <c r="F33" s="239">
        <f>'Transformed 2016'!Y24</f>
        <v>0.34480572419936412</v>
      </c>
      <c r="G33" s="239">
        <f>'Transformed 2019 new'!Y24</f>
        <v>0.36081308822436409</v>
      </c>
      <c r="K33" s="240">
        <v>1</v>
      </c>
      <c r="Q33" s="251">
        <f t="shared" si="4"/>
        <v>0.87284634262613103</v>
      </c>
      <c r="R33" s="251">
        <f t="shared" si="4"/>
        <v>1.0145198055885964</v>
      </c>
      <c r="S33" s="251">
        <f t="shared" si="4"/>
        <v>0.93874918143016317</v>
      </c>
      <c r="T33" s="251">
        <f t="shared" si="4"/>
        <v>1.0464242989647836</v>
      </c>
      <c r="U33" s="273">
        <f t="shared" si="5"/>
        <v>0.86987272450298803</v>
      </c>
      <c r="W33" s="252" t="str">
        <f>IF(ISNUMBER('Transformed 2007'!AE24),IF(ISNUMBER('Transformed 2007'!AG24),IF(ISNUMBER('Transformed 2010'!AI24),IF(ISNUMBER('Transformed 2007'!AK24),IF(ISNUMBER('Transformed 2007'!AM24),IF(ISNUMBER('Transformed 2007'!AO24),"","X"),"X"),"X"),"X"),"X"),"X")</f>
        <v/>
      </c>
      <c r="X33" s="252" t="str">
        <f>IF(ISNUMBER('Transformed 2010'!AE24),IF(ISNUMBER('Transformed 2010'!AG24),IF(ISNUMBER('Transformed 2010'!AI24),IF(ISNUMBER('Transformed 2010'!AK24),IF(ISNUMBER('Transformed 2010'!AM24),IF(ISNUMBER('Transformed 2010'!AO24),"","X"),"X"),"X"),"X"),"X"),"X")</f>
        <v/>
      </c>
      <c r="Y33" s="252" t="str">
        <f>IF(ISNUMBER('Transformed 2013'!AE24),IF(ISNUMBER('Transformed 2013'!AG24),IF(ISNUMBER('Transformed 2013'!AI24),IF(ISNUMBER('Transformed 2013'!AK24),IF(ISNUMBER('Transformed 2013'!AM24),IF(ISNUMBER('Transformed 2013'!AO24),"","X"),"X"),"X"),"X"),"X"),"X")</f>
        <v/>
      </c>
      <c r="Z33" s="252" t="str">
        <f>IF(ISNUMBER('Transformed 2016'!AE24),IF(ISNUMBER('Transformed 2016'!AG24),IF(ISNUMBER('Transformed 2016'!AI24),IF(ISNUMBER('Transformed 2016'!AK24),IF(ISNUMBER('Transformed 2016'!AM24),IF(ISNUMBER('Transformed 2016'!AO24),"","X"),"X"),"X"),"X"),"X"),"X")</f>
        <v/>
      </c>
      <c r="AA33" s="252" t="str">
        <f>IF(ISNUMBER('Transformed 2019 new'!AE24),IF(ISNUMBER('Transformed 2019 new'!AG24),IF(ISNUMBER('Transformed 2019 new'!AI24),IF(ISNUMBER('Transformed 2019 new'!AK24),IF(ISNUMBER('Transformed 2019 new'!AM24),IF(ISNUMBER('Transformed 2019 new'!AO24),"","X"),"X"),"X"),"X"),"X"),"X")</f>
        <v/>
      </c>
      <c r="AB33" s="260"/>
      <c r="AC33" s="252" t="str">
        <f>IF(ISNUMBER('Transformed 2007'!$AE24),"","X")</f>
        <v/>
      </c>
      <c r="AD33" s="252" t="str">
        <f>IF(ISNUMBER('Transformed 2010'!$AE24),"","X")</f>
        <v/>
      </c>
      <c r="AE33" s="252" t="str">
        <f>IF(ISNUMBER('Transformed 2013'!$AE24),"","X")</f>
        <v/>
      </c>
      <c r="AF33" s="252" t="str">
        <f>IF(ISNUMBER('Transformed 2016'!$AE24),"","X")</f>
        <v/>
      </c>
      <c r="AG33" s="266" t="str">
        <f>IF(ISNUMBER('Transformed 2019 new'!$AE24),"","X")</f>
        <v/>
      </c>
      <c r="AH33" s="252" t="str">
        <f>IF(ISNUMBER('Transformed 2007'!$AG24),"","X")</f>
        <v/>
      </c>
      <c r="AI33" s="252" t="str">
        <f>IF(ISNUMBER('Transformed 2010'!$AG24),"","X")</f>
        <v/>
      </c>
      <c r="AJ33" s="252" t="str">
        <f>IF(ISNUMBER('Transformed 2013'!$AG24),"","X")</f>
        <v/>
      </c>
      <c r="AK33" s="252" t="str">
        <f>IF(ISNUMBER('Transformed 2016'!$AG24),"","X")</f>
        <v/>
      </c>
      <c r="AL33" s="266" t="str">
        <f>IF(ISNUMBER('Transformed 2019 new'!$AG24),"","X")</f>
        <v/>
      </c>
      <c r="AM33" s="252" t="str">
        <f>IF(ISNUMBER('Transformed 2007'!$AI24),"","X")</f>
        <v/>
      </c>
      <c r="AN33" s="252" t="str">
        <f>IF(ISNUMBER('Transformed 2010'!$AI24),"","X")</f>
        <v/>
      </c>
      <c r="AO33" s="252" t="str">
        <f>IF(ISNUMBER('Transformed 2013'!$AI24),"","X")</f>
        <v/>
      </c>
      <c r="AP33" s="252" t="str">
        <f>IF(ISNUMBER('Transformed 2016'!$AI24),"","X")</f>
        <v/>
      </c>
      <c r="AQ33" s="266" t="str">
        <f>IF(ISNUMBER('Transformed 2019 new'!$AI24),"","X")</f>
        <v/>
      </c>
      <c r="AR33" s="252" t="str">
        <f>IF(ISNUMBER('Transformed 2007'!$AK24),"","X")</f>
        <v/>
      </c>
      <c r="AS33" s="252" t="str">
        <f>IF(ISNUMBER('Transformed 2010'!$AK24),"","X")</f>
        <v/>
      </c>
      <c r="AT33" s="252" t="str">
        <f>IF(ISNUMBER('Transformed 2013'!$AK24),"","X")</f>
        <v/>
      </c>
      <c r="AU33" s="252" t="str">
        <f>IF(ISNUMBER('Transformed 2016'!$AK24),"","X")</f>
        <v/>
      </c>
      <c r="AV33" s="266" t="str">
        <f>IF(ISNUMBER('Transformed 2019 new'!$AK24),"","X")</f>
        <v/>
      </c>
      <c r="AW33" s="252" t="str">
        <f>IF(ISNUMBER('Transformed 2007'!$AM24),"","X")</f>
        <v/>
      </c>
      <c r="AX33" s="252" t="str">
        <f>IF(ISNUMBER('Transformed 2010'!$AM24),"","X")</f>
        <v/>
      </c>
      <c r="AY33" s="252" t="str">
        <f>IF(ISNUMBER('Transformed 2013'!$AM24),"","X")</f>
        <v/>
      </c>
      <c r="AZ33" s="252" t="str">
        <f>IF(ISNUMBER('Transformed 2016'!$AM24),"","X")</f>
        <v/>
      </c>
      <c r="BA33" s="266" t="str">
        <f>IF(ISNUMBER('Transformed 2019 new'!$AM24),"","X")</f>
        <v/>
      </c>
      <c r="BB33" s="252" t="str">
        <f>IF(ISNUMBER('Transformed 2007'!$AO24),"","X")</f>
        <v/>
      </c>
      <c r="BC33" s="252" t="str">
        <f>IF(ISNUMBER('Transformed 2010'!$AO24),"","X")</f>
        <v/>
      </c>
      <c r="BD33" s="252" t="str">
        <f>IF(ISNUMBER('Transformed 2013'!$AO24),"","X")</f>
        <v/>
      </c>
      <c r="BE33" s="252" t="str">
        <f>IF(ISNUMBER('Transformed 2016'!$AO24),"","X")</f>
        <v/>
      </c>
      <c r="BF33" s="266" t="str">
        <f>IF(ISNUMBER('Transformed 2019 new'!$AO24),"","X")</f>
        <v/>
      </c>
    </row>
    <row r="34" spans="1:58" s="240" customFormat="1" ht="13">
      <c r="A34" s="241" t="s">
        <v>34</v>
      </c>
      <c r="B34" s="226" t="s">
        <v>34</v>
      </c>
      <c r="C34" s="239">
        <f>'Transformed 2007'!Y25</f>
        <v>0.39115504087519576</v>
      </c>
      <c r="D34" s="239">
        <f>'Transformed 2010'!Y25</f>
        <v>0.38512264029215998</v>
      </c>
      <c r="E34" s="239">
        <f>'Transformed 2013'!Y25</f>
        <v>0.37922117570287428</v>
      </c>
      <c r="F34" s="239">
        <f>'Transformed 2016'!Y25</f>
        <v>0.37805611965376718</v>
      </c>
      <c r="G34" s="239">
        <f>'Transformed 2019 new'!Y25</f>
        <v>0.37584583884178036</v>
      </c>
      <c r="K34" s="240">
        <v>1</v>
      </c>
      <c r="Q34" s="251">
        <f t="shared" si="4"/>
        <v>0.98457798071695946</v>
      </c>
      <c r="R34" s="251">
        <f t="shared" si="4"/>
        <v>0.9846764018214853</v>
      </c>
      <c r="S34" s="251">
        <f t="shared" si="4"/>
        <v>0.9969277663702516</v>
      </c>
      <c r="T34" s="251">
        <f t="shared" si="4"/>
        <v>0.99415356425387047</v>
      </c>
      <c r="U34" s="273">
        <f t="shared" si="5"/>
        <v>0.96086154993896644</v>
      </c>
      <c r="W34" s="252" t="str">
        <f>IF(ISNUMBER('Transformed 2007'!AE25),IF(ISNUMBER('Transformed 2007'!AG25),IF(ISNUMBER('Transformed 2010'!AI25),IF(ISNUMBER('Transformed 2007'!AK25),IF(ISNUMBER('Transformed 2007'!AM25),IF(ISNUMBER('Transformed 2007'!AO25),"","X"),"X"),"X"),"X"),"X"),"X")</f>
        <v/>
      </c>
      <c r="X34" s="252" t="str">
        <f>IF(ISNUMBER('Transformed 2010'!AE25),IF(ISNUMBER('Transformed 2010'!AG25),IF(ISNUMBER('Transformed 2010'!AI25),IF(ISNUMBER('Transformed 2010'!AK25),IF(ISNUMBER('Transformed 2010'!AM25),IF(ISNUMBER('Transformed 2010'!AO25),"","X"),"X"),"X"),"X"),"X"),"X")</f>
        <v/>
      </c>
      <c r="Y34" s="252" t="str">
        <f>IF(ISNUMBER('Transformed 2013'!AE25),IF(ISNUMBER('Transformed 2013'!AG25),IF(ISNUMBER('Transformed 2013'!AI25),IF(ISNUMBER('Transformed 2013'!AK25),IF(ISNUMBER('Transformed 2013'!AM25),IF(ISNUMBER('Transformed 2013'!AO25),"","X"),"X"),"X"),"X"),"X"),"X")</f>
        <v/>
      </c>
      <c r="Z34" s="252" t="str">
        <f>IF(ISNUMBER('Transformed 2016'!AE25),IF(ISNUMBER('Transformed 2016'!AG25),IF(ISNUMBER('Transformed 2016'!AI25),IF(ISNUMBER('Transformed 2016'!AK25),IF(ISNUMBER('Transformed 2016'!AM25),IF(ISNUMBER('Transformed 2016'!AO25),"","X"),"X"),"X"),"X"),"X"),"X")</f>
        <v/>
      </c>
      <c r="AA34" s="252" t="str">
        <f>IF(ISNUMBER('Transformed 2019 new'!AE25),IF(ISNUMBER('Transformed 2019 new'!AG25),IF(ISNUMBER('Transformed 2019 new'!AI25),IF(ISNUMBER('Transformed 2019 new'!AK25),IF(ISNUMBER('Transformed 2019 new'!AM25),IF(ISNUMBER('Transformed 2019 new'!AO25),"","X"),"X"),"X"),"X"),"X"),"X")</f>
        <v/>
      </c>
      <c r="AB34" s="260"/>
      <c r="AC34" s="252" t="str">
        <f>IF(ISNUMBER('Transformed 2007'!$AE25),"","X")</f>
        <v/>
      </c>
      <c r="AD34" s="252" t="str">
        <f>IF(ISNUMBER('Transformed 2010'!$AE25),"","X")</f>
        <v/>
      </c>
      <c r="AE34" s="252" t="str">
        <f>IF(ISNUMBER('Transformed 2013'!$AE25),"","X")</f>
        <v/>
      </c>
      <c r="AF34" s="252" t="str">
        <f>IF(ISNUMBER('Transformed 2016'!$AE25),"","X")</f>
        <v/>
      </c>
      <c r="AG34" s="266" t="str">
        <f>IF(ISNUMBER('Transformed 2019 new'!$AE25),"","X")</f>
        <v/>
      </c>
      <c r="AH34" s="252" t="str">
        <f>IF(ISNUMBER('Transformed 2007'!$AG25),"","X")</f>
        <v/>
      </c>
      <c r="AI34" s="252" t="str">
        <f>IF(ISNUMBER('Transformed 2010'!$AG25),"","X")</f>
        <v/>
      </c>
      <c r="AJ34" s="252" t="str">
        <f>IF(ISNUMBER('Transformed 2013'!$AG25),"","X")</f>
        <v/>
      </c>
      <c r="AK34" s="252" t="str">
        <f>IF(ISNUMBER('Transformed 2016'!$AG25),"","X")</f>
        <v/>
      </c>
      <c r="AL34" s="266" t="str">
        <f>IF(ISNUMBER('Transformed 2019 new'!$AG25),"","X")</f>
        <v/>
      </c>
      <c r="AM34" s="252" t="str">
        <f>IF(ISNUMBER('Transformed 2007'!$AI25),"","X")</f>
        <v/>
      </c>
      <c r="AN34" s="252" t="str">
        <f>IF(ISNUMBER('Transformed 2010'!$AI25),"","X")</f>
        <v/>
      </c>
      <c r="AO34" s="252" t="str">
        <f>IF(ISNUMBER('Transformed 2013'!$AI25),"","X")</f>
        <v/>
      </c>
      <c r="AP34" s="252" t="str">
        <f>IF(ISNUMBER('Transformed 2016'!$AI25),"","X")</f>
        <v/>
      </c>
      <c r="AQ34" s="266" t="str">
        <f>IF(ISNUMBER('Transformed 2019 new'!$AI25),"","X")</f>
        <v/>
      </c>
      <c r="AR34" s="252" t="str">
        <f>IF(ISNUMBER('Transformed 2007'!$AK25),"","X")</f>
        <v/>
      </c>
      <c r="AS34" s="252" t="str">
        <f>IF(ISNUMBER('Transformed 2010'!$AK25),"","X")</f>
        <v/>
      </c>
      <c r="AT34" s="252" t="str">
        <f>IF(ISNUMBER('Transformed 2013'!$AK25),"","X")</f>
        <v/>
      </c>
      <c r="AU34" s="252" t="str">
        <f>IF(ISNUMBER('Transformed 2016'!$AK25),"","X")</f>
        <v/>
      </c>
      <c r="AV34" s="266" t="str">
        <f>IF(ISNUMBER('Transformed 2019 new'!$AK25),"","X")</f>
        <v/>
      </c>
      <c r="AW34" s="252" t="str">
        <f>IF(ISNUMBER('Transformed 2007'!$AM25),"","X")</f>
        <v/>
      </c>
      <c r="AX34" s="252" t="str">
        <f>IF(ISNUMBER('Transformed 2010'!$AM25),"","X")</f>
        <v/>
      </c>
      <c r="AY34" s="252" t="str">
        <f>IF(ISNUMBER('Transformed 2013'!$AM25),"","X")</f>
        <v/>
      </c>
      <c r="AZ34" s="252" t="str">
        <f>IF(ISNUMBER('Transformed 2016'!$AM25),"","X")</f>
        <v/>
      </c>
      <c r="BA34" s="266" t="str">
        <f>IF(ISNUMBER('Transformed 2019 new'!$AM25),"","X")</f>
        <v/>
      </c>
      <c r="BB34" s="252" t="str">
        <f>IF(ISNUMBER('Transformed 2007'!$AO25),"","X")</f>
        <v/>
      </c>
      <c r="BC34" s="252" t="str">
        <f>IF(ISNUMBER('Transformed 2010'!$AO25),"","X")</f>
        <v/>
      </c>
      <c r="BD34" s="252" t="str">
        <f>IF(ISNUMBER('Transformed 2013'!$AO25),"","X")</f>
        <v/>
      </c>
      <c r="BE34" s="252" t="str">
        <f>IF(ISNUMBER('Transformed 2016'!$AO25),"","X")</f>
        <v/>
      </c>
      <c r="BF34" s="266" t="str">
        <f>IF(ISNUMBER('Transformed 2019 new'!$AO25),"","X")</f>
        <v/>
      </c>
    </row>
    <row r="35" spans="1:58" s="240" customFormat="1" ht="13">
      <c r="A35" s="241" t="s">
        <v>35</v>
      </c>
      <c r="B35" s="226" t="s">
        <v>35</v>
      </c>
      <c r="C35" s="239">
        <f>'Transformed 2007'!Y26</f>
        <v>0.31147324230465612</v>
      </c>
      <c r="D35" s="239">
        <f>'Transformed 2010'!Y26</f>
        <v>0.32283936998412044</v>
      </c>
      <c r="E35" s="239">
        <f>'Transformed 2013'!Y26</f>
        <v>0.34238303933124342</v>
      </c>
      <c r="F35" s="239">
        <f>'Transformed 2016'!Y26</f>
        <v>0.3591204758071363</v>
      </c>
      <c r="G35" s="239">
        <f>'Transformed 2019 new'!Y26</f>
        <v>0.35101593717373514</v>
      </c>
      <c r="J35" s="240">
        <v>1</v>
      </c>
      <c r="Q35" s="251">
        <f t="shared" si="4"/>
        <v>1.0364915059648911</v>
      </c>
      <c r="R35" s="251">
        <f t="shared" si="4"/>
        <v>1.0605368216029052</v>
      </c>
      <c r="S35" s="251">
        <f t="shared" si="4"/>
        <v>1.0488851214960446</v>
      </c>
      <c r="T35" s="251">
        <f t="shared" si="4"/>
        <v>0.97743225691827818</v>
      </c>
      <c r="U35" s="273">
        <f t="shared" si="5"/>
        <v>1.1269537459349455</v>
      </c>
      <c r="W35" s="252" t="str">
        <f>IF(ISNUMBER('Transformed 2007'!AE26),IF(ISNUMBER('Transformed 2007'!AG26),IF(ISNUMBER('Transformed 2010'!AI26),IF(ISNUMBER('Transformed 2007'!AK26),IF(ISNUMBER('Transformed 2007'!AM26),IF(ISNUMBER('Transformed 2007'!AO26),"","X"),"X"),"X"),"X"),"X"),"X")</f>
        <v/>
      </c>
      <c r="X35" s="252" t="str">
        <f>IF(ISNUMBER('Transformed 2010'!AE26),IF(ISNUMBER('Transformed 2010'!AG26),IF(ISNUMBER('Transformed 2010'!AI26),IF(ISNUMBER('Transformed 2010'!AK26),IF(ISNUMBER('Transformed 2010'!AM26),IF(ISNUMBER('Transformed 2010'!AO26),"","X"),"X"),"X"),"X"),"X"),"X")</f>
        <v/>
      </c>
      <c r="Y35" s="252" t="str">
        <f>IF(ISNUMBER('Transformed 2013'!AE26),IF(ISNUMBER('Transformed 2013'!AG26),IF(ISNUMBER('Transformed 2013'!AI26),IF(ISNUMBER('Transformed 2013'!AK26),IF(ISNUMBER('Transformed 2013'!AM26),IF(ISNUMBER('Transformed 2013'!AO26),"","X"),"X"),"X"),"X"),"X"),"X")</f>
        <v/>
      </c>
      <c r="Z35" s="252" t="str">
        <f>IF(ISNUMBER('Transformed 2016'!AE26),IF(ISNUMBER('Transformed 2016'!AG26),IF(ISNUMBER('Transformed 2016'!AI26),IF(ISNUMBER('Transformed 2016'!AK26),IF(ISNUMBER('Transformed 2016'!AM26),IF(ISNUMBER('Transformed 2016'!AO26),"","X"),"X"),"X"),"X"),"X"),"X")</f>
        <v/>
      </c>
      <c r="AA35" s="252" t="str">
        <f>IF(ISNUMBER('Transformed 2019 new'!AE26),IF(ISNUMBER('Transformed 2019 new'!AG26),IF(ISNUMBER('Transformed 2019 new'!AI26),IF(ISNUMBER('Transformed 2019 new'!AK26),IF(ISNUMBER('Transformed 2019 new'!AM26),IF(ISNUMBER('Transformed 2019 new'!AO26),"","X"),"X"),"X"),"X"),"X"),"X")</f>
        <v/>
      </c>
      <c r="AB35" s="260"/>
      <c r="AC35" s="252" t="str">
        <f>IF(ISNUMBER('Transformed 2007'!$AE26),"","X")</f>
        <v/>
      </c>
      <c r="AD35" s="252" t="str">
        <f>IF(ISNUMBER('Transformed 2010'!$AE26),"","X")</f>
        <v/>
      </c>
      <c r="AE35" s="252" t="str">
        <f>IF(ISNUMBER('Transformed 2013'!$AE26),"","X")</f>
        <v/>
      </c>
      <c r="AF35" s="252" t="str">
        <f>IF(ISNUMBER('Transformed 2016'!$AE26),"","X")</f>
        <v/>
      </c>
      <c r="AG35" s="266" t="str">
        <f>IF(ISNUMBER('Transformed 2019 new'!$AE26),"","X")</f>
        <v/>
      </c>
      <c r="AH35" s="252" t="str">
        <f>IF(ISNUMBER('Transformed 2007'!$AG26),"","X")</f>
        <v/>
      </c>
      <c r="AI35" s="252" t="str">
        <f>IF(ISNUMBER('Transformed 2010'!$AG26),"","X")</f>
        <v/>
      </c>
      <c r="AJ35" s="252" t="str">
        <f>IF(ISNUMBER('Transformed 2013'!$AG26),"","X")</f>
        <v/>
      </c>
      <c r="AK35" s="252" t="str">
        <f>IF(ISNUMBER('Transformed 2016'!$AG26),"","X")</f>
        <v/>
      </c>
      <c r="AL35" s="266" t="str">
        <f>IF(ISNUMBER('Transformed 2019 new'!$AG26),"","X")</f>
        <v/>
      </c>
      <c r="AM35" s="252" t="str">
        <f>IF(ISNUMBER('Transformed 2007'!$AI26),"","X")</f>
        <v/>
      </c>
      <c r="AN35" s="252" t="str">
        <f>IF(ISNUMBER('Transformed 2010'!$AI26),"","X")</f>
        <v/>
      </c>
      <c r="AO35" s="252" t="str">
        <f>IF(ISNUMBER('Transformed 2013'!$AI26),"","X")</f>
        <v/>
      </c>
      <c r="AP35" s="252" t="str">
        <f>IF(ISNUMBER('Transformed 2016'!$AI26),"","X")</f>
        <v/>
      </c>
      <c r="AQ35" s="266" t="str">
        <f>IF(ISNUMBER('Transformed 2019 new'!$AI26),"","X")</f>
        <v/>
      </c>
      <c r="AR35" s="252" t="str">
        <f>IF(ISNUMBER('Transformed 2007'!$AK26),"","X")</f>
        <v/>
      </c>
      <c r="AS35" s="252" t="str">
        <f>IF(ISNUMBER('Transformed 2010'!$AK26),"","X")</f>
        <v/>
      </c>
      <c r="AT35" s="252" t="str">
        <f>IF(ISNUMBER('Transformed 2013'!$AK26),"","X")</f>
        <v/>
      </c>
      <c r="AU35" s="252" t="str">
        <f>IF(ISNUMBER('Transformed 2016'!$AK26),"","X")</f>
        <v/>
      </c>
      <c r="AV35" s="266" t="str">
        <f>IF(ISNUMBER('Transformed 2019 new'!$AK26),"","X")</f>
        <v/>
      </c>
      <c r="AW35" s="252" t="str">
        <f>IF(ISNUMBER('Transformed 2007'!$AM26),"","X")</f>
        <v/>
      </c>
      <c r="AX35" s="252" t="str">
        <f>IF(ISNUMBER('Transformed 2010'!$AM26),"","X")</f>
        <v/>
      </c>
      <c r="AY35" s="252" t="str">
        <f>IF(ISNUMBER('Transformed 2013'!$AM26),"","X")</f>
        <v/>
      </c>
      <c r="AZ35" s="252" t="str">
        <f>IF(ISNUMBER('Transformed 2016'!$AM26),"","X")</f>
        <v/>
      </c>
      <c r="BA35" s="266" t="str">
        <f>IF(ISNUMBER('Transformed 2019 new'!$AM26),"","X")</f>
        <v/>
      </c>
      <c r="BB35" s="252" t="str">
        <f>IF(ISNUMBER('Transformed 2007'!$AO26),"","X")</f>
        <v/>
      </c>
      <c r="BC35" s="252" t="str">
        <f>IF(ISNUMBER('Transformed 2010'!$AO26),"","X")</f>
        <v/>
      </c>
      <c r="BD35" s="252" t="str">
        <f>IF(ISNUMBER('Transformed 2013'!$AO26),"","X")</f>
        <v/>
      </c>
      <c r="BE35" s="252" t="str">
        <f>IF(ISNUMBER('Transformed 2016'!$AO26),"","X")</f>
        <v/>
      </c>
      <c r="BF35" s="266" t="str">
        <f>IF(ISNUMBER('Transformed 2019 new'!$AO26),"","X")</f>
        <v/>
      </c>
    </row>
    <row r="36" spans="1:58" s="240" customFormat="1" ht="13">
      <c r="A36" s="241" t="s">
        <v>36</v>
      </c>
      <c r="B36" s="226" t="s">
        <v>36</v>
      </c>
      <c r="C36" s="239">
        <f>'Transformed 2007'!Y27</f>
        <v>0.29554813289758841</v>
      </c>
      <c r="D36" s="239">
        <f>'Transformed 2010'!Y27</f>
        <v>0.30662106039196324</v>
      </c>
      <c r="E36" s="239">
        <f>'Transformed 2013'!Y27</f>
        <v>0.31933706183124888</v>
      </c>
      <c r="F36" s="239">
        <f>'Transformed 2016'!Y27</f>
        <v>0.32802072231455276</v>
      </c>
      <c r="G36" s="239">
        <f>'Transformed 2019 new'!Y27</f>
        <v>0.27351581228882849</v>
      </c>
      <c r="K36" s="240">
        <v>1</v>
      </c>
      <c r="Q36" s="251">
        <f t="shared" si="4"/>
        <v>1.0374657331982258</v>
      </c>
      <c r="R36" s="251">
        <f t="shared" si="4"/>
        <v>1.0414713895484882</v>
      </c>
      <c r="S36" s="251">
        <f t="shared" si="4"/>
        <v>1.027192773784249</v>
      </c>
      <c r="T36" s="251">
        <f t="shared" si="4"/>
        <v>0.83383699163537228</v>
      </c>
      <c r="U36" s="273">
        <f t="shared" si="5"/>
        <v>0.92545268213081744</v>
      </c>
      <c r="W36" s="252" t="str">
        <f>IF(ISNUMBER('Transformed 2007'!AE27),IF(ISNUMBER('Transformed 2007'!AG27),IF(ISNUMBER('Transformed 2010'!AI27),IF(ISNUMBER('Transformed 2007'!AK27),IF(ISNUMBER('Transformed 2007'!AM27),IF(ISNUMBER('Transformed 2007'!AO27),"","X"),"X"),"X"),"X"),"X"),"X")</f>
        <v/>
      </c>
      <c r="X36" s="252" t="str">
        <f>IF(ISNUMBER('Transformed 2010'!AE27),IF(ISNUMBER('Transformed 2010'!AG27),IF(ISNUMBER('Transformed 2010'!AI27),IF(ISNUMBER('Transformed 2010'!AK27),IF(ISNUMBER('Transformed 2010'!AM27),IF(ISNUMBER('Transformed 2010'!AO27),"","X"),"X"),"X"),"X"),"X"),"X")</f>
        <v/>
      </c>
      <c r="Y36" s="252" t="str">
        <f>IF(ISNUMBER('Transformed 2013'!AE27),IF(ISNUMBER('Transformed 2013'!AG27),IF(ISNUMBER('Transformed 2013'!AI27),IF(ISNUMBER('Transformed 2013'!AK27),IF(ISNUMBER('Transformed 2013'!AM27),IF(ISNUMBER('Transformed 2013'!AO27),"","X"),"X"),"X"),"X"),"X"),"X")</f>
        <v/>
      </c>
      <c r="Z36" s="252" t="str">
        <f>IF(ISNUMBER('Transformed 2016'!AE27),IF(ISNUMBER('Transformed 2016'!AG27),IF(ISNUMBER('Transformed 2016'!AI27),IF(ISNUMBER('Transformed 2016'!AK27),IF(ISNUMBER('Transformed 2016'!AM27),IF(ISNUMBER('Transformed 2016'!AO27),"","X"),"X"),"X"),"X"),"X"),"X")</f>
        <v/>
      </c>
      <c r="AA36" s="252" t="str">
        <f>IF(ISNUMBER('Transformed 2019 new'!AE27),IF(ISNUMBER('Transformed 2019 new'!AG27),IF(ISNUMBER('Transformed 2019 new'!AI27),IF(ISNUMBER('Transformed 2019 new'!AK27),IF(ISNUMBER('Transformed 2019 new'!AM27),IF(ISNUMBER('Transformed 2019 new'!AO27),"","X"),"X"),"X"),"X"),"X"),"X")</f>
        <v/>
      </c>
      <c r="AB36" s="260"/>
      <c r="AC36" s="252" t="str">
        <f>IF(ISNUMBER('Transformed 2007'!$AE27),"","X")</f>
        <v/>
      </c>
      <c r="AD36" s="252" t="str">
        <f>IF(ISNUMBER('Transformed 2010'!$AE27),"","X")</f>
        <v/>
      </c>
      <c r="AE36" s="252" t="str">
        <f>IF(ISNUMBER('Transformed 2013'!$AE27),"","X")</f>
        <v/>
      </c>
      <c r="AF36" s="252" t="str">
        <f>IF(ISNUMBER('Transformed 2016'!$AE27),"","X")</f>
        <v/>
      </c>
      <c r="AG36" s="266" t="str">
        <f>IF(ISNUMBER('Transformed 2019 new'!$AE27),"","X")</f>
        <v/>
      </c>
      <c r="AH36" s="252" t="str">
        <f>IF(ISNUMBER('Transformed 2007'!$AG27),"","X")</f>
        <v/>
      </c>
      <c r="AI36" s="252" t="str">
        <f>IF(ISNUMBER('Transformed 2010'!$AG27),"","X")</f>
        <v/>
      </c>
      <c r="AJ36" s="252" t="str">
        <f>IF(ISNUMBER('Transformed 2013'!$AG27),"","X")</f>
        <v/>
      </c>
      <c r="AK36" s="252" t="str">
        <f>IF(ISNUMBER('Transformed 2016'!$AG27),"","X")</f>
        <v/>
      </c>
      <c r="AL36" s="266" t="str">
        <f>IF(ISNUMBER('Transformed 2019 new'!$AG27),"","X")</f>
        <v/>
      </c>
      <c r="AM36" s="252" t="str">
        <f>IF(ISNUMBER('Transformed 2007'!$AI27),"","X")</f>
        <v/>
      </c>
      <c r="AN36" s="252" t="str">
        <f>IF(ISNUMBER('Transformed 2010'!$AI27),"","X")</f>
        <v/>
      </c>
      <c r="AO36" s="252" t="str">
        <f>IF(ISNUMBER('Transformed 2013'!$AI27),"","X")</f>
        <v/>
      </c>
      <c r="AP36" s="252" t="str">
        <f>IF(ISNUMBER('Transformed 2016'!$AI27),"","X")</f>
        <v/>
      </c>
      <c r="AQ36" s="266" t="str">
        <f>IF(ISNUMBER('Transformed 2019 new'!$AI27),"","X")</f>
        <v/>
      </c>
      <c r="AR36" s="252" t="str">
        <f>IF(ISNUMBER('Transformed 2007'!$AK27),"","X")</f>
        <v/>
      </c>
      <c r="AS36" s="252" t="str">
        <f>IF(ISNUMBER('Transformed 2010'!$AK27),"","X")</f>
        <v/>
      </c>
      <c r="AT36" s="252" t="str">
        <f>IF(ISNUMBER('Transformed 2013'!$AK27),"","X")</f>
        <v/>
      </c>
      <c r="AU36" s="252" t="str">
        <f>IF(ISNUMBER('Transformed 2016'!$AK27),"","X")</f>
        <v/>
      </c>
      <c r="AV36" s="266" t="str">
        <f>IF(ISNUMBER('Transformed 2019 new'!$AK27),"","X")</f>
        <v/>
      </c>
      <c r="AW36" s="252" t="str">
        <f>IF(ISNUMBER('Transformed 2007'!$AM27),"","X")</f>
        <v/>
      </c>
      <c r="AX36" s="252" t="str">
        <f>IF(ISNUMBER('Transformed 2010'!$AM27),"","X")</f>
        <v/>
      </c>
      <c r="AY36" s="252" t="str">
        <f>IF(ISNUMBER('Transformed 2013'!$AM27),"","X")</f>
        <v/>
      </c>
      <c r="AZ36" s="252" t="str">
        <f>IF(ISNUMBER('Transformed 2016'!$AM27),"","X")</f>
        <v/>
      </c>
      <c r="BA36" s="266" t="str">
        <f>IF(ISNUMBER('Transformed 2019 new'!$AM27),"","X")</f>
        <v/>
      </c>
      <c r="BB36" s="252" t="str">
        <f>IF(ISNUMBER('Transformed 2007'!$AO27),"","X")</f>
        <v/>
      </c>
      <c r="BC36" s="252" t="str">
        <f>IF(ISNUMBER('Transformed 2010'!$AO27),"","X")</f>
        <v/>
      </c>
      <c r="BD36" s="252" t="str">
        <f>IF(ISNUMBER('Transformed 2013'!$AO27),"","X")</f>
        <v/>
      </c>
      <c r="BE36" s="252" t="str">
        <f>IF(ISNUMBER('Transformed 2016'!$AO27),"","X")</f>
        <v/>
      </c>
      <c r="BF36" s="266" t="str">
        <f>IF(ISNUMBER('Transformed 2019 new'!$AO27),"","X")</f>
        <v/>
      </c>
    </row>
    <row r="37" spans="1:58" s="240" customFormat="1" ht="13">
      <c r="A37" s="241" t="s">
        <v>37</v>
      </c>
      <c r="B37" s="226" t="s">
        <v>37</v>
      </c>
      <c r="C37" s="239">
        <f>'Transformed 2007'!Y28</f>
        <v>0.85313320983482144</v>
      </c>
      <c r="D37" s="239">
        <f>'Transformed 2010'!Y28</f>
        <v>0.85720260852946417</v>
      </c>
      <c r="E37" s="239">
        <f>'Transformed 2013'!Y28</f>
        <v>0.85555910166964289</v>
      </c>
      <c r="F37" s="239">
        <f>'Transformed 2016'!Y28</f>
        <v>0.85760539544732139</v>
      </c>
      <c r="G37" s="239">
        <f>'Transformed 2019 new'!Y28</f>
        <v>0.84230342516238088</v>
      </c>
      <c r="M37" s="240">
        <v>1</v>
      </c>
      <c r="Q37" s="251">
        <f t="shared" si="4"/>
        <v>1.00476994524153</v>
      </c>
      <c r="R37" s="251">
        <f t="shared" si="4"/>
        <v>0.99808270898447138</v>
      </c>
      <c r="S37" s="251">
        <f t="shared" si="4"/>
        <v>1.0023917620345399</v>
      </c>
      <c r="T37" s="251">
        <f t="shared" si="4"/>
        <v>0.98215732973909398</v>
      </c>
      <c r="U37" s="273">
        <f t="shared" si="5"/>
        <v>0.98730586906288953</v>
      </c>
      <c r="W37" s="252" t="str">
        <f>IF(ISNUMBER('Transformed 2007'!AE28),IF(ISNUMBER('Transformed 2007'!AG28),IF(ISNUMBER('Transformed 2010'!AI28),IF(ISNUMBER('Transformed 2007'!AK28),IF(ISNUMBER('Transformed 2007'!AM28),IF(ISNUMBER('Transformed 2007'!AO28),"","X"),"X"),"X"),"X"),"X"),"X")</f>
        <v/>
      </c>
      <c r="X37" s="252" t="str">
        <f>IF(ISNUMBER('Transformed 2010'!AE28),IF(ISNUMBER('Transformed 2010'!AG28),IF(ISNUMBER('Transformed 2010'!AI28),IF(ISNUMBER('Transformed 2010'!AK28),IF(ISNUMBER('Transformed 2010'!AM28),IF(ISNUMBER('Transformed 2010'!AO28),"","X"),"X"),"X"),"X"),"X"),"X")</f>
        <v/>
      </c>
      <c r="Y37" s="252" t="str">
        <f>IF(ISNUMBER('Transformed 2013'!AE28),IF(ISNUMBER('Transformed 2013'!AG28),IF(ISNUMBER('Transformed 2013'!AI28),IF(ISNUMBER('Transformed 2013'!AK28),IF(ISNUMBER('Transformed 2013'!AM28),IF(ISNUMBER('Transformed 2013'!AO28),"","X"),"X"),"X"),"X"),"X"),"X")</f>
        <v/>
      </c>
      <c r="Z37" s="252" t="str">
        <f>IF(ISNUMBER('Transformed 2016'!AE28),IF(ISNUMBER('Transformed 2016'!AG28),IF(ISNUMBER('Transformed 2016'!AI28),IF(ISNUMBER('Transformed 2016'!AK28),IF(ISNUMBER('Transformed 2016'!AM28),IF(ISNUMBER('Transformed 2016'!AO28),"","X"),"X"),"X"),"X"),"X"),"X")</f>
        <v/>
      </c>
      <c r="AA37" s="252" t="str">
        <f>IF(ISNUMBER('Transformed 2019 new'!AE28),IF(ISNUMBER('Transformed 2019 new'!AG28),IF(ISNUMBER('Transformed 2019 new'!AI28),IF(ISNUMBER('Transformed 2019 new'!AK28),IF(ISNUMBER('Transformed 2019 new'!AM28),IF(ISNUMBER('Transformed 2019 new'!AO28),"","X"),"X"),"X"),"X"),"X"),"X")</f>
        <v/>
      </c>
      <c r="AB37" s="260"/>
      <c r="AC37" s="252" t="str">
        <f>IF(ISNUMBER('Transformed 2007'!$AE28),"","X")</f>
        <v/>
      </c>
      <c r="AD37" s="252" t="str">
        <f>IF(ISNUMBER('Transformed 2010'!$AE28),"","X")</f>
        <v/>
      </c>
      <c r="AE37" s="252" t="str">
        <f>IF(ISNUMBER('Transformed 2013'!$AE28),"","X")</f>
        <v/>
      </c>
      <c r="AF37" s="252" t="str">
        <f>IF(ISNUMBER('Transformed 2016'!$AE28),"","X")</f>
        <v/>
      </c>
      <c r="AG37" s="266" t="str">
        <f>IF(ISNUMBER('Transformed 2019 new'!$AE28),"","X")</f>
        <v/>
      </c>
      <c r="AH37" s="252" t="str">
        <f>IF(ISNUMBER('Transformed 2007'!$AG28),"","X")</f>
        <v/>
      </c>
      <c r="AI37" s="252" t="str">
        <f>IF(ISNUMBER('Transformed 2010'!$AG28),"","X")</f>
        <v/>
      </c>
      <c r="AJ37" s="252" t="str">
        <f>IF(ISNUMBER('Transformed 2013'!$AG28),"","X")</f>
        <v/>
      </c>
      <c r="AK37" s="252" t="str">
        <f>IF(ISNUMBER('Transformed 2016'!$AG28),"","X")</f>
        <v/>
      </c>
      <c r="AL37" s="266" t="str">
        <f>IF(ISNUMBER('Transformed 2019 new'!$AG28),"","X")</f>
        <v/>
      </c>
      <c r="AM37" s="252" t="str">
        <f>IF(ISNUMBER('Transformed 2007'!$AI28),"","X")</f>
        <v/>
      </c>
      <c r="AN37" s="252" t="str">
        <f>IF(ISNUMBER('Transformed 2010'!$AI28),"","X")</f>
        <v/>
      </c>
      <c r="AO37" s="252" t="str">
        <f>IF(ISNUMBER('Transformed 2013'!$AI28),"","X")</f>
        <v/>
      </c>
      <c r="AP37" s="252" t="str">
        <f>IF(ISNUMBER('Transformed 2016'!$AI28),"","X")</f>
        <v/>
      </c>
      <c r="AQ37" s="266" t="str">
        <f>IF(ISNUMBER('Transformed 2019 new'!$AI28),"","X")</f>
        <v/>
      </c>
      <c r="AR37" s="252" t="str">
        <f>IF(ISNUMBER('Transformed 2007'!$AK28),"","X")</f>
        <v/>
      </c>
      <c r="AS37" s="252" t="str">
        <f>IF(ISNUMBER('Transformed 2010'!$AK28),"","X")</f>
        <v/>
      </c>
      <c r="AT37" s="252" t="str">
        <f>IF(ISNUMBER('Transformed 2013'!$AK28),"","X")</f>
        <v/>
      </c>
      <c r="AU37" s="252" t="str">
        <f>IF(ISNUMBER('Transformed 2016'!$AK28),"","X")</f>
        <v/>
      </c>
      <c r="AV37" s="266" t="str">
        <f>IF(ISNUMBER('Transformed 2019 new'!$AK28),"","X")</f>
        <v/>
      </c>
      <c r="AW37" s="252" t="str">
        <f>IF(ISNUMBER('Transformed 2007'!$AM28),"","X")</f>
        <v/>
      </c>
      <c r="AX37" s="252" t="str">
        <f>IF(ISNUMBER('Transformed 2010'!$AM28),"","X")</f>
        <v/>
      </c>
      <c r="AY37" s="252" t="str">
        <f>IF(ISNUMBER('Transformed 2013'!$AM28),"","X")</f>
        <v/>
      </c>
      <c r="AZ37" s="252" t="str">
        <f>IF(ISNUMBER('Transformed 2016'!$AM28),"","X")</f>
        <v/>
      </c>
      <c r="BA37" s="266" t="str">
        <f>IF(ISNUMBER('Transformed 2019 new'!$AM28),"","X")</f>
        <v/>
      </c>
      <c r="BB37" s="252" t="str">
        <f>IF(ISNUMBER('Transformed 2007'!$AO28),"","X")</f>
        <v/>
      </c>
      <c r="BC37" s="252" t="str">
        <f>IF(ISNUMBER('Transformed 2010'!$AO28),"","X")</f>
        <v/>
      </c>
      <c r="BD37" s="252" t="str">
        <f>IF(ISNUMBER('Transformed 2013'!$AO28),"","X")</f>
        <v/>
      </c>
      <c r="BE37" s="252" t="str">
        <f>IF(ISNUMBER('Transformed 2016'!$AO28),"","X")</f>
        <v/>
      </c>
      <c r="BF37" s="266" t="str">
        <f>IF(ISNUMBER('Transformed 2019 new'!$AO28),"","X")</f>
        <v/>
      </c>
    </row>
    <row r="38" spans="1:58" s="240" customFormat="1" ht="13">
      <c r="A38" s="241" t="s">
        <v>38</v>
      </c>
      <c r="B38" s="226" t="s">
        <v>38</v>
      </c>
      <c r="C38" s="239">
        <f>'Transformed 2007'!Y29</f>
        <v>0.23507064377463668</v>
      </c>
      <c r="D38" s="239">
        <f>'Transformed 2010'!Y29</f>
        <v>0.23775490405463842</v>
      </c>
      <c r="E38" s="239">
        <f>'Transformed 2013'!Y29</f>
        <v>0.26381216028116233</v>
      </c>
      <c r="F38" s="239">
        <f>'Transformed 2016'!Y29</f>
        <v>0.22514729838437089</v>
      </c>
      <c r="G38" s="239">
        <f>'Transformed 2019 new'!Y29</f>
        <v>0.23132151650937094</v>
      </c>
      <c r="K38" s="240">
        <v>1</v>
      </c>
      <c r="Q38" s="251">
        <f t="shared" si="4"/>
        <v>1.0114189514985765</v>
      </c>
      <c r="R38" s="251">
        <f t="shared" si="4"/>
        <v>1.1095971346211884</v>
      </c>
      <c r="S38" s="251">
        <f t="shared" si="4"/>
        <v>0.85343790879243886</v>
      </c>
      <c r="T38" s="251">
        <f t="shared" si="4"/>
        <v>1.0274230167064204</v>
      </c>
      <c r="U38" s="273">
        <f t="shared" si="5"/>
        <v>0.98405106139556897</v>
      </c>
      <c r="W38" s="252" t="str">
        <f>IF(ISNUMBER('Transformed 2007'!AE29),IF(ISNUMBER('Transformed 2007'!AG29),IF(ISNUMBER('Transformed 2010'!AI29),IF(ISNUMBER('Transformed 2007'!AK29),IF(ISNUMBER('Transformed 2007'!AM29),IF(ISNUMBER('Transformed 2007'!AO29),"","X"),"X"),"X"),"X"),"X"),"X")</f>
        <v/>
      </c>
      <c r="X38" s="252" t="str">
        <f>IF(ISNUMBER('Transformed 2010'!AE29),IF(ISNUMBER('Transformed 2010'!AG29),IF(ISNUMBER('Transformed 2010'!AI29),IF(ISNUMBER('Transformed 2010'!AK29),IF(ISNUMBER('Transformed 2010'!AM29),IF(ISNUMBER('Transformed 2010'!AO29),"","X"),"X"),"X"),"X"),"X"),"X")</f>
        <v/>
      </c>
      <c r="Y38" s="252" t="str">
        <f>IF(ISNUMBER('Transformed 2013'!AE29),IF(ISNUMBER('Transformed 2013'!AG29),IF(ISNUMBER('Transformed 2013'!AI29),IF(ISNUMBER('Transformed 2013'!AK29),IF(ISNUMBER('Transformed 2013'!AM29),IF(ISNUMBER('Transformed 2013'!AO29),"","X"),"X"),"X"),"X"),"X"),"X")</f>
        <v/>
      </c>
      <c r="Z38" s="252" t="str">
        <f>IF(ISNUMBER('Transformed 2016'!AE29),IF(ISNUMBER('Transformed 2016'!AG29),IF(ISNUMBER('Transformed 2016'!AI29),IF(ISNUMBER('Transformed 2016'!AK29),IF(ISNUMBER('Transformed 2016'!AM29),IF(ISNUMBER('Transformed 2016'!AO29),"","X"),"X"),"X"),"X"),"X"),"X")</f>
        <v/>
      </c>
      <c r="AA38" s="252" t="str">
        <f>IF(ISNUMBER('Transformed 2019 new'!AE29),IF(ISNUMBER('Transformed 2019 new'!AG29),IF(ISNUMBER('Transformed 2019 new'!AI29),IF(ISNUMBER('Transformed 2019 new'!AK29),IF(ISNUMBER('Transformed 2019 new'!AM29),IF(ISNUMBER('Transformed 2019 new'!AO29),"","X"),"X"),"X"),"X"),"X"),"X")</f>
        <v/>
      </c>
      <c r="AB38" s="260"/>
      <c r="AC38" s="252" t="str">
        <f>IF(ISNUMBER('Transformed 2007'!$AE29),"","X")</f>
        <v/>
      </c>
      <c r="AD38" s="252" t="str">
        <f>IF(ISNUMBER('Transformed 2010'!$AE29),"","X")</f>
        <v/>
      </c>
      <c r="AE38" s="252" t="str">
        <f>IF(ISNUMBER('Transformed 2013'!$AE29),"","X")</f>
        <v/>
      </c>
      <c r="AF38" s="252" t="str">
        <f>IF(ISNUMBER('Transformed 2016'!$AE29),"","X")</f>
        <v/>
      </c>
      <c r="AG38" s="266" t="str">
        <f>IF(ISNUMBER('Transformed 2019 new'!$AE29),"","X")</f>
        <v/>
      </c>
      <c r="AH38" s="252" t="str">
        <f>IF(ISNUMBER('Transformed 2007'!$AG29),"","X")</f>
        <v/>
      </c>
      <c r="AI38" s="252" t="str">
        <f>IF(ISNUMBER('Transformed 2010'!$AG29),"","X")</f>
        <v/>
      </c>
      <c r="AJ38" s="252" t="str">
        <f>IF(ISNUMBER('Transformed 2013'!$AG29),"","X")</f>
        <v/>
      </c>
      <c r="AK38" s="252" t="str">
        <f>IF(ISNUMBER('Transformed 2016'!$AG29),"","X")</f>
        <v/>
      </c>
      <c r="AL38" s="266" t="str">
        <f>IF(ISNUMBER('Transformed 2019 new'!$AG29),"","X")</f>
        <v/>
      </c>
      <c r="AM38" s="252" t="str">
        <f>IF(ISNUMBER('Transformed 2007'!$AI29),"","X")</f>
        <v/>
      </c>
      <c r="AN38" s="252" t="str">
        <f>IF(ISNUMBER('Transformed 2010'!$AI29),"","X")</f>
        <v/>
      </c>
      <c r="AO38" s="252" t="str">
        <f>IF(ISNUMBER('Transformed 2013'!$AI29),"","X")</f>
        <v/>
      </c>
      <c r="AP38" s="252" t="str">
        <f>IF(ISNUMBER('Transformed 2016'!$AI29),"","X")</f>
        <v/>
      </c>
      <c r="AQ38" s="266" t="str">
        <f>IF(ISNUMBER('Transformed 2019 new'!$AI29),"","X")</f>
        <v/>
      </c>
      <c r="AR38" s="252" t="str">
        <f>IF(ISNUMBER('Transformed 2007'!$AK29),"","X")</f>
        <v/>
      </c>
      <c r="AS38" s="252" t="str">
        <f>IF(ISNUMBER('Transformed 2010'!$AK29),"","X")</f>
        <v/>
      </c>
      <c r="AT38" s="252" t="str">
        <f>IF(ISNUMBER('Transformed 2013'!$AK29),"","X")</f>
        <v/>
      </c>
      <c r="AU38" s="252" t="str">
        <f>IF(ISNUMBER('Transformed 2016'!$AK29),"","X")</f>
        <v/>
      </c>
      <c r="AV38" s="266" t="str">
        <f>IF(ISNUMBER('Transformed 2019 new'!$AK29),"","X")</f>
        <v/>
      </c>
      <c r="AW38" s="252" t="str">
        <f>IF(ISNUMBER('Transformed 2007'!$AM29),"","X")</f>
        <v/>
      </c>
      <c r="AX38" s="252" t="str">
        <f>IF(ISNUMBER('Transformed 2010'!$AM29),"","X")</f>
        <v/>
      </c>
      <c r="AY38" s="252" t="str">
        <f>IF(ISNUMBER('Transformed 2013'!$AM29),"","X")</f>
        <v/>
      </c>
      <c r="AZ38" s="252" t="str">
        <f>IF(ISNUMBER('Transformed 2016'!$AM29),"","X")</f>
        <v/>
      </c>
      <c r="BA38" s="266" t="str">
        <f>IF(ISNUMBER('Transformed 2019 new'!$AM29),"","X")</f>
        <v/>
      </c>
      <c r="BB38" s="252" t="str">
        <f>IF(ISNUMBER('Transformed 2007'!$AO29),"","X")</f>
        <v/>
      </c>
      <c r="BC38" s="252" t="str">
        <f>IF(ISNUMBER('Transformed 2010'!$AO29),"","X")</f>
        <v/>
      </c>
      <c r="BD38" s="252" t="str">
        <f>IF(ISNUMBER('Transformed 2013'!$AO29),"","X")</f>
        <v/>
      </c>
      <c r="BE38" s="252" t="str">
        <f>IF(ISNUMBER('Transformed 2016'!$AO29),"","X")</f>
        <v/>
      </c>
      <c r="BF38" s="266" t="str">
        <f>IF(ISNUMBER('Transformed 2019 new'!$AO29),"","X")</f>
        <v/>
      </c>
    </row>
    <row r="39" spans="1:58" s="240" customFormat="1" ht="13">
      <c r="A39" s="241" t="s">
        <v>39</v>
      </c>
      <c r="B39" s="226" t="s">
        <v>39</v>
      </c>
      <c r="C39" s="239">
        <f>'Transformed 2007'!Y30</f>
        <v>0.26466799441964284</v>
      </c>
      <c r="D39" s="239">
        <f>'Transformed 2010'!Y30</f>
        <v>0.26761393890714286</v>
      </c>
      <c r="E39" s="239">
        <f>'Transformed 2013'!Y30</f>
        <v>0.25834392119910715</v>
      </c>
      <c r="F39" s="239">
        <f>'Transformed 2016'!Y30</f>
        <v>0.26438751936160715</v>
      </c>
      <c r="G39" s="239">
        <f>'Transformed 2019 new'!Y30</f>
        <v>0.22435228159732012</v>
      </c>
      <c r="K39" s="240">
        <v>1</v>
      </c>
      <c r="Q39" s="251">
        <f t="shared" si="4"/>
        <v>1.0111307167833414</v>
      </c>
      <c r="R39" s="251">
        <f t="shared" si="4"/>
        <v>0.96536048254477425</v>
      </c>
      <c r="S39" s="251">
        <f t="shared" si="4"/>
        <v>1.0233936147382472</v>
      </c>
      <c r="T39" s="251">
        <f t="shared" si="4"/>
        <v>0.84857364726989937</v>
      </c>
      <c r="U39" s="273">
        <f t="shared" si="5"/>
        <v>0.84767439330650474</v>
      </c>
      <c r="W39" s="252" t="str">
        <f>IF(ISNUMBER('Transformed 2007'!AE30),IF(ISNUMBER('Transformed 2007'!AG30),IF(ISNUMBER('Transformed 2010'!AI30),IF(ISNUMBER('Transformed 2007'!AK30),IF(ISNUMBER('Transformed 2007'!AM30),IF(ISNUMBER('Transformed 2007'!AO30),"","X"),"X"),"X"),"X"),"X"),"X")</f>
        <v/>
      </c>
      <c r="X39" s="252" t="str">
        <f>IF(ISNUMBER('Transformed 2010'!AE30),IF(ISNUMBER('Transformed 2010'!AG30),IF(ISNUMBER('Transformed 2010'!AI30),IF(ISNUMBER('Transformed 2010'!AK30),IF(ISNUMBER('Transformed 2010'!AM30),IF(ISNUMBER('Transformed 2010'!AO30),"","X"),"X"),"X"),"X"),"X"),"X")</f>
        <v/>
      </c>
      <c r="Y39" s="252" t="str">
        <f>IF(ISNUMBER('Transformed 2013'!AE30),IF(ISNUMBER('Transformed 2013'!AG30),IF(ISNUMBER('Transformed 2013'!AI30),IF(ISNUMBER('Transformed 2013'!AK30),IF(ISNUMBER('Transformed 2013'!AM30),IF(ISNUMBER('Transformed 2013'!AO30),"","X"),"X"),"X"),"X"),"X"),"X")</f>
        <v/>
      </c>
      <c r="Z39" s="252" t="str">
        <f>IF(ISNUMBER('Transformed 2016'!AE30),IF(ISNUMBER('Transformed 2016'!AG30),IF(ISNUMBER('Transformed 2016'!AI30),IF(ISNUMBER('Transformed 2016'!AK30),IF(ISNUMBER('Transformed 2016'!AM30),IF(ISNUMBER('Transformed 2016'!AO30),"","X"),"X"),"X"),"X"),"X"),"X")</f>
        <v/>
      </c>
      <c r="AA39" s="252" t="str">
        <f>IF(ISNUMBER('Transformed 2019 new'!AE30),IF(ISNUMBER('Transformed 2019 new'!AG30),IF(ISNUMBER('Transformed 2019 new'!AI30),IF(ISNUMBER('Transformed 2019 new'!AK30),IF(ISNUMBER('Transformed 2019 new'!AM30),IF(ISNUMBER('Transformed 2019 new'!AO30),"","X"),"X"),"X"),"X"),"X"),"X")</f>
        <v/>
      </c>
      <c r="AB39" s="260"/>
      <c r="AC39" s="252" t="str">
        <f>IF(ISNUMBER('Transformed 2007'!$AE30),"","X")</f>
        <v/>
      </c>
      <c r="AD39" s="252" t="str">
        <f>IF(ISNUMBER('Transformed 2010'!$AE30),"","X")</f>
        <v/>
      </c>
      <c r="AE39" s="252" t="str">
        <f>IF(ISNUMBER('Transformed 2013'!$AE30),"","X")</f>
        <v/>
      </c>
      <c r="AF39" s="252" t="str">
        <f>IF(ISNUMBER('Transformed 2016'!$AE30),"","X")</f>
        <v/>
      </c>
      <c r="AG39" s="266" t="str">
        <f>IF(ISNUMBER('Transformed 2019 new'!$AE30),"","X")</f>
        <v/>
      </c>
      <c r="AH39" s="252" t="str">
        <f>IF(ISNUMBER('Transformed 2007'!$AG30),"","X")</f>
        <v/>
      </c>
      <c r="AI39" s="252" t="str">
        <f>IF(ISNUMBER('Transformed 2010'!$AG30),"","X")</f>
        <v/>
      </c>
      <c r="AJ39" s="252" t="str">
        <f>IF(ISNUMBER('Transformed 2013'!$AG30),"","X")</f>
        <v/>
      </c>
      <c r="AK39" s="252" t="str">
        <f>IF(ISNUMBER('Transformed 2016'!$AG30),"","X")</f>
        <v/>
      </c>
      <c r="AL39" s="266" t="str">
        <f>IF(ISNUMBER('Transformed 2019 new'!$AG30),"","X")</f>
        <v/>
      </c>
      <c r="AM39" s="252" t="str">
        <f>IF(ISNUMBER('Transformed 2007'!$AI30),"","X")</f>
        <v/>
      </c>
      <c r="AN39" s="252" t="str">
        <f>IF(ISNUMBER('Transformed 2010'!$AI30),"","X")</f>
        <v/>
      </c>
      <c r="AO39" s="252" t="str">
        <f>IF(ISNUMBER('Transformed 2013'!$AI30),"","X")</f>
        <v/>
      </c>
      <c r="AP39" s="252" t="str">
        <f>IF(ISNUMBER('Transformed 2016'!$AI30),"","X")</f>
        <v/>
      </c>
      <c r="AQ39" s="266" t="str">
        <f>IF(ISNUMBER('Transformed 2019 new'!$AI30),"","X")</f>
        <v/>
      </c>
      <c r="AR39" s="252" t="str">
        <f>IF(ISNUMBER('Transformed 2007'!$AK30),"","X")</f>
        <v/>
      </c>
      <c r="AS39" s="252" t="str">
        <f>IF(ISNUMBER('Transformed 2010'!$AK30),"","X")</f>
        <v/>
      </c>
      <c r="AT39" s="252" t="str">
        <f>IF(ISNUMBER('Transformed 2013'!$AK30),"","X")</f>
        <v/>
      </c>
      <c r="AU39" s="252" t="str">
        <f>IF(ISNUMBER('Transformed 2016'!$AK30),"","X")</f>
        <v/>
      </c>
      <c r="AV39" s="266" t="str">
        <f>IF(ISNUMBER('Transformed 2019 new'!$AK30),"","X")</f>
        <v/>
      </c>
      <c r="AW39" s="252" t="str">
        <f>IF(ISNUMBER('Transformed 2007'!$AM30),"","X")</f>
        <v/>
      </c>
      <c r="AX39" s="252" t="str">
        <f>IF(ISNUMBER('Transformed 2010'!$AM30),"","X")</f>
        <v/>
      </c>
      <c r="AY39" s="252" t="str">
        <f>IF(ISNUMBER('Transformed 2013'!$AM30),"","X")</f>
        <v/>
      </c>
      <c r="AZ39" s="252" t="str">
        <f>IF(ISNUMBER('Transformed 2016'!$AM30),"","X")</f>
        <v/>
      </c>
      <c r="BA39" s="266" t="str">
        <f>IF(ISNUMBER('Transformed 2019 new'!$AM30),"","X")</f>
        <v/>
      </c>
      <c r="BB39" s="252" t="str">
        <f>IF(ISNUMBER('Transformed 2007'!$AO30),"","X")</f>
        <v/>
      </c>
      <c r="BC39" s="252" t="str">
        <f>IF(ISNUMBER('Transformed 2010'!$AO30),"","X")</f>
        <v/>
      </c>
      <c r="BD39" s="252" t="str">
        <f>IF(ISNUMBER('Transformed 2013'!$AO30),"","X")</f>
        <v/>
      </c>
      <c r="BE39" s="252" t="str">
        <f>IF(ISNUMBER('Transformed 2016'!$AO30),"","X")</f>
        <v/>
      </c>
      <c r="BF39" s="266" t="str">
        <f>IF(ISNUMBER('Transformed 2019 new'!$AO30),"","X")</f>
        <v/>
      </c>
    </row>
    <row r="40" spans="1:58" s="240" customFormat="1" ht="13">
      <c r="A40" s="241" t="s">
        <v>40</v>
      </c>
      <c r="B40" s="226" t="s">
        <v>40</v>
      </c>
      <c r="C40" s="239">
        <f>'Transformed 2007'!Y31</f>
        <v>0.59889763970793564</v>
      </c>
      <c r="D40" s="239">
        <f>'Transformed 2010'!Y31</f>
        <v>0.62314314797132853</v>
      </c>
      <c r="E40" s="239">
        <f>'Transformed 2013'!Y31</f>
        <v>0.64160935447132861</v>
      </c>
      <c r="F40" s="239">
        <f>'Transformed 2016'!Y31</f>
        <v>0.66360666290257853</v>
      </c>
      <c r="G40" s="239">
        <f>'Transformed 2019 new'!Y31</f>
        <v>0.68923594140453115</v>
      </c>
      <c r="N40" s="240">
        <v>1</v>
      </c>
      <c r="Q40" s="251">
        <f t="shared" si="4"/>
        <v>1.0404835595532096</v>
      </c>
      <c r="R40" s="251">
        <f t="shared" si="4"/>
        <v>1.0296339718411696</v>
      </c>
      <c r="S40" s="251">
        <f t="shared" si="4"/>
        <v>1.0342845818533541</v>
      </c>
      <c r="T40" s="251">
        <f t="shared" si="4"/>
        <v>1.0386211892295529</v>
      </c>
      <c r="U40" s="273">
        <f t="shared" si="5"/>
        <v>1.1508409713229975</v>
      </c>
      <c r="W40" s="252" t="str">
        <f>IF(ISNUMBER('Transformed 2007'!AE31),IF(ISNUMBER('Transformed 2007'!AG31),IF(ISNUMBER('Transformed 2010'!AI31),IF(ISNUMBER('Transformed 2007'!AK31),IF(ISNUMBER('Transformed 2007'!AM31),IF(ISNUMBER('Transformed 2007'!AO31),"","X"),"X"),"X"),"X"),"X"),"X")</f>
        <v/>
      </c>
      <c r="X40" s="252" t="str">
        <f>IF(ISNUMBER('Transformed 2010'!AE31),IF(ISNUMBER('Transformed 2010'!AG31),IF(ISNUMBER('Transformed 2010'!AI31),IF(ISNUMBER('Transformed 2010'!AK31),IF(ISNUMBER('Transformed 2010'!AM31),IF(ISNUMBER('Transformed 2010'!AO31),"","X"),"X"),"X"),"X"),"X"),"X")</f>
        <v/>
      </c>
      <c r="Y40" s="252" t="str">
        <f>IF(ISNUMBER('Transformed 2013'!AE31),IF(ISNUMBER('Transformed 2013'!AG31),IF(ISNUMBER('Transformed 2013'!AI31),IF(ISNUMBER('Transformed 2013'!AK31),IF(ISNUMBER('Transformed 2013'!AM31),IF(ISNUMBER('Transformed 2013'!AO31),"","X"),"X"),"X"),"X"),"X"),"X")</f>
        <v/>
      </c>
      <c r="Z40" s="252" t="str">
        <f>IF(ISNUMBER('Transformed 2016'!AE31),IF(ISNUMBER('Transformed 2016'!AG31),IF(ISNUMBER('Transformed 2016'!AI31),IF(ISNUMBER('Transformed 2016'!AK31),IF(ISNUMBER('Transformed 2016'!AM31),IF(ISNUMBER('Transformed 2016'!AO31),"","X"),"X"),"X"),"X"),"X"),"X")</f>
        <v/>
      </c>
      <c r="AA40" s="252" t="str">
        <f>IF(ISNUMBER('Transformed 2019 new'!AE31),IF(ISNUMBER('Transformed 2019 new'!AG31),IF(ISNUMBER('Transformed 2019 new'!AI31),IF(ISNUMBER('Transformed 2019 new'!AK31),IF(ISNUMBER('Transformed 2019 new'!AM31),IF(ISNUMBER('Transformed 2019 new'!AO31),"","X"),"X"),"X"),"X"),"X"),"X")</f>
        <v/>
      </c>
      <c r="AB40" s="260"/>
      <c r="AC40" s="252" t="str">
        <f>IF(ISNUMBER('Transformed 2007'!$AE31),"","X")</f>
        <v/>
      </c>
      <c r="AD40" s="252" t="str">
        <f>IF(ISNUMBER('Transformed 2010'!$AE31),"","X")</f>
        <v/>
      </c>
      <c r="AE40" s="252" t="str">
        <f>IF(ISNUMBER('Transformed 2013'!$AE31),"","X")</f>
        <v/>
      </c>
      <c r="AF40" s="252" t="str">
        <f>IF(ISNUMBER('Transformed 2016'!$AE31),"","X")</f>
        <v/>
      </c>
      <c r="AG40" s="266" t="str">
        <f>IF(ISNUMBER('Transformed 2019 new'!$AE31),"","X")</f>
        <v/>
      </c>
      <c r="AH40" s="252" t="str">
        <f>IF(ISNUMBER('Transformed 2007'!$AG31),"","X")</f>
        <v/>
      </c>
      <c r="AI40" s="252" t="str">
        <f>IF(ISNUMBER('Transformed 2010'!$AG31),"","X")</f>
        <v/>
      </c>
      <c r="AJ40" s="252" t="str">
        <f>IF(ISNUMBER('Transformed 2013'!$AG31),"","X")</f>
        <v/>
      </c>
      <c r="AK40" s="252" t="str">
        <f>IF(ISNUMBER('Transformed 2016'!$AG31),"","X")</f>
        <v/>
      </c>
      <c r="AL40" s="266" t="str">
        <f>IF(ISNUMBER('Transformed 2019 new'!$AG31),"","X")</f>
        <v/>
      </c>
      <c r="AM40" s="252" t="str">
        <f>IF(ISNUMBER('Transformed 2007'!$AI31),"","X")</f>
        <v/>
      </c>
      <c r="AN40" s="252" t="str">
        <f>IF(ISNUMBER('Transformed 2010'!$AI31),"","X")</f>
        <v/>
      </c>
      <c r="AO40" s="252" t="str">
        <f>IF(ISNUMBER('Transformed 2013'!$AI31),"","X")</f>
        <v/>
      </c>
      <c r="AP40" s="252" t="str">
        <f>IF(ISNUMBER('Transformed 2016'!$AI31),"","X")</f>
        <v/>
      </c>
      <c r="AQ40" s="266" t="str">
        <f>IF(ISNUMBER('Transformed 2019 new'!$AI31),"","X")</f>
        <v/>
      </c>
      <c r="AR40" s="252" t="str">
        <f>IF(ISNUMBER('Transformed 2007'!$AK31),"","X")</f>
        <v/>
      </c>
      <c r="AS40" s="252" t="str">
        <f>IF(ISNUMBER('Transformed 2010'!$AK31),"","X")</f>
        <v/>
      </c>
      <c r="AT40" s="252" t="str">
        <f>IF(ISNUMBER('Transformed 2013'!$AK31),"","X")</f>
        <v/>
      </c>
      <c r="AU40" s="252" t="str">
        <f>IF(ISNUMBER('Transformed 2016'!$AK31),"","X")</f>
        <v/>
      </c>
      <c r="AV40" s="266" t="str">
        <f>IF(ISNUMBER('Transformed 2019 new'!$AK31),"","X")</f>
        <v/>
      </c>
      <c r="AW40" s="252" t="str">
        <f>IF(ISNUMBER('Transformed 2007'!$AM31),"","X")</f>
        <v/>
      </c>
      <c r="AX40" s="252" t="str">
        <f>IF(ISNUMBER('Transformed 2010'!$AM31),"","X")</f>
        <v/>
      </c>
      <c r="AY40" s="252" t="str">
        <f>IF(ISNUMBER('Transformed 2013'!$AM31),"","X")</f>
        <v/>
      </c>
      <c r="AZ40" s="252" t="str">
        <f>IF(ISNUMBER('Transformed 2016'!$AM31),"","X")</f>
        <v/>
      </c>
      <c r="BA40" s="266" t="str">
        <f>IF(ISNUMBER('Transformed 2019 new'!$AM31),"","X")</f>
        <v/>
      </c>
      <c r="BB40" s="252" t="str">
        <f>IF(ISNUMBER('Transformed 2007'!$AO31),"","X")</f>
        <v/>
      </c>
      <c r="BC40" s="252" t="str">
        <f>IF(ISNUMBER('Transformed 2010'!$AO31),"","X")</f>
        <v/>
      </c>
      <c r="BD40" s="252" t="str">
        <f>IF(ISNUMBER('Transformed 2013'!$AO31),"","X")</f>
        <v/>
      </c>
      <c r="BE40" s="252" t="str">
        <f>IF(ISNUMBER('Transformed 2016'!$AO31),"","X")</f>
        <v/>
      </c>
      <c r="BF40" s="266" t="str">
        <f>IF(ISNUMBER('Transformed 2019 new'!$AO31),"","X")</f>
        <v/>
      </c>
    </row>
    <row r="41" spans="1:58" s="240" customFormat="1" ht="13">
      <c r="A41" s="241" t="s">
        <v>41</v>
      </c>
      <c r="B41" s="226" t="s">
        <v>41</v>
      </c>
      <c r="C41" s="239">
        <f>'Transformed 2007'!Y32</f>
        <v>0.45517026228495094</v>
      </c>
      <c r="D41" s="239">
        <f>'Transformed 2010'!Y32</f>
        <v>0.57691129692134457</v>
      </c>
      <c r="E41" s="239">
        <f>'Transformed 2013'!Y32</f>
        <v>0.59964243556011954</v>
      </c>
      <c r="F41" s="239">
        <f>'Transformed 2016'!Y32</f>
        <v>0.60670353434405111</v>
      </c>
      <c r="G41" s="239">
        <f>'Transformed 2019 new'!Y32</f>
        <v>0.64264676819753808</v>
      </c>
      <c r="J41" s="240">
        <v>1</v>
      </c>
      <c r="Q41" s="251">
        <f t="shared" si="4"/>
        <v>1.2674626282157684</v>
      </c>
      <c r="R41" s="251">
        <f t="shared" si="4"/>
        <v>1.0394014448322964</v>
      </c>
      <c r="S41" s="251">
        <f t="shared" si="4"/>
        <v>1.011775515482549</v>
      </c>
      <c r="T41" s="251">
        <f t="shared" si="4"/>
        <v>1.0592434884895596</v>
      </c>
      <c r="U41" s="273">
        <f t="shared" si="5"/>
        <v>1.4118821492675215</v>
      </c>
      <c r="W41" s="252" t="str">
        <f>IF(ISNUMBER('Transformed 2007'!AE32),IF(ISNUMBER('Transformed 2007'!AG32),IF(ISNUMBER('Transformed 2010'!AI32),IF(ISNUMBER('Transformed 2007'!AK32),IF(ISNUMBER('Transformed 2007'!AM32),IF(ISNUMBER('Transformed 2007'!AO32),"","X"),"X"),"X"),"X"),"X"),"X")</f>
        <v/>
      </c>
      <c r="X41" s="252" t="str">
        <f>IF(ISNUMBER('Transformed 2010'!AE32),IF(ISNUMBER('Transformed 2010'!AG32),IF(ISNUMBER('Transformed 2010'!AI32),IF(ISNUMBER('Transformed 2010'!AK32),IF(ISNUMBER('Transformed 2010'!AM32),IF(ISNUMBER('Transformed 2010'!AO32),"","X"),"X"),"X"),"X"),"X"),"X")</f>
        <v/>
      </c>
      <c r="Y41" s="252" t="str">
        <f>IF(ISNUMBER('Transformed 2013'!AE32),IF(ISNUMBER('Transformed 2013'!AG32),IF(ISNUMBER('Transformed 2013'!AI32),IF(ISNUMBER('Transformed 2013'!AK32),IF(ISNUMBER('Transformed 2013'!AM32),IF(ISNUMBER('Transformed 2013'!AO32),"","X"),"X"),"X"),"X"),"X"),"X")</f>
        <v/>
      </c>
      <c r="Z41" s="252" t="str">
        <f>IF(ISNUMBER('Transformed 2016'!AE32),IF(ISNUMBER('Transformed 2016'!AG32),IF(ISNUMBER('Transformed 2016'!AI32),IF(ISNUMBER('Transformed 2016'!AK32),IF(ISNUMBER('Transformed 2016'!AM32),IF(ISNUMBER('Transformed 2016'!AO32),"","X"),"X"),"X"),"X"),"X"),"X")</f>
        <v/>
      </c>
      <c r="AA41" s="252" t="str">
        <f>IF(ISNUMBER('Transformed 2019 new'!AE32),IF(ISNUMBER('Transformed 2019 new'!AG32),IF(ISNUMBER('Transformed 2019 new'!AI32),IF(ISNUMBER('Transformed 2019 new'!AK32),IF(ISNUMBER('Transformed 2019 new'!AM32),IF(ISNUMBER('Transformed 2019 new'!AO32),"","X"),"X"),"X"),"X"),"X"),"X")</f>
        <v/>
      </c>
      <c r="AB41" s="260"/>
      <c r="AC41" s="252" t="str">
        <f>IF(ISNUMBER('Transformed 2007'!$AE32),"","X")</f>
        <v/>
      </c>
      <c r="AD41" s="252" t="str">
        <f>IF(ISNUMBER('Transformed 2010'!$AE32),"","X")</f>
        <v/>
      </c>
      <c r="AE41" s="252" t="str">
        <f>IF(ISNUMBER('Transformed 2013'!$AE32),"","X")</f>
        <v/>
      </c>
      <c r="AF41" s="252" t="str">
        <f>IF(ISNUMBER('Transformed 2016'!$AE32),"","X")</f>
        <v/>
      </c>
      <c r="AG41" s="266" t="str">
        <f>IF(ISNUMBER('Transformed 2019 new'!$AE32),"","X")</f>
        <v/>
      </c>
      <c r="AH41" s="252" t="str">
        <f>IF(ISNUMBER('Transformed 2007'!$AG32),"","X")</f>
        <v/>
      </c>
      <c r="AI41" s="252" t="str">
        <f>IF(ISNUMBER('Transformed 2010'!$AG32),"","X")</f>
        <v/>
      </c>
      <c r="AJ41" s="252" t="str">
        <f>IF(ISNUMBER('Transformed 2013'!$AG32),"","X")</f>
        <v/>
      </c>
      <c r="AK41" s="252" t="str">
        <f>IF(ISNUMBER('Transformed 2016'!$AG32),"","X")</f>
        <v/>
      </c>
      <c r="AL41" s="266" t="str">
        <f>IF(ISNUMBER('Transformed 2019 new'!$AG32),"","X")</f>
        <v/>
      </c>
      <c r="AM41" s="252" t="str">
        <f>IF(ISNUMBER('Transformed 2007'!$AI32),"","X")</f>
        <v/>
      </c>
      <c r="AN41" s="252" t="str">
        <f>IF(ISNUMBER('Transformed 2010'!$AI32),"","X")</f>
        <v/>
      </c>
      <c r="AO41" s="252" t="str">
        <f>IF(ISNUMBER('Transformed 2013'!$AI32),"","X")</f>
        <v/>
      </c>
      <c r="AP41" s="252" t="str">
        <f>IF(ISNUMBER('Transformed 2016'!$AI32),"","X")</f>
        <v/>
      </c>
      <c r="AQ41" s="266" t="str">
        <f>IF(ISNUMBER('Transformed 2019 new'!$AI32),"","X")</f>
        <v/>
      </c>
      <c r="AR41" s="252" t="str">
        <f>IF(ISNUMBER('Transformed 2007'!$AK32),"","X")</f>
        <v/>
      </c>
      <c r="AS41" s="252" t="str">
        <f>IF(ISNUMBER('Transformed 2010'!$AK32),"","X")</f>
        <v/>
      </c>
      <c r="AT41" s="252" t="str">
        <f>IF(ISNUMBER('Transformed 2013'!$AK32),"","X")</f>
        <v/>
      </c>
      <c r="AU41" s="252" t="str">
        <f>IF(ISNUMBER('Transformed 2016'!$AK32),"","X")</f>
        <v/>
      </c>
      <c r="AV41" s="266" t="str">
        <f>IF(ISNUMBER('Transformed 2019 new'!$AK32),"","X")</f>
        <v/>
      </c>
      <c r="AW41" s="252" t="str">
        <f>IF(ISNUMBER('Transformed 2007'!$AM32),"","X")</f>
        <v/>
      </c>
      <c r="AX41" s="252" t="str">
        <f>IF(ISNUMBER('Transformed 2010'!$AM32),"","X")</f>
        <v/>
      </c>
      <c r="AY41" s="252" t="str">
        <f>IF(ISNUMBER('Transformed 2013'!$AM32),"","X")</f>
        <v/>
      </c>
      <c r="AZ41" s="252" t="str">
        <f>IF(ISNUMBER('Transformed 2016'!$AM32),"","X")</f>
        <v/>
      </c>
      <c r="BA41" s="266" t="str">
        <f>IF(ISNUMBER('Transformed 2019 new'!$AM32),"","X")</f>
        <v/>
      </c>
      <c r="BB41" s="252" t="str">
        <f>IF(ISNUMBER('Transformed 2007'!$AO32),"","X")</f>
        <v/>
      </c>
      <c r="BC41" s="252" t="str">
        <f>IF(ISNUMBER('Transformed 2010'!$AO32),"","X")</f>
        <v/>
      </c>
      <c r="BD41" s="252" t="str">
        <f>IF(ISNUMBER('Transformed 2013'!$AO32),"","X")</f>
        <v/>
      </c>
      <c r="BE41" s="252" t="str">
        <f>IF(ISNUMBER('Transformed 2016'!$AO32),"","X")</f>
        <v/>
      </c>
      <c r="BF41" s="266" t="str">
        <f>IF(ISNUMBER('Transformed 2019 new'!$AO32),"","X")</f>
        <v/>
      </c>
    </row>
    <row r="42" spans="1:58" s="240" customFormat="1" ht="13">
      <c r="A42" s="241" t="s">
        <v>42</v>
      </c>
      <c r="B42" s="226" t="s">
        <v>42</v>
      </c>
      <c r="C42" s="239">
        <f>'Transformed 2007'!Y33</f>
        <v>0.60197980525863815</v>
      </c>
      <c r="D42" s="239">
        <f>'Transformed 2010'!Y33</f>
        <v>0.58868474501756685</v>
      </c>
      <c r="E42" s="239">
        <f>'Transformed 2013'!Y33</f>
        <v>0.58786159445863828</v>
      </c>
      <c r="F42" s="239">
        <f>'Transformed 2016'!Y33</f>
        <v>0.60179761721220959</v>
      </c>
      <c r="G42" s="239">
        <f>'Transformed 2019 new'!Y33</f>
        <v>0.62684318867711275</v>
      </c>
      <c r="N42" s="240">
        <v>1</v>
      </c>
      <c r="Q42" s="251">
        <f t="shared" si="4"/>
        <v>0.97791444143984341</v>
      </c>
      <c r="R42" s="251">
        <f t="shared" si="4"/>
        <v>0.99860171243454932</v>
      </c>
      <c r="S42" s="251">
        <f t="shared" si="4"/>
        <v>1.0237062990420474</v>
      </c>
      <c r="T42" s="251">
        <f t="shared" si="4"/>
        <v>1.0416179305942175</v>
      </c>
      <c r="U42" s="273">
        <f t="shared" si="5"/>
        <v>1.0413026869029138</v>
      </c>
      <c r="W42" s="252" t="str">
        <f>IF(ISNUMBER('Transformed 2007'!AE33),IF(ISNUMBER('Transformed 2007'!AG33),IF(ISNUMBER('Transformed 2010'!AI33),IF(ISNUMBER('Transformed 2007'!AK33),IF(ISNUMBER('Transformed 2007'!AM33),IF(ISNUMBER('Transformed 2007'!AO33),"","X"),"X"),"X"),"X"),"X"),"X")</f>
        <v/>
      </c>
      <c r="X42" s="252" t="str">
        <f>IF(ISNUMBER('Transformed 2010'!AE33),IF(ISNUMBER('Transformed 2010'!AG33),IF(ISNUMBER('Transformed 2010'!AI33),IF(ISNUMBER('Transformed 2010'!AK33),IF(ISNUMBER('Transformed 2010'!AM33),IF(ISNUMBER('Transformed 2010'!AO33),"","X"),"X"),"X"),"X"),"X"),"X")</f>
        <v/>
      </c>
      <c r="Y42" s="252" t="str">
        <f>IF(ISNUMBER('Transformed 2013'!AE33),IF(ISNUMBER('Transformed 2013'!AG33),IF(ISNUMBER('Transformed 2013'!AI33),IF(ISNUMBER('Transformed 2013'!AK33),IF(ISNUMBER('Transformed 2013'!AM33),IF(ISNUMBER('Transformed 2013'!AO33),"","X"),"X"),"X"),"X"),"X"),"X")</f>
        <v/>
      </c>
      <c r="Z42" s="252" t="str">
        <f>IF(ISNUMBER('Transformed 2016'!AE33),IF(ISNUMBER('Transformed 2016'!AG33),IF(ISNUMBER('Transformed 2016'!AI33),IF(ISNUMBER('Transformed 2016'!AK33),IF(ISNUMBER('Transformed 2016'!AM33),IF(ISNUMBER('Transformed 2016'!AO33),"","X"),"X"),"X"),"X"),"X"),"X")</f>
        <v/>
      </c>
      <c r="AA42" s="252" t="str">
        <f>IF(ISNUMBER('Transformed 2019 new'!AE33),IF(ISNUMBER('Transformed 2019 new'!AG33),IF(ISNUMBER('Transformed 2019 new'!AI33),IF(ISNUMBER('Transformed 2019 new'!AK33),IF(ISNUMBER('Transformed 2019 new'!AM33),IF(ISNUMBER('Transformed 2019 new'!AO33),"","X"),"X"),"X"),"X"),"X"),"X")</f>
        <v/>
      </c>
      <c r="AB42" s="260"/>
      <c r="AC42" s="252" t="str">
        <f>IF(ISNUMBER('Transformed 2007'!$AE33),"","X")</f>
        <v/>
      </c>
      <c r="AD42" s="252" t="str">
        <f>IF(ISNUMBER('Transformed 2010'!$AE33),"","X")</f>
        <v/>
      </c>
      <c r="AE42" s="252" t="str">
        <f>IF(ISNUMBER('Transformed 2013'!$AE33),"","X")</f>
        <v/>
      </c>
      <c r="AF42" s="252" t="str">
        <f>IF(ISNUMBER('Transformed 2016'!$AE33),"","X")</f>
        <v/>
      </c>
      <c r="AG42" s="266" t="str">
        <f>IF(ISNUMBER('Transformed 2019 new'!$AE33),"","X")</f>
        <v/>
      </c>
      <c r="AH42" s="252" t="str">
        <f>IF(ISNUMBER('Transformed 2007'!$AG33),"","X")</f>
        <v/>
      </c>
      <c r="AI42" s="252" t="str">
        <f>IF(ISNUMBER('Transformed 2010'!$AG33),"","X")</f>
        <v/>
      </c>
      <c r="AJ42" s="252" t="str">
        <f>IF(ISNUMBER('Transformed 2013'!$AG33),"","X")</f>
        <v/>
      </c>
      <c r="AK42" s="252" t="str">
        <f>IF(ISNUMBER('Transformed 2016'!$AG33),"","X")</f>
        <v/>
      </c>
      <c r="AL42" s="266" t="str">
        <f>IF(ISNUMBER('Transformed 2019 new'!$AG33),"","X")</f>
        <v/>
      </c>
      <c r="AM42" s="252" t="str">
        <f>IF(ISNUMBER('Transformed 2007'!$AI33),"","X")</f>
        <v/>
      </c>
      <c r="AN42" s="252" t="str">
        <f>IF(ISNUMBER('Transformed 2010'!$AI33),"","X")</f>
        <v/>
      </c>
      <c r="AO42" s="252" t="str">
        <f>IF(ISNUMBER('Transformed 2013'!$AI33),"","X")</f>
        <v/>
      </c>
      <c r="AP42" s="252" t="str">
        <f>IF(ISNUMBER('Transformed 2016'!$AI33),"","X")</f>
        <v/>
      </c>
      <c r="AQ42" s="266" t="str">
        <f>IF(ISNUMBER('Transformed 2019 new'!$AI33),"","X")</f>
        <v/>
      </c>
      <c r="AR42" s="252" t="str">
        <f>IF(ISNUMBER('Transformed 2007'!$AK33),"","X")</f>
        <v/>
      </c>
      <c r="AS42" s="252" t="str">
        <f>IF(ISNUMBER('Transformed 2010'!$AK33),"","X")</f>
        <v/>
      </c>
      <c r="AT42" s="252" t="str">
        <f>IF(ISNUMBER('Transformed 2013'!$AK33),"","X")</f>
        <v/>
      </c>
      <c r="AU42" s="252" t="str">
        <f>IF(ISNUMBER('Transformed 2016'!$AK33),"","X")</f>
        <v/>
      </c>
      <c r="AV42" s="266" t="str">
        <f>IF(ISNUMBER('Transformed 2019 new'!$AK33),"","X")</f>
        <v/>
      </c>
      <c r="AW42" s="252" t="str">
        <f>IF(ISNUMBER('Transformed 2007'!$AM33),"","X")</f>
        <v/>
      </c>
      <c r="AX42" s="252" t="str">
        <f>IF(ISNUMBER('Transformed 2010'!$AM33),"","X")</f>
        <v/>
      </c>
      <c r="AY42" s="252" t="str">
        <f>IF(ISNUMBER('Transformed 2013'!$AM33),"","X")</f>
        <v/>
      </c>
      <c r="AZ42" s="252" t="str">
        <f>IF(ISNUMBER('Transformed 2016'!$AM33),"","X")</f>
        <v/>
      </c>
      <c r="BA42" s="266" t="str">
        <f>IF(ISNUMBER('Transformed 2019 new'!$AM33),"","X")</f>
        <v/>
      </c>
      <c r="BB42" s="252" t="str">
        <f>IF(ISNUMBER('Transformed 2007'!$AO33),"","X")</f>
        <v/>
      </c>
      <c r="BC42" s="252" t="str">
        <f>IF(ISNUMBER('Transformed 2010'!$AO33),"","X")</f>
        <v/>
      </c>
      <c r="BD42" s="252" t="str">
        <f>IF(ISNUMBER('Transformed 2013'!$AO33),"","X")</f>
        <v/>
      </c>
      <c r="BE42" s="252" t="str">
        <f>IF(ISNUMBER('Transformed 2016'!$AO33),"","X")</f>
        <v/>
      </c>
      <c r="BF42" s="266" t="str">
        <f>IF(ISNUMBER('Transformed 2019 new'!$AO33),"","X")</f>
        <v/>
      </c>
    </row>
    <row r="43" spans="1:58" s="240" customFormat="1" ht="13">
      <c r="A43" s="241" t="s">
        <v>43</v>
      </c>
      <c r="B43" s="227" t="s">
        <v>43</v>
      </c>
      <c r="C43" s="239">
        <f>'Transformed 2007'!Y34</f>
        <v>0.14328336305534869</v>
      </c>
      <c r="D43" s="239">
        <f>'Transformed 2010'!Y34</f>
        <v>0.30579319033882135</v>
      </c>
      <c r="E43" s="239">
        <f>'Transformed 2013'!Y34</f>
        <v>0.31743339963383832</v>
      </c>
      <c r="F43" s="239">
        <f>'Transformed 2016'!Y34</f>
        <v>0.30458644676383295</v>
      </c>
      <c r="G43" s="239">
        <f>'Transformed 2019 new'!Y34</f>
        <v>0.25094325325355066</v>
      </c>
      <c r="K43" s="240">
        <v>1</v>
      </c>
      <c r="Q43" s="251">
        <f t="shared" si="4"/>
        <v>2.1341849033840519</v>
      </c>
      <c r="R43" s="251">
        <f t="shared" si="4"/>
        <v>1.038065626255835</v>
      </c>
      <c r="S43" s="251">
        <f t="shared" si="4"/>
        <v>0.95952866684846516</v>
      </c>
      <c r="T43" s="251">
        <f t="shared" si="4"/>
        <v>0.82388187629413601</v>
      </c>
      <c r="U43" s="273">
        <f t="shared" si="5"/>
        <v>1.7513774656211427</v>
      </c>
      <c r="W43" s="252" t="str">
        <f>IF(ISNUMBER('Transformed 2007'!AE34),IF(ISNUMBER('Transformed 2007'!AG34),IF(ISNUMBER('Transformed 2010'!AI34),IF(ISNUMBER('Transformed 2007'!AK34),IF(ISNUMBER('Transformed 2007'!AM34),IF(ISNUMBER('Transformed 2007'!AO34),"","X"),"X"),"X"),"X"),"X"),"X")</f>
        <v/>
      </c>
      <c r="X43" s="252" t="str">
        <f>IF(ISNUMBER('Transformed 2010'!AE34),IF(ISNUMBER('Transformed 2010'!AG34),IF(ISNUMBER('Transformed 2010'!AI34),IF(ISNUMBER('Transformed 2010'!AK34),IF(ISNUMBER('Transformed 2010'!AM34),IF(ISNUMBER('Transformed 2010'!AO34),"","X"),"X"),"X"),"X"),"X"),"X")</f>
        <v/>
      </c>
      <c r="Y43" s="252" t="str">
        <f>IF(ISNUMBER('Transformed 2013'!AE34),IF(ISNUMBER('Transformed 2013'!AG34),IF(ISNUMBER('Transformed 2013'!AI34),IF(ISNUMBER('Transformed 2013'!AK34),IF(ISNUMBER('Transformed 2013'!AM34),IF(ISNUMBER('Transformed 2013'!AO34),"","X"),"X"),"X"),"X"),"X"),"X")</f>
        <v/>
      </c>
      <c r="Z43" s="252" t="str">
        <f>IF(ISNUMBER('Transformed 2016'!AE34),IF(ISNUMBER('Transformed 2016'!AG34),IF(ISNUMBER('Transformed 2016'!AI34),IF(ISNUMBER('Transformed 2016'!AK34),IF(ISNUMBER('Transformed 2016'!AM34),IF(ISNUMBER('Transformed 2016'!AO34),"","X"),"X"),"X"),"X"),"X"),"X")</f>
        <v/>
      </c>
      <c r="AA43" s="252" t="str">
        <f>IF(ISNUMBER('Transformed 2019 new'!AE34),IF(ISNUMBER('Transformed 2019 new'!AG34),IF(ISNUMBER('Transformed 2019 new'!AI34),IF(ISNUMBER('Transformed 2019 new'!AK34),IF(ISNUMBER('Transformed 2019 new'!AM34),IF(ISNUMBER('Transformed 2019 new'!AO34),"","X"),"X"),"X"),"X"),"X"),"X")</f>
        <v/>
      </c>
      <c r="AB43" s="260"/>
      <c r="AC43" s="252" t="str">
        <f>IF(ISNUMBER('Transformed 2007'!$AE34),"","X")</f>
        <v/>
      </c>
      <c r="AD43" s="252" t="str">
        <f>IF(ISNUMBER('Transformed 2010'!$AE34),"","X")</f>
        <v/>
      </c>
      <c r="AE43" s="252" t="str">
        <f>IF(ISNUMBER('Transformed 2013'!$AE34),"","X")</f>
        <v/>
      </c>
      <c r="AF43" s="252" t="str">
        <f>IF(ISNUMBER('Transformed 2016'!$AE34),"","X")</f>
        <v/>
      </c>
      <c r="AG43" s="266" t="str">
        <f>IF(ISNUMBER('Transformed 2019 new'!$AE34),"","X")</f>
        <v/>
      </c>
      <c r="AH43" s="252" t="str">
        <f>IF(ISNUMBER('Transformed 2007'!$AG34),"","X")</f>
        <v/>
      </c>
      <c r="AI43" s="252" t="str">
        <f>IF(ISNUMBER('Transformed 2010'!$AG34),"","X")</f>
        <v/>
      </c>
      <c r="AJ43" s="252" t="str">
        <f>IF(ISNUMBER('Transformed 2013'!$AG34),"","X")</f>
        <v/>
      </c>
      <c r="AK43" s="252" t="str">
        <f>IF(ISNUMBER('Transformed 2016'!$AG34),"","X")</f>
        <v/>
      </c>
      <c r="AL43" s="266" t="str">
        <f>IF(ISNUMBER('Transformed 2019 new'!$AG34),"","X")</f>
        <v/>
      </c>
      <c r="AM43" s="252" t="str">
        <f>IF(ISNUMBER('Transformed 2007'!$AI34),"","X")</f>
        <v/>
      </c>
      <c r="AN43" s="252" t="str">
        <f>IF(ISNUMBER('Transformed 2010'!$AI34),"","X")</f>
        <v/>
      </c>
      <c r="AO43" s="252" t="str">
        <f>IF(ISNUMBER('Transformed 2013'!$AI34),"","X")</f>
        <v/>
      </c>
      <c r="AP43" s="252" t="str">
        <f>IF(ISNUMBER('Transformed 2016'!$AI34),"","X")</f>
        <v/>
      </c>
      <c r="AQ43" s="266" t="str">
        <f>IF(ISNUMBER('Transformed 2019 new'!$AI34),"","X")</f>
        <v/>
      </c>
      <c r="AR43" s="252" t="str">
        <f>IF(ISNUMBER('Transformed 2007'!$AK34),"","X")</f>
        <v/>
      </c>
      <c r="AS43" s="252" t="str">
        <f>IF(ISNUMBER('Transformed 2010'!$AK34),"","X")</f>
        <v/>
      </c>
      <c r="AT43" s="252" t="str">
        <f>IF(ISNUMBER('Transformed 2013'!$AK34),"","X")</f>
        <v/>
      </c>
      <c r="AU43" s="252" t="str">
        <f>IF(ISNUMBER('Transformed 2016'!$AK34),"","X")</f>
        <v/>
      </c>
      <c r="AV43" s="266" t="str">
        <f>IF(ISNUMBER('Transformed 2019 new'!$AK34),"","X")</f>
        <v/>
      </c>
      <c r="AW43" s="252" t="str">
        <f>IF(ISNUMBER('Transformed 2007'!$AM34),"","X")</f>
        <v/>
      </c>
      <c r="AX43" s="252" t="str">
        <f>IF(ISNUMBER('Transformed 2010'!$AM34),"","X")</f>
        <v/>
      </c>
      <c r="AY43" s="252" t="str">
        <f>IF(ISNUMBER('Transformed 2013'!$AM34),"","X")</f>
        <v/>
      </c>
      <c r="AZ43" s="252" t="str">
        <f>IF(ISNUMBER('Transformed 2016'!$AM34),"","X")</f>
        <v/>
      </c>
      <c r="BA43" s="266" t="str">
        <f>IF(ISNUMBER('Transformed 2019 new'!$AM34),"","X")</f>
        <v/>
      </c>
      <c r="BB43" s="252" t="str">
        <f>IF(ISNUMBER('Transformed 2007'!$AO34),"","X")</f>
        <v/>
      </c>
      <c r="BC43" s="252" t="str">
        <f>IF(ISNUMBER('Transformed 2010'!$AO34),"","X")</f>
        <v/>
      </c>
      <c r="BD43" s="252" t="str">
        <f>IF(ISNUMBER('Transformed 2013'!$AO34),"","X")</f>
        <v/>
      </c>
      <c r="BE43" s="252" t="str">
        <f>IF(ISNUMBER('Transformed 2016'!$AO34),"","X")</f>
        <v/>
      </c>
      <c r="BF43" s="266" t="str">
        <f>IF(ISNUMBER('Transformed 2019 new'!$AO34),"","X")</f>
        <v/>
      </c>
    </row>
    <row r="44" spans="1:58" s="240" customFormat="1" ht="13">
      <c r="A44" s="241" t="s">
        <v>44</v>
      </c>
      <c r="B44" s="227" t="s">
        <v>44</v>
      </c>
      <c r="C44" s="239">
        <f>'Transformed 2007'!Y35</f>
        <v>0.19180235924369349</v>
      </c>
      <c r="D44" s="239">
        <f>'Transformed 2010'!Y35</f>
        <v>0.33403346965200975</v>
      </c>
      <c r="E44" s="239">
        <f>'Transformed 2013'!Y35</f>
        <v>0.24899644034897359</v>
      </c>
      <c r="F44" s="239">
        <f>'Transformed 2016'!Y35</f>
        <v>0.3547945582251481</v>
      </c>
      <c r="G44" s="239">
        <f>'Transformed 2019 new'!Y35</f>
        <v>0.34820591993348143</v>
      </c>
      <c r="K44" s="240">
        <v>1</v>
      </c>
      <c r="Q44" s="251">
        <f t="shared" si="4"/>
        <v>1.7415503697095054</v>
      </c>
      <c r="R44" s="251">
        <f t="shared" si="4"/>
        <v>0.74542362658560457</v>
      </c>
      <c r="S44" s="251">
        <f t="shared" si="4"/>
        <v>1.424898113916393</v>
      </c>
      <c r="T44" s="251">
        <f t="shared" si="4"/>
        <v>0.98142970871755708</v>
      </c>
      <c r="U44" s="273">
        <f t="shared" si="5"/>
        <v>1.8154412766689185</v>
      </c>
      <c r="W44" s="252" t="str">
        <f>IF(ISNUMBER('Transformed 2007'!AE35),IF(ISNUMBER('Transformed 2007'!AG35),IF(ISNUMBER('Transformed 2010'!AI35),IF(ISNUMBER('Transformed 2007'!AK35),IF(ISNUMBER('Transformed 2007'!AM35),IF(ISNUMBER('Transformed 2007'!AO35),"","X"),"X"),"X"),"X"),"X"),"X")</f>
        <v/>
      </c>
      <c r="X44" s="252" t="str">
        <f>IF(ISNUMBER('Transformed 2010'!AE35),IF(ISNUMBER('Transformed 2010'!AG35),IF(ISNUMBER('Transformed 2010'!AI35),IF(ISNUMBER('Transformed 2010'!AK35),IF(ISNUMBER('Transformed 2010'!AM35),IF(ISNUMBER('Transformed 2010'!AO35),"","X"),"X"),"X"),"X"),"X"),"X")</f>
        <v/>
      </c>
      <c r="Y44" s="252" t="str">
        <f>IF(ISNUMBER('Transformed 2013'!AE35),IF(ISNUMBER('Transformed 2013'!AG35),IF(ISNUMBER('Transformed 2013'!AI35),IF(ISNUMBER('Transformed 2013'!AK35),IF(ISNUMBER('Transformed 2013'!AM35),IF(ISNUMBER('Transformed 2013'!AO35),"","X"),"X"),"X"),"X"),"X"),"X")</f>
        <v/>
      </c>
      <c r="Z44" s="252" t="str">
        <f>IF(ISNUMBER('Transformed 2016'!AE35),IF(ISNUMBER('Transformed 2016'!AG35),IF(ISNUMBER('Transformed 2016'!AI35),IF(ISNUMBER('Transformed 2016'!AK35),IF(ISNUMBER('Transformed 2016'!AM35),IF(ISNUMBER('Transformed 2016'!AO35),"","X"),"X"),"X"),"X"),"X"),"X")</f>
        <v/>
      </c>
      <c r="AA44" s="252" t="str">
        <f>IF(ISNUMBER('Transformed 2019 new'!AE35),IF(ISNUMBER('Transformed 2019 new'!AG35),IF(ISNUMBER('Transformed 2019 new'!AI35),IF(ISNUMBER('Transformed 2019 new'!AK35),IF(ISNUMBER('Transformed 2019 new'!AM35),IF(ISNUMBER('Transformed 2019 new'!AO35),"","X"),"X"),"X"),"X"),"X"),"X")</f>
        <v/>
      </c>
      <c r="AB44" s="260"/>
      <c r="AC44" s="252" t="str">
        <f>IF(ISNUMBER('Transformed 2007'!$AE35),"","X")</f>
        <v/>
      </c>
      <c r="AD44" s="252" t="str">
        <f>IF(ISNUMBER('Transformed 2010'!$AE35),"","X")</f>
        <v/>
      </c>
      <c r="AE44" s="252" t="str">
        <f>IF(ISNUMBER('Transformed 2013'!$AE35),"","X")</f>
        <v/>
      </c>
      <c r="AF44" s="252" t="str">
        <f>IF(ISNUMBER('Transformed 2016'!$AE35),"","X")</f>
        <v/>
      </c>
      <c r="AG44" s="266" t="str">
        <f>IF(ISNUMBER('Transformed 2019 new'!$AE35),"","X")</f>
        <v/>
      </c>
      <c r="AH44" s="252" t="str">
        <f>IF(ISNUMBER('Transformed 2007'!$AG35),"","X")</f>
        <v/>
      </c>
      <c r="AI44" s="252" t="str">
        <f>IF(ISNUMBER('Transformed 2010'!$AG35),"","X")</f>
        <v/>
      </c>
      <c r="AJ44" s="252" t="str">
        <f>IF(ISNUMBER('Transformed 2013'!$AG35),"","X")</f>
        <v/>
      </c>
      <c r="AK44" s="252" t="str">
        <f>IF(ISNUMBER('Transformed 2016'!$AG35),"","X")</f>
        <v/>
      </c>
      <c r="AL44" s="266" t="str">
        <f>IF(ISNUMBER('Transformed 2019 new'!$AG35),"","X")</f>
        <v/>
      </c>
      <c r="AM44" s="252" t="str">
        <f>IF(ISNUMBER('Transformed 2007'!$AI35),"","X")</f>
        <v/>
      </c>
      <c r="AN44" s="252" t="str">
        <f>IF(ISNUMBER('Transformed 2010'!$AI35),"","X")</f>
        <v/>
      </c>
      <c r="AO44" s="252" t="str">
        <f>IF(ISNUMBER('Transformed 2013'!$AI35),"","X")</f>
        <v/>
      </c>
      <c r="AP44" s="252" t="str">
        <f>IF(ISNUMBER('Transformed 2016'!$AI35),"","X")</f>
        <v/>
      </c>
      <c r="AQ44" s="266" t="str">
        <f>IF(ISNUMBER('Transformed 2019 new'!$AI35),"","X")</f>
        <v/>
      </c>
      <c r="AR44" s="252" t="str">
        <f>IF(ISNUMBER('Transformed 2007'!$AK35),"","X")</f>
        <v/>
      </c>
      <c r="AS44" s="252" t="str">
        <f>IF(ISNUMBER('Transformed 2010'!$AK35),"","X")</f>
        <v/>
      </c>
      <c r="AT44" s="252" t="str">
        <f>IF(ISNUMBER('Transformed 2013'!$AK35),"","X")</f>
        <v/>
      </c>
      <c r="AU44" s="252" t="str">
        <f>IF(ISNUMBER('Transformed 2016'!$AK35),"","X")</f>
        <v/>
      </c>
      <c r="AV44" s="266" t="str">
        <f>IF(ISNUMBER('Transformed 2019 new'!$AK35),"","X")</f>
        <v/>
      </c>
      <c r="AW44" s="252" t="str">
        <f>IF(ISNUMBER('Transformed 2007'!$AM35),"","X")</f>
        <v/>
      </c>
      <c r="AX44" s="252" t="str">
        <f>IF(ISNUMBER('Transformed 2010'!$AM35),"","X")</f>
        <v/>
      </c>
      <c r="AY44" s="252" t="str">
        <f>IF(ISNUMBER('Transformed 2013'!$AM35),"","X")</f>
        <v/>
      </c>
      <c r="AZ44" s="252" t="str">
        <f>IF(ISNUMBER('Transformed 2016'!$AM35),"","X")</f>
        <v/>
      </c>
      <c r="BA44" s="266" t="str">
        <f>IF(ISNUMBER('Transformed 2019 new'!$AM35),"","X")</f>
        <v/>
      </c>
      <c r="BB44" s="252" t="str">
        <f>IF(ISNUMBER('Transformed 2007'!$AO35),"","X")</f>
        <v/>
      </c>
      <c r="BC44" s="252" t="str">
        <f>IF(ISNUMBER('Transformed 2010'!$AO35),"","X")</f>
        <v/>
      </c>
      <c r="BD44" s="252" t="str">
        <f>IF(ISNUMBER('Transformed 2013'!$AO35),"","X")</f>
        <v/>
      </c>
      <c r="BE44" s="252" t="str">
        <f>IF(ISNUMBER('Transformed 2016'!$AO35),"","X")</f>
        <v/>
      </c>
      <c r="BF44" s="266" t="str">
        <f>IF(ISNUMBER('Transformed 2019 new'!$AO35),"","X")</f>
        <v/>
      </c>
    </row>
    <row r="45" spans="1:58" s="240" customFormat="1" ht="13">
      <c r="A45" s="241" t="s">
        <v>45</v>
      </c>
      <c r="B45" s="226" t="s">
        <v>45</v>
      </c>
      <c r="C45" s="239">
        <f>'Transformed 2007'!Y36</f>
        <v>0.64645097487980407</v>
      </c>
      <c r="D45" s="239">
        <f>'Transformed 2010'!Y36</f>
        <v>0.67262773208962545</v>
      </c>
      <c r="E45" s="239">
        <f>'Transformed 2013'!Y36</f>
        <v>0.68692979751016114</v>
      </c>
      <c r="F45" s="239">
        <f>'Transformed 2016'!Y36</f>
        <v>0.69918797807623267</v>
      </c>
      <c r="G45" s="239">
        <f>'Transformed 2019 new'!Y36</f>
        <v>0.65796332350626696</v>
      </c>
      <c r="N45" s="240">
        <v>1</v>
      </c>
      <c r="Q45" s="251">
        <f t="shared" si="4"/>
        <v>1.0404930276649185</v>
      </c>
      <c r="R45" s="251">
        <f t="shared" si="4"/>
        <v>1.0212629731695779</v>
      </c>
      <c r="S45" s="251">
        <f t="shared" si="4"/>
        <v>1.0178448811079421</v>
      </c>
      <c r="T45" s="251">
        <f t="shared" si="4"/>
        <v>0.94103924000038941</v>
      </c>
      <c r="U45" s="273">
        <f t="shared" si="5"/>
        <v>1.0178085409007287</v>
      </c>
      <c r="W45" s="252" t="str">
        <f>IF(ISNUMBER('Transformed 2007'!AE36),IF(ISNUMBER('Transformed 2007'!AG36),IF(ISNUMBER('Transformed 2010'!AI36),IF(ISNUMBER('Transformed 2007'!AK36),IF(ISNUMBER('Transformed 2007'!AM36),IF(ISNUMBER('Transformed 2007'!AO36),"","X"),"X"),"X"),"X"),"X"),"X")</f>
        <v/>
      </c>
      <c r="X45" s="252" t="str">
        <f>IF(ISNUMBER('Transformed 2010'!AE36),IF(ISNUMBER('Transformed 2010'!AG36),IF(ISNUMBER('Transformed 2010'!AI36),IF(ISNUMBER('Transformed 2010'!AK36),IF(ISNUMBER('Transformed 2010'!AM36),IF(ISNUMBER('Transformed 2010'!AO36),"","X"),"X"),"X"),"X"),"X"),"X")</f>
        <v/>
      </c>
      <c r="Y45" s="252" t="str">
        <f>IF(ISNUMBER('Transformed 2013'!AE36),IF(ISNUMBER('Transformed 2013'!AG36),IF(ISNUMBER('Transformed 2013'!AI36),IF(ISNUMBER('Transformed 2013'!AK36),IF(ISNUMBER('Transformed 2013'!AM36),IF(ISNUMBER('Transformed 2013'!AO36),"","X"),"X"),"X"),"X"),"X"),"X")</f>
        <v/>
      </c>
      <c r="Z45" s="252" t="str">
        <f>IF(ISNUMBER('Transformed 2016'!AE36),IF(ISNUMBER('Transformed 2016'!AG36),IF(ISNUMBER('Transformed 2016'!AI36),IF(ISNUMBER('Transformed 2016'!AK36),IF(ISNUMBER('Transformed 2016'!AM36),IF(ISNUMBER('Transformed 2016'!AO36),"","X"),"X"),"X"),"X"),"X"),"X")</f>
        <v/>
      </c>
      <c r="AA45" s="252" t="str">
        <f>IF(ISNUMBER('Transformed 2019 new'!AE36),IF(ISNUMBER('Transformed 2019 new'!AG36),IF(ISNUMBER('Transformed 2019 new'!AI36),IF(ISNUMBER('Transformed 2019 new'!AK36),IF(ISNUMBER('Transformed 2019 new'!AM36),IF(ISNUMBER('Transformed 2019 new'!AO36),"","X"),"X"),"X"),"X"),"X"),"X")</f>
        <v/>
      </c>
      <c r="AB45" s="260"/>
      <c r="AC45" s="252" t="str">
        <f>IF(ISNUMBER('Transformed 2007'!$AE36),"","X")</f>
        <v/>
      </c>
      <c r="AD45" s="252" t="str">
        <f>IF(ISNUMBER('Transformed 2010'!$AE36),"","X")</f>
        <v/>
      </c>
      <c r="AE45" s="252" t="str">
        <f>IF(ISNUMBER('Transformed 2013'!$AE36),"","X")</f>
        <v/>
      </c>
      <c r="AF45" s="252" t="str">
        <f>IF(ISNUMBER('Transformed 2016'!$AE36),"","X")</f>
        <v/>
      </c>
      <c r="AG45" s="266" t="str">
        <f>IF(ISNUMBER('Transformed 2019 new'!$AE36),"","X")</f>
        <v/>
      </c>
      <c r="AH45" s="252" t="str">
        <f>IF(ISNUMBER('Transformed 2007'!$AG36),"","X")</f>
        <v/>
      </c>
      <c r="AI45" s="252" t="str">
        <f>IF(ISNUMBER('Transformed 2010'!$AG36),"","X")</f>
        <v/>
      </c>
      <c r="AJ45" s="252" t="str">
        <f>IF(ISNUMBER('Transformed 2013'!$AG36),"","X")</f>
        <v/>
      </c>
      <c r="AK45" s="252" t="str">
        <f>IF(ISNUMBER('Transformed 2016'!$AG36),"","X")</f>
        <v/>
      </c>
      <c r="AL45" s="266" t="str">
        <f>IF(ISNUMBER('Transformed 2019 new'!$AG36),"","X")</f>
        <v/>
      </c>
      <c r="AM45" s="252" t="str">
        <f>IF(ISNUMBER('Transformed 2007'!$AI36),"","X")</f>
        <v/>
      </c>
      <c r="AN45" s="252" t="str">
        <f>IF(ISNUMBER('Transformed 2010'!$AI36),"","X")</f>
        <v/>
      </c>
      <c r="AO45" s="252" t="str">
        <f>IF(ISNUMBER('Transformed 2013'!$AI36),"","X")</f>
        <v/>
      </c>
      <c r="AP45" s="252" t="str">
        <f>IF(ISNUMBER('Transformed 2016'!$AI36),"","X")</f>
        <v/>
      </c>
      <c r="AQ45" s="266" t="str">
        <f>IF(ISNUMBER('Transformed 2019 new'!$AI36),"","X")</f>
        <v/>
      </c>
      <c r="AR45" s="252" t="str">
        <f>IF(ISNUMBER('Transformed 2007'!$AK36),"","X")</f>
        <v/>
      </c>
      <c r="AS45" s="252" t="str">
        <f>IF(ISNUMBER('Transformed 2010'!$AK36),"","X")</f>
        <v/>
      </c>
      <c r="AT45" s="252" t="str">
        <f>IF(ISNUMBER('Transformed 2013'!$AK36),"","X")</f>
        <v/>
      </c>
      <c r="AU45" s="252" t="str">
        <f>IF(ISNUMBER('Transformed 2016'!$AK36),"","X")</f>
        <v/>
      </c>
      <c r="AV45" s="266" t="str">
        <f>IF(ISNUMBER('Transformed 2019 new'!$AK36),"","X")</f>
        <v/>
      </c>
      <c r="AW45" s="252" t="str">
        <f>IF(ISNUMBER('Transformed 2007'!$AM36),"","X")</f>
        <v/>
      </c>
      <c r="AX45" s="252" t="str">
        <f>IF(ISNUMBER('Transformed 2010'!$AM36),"","X")</f>
        <v/>
      </c>
      <c r="AY45" s="252" t="str">
        <f>IF(ISNUMBER('Transformed 2013'!$AM36),"","X")</f>
        <v/>
      </c>
      <c r="AZ45" s="252" t="str">
        <f>IF(ISNUMBER('Transformed 2016'!$AM36),"","X")</f>
        <v/>
      </c>
      <c r="BA45" s="266" t="str">
        <f>IF(ISNUMBER('Transformed 2019 new'!$AM36),"","X")</f>
        <v/>
      </c>
      <c r="BB45" s="252" t="str">
        <f>IF(ISNUMBER('Transformed 2007'!$AO36),"","X")</f>
        <v/>
      </c>
      <c r="BC45" s="252" t="str">
        <f>IF(ISNUMBER('Transformed 2010'!$AO36),"","X")</f>
        <v/>
      </c>
      <c r="BD45" s="252" t="str">
        <f>IF(ISNUMBER('Transformed 2013'!$AO36),"","X")</f>
        <v/>
      </c>
      <c r="BE45" s="252" t="str">
        <f>IF(ISNUMBER('Transformed 2016'!$AO36),"","X")</f>
        <v/>
      </c>
      <c r="BF45" s="266" t="str">
        <f>IF(ISNUMBER('Transformed 2019 new'!$AO36),"","X")</f>
        <v/>
      </c>
    </row>
    <row r="46" spans="1:58" s="240" customFormat="1" ht="13">
      <c r="A46" s="241" t="s">
        <v>46</v>
      </c>
      <c r="B46" s="226" t="s">
        <v>46</v>
      </c>
      <c r="C46" s="239">
        <f>'Transformed 2007'!Y37</f>
        <v>0.31005291593035711</v>
      </c>
      <c r="D46" s="239">
        <f>'Transformed 2010'!Y37</f>
        <v>0.32031171244907408</v>
      </c>
      <c r="E46" s="239">
        <f>'Transformed 2013'!Y37</f>
        <v>0.34735286450710978</v>
      </c>
      <c r="F46" s="239">
        <f>'Transformed 2016'!Y37</f>
        <v>0.38009197870446432</v>
      </c>
      <c r="G46" s="239">
        <f>'Transformed 2019 new'!Y37</f>
        <v>0.34724107968103285</v>
      </c>
      <c r="K46" s="240">
        <v>1</v>
      </c>
      <c r="Q46" s="251">
        <f t="shared" si="4"/>
        <v>1.0330872441174566</v>
      </c>
      <c r="R46" s="251">
        <f t="shared" si="4"/>
        <v>1.0844213652110362</v>
      </c>
      <c r="S46" s="251">
        <f t="shared" si="4"/>
        <v>1.0942531861477838</v>
      </c>
      <c r="T46" s="251">
        <f t="shared" si="4"/>
        <v>0.913571185755082</v>
      </c>
      <c r="U46" s="273">
        <f t="shared" si="5"/>
        <v>1.1199413449768323</v>
      </c>
      <c r="W46" s="252" t="str">
        <f>IF(ISNUMBER('Transformed 2007'!AE37),IF(ISNUMBER('Transformed 2007'!AG37),IF(ISNUMBER('Transformed 2010'!AI37),IF(ISNUMBER('Transformed 2007'!AK37),IF(ISNUMBER('Transformed 2007'!AM37),IF(ISNUMBER('Transformed 2007'!AO37),"","X"),"X"),"X"),"X"),"X"),"X")</f>
        <v/>
      </c>
      <c r="X46" s="252" t="str">
        <f>IF(ISNUMBER('Transformed 2010'!AE37),IF(ISNUMBER('Transformed 2010'!AG37),IF(ISNUMBER('Transformed 2010'!AI37),IF(ISNUMBER('Transformed 2010'!AK37),IF(ISNUMBER('Transformed 2010'!AM37),IF(ISNUMBER('Transformed 2010'!AO37),"","X"),"X"),"X"),"X"),"X"),"X")</f>
        <v/>
      </c>
      <c r="Y46" s="252" t="str">
        <f>IF(ISNUMBER('Transformed 2013'!AE37),IF(ISNUMBER('Transformed 2013'!AG37),IF(ISNUMBER('Transformed 2013'!AI37),IF(ISNUMBER('Transformed 2013'!AK37),IF(ISNUMBER('Transformed 2013'!AM37),IF(ISNUMBER('Transformed 2013'!AO37),"","X"),"X"),"X"),"X"),"X"),"X")</f>
        <v/>
      </c>
      <c r="Z46" s="252" t="str">
        <f>IF(ISNUMBER('Transformed 2016'!AE37),IF(ISNUMBER('Transformed 2016'!AG37),IF(ISNUMBER('Transformed 2016'!AI37),IF(ISNUMBER('Transformed 2016'!AK37),IF(ISNUMBER('Transformed 2016'!AM37),IF(ISNUMBER('Transformed 2016'!AO37),"","X"),"X"),"X"),"X"),"X"),"X")</f>
        <v/>
      </c>
      <c r="AA46" s="252" t="str">
        <f>IF(ISNUMBER('Transformed 2019 new'!AE37),IF(ISNUMBER('Transformed 2019 new'!AG37),IF(ISNUMBER('Transformed 2019 new'!AI37),IF(ISNUMBER('Transformed 2019 new'!AK37),IF(ISNUMBER('Transformed 2019 new'!AM37),IF(ISNUMBER('Transformed 2019 new'!AO37),"","X"),"X"),"X"),"X"),"X"),"X")</f>
        <v/>
      </c>
      <c r="AB46" s="260"/>
      <c r="AC46" s="252" t="str">
        <f>IF(ISNUMBER('Transformed 2007'!$AE37),"","X")</f>
        <v/>
      </c>
      <c r="AD46" s="252" t="str">
        <f>IF(ISNUMBER('Transformed 2010'!$AE37),"","X")</f>
        <v/>
      </c>
      <c r="AE46" s="252" t="str">
        <f>IF(ISNUMBER('Transformed 2013'!$AE37),"","X")</f>
        <v/>
      </c>
      <c r="AF46" s="252" t="str">
        <f>IF(ISNUMBER('Transformed 2016'!$AE37),"","X")</f>
        <v/>
      </c>
      <c r="AG46" s="266" t="str">
        <f>IF(ISNUMBER('Transformed 2019 new'!$AE37),"","X")</f>
        <v/>
      </c>
      <c r="AH46" s="252" t="str">
        <f>IF(ISNUMBER('Transformed 2007'!$AG37),"","X")</f>
        <v/>
      </c>
      <c r="AI46" s="252" t="str">
        <f>IF(ISNUMBER('Transformed 2010'!$AG37),"","X")</f>
        <v/>
      </c>
      <c r="AJ46" s="252" t="str">
        <f>IF(ISNUMBER('Transformed 2013'!$AG37),"","X")</f>
        <v/>
      </c>
      <c r="AK46" s="252" t="str">
        <f>IF(ISNUMBER('Transformed 2016'!$AG37),"","X")</f>
        <v/>
      </c>
      <c r="AL46" s="266" t="str">
        <f>IF(ISNUMBER('Transformed 2019 new'!$AG37),"","X")</f>
        <v/>
      </c>
      <c r="AM46" s="252" t="str">
        <f>IF(ISNUMBER('Transformed 2007'!$AI37),"","X")</f>
        <v/>
      </c>
      <c r="AN46" s="252" t="str">
        <f>IF(ISNUMBER('Transformed 2010'!$AI37),"","X")</f>
        <v/>
      </c>
      <c r="AO46" s="252" t="str">
        <f>IF(ISNUMBER('Transformed 2013'!$AI37),"","X")</f>
        <v/>
      </c>
      <c r="AP46" s="252" t="str">
        <f>IF(ISNUMBER('Transformed 2016'!$AI37),"","X")</f>
        <v/>
      </c>
      <c r="AQ46" s="266" t="str">
        <f>IF(ISNUMBER('Transformed 2019 new'!$AI37),"","X")</f>
        <v/>
      </c>
      <c r="AR46" s="252" t="str">
        <f>IF(ISNUMBER('Transformed 2007'!$AK37),"","X")</f>
        <v/>
      </c>
      <c r="AS46" s="252" t="str">
        <f>IF(ISNUMBER('Transformed 2010'!$AK37),"","X")</f>
        <v/>
      </c>
      <c r="AT46" s="252" t="str">
        <f>IF(ISNUMBER('Transformed 2013'!$AK37),"","X")</f>
        <v/>
      </c>
      <c r="AU46" s="252" t="str">
        <f>IF(ISNUMBER('Transformed 2016'!$AK37),"","X")</f>
        <v/>
      </c>
      <c r="AV46" s="266" t="str">
        <f>IF(ISNUMBER('Transformed 2019 new'!$AK37),"","X")</f>
        <v/>
      </c>
      <c r="AW46" s="252" t="str">
        <f>IF(ISNUMBER('Transformed 2007'!$AM37),"","X")</f>
        <v/>
      </c>
      <c r="AX46" s="252" t="str">
        <f>IF(ISNUMBER('Transformed 2010'!$AM37),"","X")</f>
        <v/>
      </c>
      <c r="AY46" s="252" t="str">
        <f>IF(ISNUMBER('Transformed 2013'!$AM37),"","X")</f>
        <v/>
      </c>
      <c r="AZ46" s="252" t="str">
        <f>IF(ISNUMBER('Transformed 2016'!$AM37),"","X")</f>
        <v/>
      </c>
      <c r="BA46" s="266" t="str">
        <f>IF(ISNUMBER('Transformed 2019 new'!$AM37),"","X")</f>
        <v/>
      </c>
      <c r="BB46" s="252" t="str">
        <f>IF(ISNUMBER('Transformed 2007'!$AO37),"","X")</f>
        <v/>
      </c>
      <c r="BC46" s="252" t="str">
        <f>IF(ISNUMBER('Transformed 2010'!$AO37),"","X")</f>
        <v/>
      </c>
      <c r="BD46" s="252" t="str">
        <f>IF(ISNUMBER('Transformed 2013'!$AO37),"","X")</f>
        <v/>
      </c>
      <c r="BE46" s="252" t="str">
        <f>IF(ISNUMBER('Transformed 2016'!$AO37),"","X")</f>
        <v/>
      </c>
      <c r="BF46" s="266" t="str">
        <f>IF(ISNUMBER('Transformed 2019 new'!$AO37),"","X")</f>
        <v/>
      </c>
    </row>
    <row r="47" spans="1:58" s="240" customFormat="1" ht="13">
      <c r="A47" s="241" t="s">
        <v>47</v>
      </c>
      <c r="B47" s="226" t="s">
        <v>47</v>
      </c>
      <c r="C47" s="239">
        <f>'Transformed 2007'!Y38</f>
        <v>0.7103233817260759</v>
      </c>
      <c r="D47" s="239">
        <f>'Transformed 2010'!Y38</f>
        <v>0.67843393585821887</v>
      </c>
      <c r="E47" s="239">
        <f>'Transformed 2013'!Y38</f>
        <v>0.69698201664036175</v>
      </c>
      <c r="F47" s="239">
        <f>'Transformed 2016'!Y38</f>
        <v>0.68752429061893316</v>
      </c>
      <c r="G47" s="239">
        <f>'Transformed 2019 new'!Y38</f>
        <v>0.71576940235795483</v>
      </c>
      <c r="L47" s="240">
        <v>1</v>
      </c>
      <c r="Q47" s="251">
        <f t="shared" si="4"/>
        <v>0.95510573537595489</v>
      </c>
      <c r="R47" s="251">
        <f t="shared" si="4"/>
        <v>1.0273395533474892</v>
      </c>
      <c r="S47" s="251">
        <f t="shared" si="4"/>
        <v>0.98643045904251969</v>
      </c>
      <c r="T47" s="251">
        <f t="shared" si="4"/>
        <v>1.0410823473794568</v>
      </c>
      <c r="U47" s="273">
        <f t="shared" si="5"/>
        <v>1.007666959545447</v>
      </c>
      <c r="W47" s="252" t="str">
        <f>IF(ISNUMBER('Transformed 2007'!AE38),IF(ISNUMBER('Transformed 2007'!AG38),IF(ISNUMBER('Transformed 2010'!AI38),IF(ISNUMBER('Transformed 2007'!AK38),IF(ISNUMBER('Transformed 2007'!AM38),IF(ISNUMBER('Transformed 2007'!AO38),"","X"),"X"),"X"),"X"),"X"),"X")</f>
        <v/>
      </c>
      <c r="X47" s="252" t="str">
        <f>IF(ISNUMBER('Transformed 2010'!AE38),IF(ISNUMBER('Transformed 2010'!AG38),IF(ISNUMBER('Transformed 2010'!AI38),IF(ISNUMBER('Transformed 2010'!AK38),IF(ISNUMBER('Transformed 2010'!AM38),IF(ISNUMBER('Transformed 2010'!AO38),"","X"),"X"),"X"),"X"),"X"),"X")</f>
        <v/>
      </c>
      <c r="Y47" s="252" t="str">
        <f>IF(ISNUMBER('Transformed 2013'!AE38),IF(ISNUMBER('Transformed 2013'!AG38),IF(ISNUMBER('Transformed 2013'!AI38),IF(ISNUMBER('Transformed 2013'!AK38),IF(ISNUMBER('Transformed 2013'!AM38),IF(ISNUMBER('Transformed 2013'!AO38),"","X"),"X"),"X"),"X"),"X"),"X")</f>
        <v/>
      </c>
      <c r="Z47" s="252" t="str">
        <f>IF(ISNUMBER('Transformed 2016'!AE38),IF(ISNUMBER('Transformed 2016'!AG38),IF(ISNUMBER('Transformed 2016'!AI38),IF(ISNUMBER('Transformed 2016'!AK38),IF(ISNUMBER('Transformed 2016'!AM38),IF(ISNUMBER('Transformed 2016'!AO38),"","X"),"X"),"X"),"X"),"X"),"X")</f>
        <v/>
      </c>
      <c r="AA47" s="252" t="str">
        <f>IF(ISNUMBER('Transformed 2019 new'!AE38),IF(ISNUMBER('Transformed 2019 new'!AG38),IF(ISNUMBER('Transformed 2019 new'!AI38),IF(ISNUMBER('Transformed 2019 new'!AK38),IF(ISNUMBER('Transformed 2019 new'!AM38),IF(ISNUMBER('Transformed 2019 new'!AO38),"","X"),"X"),"X"),"X"),"X"),"X")</f>
        <v/>
      </c>
      <c r="AB47" s="260"/>
      <c r="AC47" s="252" t="str">
        <f>IF(ISNUMBER('Transformed 2007'!$AE38),"","X")</f>
        <v/>
      </c>
      <c r="AD47" s="252" t="str">
        <f>IF(ISNUMBER('Transformed 2010'!$AE38),"","X")</f>
        <v/>
      </c>
      <c r="AE47" s="252" t="str">
        <f>IF(ISNUMBER('Transformed 2013'!$AE38),"","X")</f>
        <v/>
      </c>
      <c r="AF47" s="252" t="str">
        <f>IF(ISNUMBER('Transformed 2016'!$AE38),"","X")</f>
        <v/>
      </c>
      <c r="AG47" s="266" t="str">
        <f>IF(ISNUMBER('Transformed 2019 new'!$AE38),"","X")</f>
        <v/>
      </c>
      <c r="AH47" s="252" t="str">
        <f>IF(ISNUMBER('Transformed 2007'!$AG38),"","X")</f>
        <v/>
      </c>
      <c r="AI47" s="252" t="str">
        <f>IF(ISNUMBER('Transformed 2010'!$AG38),"","X")</f>
        <v/>
      </c>
      <c r="AJ47" s="252" t="str">
        <f>IF(ISNUMBER('Transformed 2013'!$AG38),"","X")</f>
        <v/>
      </c>
      <c r="AK47" s="252" t="str">
        <f>IF(ISNUMBER('Transformed 2016'!$AG38),"","X")</f>
        <v/>
      </c>
      <c r="AL47" s="266" t="str">
        <f>IF(ISNUMBER('Transformed 2019 new'!$AG38),"","X")</f>
        <v/>
      </c>
      <c r="AM47" s="252" t="str">
        <f>IF(ISNUMBER('Transformed 2007'!$AI38),"","X")</f>
        <v/>
      </c>
      <c r="AN47" s="252" t="str">
        <f>IF(ISNUMBER('Transformed 2010'!$AI38),"","X")</f>
        <v/>
      </c>
      <c r="AO47" s="252" t="str">
        <f>IF(ISNUMBER('Transformed 2013'!$AI38),"","X")</f>
        <v/>
      </c>
      <c r="AP47" s="252" t="str">
        <f>IF(ISNUMBER('Transformed 2016'!$AI38),"","X")</f>
        <v/>
      </c>
      <c r="AQ47" s="266" t="str">
        <f>IF(ISNUMBER('Transformed 2019 new'!$AI38),"","X")</f>
        <v/>
      </c>
      <c r="AR47" s="252" t="str">
        <f>IF(ISNUMBER('Transformed 2007'!$AK38),"","X")</f>
        <v/>
      </c>
      <c r="AS47" s="252" t="str">
        <f>IF(ISNUMBER('Transformed 2010'!$AK38),"","X")</f>
        <v/>
      </c>
      <c r="AT47" s="252" t="str">
        <f>IF(ISNUMBER('Transformed 2013'!$AK38),"","X")</f>
        <v/>
      </c>
      <c r="AU47" s="252" t="str">
        <f>IF(ISNUMBER('Transformed 2016'!$AK38),"","X")</f>
        <v/>
      </c>
      <c r="AV47" s="266" t="str">
        <f>IF(ISNUMBER('Transformed 2019 new'!$AK38),"","X")</f>
        <v/>
      </c>
      <c r="AW47" s="252" t="str">
        <f>IF(ISNUMBER('Transformed 2007'!$AM38),"","X")</f>
        <v/>
      </c>
      <c r="AX47" s="252" t="str">
        <f>IF(ISNUMBER('Transformed 2010'!$AM38),"","X")</f>
        <v/>
      </c>
      <c r="AY47" s="252" t="str">
        <f>IF(ISNUMBER('Transformed 2013'!$AM38),"","X")</f>
        <v/>
      </c>
      <c r="AZ47" s="252" t="str">
        <f>IF(ISNUMBER('Transformed 2016'!$AM38),"","X")</f>
        <v/>
      </c>
      <c r="BA47" s="266" t="str">
        <f>IF(ISNUMBER('Transformed 2019 new'!$AM38),"","X")</f>
        <v/>
      </c>
      <c r="BB47" s="252" t="str">
        <f>IF(ISNUMBER('Transformed 2007'!$AO38),"","X")</f>
        <v/>
      </c>
      <c r="BC47" s="252" t="str">
        <f>IF(ISNUMBER('Transformed 2010'!$AO38),"","X")</f>
        <v/>
      </c>
      <c r="BD47" s="252" t="str">
        <f>IF(ISNUMBER('Transformed 2013'!$AO38),"","X")</f>
        <v/>
      </c>
      <c r="BE47" s="252" t="str">
        <f>IF(ISNUMBER('Transformed 2016'!$AO38),"","X")</f>
        <v/>
      </c>
      <c r="BF47" s="266" t="str">
        <f>IF(ISNUMBER('Transformed 2019 new'!$AO38),"","X")</f>
        <v/>
      </c>
    </row>
    <row r="48" spans="1:58" s="240" customFormat="1" ht="13">
      <c r="A48" s="241" t="s">
        <v>48</v>
      </c>
      <c r="B48" s="226" t="s">
        <v>48</v>
      </c>
      <c r="C48" s="239">
        <f>'Transformed 2007'!Y39</f>
        <v>0.65821159529017859</v>
      </c>
      <c r="D48" s="239">
        <f>'Transformed 2010'!Y39</f>
        <v>0.69239107159285718</v>
      </c>
      <c r="E48" s="239">
        <f>'Transformed 2013'!Y39</f>
        <v>0.67909690680535706</v>
      </c>
      <c r="F48" s="239">
        <f>'Transformed 2016'!Y39</f>
        <v>0.65238444571964282</v>
      </c>
      <c r="G48" s="239">
        <f>'Transformed 2019 new'!Y39</f>
        <v>0.71480612267245591</v>
      </c>
      <c r="L48" s="240">
        <v>1</v>
      </c>
      <c r="Q48" s="251">
        <f t="shared" si="4"/>
        <v>1.0519277942644116</v>
      </c>
      <c r="R48" s="251">
        <f t="shared" si="4"/>
        <v>0.98079962995924153</v>
      </c>
      <c r="S48" s="251">
        <f t="shared" si="4"/>
        <v>0.9606647286741794</v>
      </c>
      <c r="T48" s="251">
        <f t="shared" si="4"/>
        <v>1.095682350127088</v>
      </c>
      <c r="U48" s="273">
        <f t="shared" si="5"/>
        <v>1.0859822704237339</v>
      </c>
      <c r="W48" s="252" t="str">
        <f>IF(ISNUMBER('Transformed 2007'!AE39),IF(ISNUMBER('Transformed 2007'!AG39),IF(ISNUMBER('Transformed 2010'!AI39),IF(ISNUMBER('Transformed 2007'!AK39),IF(ISNUMBER('Transformed 2007'!AM39),IF(ISNUMBER('Transformed 2007'!AO39),"","X"),"X"),"X"),"X"),"X"),"X")</f>
        <v/>
      </c>
      <c r="X48" s="252" t="str">
        <f>IF(ISNUMBER('Transformed 2010'!AE39),IF(ISNUMBER('Transformed 2010'!AG39),IF(ISNUMBER('Transformed 2010'!AI39),IF(ISNUMBER('Transformed 2010'!AK39),IF(ISNUMBER('Transformed 2010'!AM39),IF(ISNUMBER('Transformed 2010'!AO39),"","X"),"X"),"X"),"X"),"X"),"X")</f>
        <v/>
      </c>
      <c r="Y48" s="252" t="str">
        <f>IF(ISNUMBER('Transformed 2013'!AE39),IF(ISNUMBER('Transformed 2013'!AG39),IF(ISNUMBER('Transformed 2013'!AI39),IF(ISNUMBER('Transformed 2013'!AK39),IF(ISNUMBER('Transformed 2013'!AM39),IF(ISNUMBER('Transformed 2013'!AO39),"","X"),"X"),"X"),"X"),"X"),"X")</f>
        <v/>
      </c>
      <c r="Z48" s="252" t="str">
        <f>IF(ISNUMBER('Transformed 2016'!AE39),IF(ISNUMBER('Transformed 2016'!AG39),IF(ISNUMBER('Transformed 2016'!AI39),IF(ISNUMBER('Transformed 2016'!AK39),IF(ISNUMBER('Transformed 2016'!AM39),IF(ISNUMBER('Transformed 2016'!AO39),"","X"),"X"),"X"),"X"),"X"),"X")</f>
        <v/>
      </c>
      <c r="AA48" s="252" t="str">
        <f>IF(ISNUMBER('Transformed 2019 new'!AE39),IF(ISNUMBER('Transformed 2019 new'!AG39),IF(ISNUMBER('Transformed 2019 new'!AI39),IF(ISNUMBER('Transformed 2019 new'!AK39),IF(ISNUMBER('Transformed 2019 new'!AM39),IF(ISNUMBER('Transformed 2019 new'!AO39),"","X"),"X"),"X"),"X"),"X"),"X")</f>
        <v/>
      </c>
      <c r="AB48" s="260"/>
      <c r="AC48" s="252" t="str">
        <f>IF(ISNUMBER('Transformed 2007'!$AE39),"","X")</f>
        <v/>
      </c>
      <c r="AD48" s="252" t="str">
        <f>IF(ISNUMBER('Transformed 2010'!$AE39),"","X")</f>
        <v/>
      </c>
      <c r="AE48" s="252" t="str">
        <f>IF(ISNUMBER('Transformed 2013'!$AE39),"","X")</f>
        <v/>
      </c>
      <c r="AF48" s="252" t="str">
        <f>IF(ISNUMBER('Transformed 2016'!$AE39),"","X")</f>
        <v/>
      </c>
      <c r="AG48" s="266" t="str">
        <f>IF(ISNUMBER('Transformed 2019 new'!$AE39),"","X")</f>
        <v/>
      </c>
      <c r="AH48" s="252" t="str">
        <f>IF(ISNUMBER('Transformed 2007'!$AG39),"","X")</f>
        <v/>
      </c>
      <c r="AI48" s="252" t="str">
        <f>IF(ISNUMBER('Transformed 2010'!$AG39),"","X")</f>
        <v/>
      </c>
      <c r="AJ48" s="252" t="str">
        <f>IF(ISNUMBER('Transformed 2013'!$AG39),"","X")</f>
        <v/>
      </c>
      <c r="AK48" s="252" t="str">
        <f>IF(ISNUMBER('Transformed 2016'!$AG39),"","X")</f>
        <v/>
      </c>
      <c r="AL48" s="266" t="str">
        <f>IF(ISNUMBER('Transformed 2019 new'!$AG39),"","X")</f>
        <v/>
      </c>
      <c r="AM48" s="252" t="str">
        <f>IF(ISNUMBER('Transformed 2007'!$AI39),"","X")</f>
        <v/>
      </c>
      <c r="AN48" s="252" t="str">
        <f>IF(ISNUMBER('Transformed 2010'!$AI39),"","X")</f>
        <v/>
      </c>
      <c r="AO48" s="252" t="str">
        <f>IF(ISNUMBER('Transformed 2013'!$AI39),"","X")</f>
        <v/>
      </c>
      <c r="AP48" s="252" t="str">
        <f>IF(ISNUMBER('Transformed 2016'!$AI39),"","X")</f>
        <v/>
      </c>
      <c r="AQ48" s="266" t="str">
        <f>IF(ISNUMBER('Transformed 2019 new'!$AI39),"","X")</f>
        <v/>
      </c>
      <c r="AR48" s="252" t="str">
        <f>IF(ISNUMBER('Transformed 2007'!$AK39),"","X")</f>
        <v/>
      </c>
      <c r="AS48" s="252" t="str">
        <f>IF(ISNUMBER('Transformed 2010'!$AK39),"","X")</f>
        <v/>
      </c>
      <c r="AT48" s="252" t="str">
        <f>IF(ISNUMBER('Transformed 2013'!$AK39),"","X")</f>
        <v/>
      </c>
      <c r="AU48" s="252" t="str">
        <f>IF(ISNUMBER('Transformed 2016'!$AK39),"","X")</f>
        <v/>
      </c>
      <c r="AV48" s="266" t="str">
        <f>IF(ISNUMBER('Transformed 2019 new'!$AK39),"","X")</f>
        <v/>
      </c>
      <c r="AW48" s="252" t="str">
        <f>IF(ISNUMBER('Transformed 2007'!$AM39),"","X")</f>
        <v/>
      </c>
      <c r="AX48" s="252" t="str">
        <f>IF(ISNUMBER('Transformed 2010'!$AM39),"","X")</f>
        <v/>
      </c>
      <c r="AY48" s="252" t="str">
        <f>IF(ISNUMBER('Transformed 2013'!$AM39),"","X")</f>
        <v/>
      </c>
      <c r="AZ48" s="252" t="str">
        <f>IF(ISNUMBER('Transformed 2016'!$AM39),"","X")</f>
        <v/>
      </c>
      <c r="BA48" s="266" t="str">
        <f>IF(ISNUMBER('Transformed 2019 new'!$AM39),"","X")</f>
        <v/>
      </c>
      <c r="BB48" s="252" t="str">
        <f>IF(ISNUMBER('Transformed 2007'!$AO39),"","X")</f>
        <v/>
      </c>
      <c r="BC48" s="252" t="str">
        <f>IF(ISNUMBER('Transformed 2010'!$AO39),"","X")</f>
        <v/>
      </c>
      <c r="BD48" s="252" t="str">
        <f>IF(ISNUMBER('Transformed 2013'!$AO39),"","X")</f>
        <v/>
      </c>
      <c r="BE48" s="252" t="str">
        <f>IF(ISNUMBER('Transformed 2016'!$AO39),"","X")</f>
        <v/>
      </c>
      <c r="BF48" s="266" t="str">
        <f>IF(ISNUMBER('Transformed 2019 new'!$AO39),"","X")</f>
        <v/>
      </c>
    </row>
    <row r="49" spans="1:58" s="240" customFormat="1" ht="13">
      <c r="A49" s="241" t="s">
        <v>243</v>
      </c>
      <c r="B49" s="226" t="s">
        <v>49</v>
      </c>
      <c r="C49" s="239">
        <f>'Transformed 2007'!Y40</f>
        <v>0.66306405759404297</v>
      </c>
      <c r="D49" s="239">
        <f>'Transformed 2010'!Y40</f>
        <v>0.66254384767261443</v>
      </c>
      <c r="E49" s="239">
        <f>'Transformed 2013'!Y40</f>
        <v>0.65758662028243597</v>
      </c>
      <c r="F49" s="239">
        <f>'Transformed 2016'!Y40</f>
        <v>0.67786150055297156</v>
      </c>
      <c r="G49" s="239">
        <f>'Transformed 2019 new'!Y40</f>
        <v>0.69287554565880205</v>
      </c>
      <c r="L49" s="240">
        <v>1</v>
      </c>
      <c r="Q49" s="251">
        <f t="shared" si="4"/>
        <v>0.999215445452863</v>
      </c>
      <c r="R49" s="251">
        <f t="shared" si="4"/>
        <v>0.99251788782343653</v>
      </c>
      <c r="S49" s="251">
        <f t="shared" si="4"/>
        <v>1.0308322579036469</v>
      </c>
      <c r="T49" s="251">
        <f t="shared" si="4"/>
        <v>1.0221491338475228</v>
      </c>
      <c r="U49" s="273">
        <f t="shared" si="5"/>
        <v>1.0449601930964729</v>
      </c>
      <c r="W49" s="252" t="str">
        <f>IF(ISNUMBER('Transformed 2007'!AE40),IF(ISNUMBER('Transformed 2007'!AG40),IF(ISNUMBER('Transformed 2010'!AI40),IF(ISNUMBER('Transformed 2007'!AK40),IF(ISNUMBER('Transformed 2007'!AM40),IF(ISNUMBER('Transformed 2007'!AO40),"","X"),"X"),"X"),"X"),"X"),"X")</f>
        <v/>
      </c>
      <c r="X49" s="252" t="str">
        <f>IF(ISNUMBER('Transformed 2010'!AE40),IF(ISNUMBER('Transformed 2010'!AG40),IF(ISNUMBER('Transformed 2010'!AI40),IF(ISNUMBER('Transformed 2010'!AK40),IF(ISNUMBER('Transformed 2010'!AM40),IF(ISNUMBER('Transformed 2010'!AO40),"","X"),"X"),"X"),"X"),"X"),"X")</f>
        <v/>
      </c>
      <c r="Y49" s="252" t="str">
        <f>IF(ISNUMBER('Transformed 2013'!AE40),IF(ISNUMBER('Transformed 2013'!AG40),IF(ISNUMBER('Transformed 2013'!AI40),IF(ISNUMBER('Transformed 2013'!AK40),IF(ISNUMBER('Transformed 2013'!AM40),IF(ISNUMBER('Transformed 2013'!AO40),"","X"),"X"),"X"),"X"),"X"),"X")</f>
        <v/>
      </c>
      <c r="Z49" s="252" t="str">
        <f>IF(ISNUMBER('Transformed 2016'!AE40),IF(ISNUMBER('Transformed 2016'!AG40),IF(ISNUMBER('Transformed 2016'!AI40),IF(ISNUMBER('Transformed 2016'!AK40),IF(ISNUMBER('Transformed 2016'!AM40),IF(ISNUMBER('Transformed 2016'!AO40),"","X"),"X"),"X"),"X"),"X"),"X")</f>
        <v/>
      </c>
      <c r="AA49" s="252" t="str">
        <f>IF(ISNUMBER('Transformed 2019 new'!AE40),IF(ISNUMBER('Transformed 2019 new'!AG40),IF(ISNUMBER('Transformed 2019 new'!AI40),IF(ISNUMBER('Transformed 2019 new'!AK40),IF(ISNUMBER('Transformed 2019 new'!AM40),IF(ISNUMBER('Transformed 2019 new'!AO40),"","X"),"X"),"X"),"X"),"X"),"X")</f>
        <v/>
      </c>
      <c r="AB49" s="260"/>
      <c r="AC49" s="252" t="str">
        <f>IF(ISNUMBER('Transformed 2007'!$AE40),"","X")</f>
        <v/>
      </c>
      <c r="AD49" s="252" t="str">
        <f>IF(ISNUMBER('Transformed 2010'!$AE40),"","X")</f>
        <v/>
      </c>
      <c r="AE49" s="252" t="str">
        <f>IF(ISNUMBER('Transformed 2013'!$AE40),"","X")</f>
        <v/>
      </c>
      <c r="AF49" s="252" t="str">
        <f>IF(ISNUMBER('Transformed 2016'!$AE40),"","X")</f>
        <v/>
      </c>
      <c r="AG49" s="266" t="str">
        <f>IF(ISNUMBER('Transformed 2019 new'!$AE40),"","X")</f>
        <v/>
      </c>
      <c r="AH49" s="252" t="str">
        <f>IF(ISNUMBER('Transformed 2007'!$AG40),"","X")</f>
        <v/>
      </c>
      <c r="AI49" s="252" t="str">
        <f>IF(ISNUMBER('Transformed 2010'!$AG40),"","X")</f>
        <v/>
      </c>
      <c r="AJ49" s="252" t="str">
        <f>IF(ISNUMBER('Transformed 2013'!$AG40),"","X")</f>
        <v/>
      </c>
      <c r="AK49" s="252" t="str">
        <f>IF(ISNUMBER('Transformed 2016'!$AG40),"","X")</f>
        <v/>
      </c>
      <c r="AL49" s="266" t="str">
        <f>IF(ISNUMBER('Transformed 2019 new'!$AG40),"","X")</f>
        <v/>
      </c>
      <c r="AM49" s="252" t="str">
        <f>IF(ISNUMBER('Transformed 2007'!$AI40),"","X")</f>
        <v/>
      </c>
      <c r="AN49" s="252" t="str">
        <f>IF(ISNUMBER('Transformed 2010'!$AI40),"","X")</f>
        <v/>
      </c>
      <c r="AO49" s="252" t="str">
        <f>IF(ISNUMBER('Transformed 2013'!$AI40),"","X")</f>
        <v/>
      </c>
      <c r="AP49" s="252" t="str">
        <f>IF(ISNUMBER('Transformed 2016'!$AI40),"","X")</f>
        <v/>
      </c>
      <c r="AQ49" s="266" t="str">
        <f>IF(ISNUMBER('Transformed 2019 new'!$AI40),"","X")</f>
        <v/>
      </c>
      <c r="AR49" s="252" t="str">
        <f>IF(ISNUMBER('Transformed 2007'!$AK40),"","X")</f>
        <v/>
      </c>
      <c r="AS49" s="252" t="str">
        <f>IF(ISNUMBER('Transformed 2010'!$AK40),"","X")</f>
        <v/>
      </c>
      <c r="AT49" s="252" t="str">
        <f>IF(ISNUMBER('Transformed 2013'!$AK40),"","X")</f>
        <v/>
      </c>
      <c r="AU49" s="252" t="str">
        <f>IF(ISNUMBER('Transformed 2016'!$AK40),"","X")</f>
        <v/>
      </c>
      <c r="AV49" s="266" t="str">
        <f>IF(ISNUMBER('Transformed 2019 new'!$AK40),"","X")</f>
        <v/>
      </c>
      <c r="AW49" s="252" t="str">
        <f>IF(ISNUMBER('Transformed 2007'!$AM40),"","X")</f>
        <v/>
      </c>
      <c r="AX49" s="252" t="str">
        <f>IF(ISNUMBER('Transformed 2010'!$AM40),"","X")</f>
        <v/>
      </c>
      <c r="AY49" s="252" t="str">
        <f>IF(ISNUMBER('Transformed 2013'!$AM40),"","X")</f>
        <v/>
      </c>
      <c r="AZ49" s="252" t="str">
        <f>IF(ISNUMBER('Transformed 2016'!$AM40),"","X")</f>
        <v/>
      </c>
      <c r="BA49" s="266" t="str">
        <f>IF(ISNUMBER('Transformed 2019 new'!$AM40),"","X")</f>
        <v/>
      </c>
      <c r="BB49" s="252" t="str">
        <f>IF(ISNUMBER('Transformed 2007'!$AO40),"","X")</f>
        <v/>
      </c>
      <c r="BC49" s="252" t="str">
        <f>IF(ISNUMBER('Transformed 2010'!$AO40),"","X")</f>
        <v/>
      </c>
      <c r="BD49" s="252" t="str">
        <f>IF(ISNUMBER('Transformed 2013'!$AO40),"","X")</f>
        <v/>
      </c>
      <c r="BE49" s="252" t="str">
        <f>IF(ISNUMBER('Transformed 2016'!$AO40),"","X")</f>
        <v/>
      </c>
      <c r="BF49" s="266" t="str">
        <f>IF(ISNUMBER('Transformed 2019 new'!$AO40),"","X")</f>
        <v/>
      </c>
    </row>
    <row r="50" spans="1:58" s="240" customFormat="1" ht="13">
      <c r="A50" s="241" t="s">
        <v>50</v>
      </c>
      <c r="B50" s="226" t="s">
        <v>50</v>
      </c>
      <c r="C50" s="239">
        <f>'Transformed 2007'!Y41</f>
        <v>0.87867866694196428</v>
      </c>
      <c r="D50" s="239">
        <f>'Transformed 2010'!Y41</f>
        <v>0.8588535781214286</v>
      </c>
      <c r="E50" s="239">
        <f>'Transformed 2013'!Y41</f>
        <v>0.84324006841696431</v>
      </c>
      <c r="F50" s="239">
        <f>'Transformed 2016'!Y41</f>
        <v>0.85688908367946426</v>
      </c>
      <c r="G50" s="239">
        <f>'Transformed 2019 new'!Y41</f>
        <v>0.87892671107722431</v>
      </c>
      <c r="L50" s="240">
        <v>1</v>
      </c>
      <c r="Q50" s="251">
        <f t="shared" si="4"/>
        <v>0.9774376122166113</v>
      </c>
      <c r="R50" s="251">
        <f t="shared" si="4"/>
        <v>0.98182052202819514</v>
      </c>
      <c r="S50" s="251">
        <f t="shared" si="4"/>
        <v>1.0161863931443909</v>
      </c>
      <c r="T50" s="251">
        <f t="shared" si="4"/>
        <v>1.0257181796541635</v>
      </c>
      <c r="U50" s="273">
        <f t="shared" si="5"/>
        <v>1.000282292201452</v>
      </c>
      <c r="W50" s="252" t="str">
        <f>IF(ISNUMBER('Transformed 2007'!AE41),IF(ISNUMBER('Transformed 2007'!AG41),IF(ISNUMBER('Transformed 2010'!AI41),IF(ISNUMBER('Transformed 2007'!AK41),IF(ISNUMBER('Transformed 2007'!AM41),IF(ISNUMBER('Transformed 2007'!AO41),"","X"),"X"),"X"),"X"),"X"),"X")</f>
        <v/>
      </c>
      <c r="X50" s="252" t="str">
        <f>IF(ISNUMBER('Transformed 2010'!AE41),IF(ISNUMBER('Transformed 2010'!AG41),IF(ISNUMBER('Transformed 2010'!AI41),IF(ISNUMBER('Transformed 2010'!AK41),IF(ISNUMBER('Transformed 2010'!AM41),IF(ISNUMBER('Transformed 2010'!AO41),"","X"),"X"),"X"),"X"),"X"),"X")</f>
        <v/>
      </c>
      <c r="Y50" s="252" t="str">
        <f>IF(ISNUMBER('Transformed 2013'!AE41),IF(ISNUMBER('Transformed 2013'!AG41),IF(ISNUMBER('Transformed 2013'!AI41),IF(ISNUMBER('Transformed 2013'!AK41),IF(ISNUMBER('Transformed 2013'!AM41),IF(ISNUMBER('Transformed 2013'!AO41),"","X"),"X"),"X"),"X"),"X"),"X")</f>
        <v/>
      </c>
      <c r="Z50" s="252" t="str">
        <f>IF(ISNUMBER('Transformed 2016'!AE41),IF(ISNUMBER('Transformed 2016'!AG41),IF(ISNUMBER('Transformed 2016'!AI41),IF(ISNUMBER('Transformed 2016'!AK41),IF(ISNUMBER('Transformed 2016'!AM41),IF(ISNUMBER('Transformed 2016'!AO41),"","X"),"X"),"X"),"X"),"X"),"X")</f>
        <v/>
      </c>
      <c r="AA50" s="252" t="str">
        <f>IF(ISNUMBER('Transformed 2019 new'!AE41),IF(ISNUMBER('Transformed 2019 new'!AG41),IF(ISNUMBER('Transformed 2019 new'!AI41),IF(ISNUMBER('Transformed 2019 new'!AK41),IF(ISNUMBER('Transformed 2019 new'!AM41),IF(ISNUMBER('Transformed 2019 new'!AO41),"","X"),"X"),"X"),"X"),"X"),"X")</f>
        <v/>
      </c>
      <c r="AB50" s="260"/>
      <c r="AC50" s="252" t="str">
        <f>IF(ISNUMBER('Transformed 2007'!$AE41),"","X")</f>
        <v/>
      </c>
      <c r="AD50" s="252" t="str">
        <f>IF(ISNUMBER('Transformed 2010'!$AE41),"","X")</f>
        <v/>
      </c>
      <c r="AE50" s="252" t="str">
        <f>IF(ISNUMBER('Transformed 2013'!$AE41),"","X")</f>
        <v/>
      </c>
      <c r="AF50" s="252" t="str">
        <f>IF(ISNUMBER('Transformed 2016'!$AE41),"","X")</f>
        <v/>
      </c>
      <c r="AG50" s="266" t="str">
        <f>IF(ISNUMBER('Transformed 2019 new'!$AE41),"","X")</f>
        <v/>
      </c>
      <c r="AH50" s="252" t="str">
        <f>IF(ISNUMBER('Transformed 2007'!$AG41),"","X")</f>
        <v/>
      </c>
      <c r="AI50" s="252" t="str">
        <f>IF(ISNUMBER('Transformed 2010'!$AG41),"","X")</f>
        <v/>
      </c>
      <c r="AJ50" s="252" t="str">
        <f>IF(ISNUMBER('Transformed 2013'!$AG41),"","X")</f>
        <v/>
      </c>
      <c r="AK50" s="252" t="str">
        <f>IF(ISNUMBER('Transformed 2016'!$AG41),"","X")</f>
        <v/>
      </c>
      <c r="AL50" s="266" t="str">
        <f>IF(ISNUMBER('Transformed 2019 new'!$AG41),"","X")</f>
        <v/>
      </c>
      <c r="AM50" s="252" t="str">
        <f>IF(ISNUMBER('Transformed 2007'!$AI41),"","X")</f>
        <v/>
      </c>
      <c r="AN50" s="252" t="str">
        <f>IF(ISNUMBER('Transformed 2010'!$AI41),"","X")</f>
        <v/>
      </c>
      <c r="AO50" s="252" t="str">
        <f>IF(ISNUMBER('Transformed 2013'!$AI41),"","X")</f>
        <v/>
      </c>
      <c r="AP50" s="252" t="str">
        <f>IF(ISNUMBER('Transformed 2016'!$AI41),"","X")</f>
        <v/>
      </c>
      <c r="AQ50" s="266" t="str">
        <f>IF(ISNUMBER('Transformed 2019 new'!$AI41),"","X")</f>
        <v/>
      </c>
      <c r="AR50" s="252" t="str">
        <f>IF(ISNUMBER('Transformed 2007'!$AK41),"","X")</f>
        <v/>
      </c>
      <c r="AS50" s="252" t="str">
        <f>IF(ISNUMBER('Transformed 2010'!$AK41),"","X")</f>
        <v/>
      </c>
      <c r="AT50" s="252" t="str">
        <f>IF(ISNUMBER('Transformed 2013'!$AK41),"","X")</f>
        <v/>
      </c>
      <c r="AU50" s="252" t="str">
        <f>IF(ISNUMBER('Transformed 2016'!$AK41),"","X")</f>
        <v/>
      </c>
      <c r="AV50" s="266" t="str">
        <f>IF(ISNUMBER('Transformed 2019 new'!$AK41),"","X")</f>
        <v/>
      </c>
      <c r="AW50" s="252" t="str">
        <f>IF(ISNUMBER('Transformed 2007'!$AM41),"","X")</f>
        <v/>
      </c>
      <c r="AX50" s="252" t="str">
        <f>IF(ISNUMBER('Transformed 2010'!$AM41),"","X")</f>
        <v/>
      </c>
      <c r="AY50" s="252" t="str">
        <f>IF(ISNUMBER('Transformed 2013'!$AM41),"","X")</f>
        <v/>
      </c>
      <c r="AZ50" s="252" t="str">
        <f>IF(ISNUMBER('Transformed 2016'!$AM41),"","X")</f>
        <v/>
      </c>
      <c r="BA50" s="266" t="str">
        <f>IF(ISNUMBER('Transformed 2019 new'!$AM41),"","X")</f>
        <v/>
      </c>
      <c r="BB50" s="252" t="str">
        <f>IF(ISNUMBER('Transformed 2007'!$AO41),"","X")</f>
        <v/>
      </c>
      <c r="BC50" s="252" t="str">
        <f>IF(ISNUMBER('Transformed 2010'!$AO41),"","X")</f>
        <v/>
      </c>
      <c r="BD50" s="252" t="str">
        <f>IF(ISNUMBER('Transformed 2013'!$AO41),"","X")</f>
        <v/>
      </c>
      <c r="BE50" s="252" t="str">
        <f>IF(ISNUMBER('Transformed 2016'!$AO41),"","X")</f>
        <v/>
      </c>
      <c r="BF50" s="266" t="str">
        <f>IF(ISNUMBER('Transformed 2019 new'!$AO41),"","X")</f>
        <v/>
      </c>
    </row>
    <row r="51" spans="1:58" s="240" customFormat="1" ht="13">
      <c r="A51" s="241" t="s">
        <v>51</v>
      </c>
      <c r="B51" s="226" t="s">
        <v>51</v>
      </c>
      <c r="C51" s="239">
        <f>'Transformed 2007'!Y42</f>
        <v>0.44285079236179831</v>
      </c>
      <c r="D51" s="239">
        <f>'Transformed 2010'!Y42</f>
        <v>0.45529027624036977</v>
      </c>
      <c r="E51" s="239">
        <f>'Transformed 2013'!Y42</f>
        <v>0.49435737422697684</v>
      </c>
      <c r="F51" s="239">
        <f>'Transformed 2016'!Y42</f>
        <v>0.48775511249483405</v>
      </c>
      <c r="G51" s="239">
        <f>'Transformed 2019 new'!Y42</f>
        <v>0.48535693134810443</v>
      </c>
      <c r="N51" s="240">
        <v>1</v>
      </c>
      <c r="Q51" s="251">
        <f t="shared" si="4"/>
        <v>1.0280895599446251</v>
      </c>
      <c r="R51" s="251">
        <f t="shared" si="4"/>
        <v>1.0858070115382426</v>
      </c>
      <c r="S51" s="251">
        <f t="shared" si="4"/>
        <v>0.98664475928478523</v>
      </c>
      <c r="T51" s="251">
        <f t="shared" si="4"/>
        <v>0.99508322704304808</v>
      </c>
      <c r="U51" s="273">
        <f t="shared" si="5"/>
        <v>1.0959829805420775</v>
      </c>
      <c r="W51" s="252" t="str">
        <f>IF(ISNUMBER('Transformed 2007'!AE42),IF(ISNUMBER('Transformed 2007'!AG42),IF(ISNUMBER('Transformed 2010'!AI42),IF(ISNUMBER('Transformed 2007'!AK42),IF(ISNUMBER('Transformed 2007'!AM42),IF(ISNUMBER('Transformed 2007'!AO42),"","X"),"X"),"X"),"X"),"X"),"X")</f>
        <v/>
      </c>
      <c r="X51" s="252" t="str">
        <f>IF(ISNUMBER('Transformed 2010'!AE42),IF(ISNUMBER('Transformed 2010'!AG42),IF(ISNUMBER('Transformed 2010'!AI42),IF(ISNUMBER('Transformed 2010'!AK42),IF(ISNUMBER('Transformed 2010'!AM42),IF(ISNUMBER('Transformed 2010'!AO42),"","X"),"X"),"X"),"X"),"X"),"X")</f>
        <v/>
      </c>
      <c r="Y51" s="252" t="str">
        <f>IF(ISNUMBER('Transformed 2013'!AE42),IF(ISNUMBER('Transformed 2013'!AG42),IF(ISNUMBER('Transformed 2013'!AI42),IF(ISNUMBER('Transformed 2013'!AK42),IF(ISNUMBER('Transformed 2013'!AM42),IF(ISNUMBER('Transformed 2013'!AO42),"","X"),"X"),"X"),"X"),"X"),"X")</f>
        <v/>
      </c>
      <c r="Z51" s="252" t="str">
        <f>IF(ISNUMBER('Transformed 2016'!AE42),IF(ISNUMBER('Transformed 2016'!AG42),IF(ISNUMBER('Transformed 2016'!AI42),IF(ISNUMBER('Transformed 2016'!AK42),IF(ISNUMBER('Transformed 2016'!AM42),IF(ISNUMBER('Transformed 2016'!AO42),"","X"),"X"),"X"),"X"),"X"),"X")</f>
        <v/>
      </c>
      <c r="AA51" s="252" t="str">
        <f>IF(ISNUMBER('Transformed 2019 new'!AE42),IF(ISNUMBER('Transformed 2019 new'!AG42),IF(ISNUMBER('Transformed 2019 new'!AI42),IF(ISNUMBER('Transformed 2019 new'!AK42),IF(ISNUMBER('Transformed 2019 new'!AM42),IF(ISNUMBER('Transformed 2019 new'!AO42),"","X"),"X"),"X"),"X"),"X"),"X")</f>
        <v/>
      </c>
      <c r="AB51" s="260"/>
      <c r="AC51" s="252" t="str">
        <f>IF(ISNUMBER('Transformed 2007'!$AE42),"","X")</f>
        <v/>
      </c>
      <c r="AD51" s="252" t="str">
        <f>IF(ISNUMBER('Transformed 2010'!$AE42),"","X")</f>
        <v/>
      </c>
      <c r="AE51" s="252" t="str">
        <f>IF(ISNUMBER('Transformed 2013'!$AE42),"","X")</f>
        <v/>
      </c>
      <c r="AF51" s="252" t="str">
        <f>IF(ISNUMBER('Transformed 2016'!$AE42),"","X")</f>
        <v/>
      </c>
      <c r="AG51" s="266" t="str">
        <f>IF(ISNUMBER('Transformed 2019 new'!$AE42),"","X")</f>
        <v/>
      </c>
      <c r="AH51" s="252" t="str">
        <f>IF(ISNUMBER('Transformed 2007'!$AG42),"","X")</f>
        <v/>
      </c>
      <c r="AI51" s="252" t="str">
        <f>IF(ISNUMBER('Transformed 2010'!$AG42),"","X")</f>
        <v/>
      </c>
      <c r="AJ51" s="252" t="str">
        <f>IF(ISNUMBER('Transformed 2013'!$AG42),"","X")</f>
        <v/>
      </c>
      <c r="AK51" s="252" t="str">
        <f>IF(ISNUMBER('Transformed 2016'!$AG42),"","X")</f>
        <v/>
      </c>
      <c r="AL51" s="266" t="str">
        <f>IF(ISNUMBER('Transformed 2019 new'!$AG42),"","X")</f>
        <v/>
      </c>
      <c r="AM51" s="252" t="str">
        <f>IF(ISNUMBER('Transformed 2007'!$AI42),"","X")</f>
        <v/>
      </c>
      <c r="AN51" s="252" t="str">
        <f>IF(ISNUMBER('Transformed 2010'!$AI42),"","X")</f>
        <v/>
      </c>
      <c r="AO51" s="252" t="str">
        <f>IF(ISNUMBER('Transformed 2013'!$AI42),"","X")</f>
        <v/>
      </c>
      <c r="AP51" s="252" t="str">
        <f>IF(ISNUMBER('Transformed 2016'!$AI42),"","X")</f>
        <v/>
      </c>
      <c r="AQ51" s="266" t="str">
        <f>IF(ISNUMBER('Transformed 2019 new'!$AI42),"","X")</f>
        <v/>
      </c>
      <c r="AR51" s="252" t="str">
        <f>IF(ISNUMBER('Transformed 2007'!$AK42),"","X")</f>
        <v/>
      </c>
      <c r="AS51" s="252" t="str">
        <f>IF(ISNUMBER('Transformed 2010'!$AK42),"","X")</f>
        <v/>
      </c>
      <c r="AT51" s="252" t="str">
        <f>IF(ISNUMBER('Transformed 2013'!$AK42),"","X")</f>
        <v/>
      </c>
      <c r="AU51" s="252" t="str">
        <f>IF(ISNUMBER('Transformed 2016'!$AK42),"","X")</f>
        <v/>
      </c>
      <c r="AV51" s="266" t="str">
        <f>IF(ISNUMBER('Transformed 2019 new'!$AK42),"","X")</f>
        <v/>
      </c>
      <c r="AW51" s="252" t="str">
        <f>IF(ISNUMBER('Transformed 2007'!$AM42),"","X")</f>
        <v/>
      </c>
      <c r="AX51" s="252" t="str">
        <f>IF(ISNUMBER('Transformed 2010'!$AM42),"","X")</f>
        <v/>
      </c>
      <c r="AY51" s="252" t="str">
        <f>IF(ISNUMBER('Transformed 2013'!$AM42),"","X")</f>
        <v/>
      </c>
      <c r="AZ51" s="252" t="str">
        <f>IF(ISNUMBER('Transformed 2016'!$AM42),"","X")</f>
        <v/>
      </c>
      <c r="BA51" s="266" t="str">
        <f>IF(ISNUMBER('Transformed 2019 new'!$AM42),"","X")</f>
        <v/>
      </c>
      <c r="BB51" s="252" t="str">
        <f>IF(ISNUMBER('Transformed 2007'!$AO42),"","X")</f>
        <v/>
      </c>
      <c r="BC51" s="252" t="str">
        <f>IF(ISNUMBER('Transformed 2010'!$AO42),"","X")</f>
        <v/>
      </c>
      <c r="BD51" s="252" t="str">
        <f>IF(ISNUMBER('Transformed 2013'!$AO42),"","X")</f>
        <v/>
      </c>
      <c r="BE51" s="252" t="str">
        <f>IF(ISNUMBER('Transformed 2016'!$AO42),"","X")</f>
        <v/>
      </c>
      <c r="BF51" s="266" t="str">
        <f>IF(ISNUMBER('Transformed 2019 new'!$AO42),"","X")</f>
        <v/>
      </c>
    </row>
    <row r="52" spans="1:58" s="240" customFormat="1" ht="13">
      <c r="A52" s="241" t="s">
        <v>52</v>
      </c>
      <c r="B52" s="226" t="s">
        <v>52</v>
      </c>
      <c r="C52" s="239">
        <f>'Transformed 2007'!Y43</f>
        <v>0.37448637740209295</v>
      </c>
      <c r="D52" s="239">
        <f>'Transformed 2010'!Y43</f>
        <v>0.43606950316012866</v>
      </c>
      <c r="E52" s="239">
        <f>'Transformed 2013'!Y43</f>
        <v>0.50917653771497817</v>
      </c>
      <c r="F52" s="239">
        <f>'Transformed 2016'!Y43</f>
        <v>0.52204727716362886</v>
      </c>
      <c r="G52" s="239">
        <f>'Transformed 2019 new'!Y43</f>
        <v>0.52500960769206761</v>
      </c>
      <c r="N52" s="240">
        <v>1</v>
      </c>
      <c r="Q52" s="251">
        <f t="shared" si="4"/>
        <v>1.1644469050790405</v>
      </c>
      <c r="R52" s="251">
        <f t="shared" si="4"/>
        <v>1.1676499595249246</v>
      </c>
      <c r="S52" s="251">
        <f t="shared" si="4"/>
        <v>1.0252775579692075</v>
      </c>
      <c r="T52" s="251">
        <f t="shared" si="4"/>
        <v>1.005674448767425</v>
      </c>
      <c r="U52" s="273">
        <f t="shared" si="5"/>
        <v>1.4019458099763</v>
      </c>
      <c r="W52" s="252" t="str">
        <f>IF(ISNUMBER('Transformed 2007'!AE43),IF(ISNUMBER('Transformed 2007'!AG43),IF(ISNUMBER('Transformed 2010'!AI43),IF(ISNUMBER('Transformed 2007'!AK43),IF(ISNUMBER('Transformed 2007'!AM43),IF(ISNUMBER('Transformed 2007'!AO43),"","X"),"X"),"X"),"X"),"X"),"X")</f>
        <v/>
      </c>
      <c r="X52" s="252" t="str">
        <f>IF(ISNUMBER('Transformed 2010'!AE43),IF(ISNUMBER('Transformed 2010'!AG43),IF(ISNUMBER('Transformed 2010'!AI43),IF(ISNUMBER('Transformed 2010'!AK43),IF(ISNUMBER('Transformed 2010'!AM43),IF(ISNUMBER('Transformed 2010'!AO43),"","X"),"X"),"X"),"X"),"X"),"X")</f>
        <v/>
      </c>
      <c r="Y52" s="252" t="str">
        <f>IF(ISNUMBER('Transformed 2013'!AE43),IF(ISNUMBER('Transformed 2013'!AG43),IF(ISNUMBER('Transformed 2013'!AI43),IF(ISNUMBER('Transformed 2013'!AK43),IF(ISNUMBER('Transformed 2013'!AM43),IF(ISNUMBER('Transformed 2013'!AO43),"","X"),"X"),"X"),"X"),"X"),"X")</f>
        <v/>
      </c>
      <c r="Z52" s="252" t="str">
        <f>IF(ISNUMBER('Transformed 2016'!AE43),IF(ISNUMBER('Transformed 2016'!AG43),IF(ISNUMBER('Transformed 2016'!AI43),IF(ISNUMBER('Transformed 2016'!AK43),IF(ISNUMBER('Transformed 2016'!AM43),IF(ISNUMBER('Transformed 2016'!AO43),"","X"),"X"),"X"),"X"),"X"),"X")</f>
        <v/>
      </c>
      <c r="AA52" s="252" t="str">
        <f>IF(ISNUMBER('Transformed 2019 new'!AE43),IF(ISNUMBER('Transformed 2019 new'!AG43),IF(ISNUMBER('Transformed 2019 new'!AI43),IF(ISNUMBER('Transformed 2019 new'!AK43),IF(ISNUMBER('Transformed 2019 new'!AM43),IF(ISNUMBER('Transformed 2019 new'!AO43),"","X"),"X"),"X"),"X"),"X"),"X")</f>
        <v/>
      </c>
      <c r="AB52" s="260"/>
      <c r="AC52" s="252" t="str">
        <f>IF(ISNUMBER('Transformed 2007'!$AE43),"","X")</f>
        <v/>
      </c>
      <c r="AD52" s="252" t="str">
        <f>IF(ISNUMBER('Transformed 2010'!$AE43),"","X")</f>
        <v/>
      </c>
      <c r="AE52" s="252" t="str">
        <f>IF(ISNUMBER('Transformed 2013'!$AE43),"","X")</f>
        <v/>
      </c>
      <c r="AF52" s="252" t="str">
        <f>IF(ISNUMBER('Transformed 2016'!$AE43),"","X")</f>
        <v/>
      </c>
      <c r="AG52" s="266" t="str">
        <f>IF(ISNUMBER('Transformed 2019 new'!$AE43),"","X")</f>
        <v/>
      </c>
      <c r="AH52" s="252" t="str">
        <f>IF(ISNUMBER('Transformed 2007'!$AG43),"","X")</f>
        <v/>
      </c>
      <c r="AI52" s="252" t="str">
        <f>IF(ISNUMBER('Transformed 2010'!$AG43),"","X")</f>
        <v/>
      </c>
      <c r="AJ52" s="252" t="str">
        <f>IF(ISNUMBER('Transformed 2013'!$AG43),"","X")</f>
        <v/>
      </c>
      <c r="AK52" s="252" t="str">
        <f>IF(ISNUMBER('Transformed 2016'!$AG43),"","X")</f>
        <v/>
      </c>
      <c r="AL52" s="266" t="str">
        <f>IF(ISNUMBER('Transformed 2019 new'!$AG43),"","X")</f>
        <v/>
      </c>
      <c r="AM52" s="252" t="str">
        <f>IF(ISNUMBER('Transformed 2007'!$AI43),"","X")</f>
        <v/>
      </c>
      <c r="AN52" s="252" t="str">
        <f>IF(ISNUMBER('Transformed 2010'!$AI43),"","X")</f>
        <v/>
      </c>
      <c r="AO52" s="252" t="str">
        <f>IF(ISNUMBER('Transformed 2013'!$AI43),"","X")</f>
        <v/>
      </c>
      <c r="AP52" s="252" t="str">
        <f>IF(ISNUMBER('Transformed 2016'!$AI43),"","X")</f>
        <v/>
      </c>
      <c r="AQ52" s="266" t="str">
        <f>IF(ISNUMBER('Transformed 2019 new'!$AI43),"","X")</f>
        <v/>
      </c>
      <c r="AR52" s="252" t="str">
        <f>IF(ISNUMBER('Transformed 2007'!$AK43),"","X")</f>
        <v/>
      </c>
      <c r="AS52" s="252" t="str">
        <f>IF(ISNUMBER('Transformed 2010'!$AK43),"","X")</f>
        <v/>
      </c>
      <c r="AT52" s="252" t="str">
        <f>IF(ISNUMBER('Transformed 2013'!$AK43),"","X")</f>
        <v/>
      </c>
      <c r="AU52" s="252" t="str">
        <f>IF(ISNUMBER('Transformed 2016'!$AK43),"","X")</f>
        <v/>
      </c>
      <c r="AV52" s="266" t="str">
        <f>IF(ISNUMBER('Transformed 2019 new'!$AK43),"","X")</f>
        <v/>
      </c>
      <c r="AW52" s="252" t="str">
        <f>IF(ISNUMBER('Transformed 2007'!$AM43),"","X")</f>
        <v/>
      </c>
      <c r="AX52" s="252" t="str">
        <f>IF(ISNUMBER('Transformed 2010'!$AM43),"","X")</f>
        <v/>
      </c>
      <c r="AY52" s="252" t="str">
        <f>IF(ISNUMBER('Transformed 2013'!$AM43),"","X")</f>
        <v/>
      </c>
      <c r="AZ52" s="252" t="str">
        <f>IF(ISNUMBER('Transformed 2016'!$AM43),"","X")</f>
        <v/>
      </c>
      <c r="BA52" s="266" t="str">
        <f>IF(ISNUMBER('Transformed 2019 new'!$AM43),"","X")</f>
        <v/>
      </c>
      <c r="BB52" s="252" t="str">
        <f>IF(ISNUMBER('Transformed 2007'!$AO43),"","X")</f>
        <v/>
      </c>
      <c r="BC52" s="252" t="str">
        <f>IF(ISNUMBER('Transformed 2010'!$AO43),"","X")</f>
        <v/>
      </c>
      <c r="BD52" s="252" t="str">
        <f>IF(ISNUMBER('Transformed 2013'!$AO43),"","X")</f>
        <v/>
      </c>
      <c r="BE52" s="252" t="str">
        <f>IF(ISNUMBER('Transformed 2016'!$AO43),"","X")</f>
        <v/>
      </c>
      <c r="BF52" s="266" t="str">
        <f>IF(ISNUMBER('Transformed 2019 new'!$AO43),"","X")</f>
        <v/>
      </c>
    </row>
    <row r="53" spans="1:58" s="240" customFormat="1" ht="13">
      <c r="A53" s="241" t="s">
        <v>188</v>
      </c>
      <c r="B53" s="226" t="s">
        <v>53</v>
      </c>
      <c r="C53" s="239">
        <f>'Transformed 2007'!Y44</f>
        <v>0.5187162097043776</v>
      </c>
      <c r="D53" s="239">
        <f>'Transformed 2010'!Y44</f>
        <v>0.50318418999369707</v>
      </c>
      <c r="E53" s="239">
        <f>'Transformed 2013'!Y44</f>
        <v>0.50165746201333983</v>
      </c>
      <c r="F53" s="239">
        <f>'Transformed 2016'!Y44</f>
        <v>0.5226369289070899</v>
      </c>
      <c r="G53" s="239">
        <f>'Transformed 2019 new'!Y44</f>
        <v>0.54761414648936324</v>
      </c>
      <c r="H53" s="240">
        <v>1</v>
      </c>
      <c r="Q53" s="251">
        <f t="shared" si="4"/>
        <v>0.9700568067469254</v>
      </c>
      <c r="R53" s="251">
        <f t="shared" si="4"/>
        <v>0.9969658665540021</v>
      </c>
      <c r="S53" s="251">
        <f t="shared" si="4"/>
        <v>1.0418203026614048</v>
      </c>
      <c r="T53" s="251">
        <f t="shared" si="4"/>
        <v>1.0477907629575742</v>
      </c>
      <c r="U53" s="273">
        <f t="shared" si="5"/>
        <v>1.0557104949572618</v>
      </c>
      <c r="W53" s="252" t="str">
        <f>IF(ISNUMBER('Transformed 2007'!AE44),IF(ISNUMBER('Transformed 2007'!AG44),IF(ISNUMBER('Transformed 2010'!AI44),IF(ISNUMBER('Transformed 2007'!AK44),IF(ISNUMBER('Transformed 2007'!AM44),IF(ISNUMBER('Transformed 2007'!AO44),"","X"),"X"),"X"),"X"),"X"),"X")</f>
        <v/>
      </c>
      <c r="X53" s="252" t="str">
        <f>IF(ISNUMBER('Transformed 2010'!AE44),IF(ISNUMBER('Transformed 2010'!AG44),IF(ISNUMBER('Transformed 2010'!AI44),IF(ISNUMBER('Transformed 2010'!AK44),IF(ISNUMBER('Transformed 2010'!AM44),IF(ISNUMBER('Transformed 2010'!AO44),"","X"),"X"),"X"),"X"),"X"),"X")</f>
        <v/>
      </c>
      <c r="Y53" s="252" t="str">
        <f>IF(ISNUMBER('Transformed 2013'!AE44),IF(ISNUMBER('Transformed 2013'!AG44),IF(ISNUMBER('Transformed 2013'!AI44),IF(ISNUMBER('Transformed 2013'!AK44),IF(ISNUMBER('Transformed 2013'!AM44),IF(ISNUMBER('Transformed 2013'!AO44),"","X"),"X"),"X"),"X"),"X"),"X")</f>
        <v/>
      </c>
      <c r="Z53" s="252" t="str">
        <f>IF(ISNUMBER('Transformed 2016'!AE44),IF(ISNUMBER('Transformed 2016'!AG44),IF(ISNUMBER('Transformed 2016'!AI44),IF(ISNUMBER('Transformed 2016'!AK44),IF(ISNUMBER('Transformed 2016'!AM44),IF(ISNUMBER('Transformed 2016'!AO44),"","X"),"X"),"X"),"X"),"X"),"X")</f>
        <v/>
      </c>
      <c r="AA53" s="252" t="str">
        <f>IF(ISNUMBER('Transformed 2019 new'!AE44),IF(ISNUMBER('Transformed 2019 new'!AG44),IF(ISNUMBER('Transformed 2019 new'!AI44),IF(ISNUMBER('Transformed 2019 new'!AK44),IF(ISNUMBER('Transformed 2019 new'!AM44),IF(ISNUMBER('Transformed 2019 new'!AO44),"","X"),"X"),"X"),"X"),"X"),"X")</f>
        <v/>
      </c>
      <c r="AB53" s="260"/>
      <c r="AC53" s="252" t="str">
        <f>IF(ISNUMBER('Transformed 2007'!$AE44),"","X")</f>
        <v/>
      </c>
      <c r="AD53" s="252" t="str">
        <f>IF(ISNUMBER('Transformed 2010'!$AE44),"","X")</f>
        <v/>
      </c>
      <c r="AE53" s="252" t="str">
        <f>IF(ISNUMBER('Transformed 2013'!$AE44),"","X")</f>
        <v/>
      </c>
      <c r="AF53" s="252" t="str">
        <f>IF(ISNUMBER('Transformed 2016'!$AE44),"","X")</f>
        <v/>
      </c>
      <c r="AG53" s="266" t="str">
        <f>IF(ISNUMBER('Transformed 2019 new'!$AE44),"","X")</f>
        <v/>
      </c>
      <c r="AH53" s="252" t="str">
        <f>IF(ISNUMBER('Transformed 2007'!$AG44),"","X")</f>
        <v/>
      </c>
      <c r="AI53" s="252" t="str">
        <f>IF(ISNUMBER('Transformed 2010'!$AG44),"","X")</f>
        <v/>
      </c>
      <c r="AJ53" s="252" t="str">
        <f>IF(ISNUMBER('Transformed 2013'!$AG44),"","X")</f>
        <v/>
      </c>
      <c r="AK53" s="252" t="str">
        <f>IF(ISNUMBER('Transformed 2016'!$AG44),"","X")</f>
        <v/>
      </c>
      <c r="AL53" s="266" t="str">
        <f>IF(ISNUMBER('Transformed 2019 new'!$AG44),"","X")</f>
        <v/>
      </c>
      <c r="AM53" s="252" t="str">
        <f>IF(ISNUMBER('Transformed 2007'!$AI44),"","X")</f>
        <v/>
      </c>
      <c r="AN53" s="252" t="str">
        <f>IF(ISNUMBER('Transformed 2010'!$AI44),"","X")</f>
        <v/>
      </c>
      <c r="AO53" s="252" t="str">
        <f>IF(ISNUMBER('Transformed 2013'!$AI44),"","X")</f>
        <v/>
      </c>
      <c r="AP53" s="252" t="str">
        <f>IF(ISNUMBER('Transformed 2016'!$AI44),"","X")</f>
        <v/>
      </c>
      <c r="AQ53" s="266" t="str">
        <f>IF(ISNUMBER('Transformed 2019 new'!$AI44),"","X")</f>
        <v/>
      </c>
      <c r="AR53" s="252" t="str">
        <f>IF(ISNUMBER('Transformed 2007'!$AK44),"","X")</f>
        <v/>
      </c>
      <c r="AS53" s="252" t="str">
        <f>IF(ISNUMBER('Transformed 2010'!$AK44),"","X")</f>
        <v/>
      </c>
      <c r="AT53" s="252" t="str">
        <f>IF(ISNUMBER('Transformed 2013'!$AK44),"","X")</f>
        <v/>
      </c>
      <c r="AU53" s="252" t="str">
        <f>IF(ISNUMBER('Transformed 2016'!$AK44),"","X")</f>
        <v/>
      </c>
      <c r="AV53" s="266" t="str">
        <f>IF(ISNUMBER('Transformed 2019 new'!$AK44),"","X")</f>
        <v/>
      </c>
      <c r="AW53" s="252" t="str">
        <f>IF(ISNUMBER('Transformed 2007'!$AM44),"","X")</f>
        <v/>
      </c>
      <c r="AX53" s="252" t="str">
        <f>IF(ISNUMBER('Transformed 2010'!$AM44),"","X")</f>
        <v/>
      </c>
      <c r="AY53" s="252" t="str">
        <f>IF(ISNUMBER('Transformed 2013'!$AM44),"","X")</f>
        <v/>
      </c>
      <c r="AZ53" s="252" t="str">
        <f>IF(ISNUMBER('Transformed 2016'!$AM44),"","X")</f>
        <v/>
      </c>
      <c r="BA53" s="266" t="str">
        <f>IF(ISNUMBER('Transformed 2019 new'!$AM44),"","X")</f>
        <v/>
      </c>
      <c r="BB53" s="252" t="str">
        <f>IF(ISNUMBER('Transformed 2007'!$AO44),"","X")</f>
        <v/>
      </c>
      <c r="BC53" s="252" t="str">
        <f>IF(ISNUMBER('Transformed 2010'!$AO44),"","X")</f>
        <v/>
      </c>
      <c r="BD53" s="252" t="str">
        <f>IF(ISNUMBER('Transformed 2013'!$AO44),"","X")</f>
        <v/>
      </c>
      <c r="BE53" s="252" t="str">
        <f>IF(ISNUMBER('Transformed 2016'!$AO44),"","X")</f>
        <v/>
      </c>
      <c r="BF53" s="266" t="str">
        <f>IF(ISNUMBER('Transformed 2019 new'!$AO44),"","X")</f>
        <v/>
      </c>
    </row>
    <row r="54" spans="1:58" s="240" customFormat="1" ht="13">
      <c r="A54" s="241" t="s">
        <v>54</v>
      </c>
      <c r="B54" s="226" t="s">
        <v>54</v>
      </c>
      <c r="C54" s="239">
        <f>'Transformed 2007'!Y45</f>
        <v>0.51349489891722255</v>
      </c>
      <c r="D54" s="239">
        <f>'Transformed 2010'!Y45</f>
        <v>0.57633755028775835</v>
      </c>
      <c r="E54" s="239">
        <f>'Transformed 2013'!Y45</f>
        <v>0.58093233366811547</v>
      </c>
      <c r="F54" s="239">
        <f>'Transformed 2016'!Y45</f>
        <v>0.53613106520115117</v>
      </c>
      <c r="G54" s="239">
        <f>'Transformed 2019 new'!Y45</f>
        <v>0.50301088193629939</v>
      </c>
      <c r="N54" s="240">
        <v>1</v>
      </c>
      <c r="Q54" s="251">
        <f t="shared" si="4"/>
        <v>1.12238223106607</v>
      </c>
      <c r="R54" s="251">
        <f t="shared" si="4"/>
        <v>1.0079723824659057</v>
      </c>
      <c r="S54" s="251">
        <f t="shared" si="4"/>
        <v>0.92288040126105442</v>
      </c>
      <c r="T54" s="251">
        <f t="shared" si="4"/>
        <v>0.93822371913400426</v>
      </c>
      <c r="U54" s="273">
        <f t="shared" si="5"/>
        <v>0.97958301630058997</v>
      </c>
      <c r="W54" s="252" t="str">
        <f>IF(ISNUMBER('Transformed 2007'!AE45),IF(ISNUMBER('Transformed 2007'!AG45),IF(ISNUMBER('Transformed 2010'!AI45),IF(ISNUMBER('Transformed 2007'!AK45),IF(ISNUMBER('Transformed 2007'!AM45),IF(ISNUMBER('Transformed 2007'!AO45),"","X"),"X"),"X"),"X"),"X"),"X")</f>
        <v/>
      </c>
      <c r="X54" s="252" t="str">
        <f>IF(ISNUMBER('Transformed 2010'!AE45),IF(ISNUMBER('Transformed 2010'!AG45),IF(ISNUMBER('Transformed 2010'!AI45),IF(ISNUMBER('Transformed 2010'!AK45),IF(ISNUMBER('Transformed 2010'!AM45),IF(ISNUMBER('Transformed 2010'!AO45),"","X"),"X"),"X"),"X"),"X"),"X")</f>
        <v/>
      </c>
      <c r="Y54" s="252" t="str">
        <f>IF(ISNUMBER('Transformed 2013'!AE45),IF(ISNUMBER('Transformed 2013'!AG45),IF(ISNUMBER('Transformed 2013'!AI45),IF(ISNUMBER('Transformed 2013'!AK45),IF(ISNUMBER('Transformed 2013'!AM45),IF(ISNUMBER('Transformed 2013'!AO45),"","X"),"X"),"X"),"X"),"X"),"X")</f>
        <v/>
      </c>
      <c r="Z54" s="252" t="str">
        <f>IF(ISNUMBER('Transformed 2016'!AE45),IF(ISNUMBER('Transformed 2016'!AG45),IF(ISNUMBER('Transformed 2016'!AI45),IF(ISNUMBER('Transformed 2016'!AK45),IF(ISNUMBER('Transformed 2016'!AM45),IF(ISNUMBER('Transformed 2016'!AO45),"","X"),"X"),"X"),"X"),"X"),"X")</f>
        <v/>
      </c>
      <c r="AA54" s="252" t="str">
        <f>IF(ISNUMBER('Transformed 2019 new'!AE45),IF(ISNUMBER('Transformed 2019 new'!AG45),IF(ISNUMBER('Transformed 2019 new'!AI45),IF(ISNUMBER('Transformed 2019 new'!AK45),IF(ISNUMBER('Transformed 2019 new'!AM45),IF(ISNUMBER('Transformed 2019 new'!AO45),"","X"),"X"),"X"),"X"),"X"),"X")</f>
        <v/>
      </c>
      <c r="AB54" s="260"/>
      <c r="AC54" s="252" t="str">
        <f>IF(ISNUMBER('Transformed 2007'!$AE45),"","X")</f>
        <v/>
      </c>
      <c r="AD54" s="252" t="str">
        <f>IF(ISNUMBER('Transformed 2010'!$AE45),"","X")</f>
        <v/>
      </c>
      <c r="AE54" s="252" t="str">
        <f>IF(ISNUMBER('Transformed 2013'!$AE45),"","X")</f>
        <v/>
      </c>
      <c r="AF54" s="252" t="str">
        <f>IF(ISNUMBER('Transformed 2016'!$AE45),"","X")</f>
        <v/>
      </c>
      <c r="AG54" s="266" t="str">
        <f>IF(ISNUMBER('Transformed 2019 new'!$AE45),"","X")</f>
        <v/>
      </c>
      <c r="AH54" s="252" t="str">
        <f>IF(ISNUMBER('Transformed 2007'!$AG45),"","X")</f>
        <v/>
      </c>
      <c r="AI54" s="252" t="str">
        <f>IF(ISNUMBER('Transformed 2010'!$AG45),"","X")</f>
        <v/>
      </c>
      <c r="AJ54" s="252" t="str">
        <f>IF(ISNUMBER('Transformed 2013'!$AG45),"","X")</f>
        <v/>
      </c>
      <c r="AK54" s="252" t="str">
        <f>IF(ISNUMBER('Transformed 2016'!$AG45),"","X")</f>
        <v/>
      </c>
      <c r="AL54" s="266" t="str">
        <f>IF(ISNUMBER('Transformed 2019 new'!$AG45),"","X")</f>
        <v/>
      </c>
      <c r="AM54" s="252" t="str">
        <f>IF(ISNUMBER('Transformed 2007'!$AI45),"","X")</f>
        <v/>
      </c>
      <c r="AN54" s="252" t="str">
        <f>IF(ISNUMBER('Transformed 2010'!$AI45),"","X")</f>
        <v/>
      </c>
      <c r="AO54" s="252" t="str">
        <f>IF(ISNUMBER('Transformed 2013'!$AI45),"","X")</f>
        <v/>
      </c>
      <c r="AP54" s="252" t="str">
        <f>IF(ISNUMBER('Transformed 2016'!$AI45),"","X")</f>
        <v/>
      </c>
      <c r="AQ54" s="266" t="str">
        <f>IF(ISNUMBER('Transformed 2019 new'!$AI45),"","X")</f>
        <v/>
      </c>
      <c r="AR54" s="252" t="str">
        <f>IF(ISNUMBER('Transformed 2007'!$AK45),"","X")</f>
        <v/>
      </c>
      <c r="AS54" s="252" t="str">
        <f>IF(ISNUMBER('Transformed 2010'!$AK45),"","X")</f>
        <v/>
      </c>
      <c r="AT54" s="252" t="str">
        <f>IF(ISNUMBER('Transformed 2013'!$AK45),"","X")</f>
        <v/>
      </c>
      <c r="AU54" s="252" t="str">
        <f>IF(ISNUMBER('Transformed 2016'!$AK45),"","X")</f>
        <v/>
      </c>
      <c r="AV54" s="266" t="str">
        <f>IF(ISNUMBER('Transformed 2019 new'!$AK45),"","X")</f>
        <v/>
      </c>
      <c r="AW54" s="252" t="str">
        <f>IF(ISNUMBER('Transformed 2007'!$AM45),"","X")</f>
        <v/>
      </c>
      <c r="AX54" s="252" t="str">
        <f>IF(ISNUMBER('Transformed 2010'!$AM45),"","X")</f>
        <v/>
      </c>
      <c r="AY54" s="252" t="str">
        <f>IF(ISNUMBER('Transformed 2013'!$AM45),"","X")</f>
        <v/>
      </c>
      <c r="AZ54" s="252" t="str">
        <f>IF(ISNUMBER('Transformed 2016'!$AM45),"","X")</f>
        <v/>
      </c>
      <c r="BA54" s="266" t="str">
        <f>IF(ISNUMBER('Transformed 2019 new'!$AM45),"","X")</f>
        <v/>
      </c>
      <c r="BB54" s="252" t="str">
        <f>IF(ISNUMBER('Transformed 2007'!$AO45),"","X")</f>
        <v/>
      </c>
      <c r="BC54" s="252" t="str">
        <f>IF(ISNUMBER('Transformed 2010'!$AO45),"","X")</f>
        <v/>
      </c>
      <c r="BD54" s="252" t="str">
        <f>IF(ISNUMBER('Transformed 2013'!$AO45),"","X")</f>
        <v/>
      </c>
      <c r="BE54" s="252" t="str">
        <f>IF(ISNUMBER('Transformed 2016'!$AO45),"","X")</f>
        <v/>
      </c>
      <c r="BF54" s="266" t="str">
        <f>IF(ISNUMBER('Transformed 2019 new'!$AO45),"","X")</f>
        <v/>
      </c>
    </row>
    <row r="55" spans="1:58" s="240" customFormat="1" ht="13">
      <c r="A55" s="241" t="s">
        <v>55</v>
      </c>
      <c r="B55" s="226" t="s">
        <v>55</v>
      </c>
      <c r="C55" s="239">
        <f>'Transformed 2007'!Y46</f>
        <v>0.76679340913032212</v>
      </c>
      <c r="D55" s="239">
        <f>'Transformed 2010'!Y46</f>
        <v>0.79339414810264342</v>
      </c>
      <c r="E55" s="239">
        <f>'Transformed 2013'!Y46</f>
        <v>0.78385864228657209</v>
      </c>
      <c r="F55" s="239">
        <f>'Transformed 2016'!Y46</f>
        <v>0.80068725507853622</v>
      </c>
      <c r="G55" s="239">
        <f>'Transformed 2019 new'!Y46</f>
        <v>0.81050851948345359</v>
      </c>
      <c r="L55" s="240">
        <v>1</v>
      </c>
      <c r="Q55" s="251">
        <f t="shared" si="4"/>
        <v>1.034690881084243</v>
      </c>
      <c r="R55" s="251">
        <f t="shared" si="4"/>
        <v>0.98798137616861059</v>
      </c>
      <c r="S55" s="251">
        <f t="shared" si="4"/>
        <v>1.0214689382550837</v>
      </c>
      <c r="T55" s="251">
        <f t="shared" si="4"/>
        <v>1.012266043130603</v>
      </c>
      <c r="U55" s="273">
        <f t="shared" si="5"/>
        <v>1.0570102844294293</v>
      </c>
      <c r="W55" s="252" t="str">
        <f>IF(ISNUMBER('Transformed 2007'!AE46),IF(ISNUMBER('Transformed 2007'!AG46),IF(ISNUMBER('Transformed 2010'!AI46),IF(ISNUMBER('Transformed 2007'!AK46),IF(ISNUMBER('Transformed 2007'!AM46),IF(ISNUMBER('Transformed 2007'!AO46),"","X"),"X"),"X"),"X"),"X"),"X")</f>
        <v/>
      </c>
      <c r="X55" s="252" t="str">
        <f>IF(ISNUMBER('Transformed 2010'!AE46),IF(ISNUMBER('Transformed 2010'!AG46),IF(ISNUMBER('Transformed 2010'!AI46),IF(ISNUMBER('Transformed 2010'!AK46),IF(ISNUMBER('Transformed 2010'!AM46),IF(ISNUMBER('Transformed 2010'!AO46),"","X"),"X"),"X"),"X"),"X"),"X")</f>
        <v/>
      </c>
      <c r="Y55" s="252" t="str">
        <f>IF(ISNUMBER('Transformed 2013'!AE46),IF(ISNUMBER('Transformed 2013'!AG46),IF(ISNUMBER('Transformed 2013'!AI46),IF(ISNUMBER('Transformed 2013'!AK46),IF(ISNUMBER('Transformed 2013'!AM46),IF(ISNUMBER('Transformed 2013'!AO46),"","X"),"X"),"X"),"X"),"X"),"X")</f>
        <v/>
      </c>
      <c r="Z55" s="252" t="str">
        <f>IF(ISNUMBER('Transformed 2016'!AE46),IF(ISNUMBER('Transformed 2016'!AG46),IF(ISNUMBER('Transformed 2016'!AI46),IF(ISNUMBER('Transformed 2016'!AK46),IF(ISNUMBER('Transformed 2016'!AM46),IF(ISNUMBER('Transformed 2016'!AO46),"","X"),"X"),"X"),"X"),"X"),"X")</f>
        <v/>
      </c>
      <c r="AA55" s="252" t="str">
        <f>IF(ISNUMBER('Transformed 2019 new'!AE46),IF(ISNUMBER('Transformed 2019 new'!AG46),IF(ISNUMBER('Transformed 2019 new'!AI46),IF(ISNUMBER('Transformed 2019 new'!AK46),IF(ISNUMBER('Transformed 2019 new'!AM46),IF(ISNUMBER('Transformed 2019 new'!AO46),"","X"),"X"),"X"),"X"),"X"),"X")</f>
        <v/>
      </c>
      <c r="AB55" s="260"/>
      <c r="AC55" s="252" t="str">
        <f>IF(ISNUMBER('Transformed 2007'!$AE46),"","X")</f>
        <v/>
      </c>
      <c r="AD55" s="252" t="str">
        <f>IF(ISNUMBER('Transformed 2010'!$AE46),"","X")</f>
        <v/>
      </c>
      <c r="AE55" s="252" t="str">
        <f>IF(ISNUMBER('Transformed 2013'!$AE46),"","X")</f>
        <v/>
      </c>
      <c r="AF55" s="252" t="str">
        <f>IF(ISNUMBER('Transformed 2016'!$AE46),"","X")</f>
        <v/>
      </c>
      <c r="AG55" s="266" t="str">
        <f>IF(ISNUMBER('Transformed 2019 new'!$AE46),"","X")</f>
        <v/>
      </c>
      <c r="AH55" s="252" t="str">
        <f>IF(ISNUMBER('Transformed 2007'!$AG46),"","X")</f>
        <v/>
      </c>
      <c r="AI55" s="252" t="str">
        <f>IF(ISNUMBER('Transformed 2010'!$AG46),"","X")</f>
        <v/>
      </c>
      <c r="AJ55" s="252" t="str">
        <f>IF(ISNUMBER('Transformed 2013'!$AG46),"","X")</f>
        <v/>
      </c>
      <c r="AK55" s="252" t="str">
        <f>IF(ISNUMBER('Transformed 2016'!$AG46),"","X")</f>
        <v/>
      </c>
      <c r="AL55" s="266" t="str">
        <f>IF(ISNUMBER('Transformed 2019 new'!$AG46),"","X")</f>
        <v/>
      </c>
      <c r="AM55" s="252" t="str">
        <f>IF(ISNUMBER('Transformed 2007'!$AI46),"","X")</f>
        <v/>
      </c>
      <c r="AN55" s="252" t="str">
        <f>IF(ISNUMBER('Transformed 2010'!$AI46),"","X")</f>
        <v/>
      </c>
      <c r="AO55" s="252" t="str">
        <f>IF(ISNUMBER('Transformed 2013'!$AI46),"","X")</f>
        <v/>
      </c>
      <c r="AP55" s="252" t="str">
        <f>IF(ISNUMBER('Transformed 2016'!$AI46),"","X")</f>
        <v/>
      </c>
      <c r="AQ55" s="266" t="str">
        <f>IF(ISNUMBER('Transformed 2019 new'!$AI46),"","X")</f>
        <v/>
      </c>
      <c r="AR55" s="252" t="str">
        <f>IF(ISNUMBER('Transformed 2007'!$AK46),"","X")</f>
        <v/>
      </c>
      <c r="AS55" s="252" t="str">
        <f>IF(ISNUMBER('Transformed 2010'!$AK46),"","X")</f>
        <v/>
      </c>
      <c r="AT55" s="252" t="str">
        <f>IF(ISNUMBER('Transformed 2013'!$AK46),"","X")</f>
        <v/>
      </c>
      <c r="AU55" s="252" t="str">
        <f>IF(ISNUMBER('Transformed 2016'!$AK46),"","X")</f>
        <v/>
      </c>
      <c r="AV55" s="266" t="str">
        <f>IF(ISNUMBER('Transformed 2019 new'!$AK46),"","X")</f>
        <v/>
      </c>
      <c r="AW55" s="252" t="str">
        <f>IF(ISNUMBER('Transformed 2007'!$AM46),"","X")</f>
        <v/>
      </c>
      <c r="AX55" s="252" t="str">
        <f>IF(ISNUMBER('Transformed 2010'!$AM46),"","X")</f>
        <v/>
      </c>
      <c r="AY55" s="252" t="str">
        <f>IF(ISNUMBER('Transformed 2013'!$AM46),"","X")</f>
        <v/>
      </c>
      <c r="AZ55" s="252" t="str">
        <f>IF(ISNUMBER('Transformed 2016'!$AM46),"","X")</f>
        <v/>
      </c>
      <c r="BA55" s="266" t="str">
        <f>IF(ISNUMBER('Transformed 2019 new'!$AM46),"","X")</f>
        <v/>
      </c>
      <c r="BB55" s="252" t="str">
        <f>IF(ISNUMBER('Transformed 2007'!$AO46),"","X")</f>
        <v/>
      </c>
      <c r="BC55" s="252" t="str">
        <f>IF(ISNUMBER('Transformed 2010'!$AO46),"","X")</f>
        <v/>
      </c>
      <c r="BD55" s="252" t="str">
        <f>IF(ISNUMBER('Transformed 2013'!$AO46),"","X")</f>
        <v/>
      </c>
      <c r="BE55" s="252" t="str">
        <f>IF(ISNUMBER('Transformed 2016'!$AO46),"","X")</f>
        <v/>
      </c>
      <c r="BF55" s="266" t="str">
        <f>IF(ISNUMBER('Transformed 2019 new'!$AO46),"","X")</f>
        <v/>
      </c>
    </row>
    <row r="56" spans="1:58" s="240" customFormat="1" ht="13">
      <c r="A56" s="278" t="s">
        <v>56</v>
      </c>
      <c r="B56" s="267" t="s">
        <v>56</v>
      </c>
      <c r="C56" s="239"/>
      <c r="D56" s="239"/>
      <c r="E56" s="239"/>
      <c r="F56" s="239"/>
      <c r="G56" s="239"/>
      <c r="K56" s="240">
        <v>1</v>
      </c>
      <c r="U56" s="274"/>
      <c r="V56" s="277" t="s">
        <v>680</v>
      </c>
      <c r="W56" s="252" t="str">
        <f>IF(ISNUMBER('Transformed 2007'!AE47),IF(ISNUMBER('Transformed 2007'!AG47),IF(ISNUMBER('Transformed 2010'!AI47),IF(ISNUMBER('Transformed 2007'!AK47),IF(ISNUMBER('Transformed 2007'!AM47),IF(ISNUMBER('Transformed 2007'!AO47),"","X"),"X"),"X"),"X"),"X"),"X")</f>
        <v>X</v>
      </c>
      <c r="X56" s="252" t="str">
        <f>IF(ISNUMBER('Transformed 2010'!AE47),IF(ISNUMBER('Transformed 2010'!AG47),IF(ISNUMBER('Transformed 2010'!AI47),IF(ISNUMBER('Transformed 2010'!AK47),IF(ISNUMBER('Transformed 2010'!AM47),IF(ISNUMBER('Transformed 2010'!AO47),"","X"),"X"),"X"),"X"),"X"),"X")</f>
        <v>X</v>
      </c>
      <c r="Y56" s="252" t="str">
        <f>IF(ISNUMBER('Transformed 2013'!AE47),IF(ISNUMBER('Transformed 2013'!AG47),IF(ISNUMBER('Transformed 2013'!AI47),IF(ISNUMBER('Transformed 2013'!AK47),IF(ISNUMBER('Transformed 2013'!AM47),IF(ISNUMBER('Transformed 2013'!AO47),"","X"),"X"),"X"),"X"),"X"),"X")</f>
        <v>X</v>
      </c>
      <c r="Z56" s="252" t="str">
        <f>IF(ISNUMBER('Transformed 2016'!AE47),IF(ISNUMBER('Transformed 2016'!AG47),IF(ISNUMBER('Transformed 2016'!AI47),IF(ISNUMBER('Transformed 2016'!AK47),IF(ISNUMBER('Transformed 2016'!AM47),IF(ISNUMBER('Transformed 2016'!AO47),"","X"),"X"),"X"),"X"),"X"),"X")</f>
        <v/>
      </c>
      <c r="AA56" s="252" t="str">
        <f>IF(ISNUMBER('Transformed 2019 new'!AE47),IF(ISNUMBER('Transformed 2019 new'!AG47),IF(ISNUMBER('Transformed 2019 new'!AI47),IF(ISNUMBER('Transformed 2019 new'!AK47),IF(ISNUMBER('Transformed 2019 new'!AM47),IF(ISNUMBER('Transformed 2019 new'!AO47),"","X"),"X"),"X"),"X"),"X"),"X")</f>
        <v/>
      </c>
      <c r="AB56" s="260"/>
      <c r="AC56" s="252" t="str">
        <f>IF(ISNUMBER('Transformed 2007'!$AE47),"","X")</f>
        <v/>
      </c>
      <c r="AD56" s="252" t="str">
        <f>IF(ISNUMBER('Transformed 2010'!$AE47),"","X")</f>
        <v/>
      </c>
      <c r="AE56" s="252" t="str">
        <f>IF(ISNUMBER('Transformed 2013'!$AE47),"","X")</f>
        <v/>
      </c>
      <c r="AF56" s="252" t="str">
        <f>IF(ISNUMBER('Transformed 2016'!$AE47),"","X")</f>
        <v/>
      </c>
      <c r="AG56" s="266" t="str">
        <f>IF(ISNUMBER('Transformed 2019 new'!$AE47),"","X")</f>
        <v/>
      </c>
      <c r="AH56" s="252" t="str">
        <f>IF(ISNUMBER('Transformed 2007'!$AG47),"","X")</f>
        <v/>
      </c>
      <c r="AI56" s="252" t="str">
        <f>IF(ISNUMBER('Transformed 2010'!$AG47),"","X")</f>
        <v/>
      </c>
      <c r="AJ56" s="252" t="str">
        <f>IF(ISNUMBER('Transformed 2013'!$AG47),"","X")</f>
        <v/>
      </c>
      <c r="AK56" s="252" t="str">
        <f>IF(ISNUMBER('Transformed 2016'!$AG47),"","X")</f>
        <v/>
      </c>
      <c r="AL56" s="266" t="str">
        <f>IF(ISNUMBER('Transformed 2019 new'!$AG47),"","X")</f>
        <v/>
      </c>
      <c r="AM56" s="252" t="str">
        <f>IF(ISNUMBER('Transformed 2007'!$AI47),"","X")</f>
        <v/>
      </c>
      <c r="AN56" s="252" t="str">
        <f>IF(ISNUMBER('Transformed 2010'!$AI47),"","X")</f>
        <v/>
      </c>
      <c r="AO56" s="252" t="str">
        <f>IF(ISNUMBER('Transformed 2013'!$AI47),"","X")</f>
        <v/>
      </c>
      <c r="AP56" s="252" t="str">
        <f>IF(ISNUMBER('Transformed 2016'!$AI47),"","X")</f>
        <v/>
      </c>
      <c r="AQ56" s="266" t="str">
        <f>IF(ISNUMBER('Transformed 2019 new'!$AI47),"","X")</f>
        <v/>
      </c>
      <c r="AR56" s="252" t="str">
        <f>IF(ISNUMBER('Transformed 2007'!$AK47),"","X")</f>
        <v>X</v>
      </c>
      <c r="AS56" s="252" t="str">
        <f>IF(ISNUMBER('Transformed 2010'!$AK47),"","X")</f>
        <v>X</v>
      </c>
      <c r="AT56" s="252" t="str">
        <f>IF(ISNUMBER('Transformed 2013'!$AK47),"","X")</f>
        <v>X</v>
      </c>
      <c r="AU56" s="252" t="str">
        <f>IF(ISNUMBER('Transformed 2016'!$AK47),"","X")</f>
        <v/>
      </c>
      <c r="AV56" s="266" t="str">
        <f>IF(ISNUMBER('Transformed 2019 new'!$AK47),"","X")</f>
        <v/>
      </c>
      <c r="AW56" s="252" t="str">
        <f>IF(ISNUMBER('Transformed 2007'!$AM47),"","X")</f>
        <v/>
      </c>
      <c r="AX56" s="252" t="str">
        <f>IF(ISNUMBER('Transformed 2010'!$AM47),"","X")</f>
        <v/>
      </c>
      <c r="AY56" s="252" t="str">
        <f>IF(ISNUMBER('Transformed 2013'!$AM47),"","X")</f>
        <v/>
      </c>
      <c r="AZ56" s="252" t="str">
        <f>IF(ISNUMBER('Transformed 2016'!$AM47),"","X")</f>
        <v/>
      </c>
      <c r="BA56" s="266" t="str">
        <f>IF(ISNUMBER('Transformed 2019 new'!$AM47),"","X")</f>
        <v/>
      </c>
      <c r="BB56" s="252" t="str">
        <f>IF(ISNUMBER('Transformed 2007'!$AO47),"","X")</f>
        <v/>
      </c>
      <c r="BC56" s="252" t="str">
        <f>IF(ISNUMBER('Transformed 2010'!$AO47),"","X")</f>
        <v/>
      </c>
      <c r="BD56" s="252" t="str">
        <f>IF(ISNUMBER('Transformed 2013'!$AO47),"","X")</f>
        <v/>
      </c>
      <c r="BE56" s="252" t="str">
        <f>IF(ISNUMBER('Transformed 2016'!$AO47),"","X")</f>
        <v/>
      </c>
      <c r="BF56" s="266" t="str">
        <f>IF(ISNUMBER('Transformed 2019 new'!$AO47),"","X")</f>
        <v/>
      </c>
    </row>
    <row r="57" spans="1:58" s="240" customFormat="1" ht="13">
      <c r="A57" s="241" t="s">
        <v>57</v>
      </c>
      <c r="B57" s="226" t="s">
        <v>57</v>
      </c>
      <c r="C57" s="239">
        <f>'Transformed 2007'!Y48</f>
        <v>0.38366987873596237</v>
      </c>
      <c r="D57" s="239">
        <f>'Transformed 2010'!Y48</f>
        <v>0.36803801380436862</v>
      </c>
      <c r="E57" s="239">
        <f>'Transformed 2013'!Y48</f>
        <v>0.35694566211151141</v>
      </c>
      <c r="F57" s="239">
        <f>'Transformed 2016'!Y48</f>
        <v>0.36060588639846236</v>
      </c>
      <c r="G57" s="239">
        <f>'Transformed 2019 new'!Y48</f>
        <v>0.29507819487002174</v>
      </c>
      <c r="K57" s="240">
        <v>1</v>
      </c>
      <c r="Q57" s="251">
        <f t="shared" si="4"/>
        <v>0.95925699201851744</v>
      </c>
      <c r="R57" s="251">
        <f t="shared" si="4"/>
        <v>0.96986085329013494</v>
      </c>
      <c r="S57" s="251">
        <f t="shared" si="4"/>
        <v>1.0102542898694971</v>
      </c>
      <c r="T57" s="251">
        <f t="shared" si="4"/>
        <v>0.8182844651181489</v>
      </c>
      <c r="U57" s="273">
        <f t="shared" si="5"/>
        <v>0.76909398215514202</v>
      </c>
      <c r="W57" s="252" t="str">
        <f>IF(ISNUMBER('Transformed 2007'!AE48),IF(ISNUMBER('Transformed 2007'!AG48),IF(ISNUMBER('Transformed 2010'!AI48),IF(ISNUMBER('Transformed 2007'!AK48),IF(ISNUMBER('Transformed 2007'!AM48),IF(ISNUMBER('Transformed 2007'!AO48),"","X"),"X"),"X"),"X"),"X"),"X")</f>
        <v/>
      </c>
      <c r="X57" s="252" t="str">
        <f>IF(ISNUMBER('Transformed 2010'!AE48),IF(ISNUMBER('Transformed 2010'!AG48),IF(ISNUMBER('Transformed 2010'!AI48),IF(ISNUMBER('Transformed 2010'!AK48),IF(ISNUMBER('Transformed 2010'!AM48),IF(ISNUMBER('Transformed 2010'!AO48),"","X"),"X"),"X"),"X"),"X"),"X")</f>
        <v/>
      </c>
      <c r="Y57" s="252" t="str">
        <f>IF(ISNUMBER('Transformed 2013'!AE48),IF(ISNUMBER('Transformed 2013'!AG48),IF(ISNUMBER('Transformed 2013'!AI48),IF(ISNUMBER('Transformed 2013'!AK48),IF(ISNUMBER('Transformed 2013'!AM48),IF(ISNUMBER('Transformed 2013'!AO48),"","X"),"X"),"X"),"X"),"X"),"X")</f>
        <v/>
      </c>
      <c r="Z57" s="252" t="str">
        <f>IF(ISNUMBER('Transformed 2016'!AE48),IF(ISNUMBER('Transformed 2016'!AG48),IF(ISNUMBER('Transformed 2016'!AI48),IF(ISNUMBER('Transformed 2016'!AK48),IF(ISNUMBER('Transformed 2016'!AM48),IF(ISNUMBER('Transformed 2016'!AO48),"","X"),"X"),"X"),"X"),"X"),"X")</f>
        <v/>
      </c>
      <c r="AA57" s="252" t="str">
        <f>IF(ISNUMBER('Transformed 2019 new'!AE48),IF(ISNUMBER('Transformed 2019 new'!AG48),IF(ISNUMBER('Transformed 2019 new'!AI48),IF(ISNUMBER('Transformed 2019 new'!AK48),IF(ISNUMBER('Transformed 2019 new'!AM48),IF(ISNUMBER('Transformed 2019 new'!AO48),"","X"),"X"),"X"),"X"),"X"),"X")</f>
        <v/>
      </c>
      <c r="AB57" s="260"/>
      <c r="AC57" s="252" t="str">
        <f>IF(ISNUMBER('Transformed 2007'!$AE48),"","X")</f>
        <v/>
      </c>
      <c r="AD57" s="252" t="str">
        <f>IF(ISNUMBER('Transformed 2010'!$AE48),"","X")</f>
        <v/>
      </c>
      <c r="AE57" s="252" t="str">
        <f>IF(ISNUMBER('Transformed 2013'!$AE48),"","X")</f>
        <v/>
      </c>
      <c r="AF57" s="252" t="str">
        <f>IF(ISNUMBER('Transformed 2016'!$AE48),"","X")</f>
        <v/>
      </c>
      <c r="AG57" s="266" t="str">
        <f>IF(ISNUMBER('Transformed 2019 new'!$AE48),"","X")</f>
        <v/>
      </c>
      <c r="AH57" s="252" t="str">
        <f>IF(ISNUMBER('Transformed 2007'!$AG48),"","X")</f>
        <v/>
      </c>
      <c r="AI57" s="252" t="str">
        <f>IF(ISNUMBER('Transformed 2010'!$AG48),"","X")</f>
        <v/>
      </c>
      <c r="AJ57" s="252" t="str">
        <f>IF(ISNUMBER('Transformed 2013'!$AG48),"","X")</f>
        <v/>
      </c>
      <c r="AK57" s="252" t="str">
        <f>IF(ISNUMBER('Transformed 2016'!$AG48),"","X")</f>
        <v/>
      </c>
      <c r="AL57" s="266" t="str">
        <f>IF(ISNUMBER('Transformed 2019 new'!$AG48),"","X")</f>
        <v/>
      </c>
      <c r="AM57" s="252" t="str">
        <f>IF(ISNUMBER('Transformed 2007'!$AI48),"","X")</f>
        <v/>
      </c>
      <c r="AN57" s="252" t="str">
        <f>IF(ISNUMBER('Transformed 2010'!$AI48),"","X")</f>
        <v/>
      </c>
      <c r="AO57" s="252" t="str">
        <f>IF(ISNUMBER('Transformed 2013'!$AI48),"","X")</f>
        <v/>
      </c>
      <c r="AP57" s="252" t="str">
        <f>IF(ISNUMBER('Transformed 2016'!$AI48),"","X")</f>
        <v/>
      </c>
      <c r="AQ57" s="266" t="str">
        <f>IF(ISNUMBER('Transformed 2019 new'!$AI48),"","X")</f>
        <v/>
      </c>
      <c r="AR57" s="252" t="str">
        <f>IF(ISNUMBER('Transformed 2007'!$AK48),"","X")</f>
        <v/>
      </c>
      <c r="AS57" s="252" t="str">
        <f>IF(ISNUMBER('Transformed 2010'!$AK48),"","X")</f>
        <v/>
      </c>
      <c r="AT57" s="252" t="str">
        <f>IF(ISNUMBER('Transformed 2013'!$AK48),"","X")</f>
        <v/>
      </c>
      <c r="AU57" s="252" t="str">
        <f>IF(ISNUMBER('Transformed 2016'!$AK48),"","X")</f>
        <v/>
      </c>
      <c r="AV57" s="266" t="str">
        <f>IF(ISNUMBER('Transformed 2019 new'!$AK48),"","X")</f>
        <v/>
      </c>
      <c r="AW57" s="252" t="str">
        <f>IF(ISNUMBER('Transformed 2007'!$AM48),"","X")</f>
        <v/>
      </c>
      <c r="AX57" s="252" t="str">
        <f>IF(ISNUMBER('Transformed 2010'!$AM48),"","X")</f>
        <v/>
      </c>
      <c r="AY57" s="252" t="str">
        <f>IF(ISNUMBER('Transformed 2013'!$AM48),"","X")</f>
        <v/>
      </c>
      <c r="AZ57" s="252" t="str">
        <f>IF(ISNUMBER('Transformed 2016'!$AM48),"","X")</f>
        <v/>
      </c>
      <c r="BA57" s="266" t="str">
        <f>IF(ISNUMBER('Transformed 2019 new'!$AM48),"","X")</f>
        <v/>
      </c>
      <c r="BB57" s="252" t="str">
        <f>IF(ISNUMBER('Transformed 2007'!$AO48),"","X")</f>
        <v/>
      </c>
      <c r="BC57" s="252" t="str">
        <f>IF(ISNUMBER('Transformed 2010'!$AO48),"","X")</f>
        <v/>
      </c>
      <c r="BD57" s="252" t="str">
        <f>IF(ISNUMBER('Transformed 2013'!$AO48),"","X")</f>
        <v/>
      </c>
      <c r="BE57" s="252" t="str">
        <f>IF(ISNUMBER('Transformed 2016'!$AO48),"","X")</f>
        <v/>
      </c>
      <c r="BF57" s="266" t="str">
        <f>IF(ISNUMBER('Transformed 2019 new'!$AO48),"","X")</f>
        <v/>
      </c>
    </row>
    <row r="58" spans="1:58" s="240" customFormat="1" ht="13">
      <c r="A58" s="241" t="s">
        <v>58</v>
      </c>
      <c r="B58" s="226" t="s">
        <v>58</v>
      </c>
      <c r="C58" s="239">
        <f>'Transformed 2007'!Y49</f>
        <v>0.47755444281742748</v>
      </c>
      <c r="D58" s="239">
        <f>'Transformed 2010'!Y49</f>
        <v>0.40874096207576088</v>
      </c>
      <c r="E58" s="239">
        <f>'Transformed 2013'!Y49</f>
        <v>0.48817637510909434</v>
      </c>
      <c r="F58" s="239">
        <f>'Transformed 2016'!Y49</f>
        <v>0.44754909852576086</v>
      </c>
      <c r="G58" s="239">
        <f>'Transformed 2019 new'!Y49</f>
        <v>0.57175664903409429</v>
      </c>
      <c r="J58" s="240">
        <v>1</v>
      </c>
      <c r="Q58" s="251">
        <f t="shared" si="4"/>
        <v>0.85590442770108521</v>
      </c>
      <c r="R58" s="251">
        <f t="shared" si="4"/>
        <v>1.1943416990309133</v>
      </c>
      <c r="S58" s="251">
        <f t="shared" si="4"/>
        <v>0.91677746270647698</v>
      </c>
      <c r="T58" s="251">
        <f t="shared" si="4"/>
        <v>1.2775283224063607</v>
      </c>
      <c r="U58" s="273">
        <f t="shared" si="5"/>
        <v>1.197259616434311</v>
      </c>
      <c r="W58" s="252" t="str">
        <f>IF(ISNUMBER('Transformed 2007'!AE49),IF(ISNUMBER('Transformed 2007'!AG49),IF(ISNUMBER('Transformed 2010'!AI49),IF(ISNUMBER('Transformed 2007'!AK49),IF(ISNUMBER('Transformed 2007'!AM49),IF(ISNUMBER('Transformed 2007'!AO49),"","X"),"X"),"X"),"X"),"X"),"X")</f>
        <v/>
      </c>
      <c r="X58" s="252" t="str">
        <f>IF(ISNUMBER('Transformed 2010'!AE49),IF(ISNUMBER('Transformed 2010'!AG49),IF(ISNUMBER('Transformed 2010'!AI49),IF(ISNUMBER('Transformed 2010'!AK49),IF(ISNUMBER('Transformed 2010'!AM49),IF(ISNUMBER('Transformed 2010'!AO49),"","X"),"X"),"X"),"X"),"X"),"X")</f>
        <v/>
      </c>
      <c r="Y58" s="252" t="str">
        <f>IF(ISNUMBER('Transformed 2013'!AE49),IF(ISNUMBER('Transformed 2013'!AG49),IF(ISNUMBER('Transformed 2013'!AI49),IF(ISNUMBER('Transformed 2013'!AK49),IF(ISNUMBER('Transformed 2013'!AM49),IF(ISNUMBER('Transformed 2013'!AO49),"","X"),"X"),"X"),"X"),"X"),"X")</f>
        <v/>
      </c>
      <c r="Z58" s="252" t="str">
        <f>IF(ISNUMBER('Transformed 2016'!AE49),IF(ISNUMBER('Transformed 2016'!AG49),IF(ISNUMBER('Transformed 2016'!AI49),IF(ISNUMBER('Transformed 2016'!AK49),IF(ISNUMBER('Transformed 2016'!AM49),IF(ISNUMBER('Transformed 2016'!AO49),"","X"),"X"),"X"),"X"),"X"),"X")</f>
        <v/>
      </c>
      <c r="AA58" s="252" t="str">
        <f>IF(ISNUMBER('Transformed 2019 new'!AE49),IF(ISNUMBER('Transformed 2019 new'!AG49),IF(ISNUMBER('Transformed 2019 new'!AI49),IF(ISNUMBER('Transformed 2019 new'!AK49),IF(ISNUMBER('Transformed 2019 new'!AM49),IF(ISNUMBER('Transformed 2019 new'!AO49),"","X"),"X"),"X"),"X"),"X"),"X")</f>
        <v/>
      </c>
      <c r="AB58" s="260"/>
      <c r="AC58" s="252" t="str">
        <f>IF(ISNUMBER('Transformed 2007'!$AE49),"","X")</f>
        <v/>
      </c>
      <c r="AD58" s="252" t="str">
        <f>IF(ISNUMBER('Transformed 2010'!$AE49),"","X")</f>
        <v/>
      </c>
      <c r="AE58" s="252" t="str">
        <f>IF(ISNUMBER('Transformed 2013'!$AE49),"","X")</f>
        <v/>
      </c>
      <c r="AF58" s="252" t="str">
        <f>IF(ISNUMBER('Transformed 2016'!$AE49),"","X")</f>
        <v/>
      </c>
      <c r="AG58" s="266" t="str">
        <f>IF(ISNUMBER('Transformed 2019 new'!$AE49),"","X")</f>
        <v/>
      </c>
      <c r="AH58" s="252" t="str">
        <f>IF(ISNUMBER('Transformed 2007'!$AG49),"","X")</f>
        <v/>
      </c>
      <c r="AI58" s="252" t="str">
        <f>IF(ISNUMBER('Transformed 2010'!$AG49),"","X")</f>
        <v/>
      </c>
      <c r="AJ58" s="252" t="str">
        <f>IF(ISNUMBER('Transformed 2013'!$AG49),"","X")</f>
        <v/>
      </c>
      <c r="AK58" s="252" t="str">
        <f>IF(ISNUMBER('Transformed 2016'!$AG49),"","X")</f>
        <v/>
      </c>
      <c r="AL58" s="266" t="str">
        <f>IF(ISNUMBER('Transformed 2019 new'!$AG49),"","X")</f>
        <v/>
      </c>
      <c r="AM58" s="252" t="str">
        <f>IF(ISNUMBER('Transformed 2007'!$AI49),"","X")</f>
        <v/>
      </c>
      <c r="AN58" s="252" t="str">
        <f>IF(ISNUMBER('Transformed 2010'!$AI49),"","X")</f>
        <v/>
      </c>
      <c r="AO58" s="252" t="str">
        <f>IF(ISNUMBER('Transformed 2013'!$AI49),"","X")</f>
        <v/>
      </c>
      <c r="AP58" s="252" t="str">
        <f>IF(ISNUMBER('Transformed 2016'!$AI49),"","X")</f>
        <v/>
      </c>
      <c r="AQ58" s="266" t="str">
        <f>IF(ISNUMBER('Transformed 2019 new'!$AI49),"","X")</f>
        <v/>
      </c>
      <c r="AR58" s="252" t="str">
        <f>IF(ISNUMBER('Transformed 2007'!$AK49),"","X")</f>
        <v/>
      </c>
      <c r="AS58" s="252" t="str">
        <f>IF(ISNUMBER('Transformed 2010'!$AK49),"","X")</f>
        <v/>
      </c>
      <c r="AT58" s="252" t="str">
        <f>IF(ISNUMBER('Transformed 2013'!$AK49),"","X")</f>
        <v/>
      </c>
      <c r="AU58" s="252" t="str">
        <f>IF(ISNUMBER('Transformed 2016'!$AK49),"","X")</f>
        <v/>
      </c>
      <c r="AV58" s="266" t="str">
        <f>IF(ISNUMBER('Transformed 2019 new'!$AK49),"","X")</f>
        <v/>
      </c>
      <c r="AW58" s="252" t="str">
        <f>IF(ISNUMBER('Transformed 2007'!$AM49),"","X")</f>
        <v/>
      </c>
      <c r="AX58" s="252" t="str">
        <f>IF(ISNUMBER('Transformed 2010'!$AM49),"","X")</f>
        <v/>
      </c>
      <c r="AY58" s="252" t="str">
        <f>IF(ISNUMBER('Transformed 2013'!$AM49),"","X")</f>
        <v/>
      </c>
      <c r="AZ58" s="252" t="str">
        <f>IF(ISNUMBER('Transformed 2016'!$AM49),"","X")</f>
        <v/>
      </c>
      <c r="BA58" s="266" t="str">
        <f>IF(ISNUMBER('Transformed 2019 new'!$AM49),"","X")</f>
        <v/>
      </c>
      <c r="BB58" s="252" t="str">
        <f>IF(ISNUMBER('Transformed 2007'!$AO49),"","X")</f>
        <v/>
      </c>
      <c r="BC58" s="252" t="str">
        <f>IF(ISNUMBER('Transformed 2010'!$AO49),"","X")</f>
        <v/>
      </c>
      <c r="BD58" s="252" t="str">
        <f>IF(ISNUMBER('Transformed 2013'!$AO49),"","X")</f>
        <v/>
      </c>
      <c r="BE58" s="252" t="str">
        <f>IF(ISNUMBER('Transformed 2016'!$AO49),"","X")</f>
        <v/>
      </c>
      <c r="BF58" s="266" t="str">
        <f>IF(ISNUMBER('Transformed 2019 new'!$AO49),"","X")</f>
        <v/>
      </c>
    </row>
    <row r="59" spans="1:58" s="240" customFormat="1" ht="13">
      <c r="A59" s="241" t="s">
        <v>59</v>
      </c>
      <c r="B59" s="226" t="s">
        <v>59</v>
      </c>
      <c r="C59" s="239">
        <f>'Transformed 2007'!Y50</f>
        <v>0.88178344699821432</v>
      </c>
      <c r="D59" s="239">
        <f>'Transformed 2010'!Y50</f>
        <v>0.87541068432499991</v>
      </c>
      <c r="E59" s="239">
        <f>'Transformed 2013'!Y50</f>
        <v>0.89441389593303566</v>
      </c>
      <c r="F59" s="239">
        <f>'Transformed 2016'!Y50</f>
        <v>0.89079052313749996</v>
      </c>
      <c r="G59" s="239">
        <f>'Transformed 2019 new'!Y50</f>
        <v>0.89016583401345373</v>
      </c>
      <c r="L59" s="240">
        <v>1</v>
      </c>
      <c r="Q59" s="251">
        <f t="shared" si="4"/>
        <v>0.99277287105478251</v>
      </c>
      <c r="R59" s="251">
        <f t="shared" si="4"/>
        <v>1.0217077675065029</v>
      </c>
      <c r="S59" s="251">
        <f t="shared" si="4"/>
        <v>0.99594888584355468</v>
      </c>
      <c r="T59" s="251">
        <f t="shared" si="4"/>
        <v>0.99929872500007522</v>
      </c>
      <c r="U59" s="273">
        <f t="shared" si="5"/>
        <v>1.0095061741562228</v>
      </c>
      <c r="W59" s="252" t="str">
        <f>IF(ISNUMBER('Transformed 2007'!AE50),IF(ISNUMBER('Transformed 2007'!AG50),IF(ISNUMBER('Transformed 2010'!AI50),IF(ISNUMBER('Transformed 2007'!AK50),IF(ISNUMBER('Transformed 2007'!AM50),IF(ISNUMBER('Transformed 2007'!AO50),"","X"),"X"),"X"),"X"),"X"),"X")</f>
        <v/>
      </c>
      <c r="X59" s="252" t="str">
        <f>IF(ISNUMBER('Transformed 2010'!AE50),IF(ISNUMBER('Transformed 2010'!AG50),IF(ISNUMBER('Transformed 2010'!AI50),IF(ISNUMBER('Transformed 2010'!AK50),IF(ISNUMBER('Transformed 2010'!AM50),IF(ISNUMBER('Transformed 2010'!AO50),"","X"),"X"),"X"),"X"),"X"),"X")</f>
        <v/>
      </c>
      <c r="Y59" s="252" t="str">
        <f>IF(ISNUMBER('Transformed 2013'!AE50),IF(ISNUMBER('Transformed 2013'!AG50),IF(ISNUMBER('Transformed 2013'!AI50),IF(ISNUMBER('Transformed 2013'!AK50),IF(ISNUMBER('Transformed 2013'!AM50),IF(ISNUMBER('Transformed 2013'!AO50),"","X"),"X"),"X"),"X"),"X"),"X")</f>
        <v/>
      </c>
      <c r="Z59" s="252" t="str">
        <f>IF(ISNUMBER('Transformed 2016'!AE50),IF(ISNUMBER('Transformed 2016'!AG50),IF(ISNUMBER('Transformed 2016'!AI50),IF(ISNUMBER('Transformed 2016'!AK50),IF(ISNUMBER('Transformed 2016'!AM50),IF(ISNUMBER('Transformed 2016'!AO50),"","X"),"X"),"X"),"X"),"X"),"X")</f>
        <v/>
      </c>
      <c r="AA59" s="252" t="str">
        <f>IF(ISNUMBER('Transformed 2019 new'!AE50),IF(ISNUMBER('Transformed 2019 new'!AG50),IF(ISNUMBER('Transformed 2019 new'!AI50),IF(ISNUMBER('Transformed 2019 new'!AK50),IF(ISNUMBER('Transformed 2019 new'!AM50),IF(ISNUMBER('Transformed 2019 new'!AO50),"","X"),"X"),"X"),"X"),"X"),"X")</f>
        <v/>
      </c>
      <c r="AB59" s="260"/>
      <c r="AC59" s="252" t="str">
        <f>IF(ISNUMBER('Transformed 2007'!$AE50),"","X")</f>
        <v/>
      </c>
      <c r="AD59" s="252" t="str">
        <f>IF(ISNUMBER('Transformed 2010'!$AE50),"","X")</f>
        <v/>
      </c>
      <c r="AE59" s="252" t="str">
        <f>IF(ISNUMBER('Transformed 2013'!$AE50),"","X")</f>
        <v/>
      </c>
      <c r="AF59" s="252" t="str">
        <f>IF(ISNUMBER('Transformed 2016'!$AE50),"","X")</f>
        <v/>
      </c>
      <c r="AG59" s="266" t="str">
        <f>IF(ISNUMBER('Transformed 2019 new'!$AE50),"","X")</f>
        <v/>
      </c>
      <c r="AH59" s="252" t="str">
        <f>IF(ISNUMBER('Transformed 2007'!$AG50),"","X")</f>
        <v/>
      </c>
      <c r="AI59" s="252" t="str">
        <f>IF(ISNUMBER('Transformed 2010'!$AG50),"","X")</f>
        <v/>
      </c>
      <c r="AJ59" s="252" t="str">
        <f>IF(ISNUMBER('Transformed 2013'!$AG50),"","X")</f>
        <v/>
      </c>
      <c r="AK59" s="252" t="str">
        <f>IF(ISNUMBER('Transformed 2016'!$AG50),"","X")</f>
        <v/>
      </c>
      <c r="AL59" s="266" t="str">
        <f>IF(ISNUMBER('Transformed 2019 new'!$AG50),"","X")</f>
        <v/>
      </c>
      <c r="AM59" s="252" t="str">
        <f>IF(ISNUMBER('Transformed 2007'!$AI50),"","X")</f>
        <v/>
      </c>
      <c r="AN59" s="252" t="str">
        <f>IF(ISNUMBER('Transformed 2010'!$AI50),"","X")</f>
        <v/>
      </c>
      <c r="AO59" s="252" t="str">
        <f>IF(ISNUMBER('Transformed 2013'!$AI50),"","X")</f>
        <v/>
      </c>
      <c r="AP59" s="252" t="str">
        <f>IF(ISNUMBER('Transformed 2016'!$AI50),"","X")</f>
        <v/>
      </c>
      <c r="AQ59" s="266" t="str">
        <f>IF(ISNUMBER('Transformed 2019 new'!$AI50),"","X")</f>
        <v/>
      </c>
      <c r="AR59" s="252" t="str">
        <f>IF(ISNUMBER('Transformed 2007'!$AK50),"","X")</f>
        <v/>
      </c>
      <c r="AS59" s="252" t="str">
        <f>IF(ISNUMBER('Transformed 2010'!$AK50),"","X")</f>
        <v/>
      </c>
      <c r="AT59" s="252" t="str">
        <f>IF(ISNUMBER('Transformed 2013'!$AK50),"","X")</f>
        <v/>
      </c>
      <c r="AU59" s="252" t="str">
        <f>IF(ISNUMBER('Transformed 2016'!$AK50),"","X")</f>
        <v/>
      </c>
      <c r="AV59" s="266" t="str">
        <f>IF(ISNUMBER('Transformed 2019 new'!$AK50),"","X")</f>
        <v/>
      </c>
      <c r="AW59" s="252" t="str">
        <f>IF(ISNUMBER('Transformed 2007'!$AM50),"","X")</f>
        <v/>
      </c>
      <c r="AX59" s="252" t="str">
        <f>IF(ISNUMBER('Transformed 2010'!$AM50),"","X")</f>
        <v/>
      </c>
      <c r="AY59" s="252" t="str">
        <f>IF(ISNUMBER('Transformed 2013'!$AM50),"","X")</f>
        <v/>
      </c>
      <c r="AZ59" s="252" t="str">
        <f>IF(ISNUMBER('Transformed 2016'!$AM50),"","X")</f>
        <v/>
      </c>
      <c r="BA59" s="266" t="str">
        <f>IF(ISNUMBER('Transformed 2019 new'!$AM50),"","X")</f>
        <v/>
      </c>
      <c r="BB59" s="252" t="str">
        <f>IF(ISNUMBER('Transformed 2007'!$AO50),"","X")</f>
        <v/>
      </c>
      <c r="BC59" s="252" t="str">
        <f>IF(ISNUMBER('Transformed 2010'!$AO50),"","X")</f>
        <v/>
      </c>
      <c r="BD59" s="252" t="str">
        <f>IF(ISNUMBER('Transformed 2013'!$AO50),"","X")</f>
        <v/>
      </c>
      <c r="BE59" s="252" t="str">
        <f>IF(ISNUMBER('Transformed 2016'!$AO50),"","X")</f>
        <v/>
      </c>
      <c r="BF59" s="266" t="str">
        <f>IF(ISNUMBER('Transformed 2019 new'!$AO50),"","X")</f>
        <v/>
      </c>
    </row>
    <row r="60" spans="1:58" s="240" customFormat="1" ht="13">
      <c r="A60" s="241" t="s">
        <v>60</v>
      </c>
      <c r="B60" s="226" t="s">
        <v>60</v>
      </c>
      <c r="C60" s="239">
        <f>'Transformed 2007'!Y51</f>
        <v>0.85373580359821433</v>
      </c>
      <c r="D60" s="239">
        <f>'Transformed 2010'!Y51</f>
        <v>0.84015362786517855</v>
      </c>
      <c r="E60" s="239">
        <f>'Transformed 2013'!Y51</f>
        <v>0.84035919494642841</v>
      </c>
      <c r="F60" s="239">
        <f>'Transformed 2016'!Y51</f>
        <v>0.84523321523303574</v>
      </c>
      <c r="G60" s="239">
        <f>'Transformed 2019 new'!Y51</f>
        <v>0.85482206265531402</v>
      </c>
      <c r="L60" s="240">
        <v>1</v>
      </c>
      <c r="Q60" s="251">
        <f t="shared" si="4"/>
        <v>0.9840908912619204</v>
      </c>
      <c r="R60" s="251">
        <f t="shared" si="4"/>
        <v>1.000244677966543</v>
      </c>
      <c r="S60" s="251">
        <f t="shared" si="4"/>
        <v>1.0057999249796012</v>
      </c>
      <c r="T60" s="251">
        <f t="shared" si="4"/>
        <v>1.0113446173783345</v>
      </c>
      <c r="U60" s="273">
        <f t="shared" si="5"/>
        <v>1.001272359730635</v>
      </c>
      <c r="W60" s="252" t="str">
        <f>IF(ISNUMBER('Transformed 2007'!AE51),IF(ISNUMBER('Transformed 2007'!AG51),IF(ISNUMBER('Transformed 2010'!AI51),IF(ISNUMBER('Transformed 2007'!AK51),IF(ISNUMBER('Transformed 2007'!AM51),IF(ISNUMBER('Transformed 2007'!AO51),"","X"),"X"),"X"),"X"),"X"),"X")</f>
        <v/>
      </c>
      <c r="X60" s="252" t="str">
        <f>IF(ISNUMBER('Transformed 2010'!AE51),IF(ISNUMBER('Transformed 2010'!AG51),IF(ISNUMBER('Transformed 2010'!AI51),IF(ISNUMBER('Transformed 2010'!AK51),IF(ISNUMBER('Transformed 2010'!AM51),IF(ISNUMBER('Transformed 2010'!AO51),"","X"),"X"),"X"),"X"),"X"),"X")</f>
        <v/>
      </c>
      <c r="Y60" s="252" t="str">
        <f>IF(ISNUMBER('Transformed 2013'!AE51),IF(ISNUMBER('Transformed 2013'!AG51),IF(ISNUMBER('Transformed 2013'!AI51),IF(ISNUMBER('Transformed 2013'!AK51),IF(ISNUMBER('Transformed 2013'!AM51),IF(ISNUMBER('Transformed 2013'!AO51),"","X"),"X"),"X"),"X"),"X"),"X")</f>
        <v/>
      </c>
      <c r="Z60" s="252" t="str">
        <f>IF(ISNUMBER('Transformed 2016'!AE51),IF(ISNUMBER('Transformed 2016'!AG51),IF(ISNUMBER('Transformed 2016'!AI51),IF(ISNUMBER('Transformed 2016'!AK51),IF(ISNUMBER('Transformed 2016'!AM51),IF(ISNUMBER('Transformed 2016'!AO51),"","X"),"X"),"X"),"X"),"X"),"X")</f>
        <v/>
      </c>
      <c r="AA60" s="252" t="str">
        <f>IF(ISNUMBER('Transformed 2019 new'!AE51),IF(ISNUMBER('Transformed 2019 new'!AG51),IF(ISNUMBER('Transformed 2019 new'!AI51),IF(ISNUMBER('Transformed 2019 new'!AK51),IF(ISNUMBER('Transformed 2019 new'!AM51),IF(ISNUMBER('Transformed 2019 new'!AO51),"","X"),"X"),"X"),"X"),"X"),"X")</f>
        <v/>
      </c>
      <c r="AB60" s="260"/>
      <c r="AC60" s="252" t="str">
        <f>IF(ISNUMBER('Transformed 2007'!$AE51),"","X")</f>
        <v/>
      </c>
      <c r="AD60" s="252" t="str">
        <f>IF(ISNUMBER('Transformed 2010'!$AE51),"","X")</f>
        <v/>
      </c>
      <c r="AE60" s="252" t="str">
        <f>IF(ISNUMBER('Transformed 2013'!$AE51),"","X")</f>
        <v/>
      </c>
      <c r="AF60" s="252" t="str">
        <f>IF(ISNUMBER('Transformed 2016'!$AE51),"","X")</f>
        <v/>
      </c>
      <c r="AG60" s="266" t="str">
        <f>IF(ISNUMBER('Transformed 2019 new'!$AE51),"","X")</f>
        <v/>
      </c>
      <c r="AH60" s="252" t="str">
        <f>IF(ISNUMBER('Transformed 2007'!$AG51),"","X")</f>
        <v/>
      </c>
      <c r="AI60" s="252" t="str">
        <f>IF(ISNUMBER('Transformed 2010'!$AG51),"","X")</f>
        <v/>
      </c>
      <c r="AJ60" s="252" t="str">
        <f>IF(ISNUMBER('Transformed 2013'!$AG51),"","X")</f>
        <v/>
      </c>
      <c r="AK60" s="252" t="str">
        <f>IF(ISNUMBER('Transformed 2016'!$AG51),"","X")</f>
        <v/>
      </c>
      <c r="AL60" s="266" t="str">
        <f>IF(ISNUMBER('Transformed 2019 new'!$AG51),"","X")</f>
        <v/>
      </c>
      <c r="AM60" s="252" t="str">
        <f>IF(ISNUMBER('Transformed 2007'!$AI51),"","X")</f>
        <v/>
      </c>
      <c r="AN60" s="252" t="str">
        <f>IF(ISNUMBER('Transformed 2010'!$AI51),"","X")</f>
        <v/>
      </c>
      <c r="AO60" s="252" t="str">
        <f>IF(ISNUMBER('Transformed 2013'!$AI51),"","X")</f>
        <v/>
      </c>
      <c r="AP60" s="252" t="str">
        <f>IF(ISNUMBER('Transformed 2016'!$AI51),"","X")</f>
        <v/>
      </c>
      <c r="AQ60" s="266" t="str">
        <f>IF(ISNUMBER('Transformed 2019 new'!$AI51),"","X")</f>
        <v/>
      </c>
      <c r="AR60" s="252" t="str">
        <f>IF(ISNUMBER('Transformed 2007'!$AK51),"","X")</f>
        <v/>
      </c>
      <c r="AS60" s="252" t="str">
        <f>IF(ISNUMBER('Transformed 2010'!$AK51),"","X")</f>
        <v/>
      </c>
      <c r="AT60" s="252" t="str">
        <f>IF(ISNUMBER('Transformed 2013'!$AK51),"","X")</f>
        <v/>
      </c>
      <c r="AU60" s="252" t="str">
        <f>IF(ISNUMBER('Transformed 2016'!$AK51),"","X")</f>
        <v/>
      </c>
      <c r="AV60" s="266" t="str">
        <f>IF(ISNUMBER('Transformed 2019 new'!$AK51),"","X")</f>
        <v/>
      </c>
      <c r="AW60" s="252" t="str">
        <f>IF(ISNUMBER('Transformed 2007'!$AM51),"","X")</f>
        <v/>
      </c>
      <c r="AX60" s="252" t="str">
        <f>IF(ISNUMBER('Transformed 2010'!$AM51),"","X")</f>
        <v/>
      </c>
      <c r="AY60" s="252" t="str">
        <f>IF(ISNUMBER('Transformed 2013'!$AM51),"","X")</f>
        <v/>
      </c>
      <c r="AZ60" s="252" t="str">
        <f>IF(ISNUMBER('Transformed 2016'!$AM51),"","X")</f>
        <v/>
      </c>
      <c r="BA60" s="266" t="str">
        <f>IF(ISNUMBER('Transformed 2019 new'!$AM51),"","X")</f>
        <v/>
      </c>
      <c r="BB60" s="252" t="str">
        <f>IF(ISNUMBER('Transformed 2007'!$AO51),"","X")</f>
        <v/>
      </c>
      <c r="BC60" s="252" t="str">
        <f>IF(ISNUMBER('Transformed 2010'!$AO51),"","X")</f>
        <v/>
      </c>
      <c r="BD60" s="252" t="str">
        <f>IF(ISNUMBER('Transformed 2013'!$AO51),"","X")</f>
        <v/>
      </c>
      <c r="BE60" s="252" t="str">
        <f>IF(ISNUMBER('Transformed 2016'!$AO51),"","X")</f>
        <v/>
      </c>
      <c r="BF60" s="266" t="str">
        <f>IF(ISNUMBER('Transformed 2019 new'!$AO51),"","X")</f>
        <v/>
      </c>
    </row>
    <row r="61" spans="1:58" s="240" customFormat="1" ht="13">
      <c r="A61" s="278" t="s">
        <v>61</v>
      </c>
      <c r="B61" s="267" t="s">
        <v>61</v>
      </c>
      <c r="C61" s="239"/>
      <c r="D61" s="239"/>
      <c r="E61" s="239"/>
      <c r="F61" s="239"/>
      <c r="G61" s="239"/>
      <c r="K61" s="240">
        <v>1</v>
      </c>
      <c r="U61" s="274"/>
      <c r="V61" s="277" t="s">
        <v>681</v>
      </c>
      <c r="W61" s="252" t="str">
        <f>IF(ISNUMBER('Transformed 2007'!AE52),IF(ISNUMBER('Transformed 2007'!AG52),IF(ISNUMBER('Transformed 2010'!AI52),IF(ISNUMBER('Transformed 2007'!AK52),IF(ISNUMBER('Transformed 2007'!AM52),IF(ISNUMBER('Transformed 2007'!AO52),"","X"),"X"),"X"),"X"),"X"),"X")</f>
        <v>X</v>
      </c>
      <c r="X61" s="252" t="str">
        <f>IF(ISNUMBER('Transformed 2010'!AE52),IF(ISNUMBER('Transformed 2010'!AG52),IF(ISNUMBER('Transformed 2010'!AI52),IF(ISNUMBER('Transformed 2010'!AK52),IF(ISNUMBER('Transformed 2010'!AM52),IF(ISNUMBER('Transformed 2010'!AO52),"","X"),"X"),"X"),"X"),"X"),"X")</f>
        <v>X</v>
      </c>
      <c r="Y61" s="252" t="str">
        <f>IF(ISNUMBER('Transformed 2013'!AE52),IF(ISNUMBER('Transformed 2013'!AG52),IF(ISNUMBER('Transformed 2013'!AI52),IF(ISNUMBER('Transformed 2013'!AK52),IF(ISNUMBER('Transformed 2013'!AM52),IF(ISNUMBER('Transformed 2013'!AO52),"","X"),"X"),"X"),"X"),"X"),"X")</f>
        <v>X</v>
      </c>
      <c r="Z61" s="252" t="str">
        <f>IF(ISNUMBER('Transformed 2016'!AE52),IF(ISNUMBER('Transformed 2016'!AG52),IF(ISNUMBER('Transformed 2016'!AI52),IF(ISNUMBER('Transformed 2016'!AK52),IF(ISNUMBER('Transformed 2016'!AM52),IF(ISNUMBER('Transformed 2016'!AO52),"","X"),"X"),"X"),"X"),"X"),"X")</f>
        <v>X</v>
      </c>
      <c r="AA61" s="252" t="str">
        <f>IF(ISNUMBER('Transformed 2019 new'!AE52),IF(ISNUMBER('Transformed 2019 new'!AG52),IF(ISNUMBER('Transformed 2019 new'!AI52),IF(ISNUMBER('Transformed 2019 new'!AK52),IF(ISNUMBER('Transformed 2019 new'!AM52),IF(ISNUMBER('Transformed 2019 new'!AO52),"","X"),"X"),"X"),"X"),"X"),"X")</f>
        <v>X</v>
      </c>
      <c r="AB61" s="260"/>
      <c r="AC61" s="252" t="str">
        <f>IF(ISNUMBER('Transformed 2007'!$AE52),"","X")</f>
        <v/>
      </c>
      <c r="AD61" s="252" t="str">
        <f>IF(ISNUMBER('Transformed 2010'!$AE52),"","X")</f>
        <v/>
      </c>
      <c r="AE61" s="252" t="str">
        <f>IF(ISNUMBER('Transformed 2013'!$AE52),"","X")</f>
        <v/>
      </c>
      <c r="AF61" s="252" t="str">
        <f>IF(ISNUMBER('Transformed 2016'!$AE52),"","X")</f>
        <v/>
      </c>
      <c r="AG61" s="266" t="str">
        <f>IF(ISNUMBER('Transformed 2019 new'!$AE52),"","X")</f>
        <v/>
      </c>
      <c r="AH61" s="252" t="str">
        <f>IF(ISNUMBER('Transformed 2007'!$AG52),"","X")</f>
        <v/>
      </c>
      <c r="AI61" s="252" t="str">
        <f>IF(ISNUMBER('Transformed 2010'!$AG52),"","X")</f>
        <v/>
      </c>
      <c r="AJ61" s="252" t="str">
        <f>IF(ISNUMBER('Transformed 2013'!$AG52),"","X")</f>
        <v/>
      </c>
      <c r="AK61" s="252" t="str">
        <f>IF(ISNUMBER('Transformed 2016'!$AG52),"","X")</f>
        <v/>
      </c>
      <c r="AL61" s="266" t="str">
        <f>IF(ISNUMBER('Transformed 2019 new'!$AG52),"","X")</f>
        <v/>
      </c>
      <c r="AM61" s="252" t="str">
        <f>IF(ISNUMBER('Transformed 2007'!$AI52),"","X")</f>
        <v/>
      </c>
      <c r="AN61" s="252" t="str">
        <f>IF(ISNUMBER('Transformed 2010'!$AI52),"","X")</f>
        <v/>
      </c>
      <c r="AO61" s="252" t="str">
        <f>IF(ISNUMBER('Transformed 2013'!$AI52),"","X")</f>
        <v/>
      </c>
      <c r="AP61" s="252" t="str">
        <f>IF(ISNUMBER('Transformed 2016'!$AI52),"","X")</f>
        <v/>
      </c>
      <c r="AQ61" s="266" t="str">
        <f>IF(ISNUMBER('Transformed 2019 new'!$AI52),"","X")</f>
        <v/>
      </c>
      <c r="AR61" s="252" t="str">
        <f>IF(ISNUMBER('Transformed 2007'!$AK52),"","X")</f>
        <v>X</v>
      </c>
      <c r="AS61" s="252" t="str">
        <f>IF(ISNUMBER('Transformed 2010'!$AK52),"","X")</f>
        <v>X</v>
      </c>
      <c r="AT61" s="252" t="str">
        <f>IF(ISNUMBER('Transformed 2013'!$AK52),"","X")</f>
        <v>X</v>
      </c>
      <c r="AU61" s="252" t="str">
        <f>IF(ISNUMBER('Transformed 2016'!$AK52),"","X")</f>
        <v>X</v>
      </c>
      <c r="AV61" s="266" t="str">
        <f>IF(ISNUMBER('Transformed 2019 new'!$AK52),"","X")</f>
        <v>X</v>
      </c>
      <c r="AW61" s="252" t="str">
        <f>IF(ISNUMBER('Transformed 2007'!$AM52),"","X")</f>
        <v/>
      </c>
      <c r="AX61" s="252" t="str">
        <f>IF(ISNUMBER('Transformed 2010'!$AM52),"","X")</f>
        <v/>
      </c>
      <c r="AY61" s="252" t="str">
        <f>IF(ISNUMBER('Transformed 2013'!$AM52),"","X")</f>
        <v/>
      </c>
      <c r="AZ61" s="252" t="str">
        <f>IF(ISNUMBER('Transformed 2016'!$AM52),"","X")</f>
        <v/>
      </c>
      <c r="BA61" s="266" t="str">
        <f>IF(ISNUMBER('Transformed 2019 new'!$AM52),"","X")</f>
        <v/>
      </c>
      <c r="BB61" s="252" t="str">
        <f>IF(ISNUMBER('Transformed 2007'!$AO52),"","X")</f>
        <v/>
      </c>
      <c r="BC61" s="252" t="str">
        <f>IF(ISNUMBER('Transformed 2010'!$AO52),"","X")</f>
        <v/>
      </c>
      <c r="BD61" s="252" t="str">
        <f>IF(ISNUMBER('Transformed 2013'!$AO52),"","X")</f>
        <v/>
      </c>
      <c r="BE61" s="252" t="str">
        <f>IF(ISNUMBER('Transformed 2016'!$AO52),"","X")</f>
        <v/>
      </c>
      <c r="BF61" s="266" t="str">
        <f>IF(ISNUMBER('Transformed 2019 new'!$AO52),"","X")</f>
        <v/>
      </c>
    </row>
    <row r="62" spans="1:58" s="240" customFormat="1" ht="13">
      <c r="A62" s="241" t="s">
        <v>62</v>
      </c>
      <c r="B62" s="226" t="s">
        <v>62</v>
      </c>
      <c r="C62" s="239">
        <f>'Transformed 2007'!Y53</f>
        <v>0.37839632949375002</v>
      </c>
      <c r="D62" s="239">
        <f>'Transformed 2010'!Y53</f>
        <v>0.42357557850916783</v>
      </c>
      <c r="E62" s="239">
        <f>'Transformed 2013'!Y53</f>
        <v>0.42559665376696432</v>
      </c>
      <c r="F62" s="239">
        <f>'Transformed 2016'!Y53</f>
        <v>0.42457053312767856</v>
      </c>
      <c r="G62" s="239">
        <f>'Transformed 2019 new'!Y53</f>
        <v>0.37545177341786057</v>
      </c>
      <c r="K62" s="240">
        <v>1</v>
      </c>
      <c r="Q62" s="251">
        <f t="shared" si="4"/>
        <v>1.1193966365262114</v>
      </c>
      <c r="R62" s="251">
        <f t="shared" si="4"/>
        <v>1.0047714631351268</v>
      </c>
      <c r="S62" s="251">
        <f t="shared" si="4"/>
        <v>0.99758898330096457</v>
      </c>
      <c r="T62" s="251">
        <f t="shared" si="4"/>
        <v>0.88430954134292972</v>
      </c>
      <c r="U62" s="273">
        <f t="shared" si="5"/>
        <v>0.99221832812218624</v>
      </c>
      <c r="W62" s="252" t="str">
        <f>IF(ISNUMBER('Transformed 2007'!AE53),IF(ISNUMBER('Transformed 2007'!AG53),IF(ISNUMBER('Transformed 2010'!AI53),IF(ISNUMBER('Transformed 2007'!AK53),IF(ISNUMBER('Transformed 2007'!AM53),IF(ISNUMBER('Transformed 2007'!AO53),"","X"),"X"),"X"),"X"),"X"),"X")</f>
        <v/>
      </c>
      <c r="X62" s="252" t="str">
        <f>IF(ISNUMBER('Transformed 2010'!AE53),IF(ISNUMBER('Transformed 2010'!AG53),IF(ISNUMBER('Transformed 2010'!AI53),IF(ISNUMBER('Transformed 2010'!AK53),IF(ISNUMBER('Transformed 2010'!AM53),IF(ISNUMBER('Transformed 2010'!AO53),"","X"),"X"),"X"),"X"),"X"),"X")</f>
        <v/>
      </c>
      <c r="Y62" s="252" t="str">
        <f>IF(ISNUMBER('Transformed 2013'!AE53),IF(ISNUMBER('Transformed 2013'!AG53),IF(ISNUMBER('Transformed 2013'!AI53),IF(ISNUMBER('Transformed 2013'!AK53),IF(ISNUMBER('Transformed 2013'!AM53),IF(ISNUMBER('Transformed 2013'!AO53),"","X"),"X"),"X"),"X"),"X"),"X")</f>
        <v/>
      </c>
      <c r="Z62" s="252" t="str">
        <f>IF(ISNUMBER('Transformed 2016'!AE53),IF(ISNUMBER('Transformed 2016'!AG53),IF(ISNUMBER('Transformed 2016'!AI53),IF(ISNUMBER('Transformed 2016'!AK53),IF(ISNUMBER('Transformed 2016'!AM53),IF(ISNUMBER('Transformed 2016'!AO53),"","X"),"X"),"X"),"X"),"X"),"X")</f>
        <v/>
      </c>
      <c r="AA62" s="252" t="str">
        <f>IF(ISNUMBER('Transformed 2019 new'!AE53),IF(ISNUMBER('Transformed 2019 new'!AG53),IF(ISNUMBER('Transformed 2019 new'!AI53),IF(ISNUMBER('Transformed 2019 new'!AK53),IF(ISNUMBER('Transformed 2019 new'!AM53),IF(ISNUMBER('Transformed 2019 new'!AO53),"","X"),"X"),"X"),"X"),"X"),"X")</f>
        <v/>
      </c>
      <c r="AB62" s="260"/>
      <c r="AC62" s="252" t="str">
        <f>IF(ISNUMBER('Transformed 2007'!$AE53),"","X")</f>
        <v/>
      </c>
      <c r="AD62" s="252" t="str">
        <f>IF(ISNUMBER('Transformed 2010'!$AE53),"","X")</f>
        <v/>
      </c>
      <c r="AE62" s="252" t="str">
        <f>IF(ISNUMBER('Transformed 2013'!$AE53),"","X")</f>
        <v/>
      </c>
      <c r="AF62" s="252" t="str">
        <f>IF(ISNUMBER('Transformed 2016'!$AE53),"","X")</f>
        <v/>
      </c>
      <c r="AG62" s="266" t="str">
        <f>IF(ISNUMBER('Transformed 2019 new'!$AE53),"","X")</f>
        <v/>
      </c>
      <c r="AH62" s="252" t="str">
        <f>IF(ISNUMBER('Transformed 2007'!$AG53),"","X")</f>
        <v/>
      </c>
      <c r="AI62" s="252" t="str">
        <f>IF(ISNUMBER('Transformed 2010'!$AG53),"","X")</f>
        <v/>
      </c>
      <c r="AJ62" s="252" t="str">
        <f>IF(ISNUMBER('Transformed 2013'!$AG53),"","X")</f>
        <v/>
      </c>
      <c r="AK62" s="252" t="str">
        <f>IF(ISNUMBER('Transformed 2016'!$AG53),"","X")</f>
        <v/>
      </c>
      <c r="AL62" s="266" t="str">
        <f>IF(ISNUMBER('Transformed 2019 new'!$AG53),"","X")</f>
        <v/>
      </c>
      <c r="AM62" s="252" t="str">
        <f>IF(ISNUMBER('Transformed 2007'!$AI53),"","X")</f>
        <v/>
      </c>
      <c r="AN62" s="252" t="str">
        <f>IF(ISNUMBER('Transformed 2010'!$AI53),"","X")</f>
        <v/>
      </c>
      <c r="AO62" s="252" t="str">
        <f>IF(ISNUMBER('Transformed 2013'!$AI53),"","X")</f>
        <v/>
      </c>
      <c r="AP62" s="252" t="str">
        <f>IF(ISNUMBER('Transformed 2016'!$AI53),"","X")</f>
        <v/>
      </c>
      <c r="AQ62" s="266" t="str">
        <f>IF(ISNUMBER('Transformed 2019 new'!$AI53),"","X")</f>
        <v/>
      </c>
      <c r="AR62" s="252" t="str">
        <f>IF(ISNUMBER('Transformed 2007'!$AK53),"","X")</f>
        <v/>
      </c>
      <c r="AS62" s="252" t="str">
        <f>IF(ISNUMBER('Transformed 2010'!$AK53),"","X")</f>
        <v/>
      </c>
      <c r="AT62" s="252" t="str">
        <f>IF(ISNUMBER('Transformed 2013'!$AK53),"","X")</f>
        <v/>
      </c>
      <c r="AU62" s="252" t="str">
        <f>IF(ISNUMBER('Transformed 2016'!$AK53),"","X")</f>
        <v/>
      </c>
      <c r="AV62" s="266" t="str">
        <f>IF(ISNUMBER('Transformed 2019 new'!$AK53),"","X")</f>
        <v/>
      </c>
      <c r="AW62" s="252" t="str">
        <f>IF(ISNUMBER('Transformed 2007'!$AM53),"","X")</f>
        <v/>
      </c>
      <c r="AX62" s="252" t="str">
        <f>IF(ISNUMBER('Transformed 2010'!$AM53),"","X")</f>
        <v/>
      </c>
      <c r="AY62" s="252" t="str">
        <f>IF(ISNUMBER('Transformed 2013'!$AM53),"","X")</f>
        <v/>
      </c>
      <c r="AZ62" s="252" t="str">
        <f>IF(ISNUMBER('Transformed 2016'!$AM53),"","X")</f>
        <v/>
      </c>
      <c r="BA62" s="266" t="str">
        <f>IF(ISNUMBER('Transformed 2019 new'!$AM53),"","X")</f>
        <v/>
      </c>
      <c r="BB62" s="252" t="str">
        <f>IF(ISNUMBER('Transformed 2007'!$AO53),"","X")</f>
        <v/>
      </c>
      <c r="BC62" s="252" t="str">
        <f>IF(ISNUMBER('Transformed 2010'!$AO53),"","X")</f>
        <v/>
      </c>
      <c r="BD62" s="252" t="str">
        <f>IF(ISNUMBER('Transformed 2013'!$AO53),"","X")</f>
        <v/>
      </c>
      <c r="BE62" s="252" t="str">
        <f>IF(ISNUMBER('Transformed 2016'!$AO53),"","X")</f>
        <v/>
      </c>
      <c r="BF62" s="266" t="str">
        <f>IF(ISNUMBER('Transformed 2019 new'!$AO53),"","X")</f>
        <v/>
      </c>
    </row>
    <row r="63" spans="1:58" s="240" customFormat="1" ht="13">
      <c r="A63" s="241" t="s">
        <v>63</v>
      </c>
      <c r="B63" s="226" t="s">
        <v>63</v>
      </c>
      <c r="C63" s="239">
        <f>'Transformed 2007'!Y54</f>
        <v>0.48064281984454899</v>
      </c>
      <c r="D63" s="239">
        <f>'Transformed 2010'!Y54</f>
        <v>0.53351171447126111</v>
      </c>
      <c r="E63" s="239">
        <f>'Transformed 2013'!Y54</f>
        <v>0.5557642903686858</v>
      </c>
      <c r="F63" s="239">
        <f>'Transformed 2016'!Y54</f>
        <v>0.60856162747232145</v>
      </c>
      <c r="G63" s="239">
        <f>'Transformed 2019 new'!Y54</f>
        <v>0.69256119482000456</v>
      </c>
      <c r="O63" s="240">
        <v>1</v>
      </c>
      <c r="Q63" s="251">
        <f t="shared" si="4"/>
        <v>1.109996222649932</v>
      </c>
      <c r="R63" s="251">
        <f t="shared" si="4"/>
        <v>1.0417096294117518</v>
      </c>
      <c r="S63" s="251">
        <f t="shared" si="4"/>
        <v>1.094999513316357</v>
      </c>
      <c r="T63" s="251">
        <f t="shared" si="4"/>
        <v>1.1380296810638189</v>
      </c>
      <c r="U63" s="273">
        <f t="shared" si="5"/>
        <v>1.4409061494853805</v>
      </c>
      <c r="W63" s="252" t="str">
        <f>IF(ISNUMBER('Transformed 2007'!AE54),IF(ISNUMBER('Transformed 2007'!AG54),IF(ISNUMBER('Transformed 2010'!AI54),IF(ISNUMBER('Transformed 2007'!AK54),IF(ISNUMBER('Transformed 2007'!AM54),IF(ISNUMBER('Transformed 2007'!AO54),"","X"),"X"),"X"),"X"),"X"),"X")</f>
        <v/>
      </c>
      <c r="X63" s="252" t="str">
        <f>IF(ISNUMBER('Transformed 2010'!AE54),IF(ISNUMBER('Transformed 2010'!AG54),IF(ISNUMBER('Transformed 2010'!AI54),IF(ISNUMBER('Transformed 2010'!AK54),IF(ISNUMBER('Transformed 2010'!AM54),IF(ISNUMBER('Transformed 2010'!AO54),"","X"),"X"),"X"),"X"),"X"),"X")</f>
        <v/>
      </c>
      <c r="Y63" s="252" t="str">
        <f>IF(ISNUMBER('Transformed 2013'!AE54),IF(ISNUMBER('Transformed 2013'!AG54),IF(ISNUMBER('Transformed 2013'!AI54),IF(ISNUMBER('Transformed 2013'!AK54),IF(ISNUMBER('Transformed 2013'!AM54),IF(ISNUMBER('Transformed 2013'!AO54),"","X"),"X"),"X"),"X"),"X"),"X")</f>
        <v/>
      </c>
      <c r="Z63" s="252" t="str">
        <f>IF(ISNUMBER('Transformed 2016'!AE54),IF(ISNUMBER('Transformed 2016'!AG54),IF(ISNUMBER('Transformed 2016'!AI54),IF(ISNUMBER('Transformed 2016'!AK54),IF(ISNUMBER('Transformed 2016'!AM54),IF(ISNUMBER('Transformed 2016'!AO54),"","X"),"X"),"X"),"X"),"X"),"X")</f>
        <v/>
      </c>
      <c r="AA63" s="252" t="str">
        <f>IF(ISNUMBER('Transformed 2019 new'!AE54),IF(ISNUMBER('Transformed 2019 new'!AG54),IF(ISNUMBER('Transformed 2019 new'!AI54),IF(ISNUMBER('Transformed 2019 new'!AK54),IF(ISNUMBER('Transformed 2019 new'!AM54),IF(ISNUMBER('Transformed 2019 new'!AO54),"","X"),"X"),"X"),"X"),"X"),"X")</f>
        <v/>
      </c>
      <c r="AB63" s="260"/>
      <c r="AC63" s="252" t="str">
        <f>IF(ISNUMBER('Transformed 2007'!$AE54),"","X")</f>
        <v/>
      </c>
      <c r="AD63" s="252" t="str">
        <f>IF(ISNUMBER('Transformed 2010'!$AE54),"","X")</f>
        <v/>
      </c>
      <c r="AE63" s="252" t="str">
        <f>IF(ISNUMBER('Transformed 2013'!$AE54),"","X")</f>
        <v/>
      </c>
      <c r="AF63" s="252" t="str">
        <f>IF(ISNUMBER('Transformed 2016'!$AE54),"","X")</f>
        <v/>
      </c>
      <c r="AG63" s="266" t="str">
        <f>IF(ISNUMBER('Transformed 2019 new'!$AE54),"","X")</f>
        <v/>
      </c>
      <c r="AH63" s="252" t="str">
        <f>IF(ISNUMBER('Transformed 2007'!$AG54),"","X")</f>
        <v/>
      </c>
      <c r="AI63" s="252" t="str">
        <f>IF(ISNUMBER('Transformed 2010'!$AG54),"","X")</f>
        <v/>
      </c>
      <c r="AJ63" s="252" t="str">
        <f>IF(ISNUMBER('Transformed 2013'!$AG54),"","X")</f>
        <v/>
      </c>
      <c r="AK63" s="252" t="str">
        <f>IF(ISNUMBER('Transformed 2016'!$AG54),"","X")</f>
        <v/>
      </c>
      <c r="AL63" s="266" t="str">
        <f>IF(ISNUMBER('Transformed 2019 new'!$AG54),"","X")</f>
        <v/>
      </c>
      <c r="AM63" s="252" t="str">
        <f>IF(ISNUMBER('Transformed 2007'!$AI54),"","X")</f>
        <v/>
      </c>
      <c r="AN63" s="252" t="str">
        <f>IF(ISNUMBER('Transformed 2010'!$AI54),"","X")</f>
        <v/>
      </c>
      <c r="AO63" s="252" t="str">
        <f>IF(ISNUMBER('Transformed 2013'!$AI54),"","X")</f>
        <v/>
      </c>
      <c r="AP63" s="252" t="str">
        <f>IF(ISNUMBER('Transformed 2016'!$AI54),"","X")</f>
        <v/>
      </c>
      <c r="AQ63" s="266" t="str">
        <f>IF(ISNUMBER('Transformed 2019 new'!$AI54),"","X")</f>
        <v/>
      </c>
      <c r="AR63" s="252" t="str">
        <f>IF(ISNUMBER('Transformed 2007'!$AK54),"","X")</f>
        <v/>
      </c>
      <c r="AS63" s="252" t="str">
        <f>IF(ISNUMBER('Transformed 2010'!$AK54),"","X")</f>
        <v/>
      </c>
      <c r="AT63" s="252" t="str">
        <f>IF(ISNUMBER('Transformed 2013'!$AK54),"","X")</f>
        <v/>
      </c>
      <c r="AU63" s="252" t="str">
        <f>IF(ISNUMBER('Transformed 2016'!$AK54),"","X")</f>
        <v/>
      </c>
      <c r="AV63" s="266" t="str">
        <f>IF(ISNUMBER('Transformed 2019 new'!$AK54),"","X")</f>
        <v/>
      </c>
      <c r="AW63" s="252" t="str">
        <f>IF(ISNUMBER('Transformed 2007'!$AM54),"","X")</f>
        <v/>
      </c>
      <c r="AX63" s="252" t="str">
        <f>IF(ISNUMBER('Transformed 2010'!$AM54),"","X")</f>
        <v/>
      </c>
      <c r="AY63" s="252" t="str">
        <f>IF(ISNUMBER('Transformed 2013'!$AM54),"","X")</f>
        <v/>
      </c>
      <c r="AZ63" s="252" t="str">
        <f>IF(ISNUMBER('Transformed 2016'!$AM54),"","X")</f>
        <v/>
      </c>
      <c r="BA63" s="266" t="str">
        <f>IF(ISNUMBER('Transformed 2019 new'!$AM54),"","X")</f>
        <v/>
      </c>
      <c r="BB63" s="252" t="str">
        <f>IF(ISNUMBER('Transformed 2007'!$AO54),"","X")</f>
        <v/>
      </c>
      <c r="BC63" s="252" t="str">
        <f>IF(ISNUMBER('Transformed 2010'!$AO54),"","X")</f>
        <v/>
      </c>
      <c r="BD63" s="252" t="str">
        <f>IF(ISNUMBER('Transformed 2013'!$AO54),"","X")</f>
        <v/>
      </c>
      <c r="BE63" s="252" t="str">
        <f>IF(ISNUMBER('Transformed 2016'!$AO54),"","X")</f>
        <v/>
      </c>
      <c r="BF63" s="266" t="str">
        <f>IF(ISNUMBER('Transformed 2019 new'!$AO54),"","X")</f>
        <v/>
      </c>
    </row>
    <row r="64" spans="1:58" s="240" customFormat="1" ht="13">
      <c r="A64" s="241" t="s">
        <v>64</v>
      </c>
      <c r="B64" s="226" t="s">
        <v>64</v>
      </c>
      <c r="C64" s="239">
        <f>'Transformed 2007'!Y55</f>
        <v>0.83538230534196434</v>
      </c>
      <c r="D64" s="239">
        <f>'Transformed 2010'!Y55</f>
        <v>0.82903285803482141</v>
      </c>
      <c r="E64" s="239">
        <f>'Transformed 2013'!Y55</f>
        <v>0.83134821292053562</v>
      </c>
      <c r="F64" s="239">
        <f>'Transformed 2016'!Y55</f>
        <v>0.84771356555446431</v>
      </c>
      <c r="G64" s="239">
        <f>'Transformed 2019 new'!Y55</f>
        <v>0.86097659255338899</v>
      </c>
      <c r="L64" s="240">
        <v>1</v>
      </c>
      <c r="Q64" s="251">
        <f t="shared" si="4"/>
        <v>0.99239935145077829</v>
      </c>
      <c r="R64" s="251">
        <f t="shared" si="4"/>
        <v>1.002792838502448</v>
      </c>
      <c r="S64" s="251">
        <f t="shared" si="4"/>
        <v>1.0196853164288848</v>
      </c>
      <c r="T64" s="251">
        <f t="shared" si="4"/>
        <v>1.0156456467583479</v>
      </c>
      <c r="U64" s="273">
        <f t="shared" si="5"/>
        <v>1.0306378134271681</v>
      </c>
      <c r="W64" s="252" t="str">
        <f>IF(ISNUMBER('Transformed 2007'!AE55),IF(ISNUMBER('Transformed 2007'!AG55),IF(ISNUMBER('Transformed 2010'!AI55),IF(ISNUMBER('Transformed 2007'!AK55),IF(ISNUMBER('Transformed 2007'!AM55),IF(ISNUMBER('Transformed 2007'!AO55),"","X"),"X"),"X"),"X"),"X"),"X")</f>
        <v/>
      </c>
      <c r="X64" s="252" t="str">
        <f>IF(ISNUMBER('Transformed 2010'!AE55),IF(ISNUMBER('Transformed 2010'!AG55),IF(ISNUMBER('Transformed 2010'!AI55),IF(ISNUMBER('Transformed 2010'!AK55),IF(ISNUMBER('Transformed 2010'!AM55),IF(ISNUMBER('Transformed 2010'!AO55),"","X"),"X"),"X"),"X"),"X"),"X")</f>
        <v/>
      </c>
      <c r="Y64" s="252" t="str">
        <f>IF(ISNUMBER('Transformed 2013'!AE55),IF(ISNUMBER('Transformed 2013'!AG55),IF(ISNUMBER('Transformed 2013'!AI55),IF(ISNUMBER('Transformed 2013'!AK55),IF(ISNUMBER('Transformed 2013'!AM55),IF(ISNUMBER('Transformed 2013'!AO55),"","X"),"X"),"X"),"X"),"X"),"X")</f>
        <v/>
      </c>
      <c r="Z64" s="252" t="str">
        <f>IF(ISNUMBER('Transformed 2016'!AE55),IF(ISNUMBER('Transformed 2016'!AG55),IF(ISNUMBER('Transformed 2016'!AI55),IF(ISNUMBER('Transformed 2016'!AK55),IF(ISNUMBER('Transformed 2016'!AM55),IF(ISNUMBER('Transformed 2016'!AO55),"","X"),"X"),"X"),"X"),"X"),"X")</f>
        <v/>
      </c>
      <c r="AA64" s="252" t="str">
        <f>IF(ISNUMBER('Transformed 2019 new'!AE55),IF(ISNUMBER('Transformed 2019 new'!AG55),IF(ISNUMBER('Transformed 2019 new'!AI55),IF(ISNUMBER('Transformed 2019 new'!AK55),IF(ISNUMBER('Transformed 2019 new'!AM55),IF(ISNUMBER('Transformed 2019 new'!AO55),"","X"),"X"),"X"),"X"),"X"),"X")</f>
        <v/>
      </c>
      <c r="AB64" s="260"/>
      <c r="AC64" s="252" t="str">
        <f>IF(ISNUMBER('Transformed 2007'!$AE55),"","X")</f>
        <v/>
      </c>
      <c r="AD64" s="252" t="str">
        <f>IF(ISNUMBER('Transformed 2010'!$AE55),"","X")</f>
        <v/>
      </c>
      <c r="AE64" s="252" t="str">
        <f>IF(ISNUMBER('Transformed 2013'!$AE55),"","X")</f>
        <v/>
      </c>
      <c r="AF64" s="252" t="str">
        <f>IF(ISNUMBER('Transformed 2016'!$AE55),"","X")</f>
        <v/>
      </c>
      <c r="AG64" s="266" t="str">
        <f>IF(ISNUMBER('Transformed 2019 new'!$AE55),"","X")</f>
        <v/>
      </c>
      <c r="AH64" s="252" t="str">
        <f>IF(ISNUMBER('Transformed 2007'!$AG55),"","X")</f>
        <v/>
      </c>
      <c r="AI64" s="252" t="str">
        <f>IF(ISNUMBER('Transformed 2010'!$AG55),"","X")</f>
        <v/>
      </c>
      <c r="AJ64" s="252" t="str">
        <f>IF(ISNUMBER('Transformed 2013'!$AG55),"","X")</f>
        <v/>
      </c>
      <c r="AK64" s="252" t="str">
        <f>IF(ISNUMBER('Transformed 2016'!$AG55),"","X")</f>
        <v/>
      </c>
      <c r="AL64" s="266" t="str">
        <f>IF(ISNUMBER('Transformed 2019 new'!$AG55),"","X")</f>
        <v/>
      </c>
      <c r="AM64" s="252" t="str">
        <f>IF(ISNUMBER('Transformed 2007'!$AI55),"","X")</f>
        <v/>
      </c>
      <c r="AN64" s="252" t="str">
        <f>IF(ISNUMBER('Transformed 2010'!$AI55),"","X")</f>
        <v/>
      </c>
      <c r="AO64" s="252" t="str">
        <f>IF(ISNUMBER('Transformed 2013'!$AI55),"","X")</f>
        <v/>
      </c>
      <c r="AP64" s="252" t="str">
        <f>IF(ISNUMBER('Transformed 2016'!$AI55),"","X")</f>
        <v/>
      </c>
      <c r="AQ64" s="266" t="str">
        <f>IF(ISNUMBER('Transformed 2019 new'!$AI55),"","X")</f>
        <v/>
      </c>
      <c r="AR64" s="252" t="str">
        <f>IF(ISNUMBER('Transformed 2007'!$AK55),"","X")</f>
        <v/>
      </c>
      <c r="AS64" s="252" t="str">
        <f>IF(ISNUMBER('Transformed 2010'!$AK55),"","X")</f>
        <v/>
      </c>
      <c r="AT64" s="252" t="str">
        <f>IF(ISNUMBER('Transformed 2013'!$AK55),"","X")</f>
        <v/>
      </c>
      <c r="AU64" s="252" t="str">
        <f>IF(ISNUMBER('Transformed 2016'!$AK55),"","X")</f>
        <v/>
      </c>
      <c r="AV64" s="266" t="str">
        <f>IF(ISNUMBER('Transformed 2019 new'!$AK55),"","X")</f>
        <v/>
      </c>
      <c r="AW64" s="252" t="str">
        <f>IF(ISNUMBER('Transformed 2007'!$AM55),"","X")</f>
        <v/>
      </c>
      <c r="AX64" s="252" t="str">
        <f>IF(ISNUMBER('Transformed 2010'!$AM55),"","X")</f>
        <v/>
      </c>
      <c r="AY64" s="252" t="str">
        <f>IF(ISNUMBER('Transformed 2013'!$AM55),"","X")</f>
        <v/>
      </c>
      <c r="AZ64" s="252" t="str">
        <f>IF(ISNUMBER('Transformed 2016'!$AM55),"","X")</f>
        <v/>
      </c>
      <c r="BA64" s="266" t="str">
        <f>IF(ISNUMBER('Transformed 2019 new'!$AM55),"","X")</f>
        <v/>
      </c>
      <c r="BB64" s="252" t="str">
        <f>IF(ISNUMBER('Transformed 2007'!$AO55),"","X")</f>
        <v/>
      </c>
      <c r="BC64" s="252" t="str">
        <f>IF(ISNUMBER('Transformed 2010'!$AO55),"","X")</f>
        <v/>
      </c>
      <c r="BD64" s="252" t="str">
        <f>IF(ISNUMBER('Transformed 2013'!$AO55),"","X")</f>
        <v/>
      </c>
      <c r="BE64" s="252" t="str">
        <f>IF(ISNUMBER('Transformed 2016'!$AO55),"","X")</f>
        <v/>
      </c>
      <c r="BF64" s="266" t="str">
        <f>IF(ISNUMBER('Transformed 2019 new'!$AO55),"","X")</f>
        <v/>
      </c>
    </row>
    <row r="65" spans="1:58" s="240" customFormat="1" ht="13">
      <c r="A65" s="241" t="s">
        <v>65</v>
      </c>
      <c r="B65" s="226" t="s">
        <v>65</v>
      </c>
      <c r="C65" s="239">
        <f>'Transformed 2007'!Y56</f>
        <v>0.45744544111398949</v>
      </c>
      <c r="D65" s="239">
        <f>'Transformed 2010'!Y56</f>
        <v>0.43654654841747192</v>
      </c>
      <c r="E65" s="239">
        <f>'Transformed 2013'!Y56</f>
        <v>0.45918918207818621</v>
      </c>
      <c r="F65" s="239">
        <f>'Transformed 2016'!Y56</f>
        <v>0.40218889226398946</v>
      </c>
      <c r="G65" s="239">
        <f>'Transformed 2019 new'!Y56</f>
        <v>0.40705670045280801</v>
      </c>
      <c r="K65" s="240">
        <v>1</v>
      </c>
      <c r="Q65" s="251">
        <f t="shared" si="4"/>
        <v>0.9543139119593721</v>
      </c>
      <c r="R65" s="251">
        <f t="shared" si="4"/>
        <v>1.0518676272731884</v>
      </c>
      <c r="S65" s="251">
        <f t="shared" si="4"/>
        <v>0.8758675246741956</v>
      </c>
      <c r="T65" s="251">
        <f t="shared" si="4"/>
        <v>1.0121032884857084</v>
      </c>
      <c r="U65" s="273">
        <f t="shared" si="5"/>
        <v>0.88984753998537447</v>
      </c>
      <c r="W65" s="252" t="str">
        <f>IF(ISNUMBER('Transformed 2007'!AE56),IF(ISNUMBER('Transformed 2007'!AG56),IF(ISNUMBER('Transformed 2010'!AI56),IF(ISNUMBER('Transformed 2007'!AK56),IF(ISNUMBER('Transformed 2007'!AM56),IF(ISNUMBER('Transformed 2007'!AO56),"","X"),"X"),"X"),"X"),"X"),"X")</f>
        <v/>
      </c>
      <c r="X65" s="252" t="str">
        <f>IF(ISNUMBER('Transformed 2010'!AE56),IF(ISNUMBER('Transformed 2010'!AG56),IF(ISNUMBER('Transformed 2010'!AI56),IF(ISNUMBER('Transformed 2010'!AK56),IF(ISNUMBER('Transformed 2010'!AM56),IF(ISNUMBER('Transformed 2010'!AO56),"","X"),"X"),"X"),"X"),"X"),"X")</f>
        <v/>
      </c>
      <c r="Y65" s="252" t="str">
        <f>IF(ISNUMBER('Transformed 2013'!AE56),IF(ISNUMBER('Transformed 2013'!AG56),IF(ISNUMBER('Transformed 2013'!AI56),IF(ISNUMBER('Transformed 2013'!AK56),IF(ISNUMBER('Transformed 2013'!AM56),IF(ISNUMBER('Transformed 2013'!AO56),"","X"),"X"),"X"),"X"),"X"),"X")</f>
        <v/>
      </c>
      <c r="Z65" s="252" t="str">
        <f>IF(ISNUMBER('Transformed 2016'!AE56),IF(ISNUMBER('Transformed 2016'!AG56),IF(ISNUMBER('Transformed 2016'!AI56),IF(ISNUMBER('Transformed 2016'!AK56),IF(ISNUMBER('Transformed 2016'!AM56),IF(ISNUMBER('Transformed 2016'!AO56),"","X"),"X"),"X"),"X"),"X"),"X")</f>
        <v/>
      </c>
      <c r="AA65" s="252" t="str">
        <f>IF(ISNUMBER('Transformed 2019 new'!AE56),IF(ISNUMBER('Transformed 2019 new'!AG56),IF(ISNUMBER('Transformed 2019 new'!AI56),IF(ISNUMBER('Transformed 2019 new'!AK56),IF(ISNUMBER('Transformed 2019 new'!AM56),IF(ISNUMBER('Transformed 2019 new'!AO56),"","X"),"X"),"X"),"X"),"X"),"X")</f>
        <v/>
      </c>
      <c r="AB65" s="260"/>
      <c r="AC65" s="252" t="str">
        <f>IF(ISNUMBER('Transformed 2007'!$AE56),"","X")</f>
        <v/>
      </c>
      <c r="AD65" s="252" t="str">
        <f>IF(ISNUMBER('Transformed 2010'!$AE56),"","X")</f>
        <v/>
      </c>
      <c r="AE65" s="252" t="str">
        <f>IF(ISNUMBER('Transformed 2013'!$AE56),"","X")</f>
        <v/>
      </c>
      <c r="AF65" s="252" t="str">
        <f>IF(ISNUMBER('Transformed 2016'!$AE56),"","X")</f>
        <v/>
      </c>
      <c r="AG65" s="266" t="str">
        <f>IF(ISNUMBER('Transformed 2019 new'!$AE56),"","X")</f>
        <v/>
      </c>
      <c r="AH65" s="252" t="str">
        <f>IF(ISNUMBER('Transformed 2007'!$AG56),"","X")</f>
        <v/>
      </c>
      <c r="AI65" s="252" t="str">
        <f>IF(ISNUMBER('Transformed 2010'!$AG56),"","X")</f>
        <v/>
      </c>
      <c r="AJ65" s="252" t="str">
        <f>IF(ISNUMBER('Transformed 2013'!$AG56),"","X")</f>
        <v/>
      </c>
      <c r="AK65" s="252" t="str">
        <f>IF(ISNUMBER('Transformed 2016'!$AG56),"","X")</f>
        <v/>
      </c>
      <c r="AL65" s="266" t="str">
        <f>IF(ISNUMBER('Transformed 2019 new'!$AG56),"","X")</f>
        <v/>
      </c>
      <c r="AM65" s="252" t="str">
        <f>IF(ISNUMBER('Transformed 2007'!$AI56),"","X")</f>
        <v/>
      </c>
      <c r="AN65" s="252" t="str">
        <f>IF(ISNUMBER('Transformed 2010'!$AI56),"","X")</f>
        <v/>
      </c>
      <c r="AO65" s="252" t="str">
        <f>IF(ISNUMBER('Transformed 2013'!$AI56),"","X")</f>
        <v/>
      </c>
      <c r="AP65" s="252" t="str">
        <f>IF(ISNUMBER('Transformed 2016'!$AI56),"","X")</f>
        <v/>
      </c>
      <c r="AQ65" s="266" t="str">
        <f>IF(ISNUMBER('Transformed 2019 new'!$AI56),"","X")</f>
        <v/>
      </c>
      <c r="AR65" s="252" t="str">
        <f>IF(ISNUMBER('Transformed 2007'!$AK56),"","X")</f>
        <v/>
      </c>
      <c r="AS65" s="252" t="str">
        <f>IF(ISNUMBER('Transformed 2010'!$AK56),"","X")</f>
        <v/>
      </c>
      <c r="AT65" s="252" t="str">
        <f>IF(ISNUMBER('Transformed 2013'!$AK56),"","X")</f>
        <v/>
      </c>
      <c r="AU65" s="252" t="str">
        <f>IF(ISNUMBER('Transformed 2016'!$AK56),"","X")</f>
        <v/>
      </c>
      <c r="AV65" s="266" t="str">
        <f>IF(ISNUMBER('Transformed 2019 new'!$AK56),"","X")</f>
        <v/>
      </c>
      <c r="AW65" s="252" t="str">
        <f>IF(ISNUMBER('Transformed 2007'!$AM56),"","X")</f>
        <v/>
      </c>
      <c r="AX65" s="252" t="str">
        <f>IF(ISNUMBER('Transformed 2010'!$AM56),"","X")</f>
        <v/>
      </c>
      <c r="AY65" s="252" t="str">
        <f>IF(ISNUMBER('Transformed 2013'!$AM56),"","X")</f>
        <v/>
      </c>
      <c r="AZ65" s="252" t="str">
        <f>IF(ISNUMBER('Transformed 2016'!$AM56),"","X")</f>
        <v/>
      </c>
      <c r="BA65" s="266" t="str">
        <f>IF(ISNUMBER('Transformed 2019 new'!$AM56),"","X")</f>
        <v/>
      </c>
      <c r="BB65" s="252" t="str">
        <f>IF(ISNUMBER('Transformed 2007'!$AO56),"","X")</f>
        <v/>
      </c>
      <c r="BC65" s="252" t="str">
        <f>IF(ISNUMBER('Transformed 2010'!$AO56),"","X")</f>
        <v/>
      </c>
      <c r="BD65" s="252" t="str">
        <f>IF(ISNUMBER('Transformed 2013'!$AO56),"","X")</f>
        <v/>
      </c>
      <c r="BE65" s="252" t="str">
        <f>IF(ISNUMBER('Transformed 2016'!$AO56),"","X")</f>
        <v/>
      </c>
      <c r="BF65" s="266" t="str">
        <f>IF(ISNUMBER('Transformed 2019 new'!$AO56),"","X")</f>
        <v/>
      </c>
    </row>
    <row r="66" spans="1:58" s="240" customFormat="1" ht="13">
      <c r="A66" s="241" t="s">
        <v>66</v>
      </c>
      <c r="B66" s="226" t="s">
        <v>66</v>
      </c>
      <c r="C66" s="239">
        <f>'Transformed 2007'!Y57</f>
        <v>0.72624436869553577</v>
      </c>
      <c r="D66" s="239">
        <f>'Transformed 2010'!Y57</f>
        <v>0.71662837552946435</v>
      </c>
      <c r="E66" s="239">
        <f>'Transformed 2013'!Y57</f>
        <v>0.71686648495178562</v>
      </c>
      <c r="F66" s="239">
        <f>'Transformed 2016'!Y57</f>
        <v>0.72046007928303568</v>
      </c>
      <c r="G66" s="239">
        <f>'Transformed 2019 new'!Y57</f>
        <v>0.72277743520361393</v>
      </c>
      <c r="L66" s="240">
        <v>1</v>
      </c>
      <c r="Q66" s="251">
        <f t="shared" si="4"/>
        <v>0.98675928712074767</v>
      </c>
      <c r="R66" s="251">
        <f t="shared" si="4"/>
        <v>1.000332263458233</v>
      </c>
      <c r="S66" s="251">
        <f t="shared" si="4"/>
        <v>1.0050129199881506</v>
      </c>
      <c r="T66" s="251">
        <f t="shared" si="4"/>
        <v>1.0032164945528756</v>
      </c>
      <c r="U66" s="273">
        <f t="shared" si="5"/>
        <v>0.99522621635173703</v>
      </c>
      <c r="W66" s="252" t="str">
        <f>IF(ISNUMBER('Transformed 2007'!AE57),IF(ISNUMBER('Transformed 2007'!AG57),IF(ISNUMBER('Transformed 2010'!AI57),IF(ISNUMBER('Transformed 2007'!AK57),IF(ISNUMBER('Transformed 2007'!AM57),IF(ISNUMBER('Transformed 2007'!AO57),"","X"),"X"),"X"),"X"),"X"),"X")</f>
        <v/>
      </c>
      <c r="X66" s="252" t="str">
        <f>IF(ISNUMBER('Transformed 2010'!AE57),IF(ISNUMBER('Transformed 2010'!AG57),IF(ISNUMBER('Transformed 2010'!AI57),IF(ISNUMBER('Transformed 2010'!AK57),IF(ISNUMBER('Transformed 2010'!AM57),IF(ISNUMBER('Transformed 2010'!AO57),"","X"),"X"),"X"),"X"),"X"),"X")</f>
        <v/>
      </c>
      <c r="Y66" s="252" t="str">
        <f>IF(ISNUMBER('Transformed 2013'!AE57),IF(ISNUMBER('Transformed 2013'!AG57),IF(ISNUMBER('Transformed 2013'!AI57),IF(ISNUMBER('Transformed 2013'!AK57),IF(ISNUMBER('Transformed 2013'!AM57),IF(ISNUMBER('Transformed 2013'!AO57),"","X"),"X"),"X"),"X"),"X"),"X")</f>
        <v/>
      </c>
      <c r="Z66" s="252" t="str">
        <f>IF(ISNUMBER('Transformed 2016'!AE57),IF(ISNUMBER('Transformed 2016'!AG57),IF(ISNUMBER('Transformed 2016'!AI57),IF(ISNUMBER('Transformed 2016'!AK57),IF(ISNUMBER('Transformed 2016'!AM57),IF(ISNUMBER('Transformed 2016'!AO57),"","X"),"X"),"X"),"X"),"X"),"X")</f>
        <v/>
      </c>
      <c r="AA66" s="252" t="str">
        <f>IF(ISNUMBER('Transformed 2019 new'!AE57),IF(ISNUMBER('Transformed 2019 new'!AG57),IF(ISNUMBER('Transformed 2019 new'!AI57),IF(ISNUMBER('Transformed 2019 new'!AK57),IF(ISNUMBER('Transformed 2019 new'!AM57),IF(ISNUMBER('Transformed 2019 new'!AO57),"","X"),"X"),"X"),"X"),"X"),"X")</f>
        <v/>
      </c>
      <c r="AB66" s="260"/>
      <c r="AC66" s="252" t="str">
        <f>IF(ISNUMBER('Transformed 2007'!$AE57),"","X")</f>
        <v/>
      </c>
      <c r="AD66" s="252" t="str">
        <f>IF(ISNUMBER('Transformed 2010'!$AE57),"","X")</f>
        <v/>
      </c>
      <c r="AE66" s="252" t="str">
        <f>IF(ISNUMBER('Transformed 2013'!$AE57),"","X")</f>
        <v/>
      </c>
      <c r="AF66" s="252" t="str">
        <f>IF(ISNUMBER('Transformed 2016'!$AE57),"","X")</f>
        <v/>
      </c>
      <c r="AG66" s="266" t="str">
        <f>IF(ISNUMBER('Transformed 2019 new'!$AE57),"","X")</f>
        <v/>
      </c>
      <c r="AH66" s="252" t="str">
        <f>IF(ISNUMBER('Transformed 2007'!$AG57),"","X")</f>
        <v/>
      </c>
      <c r="AI66" s="252" t="str">
        <f>IF(ISNUMBER('Transformed 2010'!$AG57),"","X")</f>
        <v/>
      </c>
      <c r="AJ66" s="252" t="str">
        <f>IF(ISNUMBER('Transformed 2013'!$AG57),"","X")</f>
        <v/>
      </c>
      <c r="AK66" s="252" t="str">
        <f>IF(ISNUMBER('Transformed 2016'!$AG57),"","X")</f>
        <v/>
      </c>
      <c r="AL66" s="266" t="str">
        <f>IF(ISNUMBER('Transformed 2019 new'!$AG57),"","X")</f>
        <v/>
      </c>
      <c r="AM66" s="252" t="str">
        <f>IF(ISNUMBER('Transformed 2007'!$AI57),"","X")</f>
        <v/>
      </c>
      <c r="AN66" s="252" t="str">
        <f>IF(ISNUMBER('Transformed 2010'!$AI57),"","X")</f>
        <v/>
      </c>
      <c r="AO66" s="252" t="str">
        <f>IF(ISNUMBER('Transformed 2013'!$AI57),"","X")</f>
        <v/>
      </c>
      <c r="AP66" s="252" t="str">
        <f>IF(ISNUMBER('Transformed 2016'!$AI57),"","X")</f>
        <v/>
      </c>
      <c r="AQ66" s="266" t="str">
        <f>IF(ISNUMBER('Transformed 2019 new'!$AI57),"","X")</f>
        <v/>
      </c>
      <c r="AR66" s="252" t="str">
        <f>IF(ISNUMBER('Transformed 2007'!$AK57),"","X")</f>
        <v/>
      </c>
      <c r="AS66" s="252" t="str">
        <f>IF(ISNUMBER('Transformed 2010'!$AK57),"","X")</f>
        <v/>
      </c>
      <c r="AT66" s="252" t="str">
        <f>IF(ISNUMBER('Transformed 2013'!$AK57),"","X")</f>
        <v/>
      </c>
      <c r="AU66" s="252" t="str">
        <f>IF(ISNUMBER('Transformed 2016'!$AK57),"","X")</f>
        <v/>
      </c>
      <c r="AV66" s="266" t="str">
        <f>IF(ISNUMBER('Transformed 2019 new'!$AK57),"","X")</f>
        <v/>
      </c>
      <c r="AW66" s="252" t="str">
        <f>IF(ISNUMBER('Transformed 2007'!$AM57),"","X")</f>
        <v/>
      </c>
      <c r="AX66" s="252" t="str">
        <f>IF(ISNUMBER('Transformed 2010'!$AM57),"","X")</f>
        <v/>
      </c>
      <c r="AY66" s="252" t="str">
        <f>IF(ISNUMBER('Transformed 2013'!$AM57),"","X")</f>
        <v/>
      </c>
      <c r="AZ66" s="252" t="str">
        <f>IF(ISNUMBER('Transformed 2016'!$AM57),"","X")</f>
        <v/>
      </c>
      <c r="BA66" s="266" t="str">
        <f>IF(ISNUMBER('Transformed 2019 new'!$AM57),"","X")</f>
        <v/>
      </c>
      <c r="BB66" s="252" t="str">
        <f>IF(ISNUMBER('Transformed 2007'!$AO57),"","X")</f>
        <v/>
      </c>
      <c r="BC66" s="252" t="str">
        <f>IF(ISNUMBER('Transformed 2010'!$AO57),"","X")</f>
        <v/>
      </c>
      <c r="BD66" s="252" t="str">
        <f>IF(ISNUMBER('Transformed 2013'!$AO57),"","X")</f>
        <v/>
      </c>
      <c r="BE66" s="252" t="str">
        <f>IF(ISNUMBER('Transformed 2016'!$AO57),"","X")</f>
        <v/>
      </c>
      <c r="BF66" s="266" t="str">
        <f>IF(ISNUMBER('Transformed 2019 new'!$AO57),"","X")</f>
        <v/>
      </c>
    </row>
    <row r="67" spans="1:58" s="240" customFormat="1" ht="13">
      <c r="A67" s="241" t="s">
        <v>67</v>
      </c>
      <c r="B67" s="226" t="s">
        <v>67</v>
      </c>
      <c r="C67" s="239">
        <f>'Transformed 2007'!Y58</f>
        <v>0.43460491883646313</v>
      </c>
      <c r="D67" s="239">
        <f>'Transformed 2010'!Y58</f>
        <v>0.40320095029985603</v>
      </c>
      <c r="E67" s="239">
        <f>'Transformed 2013'!Y58</f>
        <v>0.41952997123824887</v>
      </c>
      <c r="F67" s="239">
        <f>'Transformed 2016'!Y58</f>
        <v>0.41141835866949894</v>
      </c>
      <c r="G67" s="239">
        <f>'Transformed 2019 new'!Y58</f>
        <v>0.42726054537035896</v>
      </c>
      <c r="N67" s="240">
        <v>1</v>
      </c>
      <c r="Q67" s="251">
        <f t="shared" si="4"/>
        <v>0.92774134121472274</v>
      </c>
      <c r="R67" s="251">
        <f t="shared" si="4"/>
        <v>1.040498468384683</v>
      </c>
      <c r="S67" s="251">
        <f t="shared" si="4"/>
        <v>0.98066499862975609</v>
      </c>
      <c r="T67" s="251">
        <f t="shared" si="4"/>
        <v>1.0385062707266945</v>
      </c>
      <c r="U67" s="273">
        <f t="shared" si="5"/>
        <v>0.98310103464597975</v>
      </c>
      <c r="W67" s="252" t="str">
        <f>IF(ISNUMBER('Transformed 2007'!AE58),IF(ISNUMBER('Transformed 2007'!AG58),IF(ISNUMBER('Transformed 2010'!AI58),IF(ISNUMBER('Transformed 2007'!AK58),IF(ISNUMBER('Transformed 2007'!AM58),IF(ISNUMBER('Transformed 2007'!AO58),"","X"),"X"),"X"),"X"),"X"),"X")</f>
        <v/>
      </c>
      <c r="X67" s="252" t="str">
        <f>IF(ISNUMBER('Transformed 2010'!AE58),IF(ISNUMBER('Transformed 2010'!AG58),IF(ISNUMBER('Transformed 2010'!AI58),IF(ISNUMBER('Transformed 2010'!AK58),IF(ISNUMBER('Transformed 2010'!AM58),IF(ISNUMBER('Transformed 2010'!AO58),"","X"),"X"),"X"),"X"),"X"),"X")</f>
        <v/>
      </c>
      <c r="Y67" s="252" t="str">
        <f>IF(ISNUMBER('Transformed 2013'!AE58),IF(ISNUMBER('Transformed 2013'!AG58),IF(ISNUMBER('Transformed 2013'!AI58),IF(ISNUMBER('Transformed 2013'!AK58),IF(ISNUMBER('Transformed 2013'!AM58),IF(ISNUMBER('Transformed 2013'!AO58),"","X"),"X"),"X"),"X"),"X"),"X")</f>
        <v/>
      </c>
      <c r="Z67" s="252" t="str">
        <f>IF(ISNUMBER('Transformed 2016'!AE58),IF(ISNUMBER('Transformed 2016'!AG58),IF(ISNUMBER('Transformed 2016'!AI58),IF(ISNUMBER('Transformed 2016'!AK58),IF(ISNUMBER('Transformed 2016'!AM58),IF(ISNUMBER('Transformed 2016'!AO58),"","X"),"X"),"X"),"X"),"X"),"X")</f>
        <v/>
      </c>
      <c r="AA67" s="252" t="str">
        <f>IF(ISNUMBER('Transformed 2019 new'!AE58),IF(ISNUMBER('Transformed 2019 new'!AG58),IF(ISNUMBER('Transformed 2019 new'!AI58),IF(ISNUMBER('Transformed 2019 new'!AK58),IF(ISNUMBER('Transformed 2019 new'!AM58),IF(ISNUMBER('Transformed 2019 new'!AO58),"","X"),"X"),"X"),"X"),"X"),"X")</f>
        <v/>
      </c>
      <c r="AB67" s="260"/>
      <c r="AC67" s="252" t="str">
        <f>IF(ISNUMBER('Transformed 2007'!$AE58),"","X")</f>
        <v/>
      </c>
      <c r="AD67" s="252" t="str">
        <f>IF(ISNUMBER('Transformed 2010'!$AE58),"","X")</f>
        <v/>
      </c>
      <c r="AE67" s="252" t="str">
        <f>IF(ISNUMBER('Transformed 2013'!$AE58),"","X")</f>
        <v/>
      </c>
      <c r="AF67" s="252" t="str">
        <f>IF(ISNUMBER('Transformed 2016'!$AE58),"","X")</f>
        <v/>
      </c>
      <c r="AG67" s="266" t="str">
        <f>IF(ISNUMBER('Transformed 2019 new'!$AE58),"","X")</f>
        <v/>
      </c>
      <c r="AH67" s="252" t="str">
        <f>IF(ISNUMBER('Transformed 2007'!$AG58),"","X")</f>
        <v/>
      </c>
      <c r="AI67" s="252" t="str">
        <f>IF(ISNUMBER('Transformed 2010'!$AG58),"","X")</f>
        <v/>
      </c>
      <c r="AJ67" s="252" t="str">
        <f>IF(ISNUMBER('Transformed 2013'!$AG58),"","X")</f>
        <v/>
      </c>
      <c r="AK67" s="252" t="str">
        <f>IF(ISNUMBER('Transformed 2016'!$AG58),"","X")</f>
        <v/>
      </c>
      <c r="AL67" s="266" t="str">
        <f>IF(ISNUMBER('Transformed 2019 new'!$AG58),"","X")</f>
        <v/>
      </c>
      <c r="AM67" s="252" t="str">
        <f>IF(ISNUMBER('Transformed 2007'!$AI58),"","X")</f>
        <v/>
      </c>
      <c r="AN67" s="252" t="str">
        <f>IF(ISNUMBER('Transformed 2010'!$AI58),"","X")</f>
        <v/>
      </c>
      <c r="AO67" s="252" t="str">
        <f>IF(ISNUMBER('Transformed 2013'!$AI58),"","X")</f>
        <v/>
      </c>
      <c r="AP67" s="252" t="str">
        <f>IF(ISNUMBER('Transformed 2016'!$AI58),"","X")</f>
        <v/>
      </c>
      <c r="AQ67" s="266" t="str">
        <f>IF(ISNUMBER('Transformed 2019 new'!$AI58),"","X")</f>
        <v/>
      </c>
      <c r="AR67" s="252" t="str">
        <f>IF(ISNUMBER('Transformed 2007'!$AK58),"","X")</f>
        <v/>
      </c>
      <c r="AS67" s="252" t="str">
        <f>IF(ISNUMBER('Transformed 2010'!$AK58),"","X")</f>
        <v/>
      </c>
      <c r="AT67" s="252" t="str">
        <f>IF(ISNUMBER('Transformed 2013'!$AK58),"","X")</f>
        <v/>
      </c>
      <c r="AU67" s="252" t="str">
        <f>IF(ISNUMBER('Transformed 2016'!$AK58),"","X")</f>
        <v/>
      </c>
      <c r="AV67" s="266" t="str">
        <f>IF(ISNUMBER('Transformed 2019 new'!$AK58),"","X")</f>
        <v/>
      </c>
      <c r="AW67" s="252" t="str">
        <f>IF(ISNUMBER('Transformed 2007'!$AM58),"","X")</f>
        <v/>
      </c>
      <c r="AX67" s="252" t="str">
        <f>IF(ISNUMBER('Transformed 2010'!$AM58),"","X")</f>
        <v/>
      </c>
      <c r="AY67" s="252" t="str">
        <f>IF(ISNUMBER('Transformed 2013'!$AM58),"","X")</f>
        <v/>
      </c>
      <c r="AZ67" s="252" t="str">
        <f>IF(ISNUMBER('Transformed 2016'!$AM58),"","X")</f>
        <v/>
      </c>
      <c r="BA67" s="266" t="str">
        <f>IF(ISNUMBER('Transformed 2019 new'!$AM58),"","X")</f>
        <v/>
      </c>
      <c r="BB67" s="252" t="str">
        <f>IF(ISNUMBER('Transformed 2007'!$AO58),"","X")</f>
        <v/>
      </c>
      <c r="BC67" s="252" t="str">
        <f>IF(ISNUMBER('Transformed 2010'!$AO58),"","X")</f>
        <v/>
      </c>
      <c r="BD67" s="252" t="str">
        <f>IF(ISNUMBER('Transformed 2013'!$AO58),"","X")</f>
        <v/>
      </c>
      <c r="BE67" s="252" t="str">
        <f>IF(ISNUMBER('Transformed 2016'!$AO58),"","X")</f>
        <v/>
      </c>
      <c r="BF67" s="266" t="str">
        <f>IF(ISNUMBER('Transformed 2019 new'!$AO58),"","X")</f>
        <v/>
      </c>
    </row>
    <row r="68" spans="1:58" s="240" customFormat="1" ht="13">
      <c r="A68" s="241" t="s">
        <v>68</v>
      </c>
      <c r="B68" s="226" t="s">
        <v>68</v>
      </c>
      <c r="C68" s="239">
        <f>'Transformed 2007'!Y59</f>
        <v>0.25931295536594345</v>
      </c>
      <c r="D68" s="239">
        <f>'Transformed 2010'!Y59</f>
        <v>0.28880661172991384</v>
      </c>
      <c r="E68" s="239">
        <f>'Transformed 2013'!Y59</f>
        <v>0.2949741196200924</v>
      </c>
      <c r="F68" s="239">
        <f>'Transformed 2016'!Y59</f>
        <v>0.3219960580168364</v>
      </c>
      <c r="G68" s="239">
        <f>'Transformed 2019 new'!Y59</f>
        <v>0.31755087009384059</v>
      </c>
      <c r="K68" s="240">
        <v>1</v>
      </c>
      <c r="Q68" s="251">
        <f t="shared" ref="Q68:T131" si="13">D68/C68</f>
        <v>1.1137376893582074</v>
      </c>
      <c r="R68" s="251">
        <f t="shared" si="13"/>
        <v>1.0213551478383267</v>
      </c>
      <c r="S68" s="251">
        <f t="shared" si="13"/>
        <v>1.0916078279394359</v>
      </c>
      <c r="T68" s="251">
        <f t="shared" si="13"/>
        <v>0.98619489955754869</v>
      </c>
      <c r="U68" s="273">
        <f t="shared" ref="U68:U131" si="14">G68/C68</f>
        <v>1.2245854421184301</v>
      </c>
      <c r="W68" s="252" t="str">
        <f>IF(ISNUMBER('Transformed 2007'!AE59),IF(ISNUMBER('Transformed 2007'!AG59),IF(ISNUMBER('Transformed 2010'!AI59),IF(ISNUMBER('Transformed 2007'!AK59),IF(ISNUMBER('Transformed 2007'!AM59),IF(ISNUMBER('Transformed 2007'!AO59),"","X"),"X"),"X"),"X"),"X"),"X")</f>
        <v/>
      </c>
      <c r="X68" s="252" t="str">
        <f>IF(ISNUMBER('Transformed 2010'!AE59),IF(ISNUMBER('Transformed 2010'!AG59),IF(ISNUMBER('Transformed 2010'!AI59),IF(ISNUMBER('Transformed 2010'!AK59),IF(ISNUMBER('Transformed 2010'!AM59),IF(ISNUMBER('Transformed 2010'!AO59),"","X"),"X"),"X"),"X"),"X"),"X")</f>
        <v/>
      </c>
      <c r="Y68" s="252" t="str">
        <f>IF(ISNUMBER('Transformed 2013'!AE59),IF(ISNUMBER('Transformed 2013'!AG59),IF(ISNUMBER('Transformed 2013'!AI59),IF(ISNUMBER('Transformed 2013'!AK59),IF(ISNUMBER('Transformed 2013'!AM59),IF(ISNUMBER('Transformed 2013'!AO59),"","X"),"X"),"X"),"X"),"X"),"X")</f>
        <v/>
      </c>
      <c r="Z68" s="252" t="str">
        <f>IF(ISNUMBER('Transformed 2016'!AE59),IF(ISNUMBER('Transformed 2016'!AG59),IF(ISNUMBER('Transformed 2016'!AI59),IF(ISNUMBER('Transformed 2016'!AK59),IF(ISNUMBER('Transformed 2016'!AM59),IF(ISNUMBER('Transformed 2016'!AO59),"","X"),"X"),"X"),"X"),"X"),"X")</f>
        <v/>
      </c>
      <c r="AA68" s="252" t="str">
        <f>IF(ISNUMBER('Transformed 2019 new'!AE59),IF(ISNUMBER('Transformed 2019 new'!AG59),IF(ISNUMBER('Transformed 2019 new'!AI59),IF(ISNUMBER('Transformed 2019 new'!AK59),IF(ISNUMBER('Transformed 2019 new'!AM59),IF(ISNUMBER('Transformed 2019 new'!AO59),"","X"),"X"),"X"),"X"),"X"),"X")</f>
        <v/>
      </c>
      <c r="AB68" s="260"/>
      <c r="AC68" s="252" t="str">
        <f>IF(ISNUMBER('Transformed 2007'!$AE59),"","X")</f>
        <v/>
      </c>
      <c r="AD68" s="252" t="str">
        <f>IF(ISNUMBER('Transformed 2010'!$AE59),"","X")</f>
        <v/>
      </c>
      <c r="AE68" s="252" t="str">
        <f>IF(ISNUMBER('Transformed 2013'!$AE59),"","X")</f>
        <v/>
      </c>
      <c r="AF68" s="252" t="str">
        <f>IF(ISNUMBER('Transformed 2016'!$AE59),"","X")</f>
        <v/>
      </c>
      <c r="AG68" s="266" t="str">
        <f>IF(ISNUMBER('Transformed 2019 new'!$AE59),"","X")</f>
        <v/>
      </c>
      <c r="AH68" s="252" t="str">
        <f>IF(ISNUMBER('Transformed 2007'!$AG59),"","X")</f>
        <v/>
      </c>
      <c r="AI68" s="252" t="str">
        <f>IF(ISNUMBER('Transformed 2010'!$AG59),"","X")</f>
        <v/>
      </c>
      <c r="AJ68" s="252" t="str">
        <f>IF(ISNUMBER('Transformed 2013'!$AG59),"","X")</f>
        <v/>
      </c>
      <c r="AK68" s="252" t="str">
        <f>IF(ISNUMBER('Transformed 2016'!$AG59),"","X")</f>
        <v/>
      </c>
      <c r="AL68" s="266" t="str">
        <f>IF(ISNUMBER('Transformed 2019 new'!$AG59),"","X")</f>
        <v/>
      </c>
      <c r="AM68" s="252" t="str">
        <f>IF(ISNUMBER('Transformed 2007'!$AI59),"","X")</f>
        <v/>
      </c>
      <c r="AN68" s="252" t="str">
        <f>IF(ISNUMBER('Transformed 2010'!$AI59),"","X")</f>
        <v/>
      </c>
      <c r="AO68" s="252" t="str">
        <f>IF(ISNUMBER('Transformed 2013'!$AI59),"","X")</f>
        <v/>
      </c>
      <c r="AP68" s="252" t="str">
        <f>IF(ISNUMBER('Transformed 2016'!$AI59),"","X")</f>
        <v/>
      </c>
      <c r="AQ68" s="266" t="str">
        <f>IF(ISNUMBER('Transformed 2019 new'!$AI59),"","X")</f>
        <v/>
      </c>
      <c r="AR68" s="252" t="str">
        <f>IF(ISNUMBER('Transformed 2007'!$AK59),"","X")</f>
        <v/>
      </c>
      <c r="AS68" s="252" t="str">
        <f>IF(ISNUMBER('Transformed 2010'!$AK59),"","X")</f>
        <v/>
      </c>
      <c r="AT68" s="252" t="str">
        <f>IF(ISNUMBER('Transformed 2013'!$AK59),"","X")</f>
        <v/>
      </c>
      <c r="AU68" s="252" t="str">
        <f>IF(ISNUMBER('Transformed 2016'!$AK59),"","X")</f>
        <v/>
      </c>
      <c r="AV68" s="266" t="str">
        <f>IF(ISNUMBER('Transformed 2019 new'!$AK59),"","X")</f>
        <v/>
      </c>
      <c r="AW68" s="252" t="str">
        <f>IF(ISNUMBER('Transformed 2007'!$AM59),"","X")</f>
        <v/>
      </c>
      <c r="AX68" s="252" t="str">
        <f>IF(ISNUMBER('Transformed 2010'!$AM59),"","X")</f>
        <v/>
      </c>
      <c r="AY68" s="252" t="str">
        <f>IF(ISNUMBER('Transformed 2013'!$AM59),"","X")</f>
        <v/>
      </c>
      <c r="AZ68" s="252" t="str">
        <f>IF(ISNUMBER('Transformed 2016'!$AM59),"","X")</f>
        <v/>
      </c>
      <c r="BA68" s="266" t="str">
        <f>IF(ISNUMBER('Transformed 2019 new'!$AM59),"","X")</f>
        <v/>
      </c>
      <c r="BB68" s="252" t="str">
        <f>IF(ISNUMBER('Transformed 2007'!$AO59),"","X")</f>
        <v/>
      </c>
      <c r="BC68" s="252" t="str">
        <f>IF(ISNUMBER('Transformed 2010'!$AO59),"","X")</f>
        <v/>
      </c>
      <c r="BD68" s="252" t="str">
        <f>IF(ISNUMBER('Transformed 2013'!$AO59),"","X")</f>
        <v/>
      </c>
      <c r="BE68" s="252" t="str">
        <f>IF(ISNUMBER('Transformed 2016'!$AO59),"","X")</f>
        <v/>
      </c>
      <c r="BF68" s="266" t="str">
        <f>IF(ISNUMBER('Transformed 2019 new'!$AO59),"","X")</f>
        <v/>
      </c>
    </row>
    <row r="69" spans="1:58" s="240" customFormat="1" ht="13">
      <c r="A69" s="241" t="s">
        <v>69</v>
      </c>
      <c r="B69" s="226" t="s">
        <v>69</v>
      </c>
      <c r="C69" s="239">
        <f>'Transformed 2007'!Y60</f>
        <v>0.29066611596964292</v>
      </c>
      <c r="D69" s="239">
        <f>'Transformed 2010'!Y60</f>
        <v>0.29756162553839288</v>
      </c>
      <c r="E69" s="239">
        <f>'Transformed 2013'!Y60</f>
        <v>0.31608710211875002</v>
      </c>
      <c r="F69" s="239">
        <f>'Transformed 2016'!Y60</f>
        <v>0.31413314937946435</v>
      </c>
      <c r="G69" s="239">
        <f>'Transformed 2019 new'!Y60</f>
        <v>0.24974322157160278</v>
      </c>
      <c r="N69" s="240">
        <v>1</v>
      </c>
      <c r="Q69" s="251">
        <f t="shared" si="13"/>
        <v>1.0237231283245622</v>
      </c>
      <c r="R69" s="251">
        <f t="shared" si="13"/>
        <v>1.0622576131812631</v>
      </c>
      <c r="S69" s="251">
        <f t="shared" si="13"/>
        <v>0.99381830917431235</v>
      </c>
      <c r="T69" s="251">
        <f t="shared" si="13"/>
        <v>0.79502345443307454</v>
      </c>
      <c r="U69" s="273">
        <f t="shared" si="14"/>
        <v>0.85920995895402508</v>
      </c>
      <c r="W69" s="252" t="str">
        <f>IF(ISNUMBER('Transformed 2007'!AE60),IF(ISNUMBER('Transformed 2007'!AG60),IF(ISNUMBER('Transformed 2010'!AI60),IF(ISNUMBER('Transformed 2007'!AK60),IF(ISNUMBER('Transformed 2007'!AM60),IF(ISNUMBER('Transformed 2007'!AO60),"","X"),"X"),"X"),"X"),"X"),"X")</f>
        <v/>
      </c>
      <c r="X69" s="252" t="str">
        <f>IF(ISNUMBER('Transformed 2010'!AE60),IF(ISNUMBER('Transformed 2010'!AG60),IF(ISNUMBER('Transformed 2010'!AI60),IF(ISNUMBER('Transformed 2010'!AK60),IF(ISNUMBER('Transformed 2010'!AM60),IF(ISNUMBER('Transformed 2010'!AO60),"","X"),"X"),"X"),"X"),"X"),"X")</f>
        <v/>
      </c>
      <c r="Y69" s="252" t="str">
        <f>IF(ISNUMBER('Transformed 2013'!AE60),IF(ISNUMBER('Transformed 2013'!AG60),IF(ISNUMBER('Transformed 2013'!AI60),IF(ISNUMBER('Transformed 2013'!AK60),IF(ISNUMBER('Transformed 2013'!AM60),IF(ISNUMBER('Transformed 2013'!AO60),"","X"),"X"),"X"),"X"),"X"),"X")</f>
        <v/>
      </c>
      <c r="Z69" s="252" t="str">
        <f>IF(ISNUMBER('Transformed 2016'!AE60),IF(ISNUMBER('Transformed 2016'!AG60),IF(ISNUMBER('Transformed 2016'!AI60),IF(ISNUMBER('Transformed 2016'!AK60),IF(ISNUMBER('Transformed 2016'!AM60),IF(ISNUMBER('Transformed 2016'!AO60),"","X"),"X"),"X"),"X"),"X"),"X")</f>
        <v/>
      </c>
      <c r="AA69" s="252" t="str">
        <f>IF(ISNUMBER('Transformed 2019 new'!AE60),IF(ISNUMBER('Transformed 2019 new'!AG60),IF(ISNUMBER('Transformed 2019 new'!AI60),IF(ISNUMBER('Transformed 2019 new'!AK60),IF(ISNUMBER('Transformed 2019 new'!AM60),IF(ISNUMBER('Transformed 2019 new'!AO60),"","X"),"X"),"X"),"X"),"X"),"X")</f>
        <v/>
      </c>
      <c r="AB69" s="260"/>
      <c r="AC69" s="252" t="str">
        <f>IF(ISNUMBER('Transformed 2007'!$AE60),"","X")</f>
        <v/>
      </c>
      <c r="AD69" s="252" t="str">
        <f>IF(ISNUMBER('Transformed 2010'!$AE60),"","X")</f>
        <v/>
      </c>
      <c r="AE69" s="252" t="str">
        <f>IF(ISNUMBER('Transformed 2013'!$AE60),"","X")</f>
        <v/>
      </c>
      <c r="AF69" s="252" t="str">
        <f>IF(ISNUMBER('Transformed 2016'!$AE60),"","X")</f>
        <v/>
      </c>
      <c r="AG69" s="266" t="str">
        <f>IF(ISNUMBER('Transformed 2019 new'!$AE60),"","X")</f>
        <v/>
      </c>
      <c r="AH69" s="252" t="str">
        <f>IF(ISNUMBER('Transformed 2007'!$AG60),"","X")</f>
        <v/>
      </c>
      <c r="AI69" s="252" t="str">
        <f>IF(ISNUMBER('Transformed 2010'!$AG60),"","X")</f>
        <v/>
      </c>
      <c r="AJ69" s="252" t="str">
        <f>IF(ISNUMBER('Transformed 2013'!$AG60),"","X")</f>
        <v/>
      </c>
      <c r="AK69" s="252" t="str">
        <f>IF(ISNUMBER('Transformed 2016'!$AG60),"","X")</f>
        <v/>
      </c>
      <c r="AL69" s="266" t="str">
        <f>IF(ISNUMBER('Transformed 2019 new'!$AG60),"","X")</f>
        <v/>
      </c>
      <c r="AM69" s="252" t="str">
        <f>IF(ISNUMBER('Transformed 2007'!$AI60),"","X")</f>
        <v/>
      </c>
      <c r="AN69" s="252" t="str">
        <f>IF(ISNUMBER('Transformed 2010'!$AI60),"","X")</f>
        <v/>
      </c>
      <c r="AO69" s="252" t="str">
        <f>IF(ISNUMBER('Transformed 2013'!$AI60),"","X")</f>
        <v/>
      </c>
      <c r="AP69" s="252" t="str">
        <f>IF(ISNUMBER('Transformed 2016'!$AI60),"","X")</f>
        <v/>
      </c>
      <c r="AQ69" s="266" t="str">
        <f>IF(ISNUMBER('Transformed 2019 new'!$AI60),"","X")</f>
        <v/>
      </c>
      <c r="AR69" s="252" t="str">
        <f>IF(ISNUMBER('Transformed 2007'!$AK60),"","X")</f>
        <v/>
      </c>
      <c r="AS69" s="252" t="str">
        <f>IF(ISNUMBER('Transformed 2010'!$AK60),"","X")</f>
        <v/>
      </c>
      <c r="AT69" s="252" t="str">
        <f>IF(ISNUMBER('Transformed 2013'!$AK60),"","X")</f>
        <v/>
      </c>
      <c r="AU69" s="252" t="str">
        <f>IF(ISNUMBER('Transformed 2016'!$AK60),"","X")</f>
        <v/>
      </c>
      <c r="AV69" s="266" t="str">
        <f>IF(ISNUMBER('Transformed 2019 new'!$AK60),"","X")</f>
        <v/>
      </c>
      <c r="AW69" s="252" t="str">
        <f>IF(ISNUMBER('Transformed 2007'!$AM60),"","X")</f>
        <v/>
      </c>
      <c r="AX69" s="252" t="str">
        <f>IF(ISNUMBER('Transformed 2010'!$AM60),"","X")</f>
        <v/>
      </c>
      <c r="AY69" s="252" t="str">
        <f>IF(ISNUMBER('Transformed 2013'!$AM60),"","X")</f>
        <v/>
      </c>
      <c r="AZ69" s="252" t="str">
        <f>IF(ISNUMBER('Transformed 2016'!$AM60),"","X")</f>
        <v/>
      </c>
      <c r="BA69" s="266" t="str">
        <f>IF(ISNUMBER('Transformed 2019 new'!$AM60),"","X")</f>
        <v/>
      </c>
      <c r="BB69" s="252" t="str">
        <f>IF(ISNUMBER('Transformed 2007'!$AO60),"","X")</f>
        <v/>
      </c>
      <c r="BC69" s="252" t="str">
        <f>IF(ISNUMBER('Transformed 2010'!$AO60),"","X")</f>
        <v/>
      </c>
      <c r="BD69" s="252" t="str">
        <f>IF(ISNUMBER('Transformed 2013'!$AO60),"","X")</f>
        <v/>
      </c>
      <c r="BE69" s="252" t="str">
        <f>IF(ISNUMBER('Transformed 2016'!$AO60),"","X")</f>
        <v/>
      </c>
      <c r="BF69" s="266" t="str">
        <f>IF(ISNUMBER('Transformed 2019 new'!$AO60),"","X")</f>
        <v/>
      </c>
    </row>
    <row r="70" spans="1:58" s="240" customFormat="1" ht="13">
      <c r="A70" s="241" t="s">
        <v>70</v>
      </c>
      <c r="B70" s="226" t="s">
        <v>70</v>
      </c>
      <c r="C70" s="239">
        <f>'Transformed 2007'!Y61</f>
        <v>0.4018543823446481</v>
      </c>
      <c r="D70" s="239">
        <f>'Transformed 2010'!Y61</f>
        <v>0.44836633076518373</v>
      </c>
      <c r="E70" s="239">
        <f>'Transformed 2013'!Y61</f>
        <v>0.43090775636518375</v>
      </c>
      <c r="F70" s="239">
        <f>'Transformed 2016'!Y61</f>
        <v>0.43097767189018377</v>
      </c>
      <c r="G70" s="239">
        <f>'Transformed 2019 new'!Y61</f>
        <v>0.42274631643411059</v>
      </c>
      <c r="N70" s="240">
        <v>1</v>
      </c>
      <c r="Q70" s="251">
        <f t="shared" si="13"/>
        <v>1.1157432902663855</v>
      </c>
      <c r="R70" s="251">
        <f t="shared" si="13"/>
        <v>0.96106180771824434</v>
      </c>
      <c r="S70" s="251">
        <f t="shared" si="13"/>
        <v>1.000162251720855</v>
      </c>
      <c r="T70" s="251">
        <f t="shared" si="13"/>
        <v>0.9809007380359821</v>
      </c>
      <c r="U70" s="273">
        <f t="shared" si="14"/>
        <v>1.0519888173610725</v>
      </c>
      <c r="W70" s="252" t="str">
        <f>IF(ISNUMBER('Transformed 2007'!AE61),IF(ISNUMBER('Transformed 2007'!AG61),IF(ISNUMBER('Transformed 2010'!AI61),IF(ISNUMBER('Transformed 2007'!AK61),IF(ISNUMBER('Transformed 2007'!AM61),IF(ISNUMBER('Transformed 2007'!AO61),"","X"),"X"),"X"),"X"),"X"),"X")</f>
        <v/>
      </c>
      <c r="X70" s="252" t="str">
        <f>IF(ISNUMBER('Transformed 2010'!AE61),IF(ISNUMBER('Transformed 2010'!AG61),IF(ISNUMBER('Transformed 2010'!AI61),IF(ISNUMBER('Transformed 2010'!AK61),IF(ISNUMBER('Transformed 2010'!AM61),IF(ISNUMBER('Transformed 2010'!AO61),"","X"),"X"),"X"),"X"),"X"),"X")</f>
        <v/>
      </c>
      <c r="Y70" s="252" t="str">
        <f>IF(ISNUMBER('Transformed 2013'!AE61),IF(ISNUMBER('Transformed 2013'!AG61),IF(ISNUMBER('Transformed 2013'!AI61),IF(ISNUMBER('Transformed 2013'!AK61),IF(ISNUMBER('Transformed 2013'!AM61),IF(ISNUMBER('Transformed 2013'!AO61),"","X"),"X"),"X"),"X"),"X"),"X")</f>
        <v/>
      </c>
      <c r="Z70" s="252" t="str">
        <f>IF(ISNUMBER('Transformed 2016'!AE61),IF(ISNUMBER('Transformed 2016'!AG61),IF(ISNUMBER('Transformed 2016'!AI61),IF(ISNUMBER('Transformed 2016'!AK61),IF(ISNUMBER('Transformed 2016'!AM61),IF(ISNUMBER('Transformed 2016'!AO61),"","X"),"X"),"X"),"X"),"X"),"X")</f>
        <v/>
      </c>
      <c r="AA70" s="252" t="str">
        <f>IF(ISNUMBER('Transformed 2019 new'!AE61),IF(ISNUMBER('Transformed 2019 new'!AG61),IF(ISNUMBER('Transformed 2019 new'!AI61),IF(ISNUMBER('Transformed 2019 new'!AK61),IF(ISNUMBER('Transformed 2019 new'!AM61),IF(ISNUMBER('Transformed 2019 new'!AO61),"","X"),"X"),"X"),"X"),"X"),"X")</f>
        <v/>
      </c>
      <c r="AB70" s="260"/>
      <c r="AC70" s="252" t="str">
        <f>IF(ISNUMBER('Transformed 2007'!$AE61),"","X")</f>
        <v/>
      </c>
      <c r="AD70" s="252" t="str">
        <f>IF(ISNUMBER('Transformed 2010'!$AE61),"","X")</f>
        <v/>
      </c>
      <c r="AE70" s="252" t="str">
        <f>IF(ISNUMBER('Transformed 2013'!$AE61),"","X")</f>
        <v/>
      </c>
      <c r="AF70" s="252" t="str">
        <f>IF(ISNUMBER('Transformed 2016'!$AE61),"","X")</f>
        <v/>
      </c>
      <c r="AG70" s="266" t="str">
        <f>IF(ISNUMBER('Transformed 2019 new'!$AE61),"","X")</f>
        <v/>
      </c>
      <c r="AH70" s="252" t="str">
        <f>IF(ISNUMBER('Transformed 2007'!$AG61),"","X")</f>
        <v/>
      </c>
      <c r="AI70" s="252" t="str">
        <f>IF(ISNUMBER('Transformed 2010'!$AG61),"","X")</f>
        <v/>
      </c>
      <c r="AJ70" s="252" t="str">
        <f>IF(ISNUMBER('Transformed 2013'!$AG61),"","X")</f>
        <v/>
      </c>
      <c r="AK70" s="252" t="str">
        <f>IF(ISNUMBER('Transformed 2016'!$AG61),"","X")</f>
        <v/>
      </c>
      <c r="AL70" s="266" t="str">
        <f>IF(ISNUMBER('Transformed 2019 new'!$AG61),"","X")</f>
        <v/>
      </c>
      <c r="AM70" s="252" t="str">
        <f>IF(ISNUMBER('Transformed 2007'!$AI61),"","X")</f>
        <v/>
      </c>
      <c r="AN70" s="252" t="str">
        <f>IF(ISNUMBER('Transformed 2010'!$AI61),"","X")</f>
        <v/>
      </c>
      <c r="AO70" s="252" t="str">
        <f>IF(ISNUMBER('Transformed 2013'!$AI61),"","X")</f>
        <v/>
      </c>
      <c r="AP70" s="252" t="str">
        <f>IF(ISNUMBER('Transformed 2016'!$AI61),"","X")</f>
        <v/>
      </c>
      <c r="AQ70" s="266" t="str">
        <f>IF(ISNUMBER('Transformed 2019 new'!$AI61),"","X")</f>
        <v/>
      </c>
      <c r="AR70" s="252" t="str">
        <f>IF(ISNUMBER('Transformed 2007'!$AK61),"","X")</f>
        <v/>
      </c>
      <c r="AS70" s="252" t="str">
        <f>IF(ISNUMBER('Transformed 2010'!$AK61),"","X")</f>
        <v/>
      </c>
      <c r="AT70" s="252" t="str">
        <f>IF(ISNUMBER('Transformed 2013'!$AK61),"","X")</f>
        <v/>
      </c>
      <c r="AU70" s="252" t="str">
        <f>IF(ISNUMBER('Transformed 2016'!$AK61),"","X")</f>
        <v/>
      </c>
      <c r="AV70" s="266" t="str">
        <f>IF(ISNUMBER('Transformed 2019 new'!$AK61),"","X")</f>
        <v/>
      </c>
      <c r="AW70" s="252" t="str">
        <f>IF(ISNUMBER('Transformed 2007'!$AM61),"","X")</f>
        <v/>
      </c>
      <c r="AX70" s="252" t="str">
        <f>IF(ISNUMBER('Transformed 2010'!$AM61),"","X")</f>
        <v/>
      </c>
      <c r="AY70" s="252" t="str">
        <f>IF(ISNUMBER('Transformed 2013'!$AM61),"","X")</f>
        <v/>
      </c>
      <c r="AZ70" s="252" t="str">
        <f>IF(ISNUMBER('Transformed 2016'!$AM61),"","X")</f>
        <v/>
      </c>
      <c r="BA70" s="266" t="str">
        <f>IF(ISNUMBER('Transformed 2019 new'!$AM61),"","X")</f>
        <v/>
      </c>
      <c r="BB70" s="252" t="str">
        <f>IF(ISNUMBER('Transformed 2007'!$AO61),"","X")</f>
        <v/>
      </c>
      <c r="BC70" s="252" t="str">
        <f>IF(ISNUMBER('Transformed 2010'!$AO61),"","X")</f>
        <v/>
      </c>
      <c r="BD70" s="252" t="str">
        <f>IF(ISNUMBER('Transformed 2013'!$AO61),"","X")</f>
        <v/>
      </c>
      <c r="BE70" s="252" t="str">
        <f>IF(ISNUMBER('Transformed 2016'!$AO61),"","X")</f>
        <v/>
      </c>
      <c r="BF70" s="266" t="str">
        <f>IF(ISNUMBER('Transformed 2019 new'!$AO61),"","X")</f>
        <v/>
      </c>
    </row>
    <row r="71" spans="1:58" s="240" customFormat="1" ht="13">
      <c r="A71" s="241" t="s">
        <v>71</v>
      </c>
      <c r="B71" s="226" t="s">
        <v>71</v>
      </c>
      <c r="C71" s="239">
        <f>'Transformed 2007'!Y62</f>
        <v>0.68765523486348468</v>
      </c>
      <c r="D71" s="239">
        <f>'Transformed 2010'!Y62</f>
        <v>0.67424091342598469</v>
      </c>
      <c r="E71" s="239">
        <f>'Transformed 2013'!Y62</f>
        <v>0.67246355820455606</v>
      </c>
      <c r="F71" s="239">
        <f>'Transformed 2016'!Y62</f>
        <v>0.65048172888759181</v>
      </c>
      <c r="G71" s="239">
        <f>'Transformed 2019 new'!Y62</f>
        <v>0.68936539475045633</v>
      </c>
      <c r="L71" s="240">
        <v>1</v>
      </c>
      <c r="Q71" s="251">
        <f t="shared" si="13"/>
        <v>0.98049266440883998</v>
      </c>
      <c r="R71" s="251">
        <f t="shared" si="13"/>
        <v>0.99736391668610336</v>
      </c>
      <c r="S71" s="251">
        <f t="shared" si="13"/>
        <v>0.96731149361363966</v>
      </c>
      <c r="T71" s="251">
        <f t="shared" si="13"/>
        <v>1.0597767225981283</v>
      </c>
      <c r="U71" s="273">
        <f t="shared" si="14"/>
        <v>1.0024869437477797</v>
      </c>
      <c r="W71" s="252" t="str">
        <f>IF(ISNUMBER('Transformed 2007'!AE62),IF(ISNUMBER('Transformed 2007'!AG62),IF(ISNUMBER('Transformed 2010'!AI62),IF(ISNUMBER('Transformed 2007'!AK62),IF(ISNUMBER('Transformed 2007'!AM62),IF(ISNUMBER('Transformed 2007'!AO62),"","X"),"X"),"X"),"X"),"X"),"X")</f>
        <v/>
      </c>
      <c r="X71" s="252" t="str">
        <f>IF(ISNUMBER('Transformed 2010'!AE62),IF(ISNUMBER('Transformed 2010'!AG62),IF(ISNUMBER('Transformed 2010'!AI62),IF(ISNUMBER('Transformed 2010'!AK62),IF(ISNUMBER('Transformed 2010'!AM62),IF(ISNUMBER('Transformed 2010'!AO62),"","X"),"X"),"X"),"X"),"X"),"X")</f>
        <v/>
      </c>
      <c r="Y71" s="252" t="str">
        <f>IF(ISNUMBER('Transformed 2013'!AE62),IF(ISNUMBER('Transformed 2013'!AG62),IF(ISNUMBER('Transformed 2013'!AI62),IF(ISNUMBER('Transformed 2013'!AK62),IF(ISNUMBER('Transformed 2013'!AM62),IF(ISNUMBER('Transformed 2013'!AO62),"","X"),"X"),"X"),"X"),"X"),"X")</f>
        <v/>
      </c>
      <c r="Z71" s="252" t="str">
        <f>IF(ISNUMBER('Transformed 2016'!AE62),IF(ISNUMBER('Transformed 2016'!AG62),IF(ISNUMBER('Transformed 2016'!AI62),IF(ISNUMBER('Transformed 2016'!AK62),IF(ISNUMBER('Transformed 2016'!AM62),IF(ISNUMBER('Transformed 2016'!AO62),"","X"),"X"),"X"),"X"),"X"),"X")</f>
        <v/>
      </c>
      <c r="AA71" s="252" t="str">
        <f>IF(ISNUMBER('Transformed 2019 new'!AE62),IF(ISNUMBER('Transformed 2019 new'!AG62),IF(ISNUMBER('Transformed 2019 new'!AI62),IF(ISNUMBER('Transformed 2019 new'!AK62),IF(ISNUMBER('Transformed 2019 new'!AM62),IF(ISNUMBER('Transformed 2019 new'!AO62),"","X"),"X"),"X"),"X"),"X"),"X")</f>
        <v/>
      </c>
      <c r="AB71" s="260"/>
      <c r="AC71" s="252" t="str">
        <f>IF(ISNUMBER('Transformed 2007'!$AE62),"","X")</f>
        <v/>
      </c>
      <c r="AD71" s="252" t="str">
        <f>IF(ISNUMBER('Transformed 2010'!$AE62),"","X")</f>
        <v/>
      </c>
      <c r="AE71" s="252" t="str">
        <f>IF(ISNUMBER('Transformed 2013'!$AE62),"","X")</f>
        <v/>
      </c>
      <c r="AF71" s="252" t="str">
        <f>IF(ISNUMBER('Transformed 2016'!$AE62),"","X")</f>
        <v/>
      </c>
      <c r="AG71" s="266" t="str">
        <f>IF(ISNUMBER('Transformed 2019 new'!$AE62),"","X")</f>
        <v/>
      </c>
      <c r="AH71" s="252" t="str">
        <f>IF(ISNUMBER('Transformed 2007'!$AG62),"","X")</f>
        <v/>
      </c>
      <c r="AI71" s="252" t="str">
        <f>IF(ISNUMBER('Transformed 2010'!$AG62),"","X")</f>
        <v/>
      </c>
      <c r="AJ71" s="252" t="str">
        <f>IF(ISNUMBER('Transformed 2013'!$AG62),"","X")</f>
        <v/>
      </c>
      <c r="AK71" s="252" t="str">
        <f>IF(ISNUMBER('Transformed 2016'!$AG62),"","X")</f>
        <v/>
      </c>
      <c r="AL71" s="266" t="str">
        <f>IF(ISNUMBER('Transformed 2019 new'!$AG62),"","X")</f>
        <v/>
      </c>
      <c r="AM71" s="252" t="str">
        <f>IF(ISNUMBER('Transformed 2007'!$AI62),"","X")</f>
        <v/>
      </c>
      <c r="AN71" s="252" t="str">
        <f>IF(ISNUMBER('Transformed 2010'!$AI62),"","X")</f>
        <v/>
      </c>
      <c r="AO71" s="252" t="str">
        <f>IF(ISNUMBER('Transformed 2013'!$AI62),"","X")</f>
        <v/>
      </c>
      <c r="AP71" s="252" t="str">
        <f>IF(ISNUMBER('Transformed 2016'!$AI62),"","X")</f>
        <v/>
      </c>
      <c r="AQ71" s="266" t="str">
        <f>IF(ISNUMBER('Transformed 2019 new'!$AI62),"","X")</f>
        <v/>
      </c>
      <c r="AR71" s="252" t="str">
        <f>IF(ISNUMBER('Transformed 2007'!$AK62),"","X")</f>
        <v/>
      </c>
      <c r="AS71" s="252" t="str">
        <f>IF(ISNUMBER('Transformed 2010'!$AK62),"","X")</f>
        <v/>
      </c>
      <c r="AT71" s="252" t="str">
        <f>IF(ISNUMBER('Transformed 2013'!$AK62),"","X")</f>
        <v/>
      </c>
      <c r="AU71" s="252" t="str">
        <f>IF(ISNUMBER('Transformed 2016'!$AK62),"","X")</f>
        <v/>
      </c>
      <c r="AV71" s="266" t="str">
        <f>IF(ISNUMBER('Transformed 2019 new'!$AK62),"","X")</f>
        <v/>
      </c>
      <c r="AW71" s="252" t="str">
        <f>IF(ISNUMBER('Transformed 2007'!$AM62),"","X")</f>
        <v/>
      </c>
      <c r="AX71" s="252" t="str">
        <f>IF(ISNUMBER('Transformed 2010'!$AM62),"","X")</f>
        <v/>
      </c>
      <c r="AY71" s="252" t="str">
        <f>IF(ISNUMBER('Transformed 2013'!$AM62),"","X")</f>
        <v/>
      </c>
      <c r="AZ71" s="252" t="str">
        <f>IF(ISNUMBER('Transformed 2016'!$AM62),"","X")</f>
        <v/>
      </c>
      <c r="BA71" s="266" t="str">
        <f>IF(ISNUMBER('Transformed 2019 new'!$AM62),"","X")</f>
        <v/>
      </c>
      <c r="BB71" s="252" t="str">
        <f>IF(ISNUMBER('Transformed 2007'!$AO62),"","X")</f>
        <v/>
      </c>
      <c r="BC71" s="252" t="str">
        <f>IF(ISNUMBER('Transformed 2010'!$AO62),"","X")</f>
        <v/>
      </c>
      <c r="BD71" s="252" t="str">
        <f>IF(ISNUMBER('Transformed 2013'!$AO62),"","X")</f>
        <v/>
      </c>
      <c r="BE71" s="252" t="str">
        <f>IF(ISNUMBER('Transformed 2016'!$AO62),"","X")</f>
        <v/>
      </c>
      <c r="BF71" s="266" t="str">
        <f>IF(ISNUMBER('Transformed 2019 new'!$AO62),"","X")</f>
        <v/>
      </c>
    </row>
    <row r="72" spans="1:58" s="240" customFormat="1" ht="13">
      <c r="A72" s="241" t="s">
        <v>72</v>
      </c>
      <c r="B72" s="226" t="s">
        <v>72</v>
      </c>
      <c r="C72" s="239">
        <f>'Transformed 2007'!Y63</f>
        <v>0.86215695607410714</v>
      </c>
      <c r="D72" s="239">
        <f>'Transformed 2010'!Y63</f>
        <v>0.83881477407857141</v>
      </c>
      <c r="E72" s="239">
        <f>'Transformed 2013'!Y63</f>
        <v>0.83115684003035706</v>
      </c>
      <c r="F72" s="239">
        <f>'Transformed 2016'!Y63</f>
        <v>0.85695127037410701</v>
      </c>
      <c r="G72" s="239">
        <f>'Transformed 2019 new'!Y63</f>
        <v>0.85274890827878302</v>
      </c>
      <c r="M72" s="240">
        <v>1</v>
      </c>
      <c r="Q72" s="251">
        <f t="shared" si="13"/>
        <v>0.97292583231964391</v>
      </c>
      <c r="R72" s="251">
        <f t="shared" si="13"/>
        <v>0.99087053031865524</v>
      </c>
      <c r="S72" s="251">
        <f t="shared" si="13"/>
        <v>1.0310343717351924</v>
      </c>
      <c r="T72" s="251">
        <f t="shared" si="13"/>
        <v>0.99509614812346403</v>
      </c>
      <c r="U72" s="273">
        <f t="shared" si="14"/>
        <v>0.98908777835747641</v>
      </c>
      <c r="W72" s="252" t="str">
        <f>IF(ISNUMBER('Transformed 2007'!AE63),IF(ISNUMBER('Transformed 2007'!AG63),IF(ISNUMBER('Transformed 2010'!AI63),IF(ISNUMBER('Transformed 2007'!AK63),IF(ISNUMBER('Transformed 2007'!AM63),IF(ISNUMBER('Transformed 2007'!AO63),"","X"),"X"),"X"),"X"),"X"),"X")</f>
        <v/>
      </c>
      <c r="X72" s="252" t="str">
        <f>IF(ISNUMBER('Transformed 2010'!AE63),IF(ISNUMBER('Transformed 2010'!AG63),IF(ISNUMBER('Transformed 2010'!AI63),IF(ISNUMBER('Transformed 2010'!AK63),IF(ISNUMBER('Transformed 2010'!AM63),IF(ISNUMBER('Transformed 2010'!AO63),"","X"),"X"),"X"),"X"),"X"),"X")</f>
        <v/>
      </c>
      <c r="Y72" s="252" t="str">
        <f>IF(ISNUMBER('Transformed 2013'!AE63),IF(ISNUMBER('Transformed 2013'!AG63),IF(ISNUMBER('Transformed 2013'!AI63),IF(ISNUMBER('Transformed 2013'!AK63),IF(ISNUMBER('Transformed 2013'!AM63),IF(ISNUMBER('Transformed 2013'!AO63),"","X"),"X"),"X"),"X"),"X"),"X")</f>
        <v/>
      </c>
      <c r="Z72" s="252" t="str">
        <f>IF(ISNUMBER('Transformed 2016'!AE63),IF(ISNUMBER('Transformed 2016'!AG63),IF(ISNUMBER('Transformed 2016'!AI63),IF(ISNUMBER('Transformed 2016'!AK63),IF(ISNUMBER('Transformed 2016'!AM63),IF(ISNUMBER('Transformed 2016'!AO63),"","X"),"X"),"X"),"X"),"X"),"X")</f>
        <v/>
      </c>
      <c r="AA72" s="252" t="str">
        <f>IF(ISNUMBER('Transformed 2019 new'!AE63),IF(ISNUMBER('Transformed 2019 new'!AG63),IF(ISNUMBER('Transformed 2019 new'!AI63),IF(ISNUMBER('Transformed 2019 new'!AK63),IF(ISNUMBER('Transformed 2019 new'!AM63),IF(ISNUMBER('Transformed 2019 new'!AO63),"","X"),"X"),"X"),"X"),"X"),"X")</f>
        <v/>
      </c>
      <c r="AB72" s="260"/>
      <c r="AC72" s="252" t="str">
        <f>IF(ISNUMBER('Transformed 2007'!$AE63),"","X")</f>
        <v/>
      </c>
      <c r="AD72" s="252" t="str">
        <f>IF(ISNUMBER('Transformed 2010'!$AE63),"","X")</f>
        <v/>
      </c>
      <c r="AE72" s="252" t="str">
        <f>IF(ISNUMBER('Transformed 2013'!$AE63),"","X")</f>
        <v/>
      </c>
      <c r="AF72" s="252" t="str">
        <f>IF(ISNUMBER('Transformed 2016'!$AE63),"","X")</f>
        <v/>
      </c>
      <c r="AG72" s="266" t="str">
        <f>IF(ISNUMBER('Transformed 2019 new'!$AE63),"","X")</f>
        <v/>
      </c>
      <c r="AH72" s="252" t="str">
        <f>IF(ISNUMBER('Transformed 2007'!$AG63),"","X")</f>
        <v/>
      </c>
      <c r="AI72" s="252" t="str">
        <f>IF(ISNUMBER('Transformed 2010'!$AG63),"","X")</f>
        <v/>
      </c>
      <c r="AJ72" s="252" t="str">
        <f>IF(ISNUMBER('Transformed 2013'!$AG63),"","X")</f>
        <v/>
      </c>
      <c r="AK72" s="252" t="str">
        <f>IF(ISNUMBER('Transformed 2016'!$AG63),"","X")</f>
        <v/>
      </c>
      <c r="AL72" s="266" t="str">
        <f>IF(ISNUMBER('Transformed 2019 new'!$AG63),"","X")</f>
        <v/>
      </c>
      <c r="AM72" s="252" t="str">
        <f>IF(ISNUMBER('Transformed 2007'!$AI63),"","X")</f>
        <v/>
      </c>
      <c r="AN72" s="252" t="str">
        <f>IF(ISNUMBER('Transformed 2010'!$AI63),"","X")</f>
        <v/>
      </c>
      <c r="AO72" s="252" t="str">
        <f>IF(ISNUMBER('Transformed 2013'!$AI63),"","X")</f>
        <v/>
      </c>
      <c r="AP72" s="252" t="str">
        <f>IF(ISNUMBER('Transformed 2016'!$AI63),"","X")</f>
        <v/>
      </c>
      <c r="AQ72" s="266" t="str">
        <f>IF(ISNUMBER('Transformed 2019 new'!$AI63),"","X")</f>
        <v/>
      </c>
      <c r="AR72" s="252" t="str">
        <f>IF(ISNUMBER('Transformed 2007'!$AK63),"","X")</f>
        <v/>
      </c>
      <c r="AS72" s="252" t="str">
        <f>IF(ISNUMBER('Transformed 2010'!$AK63),"","X")</f>
        <v/>
      </c>
      <c r="AT72" s="252" t="str">
        <f>IF(ISNUMBER('Transformed 2013'!$AK63),"","X")</f>
        <v/>
      </c>
      <c r="AU72" s="252" t="str">
        <f>IF(ISNUMBER('Transformed 2016'!$AK63),"","X")</f>
        <v/>
      </c>
      <c r="AV72" s="266" t="str">
        <f>IF(ISNUMBER('Transformed 2019 new'!$AK63),"","X")</f>
        <v/>
      </c>
      <c r="AW72" s="252" t="str">
        <f>IF(ISNUMBER('Transformed 2007'!$AM63),"","X")</f>
        <v/>
      </c>
      <c r="AX72" s="252" t="str">
        <f>IF(ISNUMBER('Transformed 2010'!$AM63),"","X")</f>
        <v/>
      </c>
      <c r="AY72" s="252" t="str">
        <f>IF(ISNUMBER('Transformed 2013'!$AM63),"","X")</f>
        <v/>
      </c>
      <c r="AZ72" s="252" t="str">
        <f>IF(ISNUMBER('Transformed 2016'!$AM63),"","X")</f>
        <v/>
      </c>
      <c r="BA72" s="266" t="str">
        <f>IF(ISNUMBER('Transformed 2019 new'!$AM63),"","X")</f>
        <v/>
      </c>
      <c r="BB72" s="252" t="str">
        <f>IF(ISNUMBER('Transformed 2007'!$AO63),"","X")</f>
        <v/>
      </c>
      <c r="BC72" s="252" t="str">
        <f>IF(ISNUMBER('Transformed 2010'!$AO63),"","X")</f>
        <v/>
      </c>
      <c r="BD72" s="252" t="str">
        <f>IF(ISNUMBER('Transformed 2013'!$AO63),"","X")</f>
        <v/>
      </c>
      <c r="BE72" s="252" t="str">
        <f>IF(ISNUMBER('Transformed 2016'!$AO63),"","X")</f>
        <v/>
      </c>
      <c r="BF72" s="266" t="str">
        <f>IF(ISNUMBER('Transformed 2019 new'!$AO63),"","X")</f>
        <v/>
      </c>
    </row>
    <row r="73" spans="1:58" s="240" customFormat="1" ht="13">
      <c r="A73" s="241" t="s">
        <v>73</v>
      </c>
      <c r="B73" s="226" t="s">
        <v>73</v>
      </c>
      <c r="C73" s="239">
        <f>'Transformed 2007'!Y64</f>
        <v>0.37373002769765562</v>
      </c>
      <c r="D73" s="239">
        <f>'Transformed 2010'!Y64</f>
        <v>0.37603585681333201</v>
      </c>
      <c r="E73" s="239">
        <f>'Transformed 2013'!Y64</f>
        <v>0.39100326841659616</v>
      </c>
      <c r="F73" s="239">
        <f>'Transformed 2016'!Y64</f>
        <v>0.43439164037979844</v>
      </c>
      <c r="G73" s="239">
        <f>'Transformed 2019 new'!Y64</f>
        <v>0.43311934987983614</v>
      </c>
      <c r="I73" s="240">
        <v>1</v>
      </c>
      <c r="Q73" s="251">
        <f t="shared" si="13"/>
        <v>1.0061697721477756</v>
      </c>
      <c r="R73" s="251">
        <f t="shared" si="13"/>
        <v>1.039803149971132</v>
      </c>
      <c r="S73" s="251">
        <f t="shared" si="13"/>
        <v>1.1109667756459107</v>
      </c>
      <c r="T73" s="251">
        <f t="shared" si="13"/>
        <v>0.9970710981020493</v>
      </c>
      <c r="U73" s="273">
        <f t="shared" si="14"/>
        <v>1.1589096882261383</v>
      </c>
      <c r="W73" s="252" t="str">
        <f>IF(ISNUMBER('Transformed 2007'!AE64),IF(ISNUMBER('Transformed 2007'!AG64),IF(ISNUMBER('Transformed 2010'!AI64),IF(ISNUMBER('Transformed 2007'!AK64),IF(ISNUMBER('Transformed 2007'!AM64),IF(ISNUMBER('Transformed 2007'!AO64),"","X"),"X"),"X"),"X"),"X"),"X")</f>
        <v/>
      </c>
      <c r="X73" s="252" t="str">
        <f>IF(ISNUMBER('Transformed 2010'!AE64),IF(ISNUMBER('Transformed 2010'!AG64),IF(ISNUMBER('Transformed 2010'!AI64),IF(ISNUMBER('Transformed 2010'!AK64),IF(ISNUMBER('Transformed 2010'!AM64),IF(ISNUMBER('Transformed 2010'!AO64),"","X"),"X"),"X"),"X"),"X"),"X")</f>
        <v/>
      </c>
      <c r="Y73" s="252" t="str">
        <f>IF(ISNUMBER('Transformed 2013'!AE64),IF(ISNUMBER('Transformed 2013'!AG64),IF(ISNUMBER('Transformed 2013'!AI64),IF(ISNUMBER('Transformed 2013'!AK64),IF(ISNUMBER('Transformed 2013'!AM64),IF(ISNUMBER('Transformed 2013'!AO64),"","X"),"X"),"X"),"X"),"X"),"X")</f>
        <v/>
      </c>
      <c r="Z73" s="252" t="str">
        <f>IF(ISNUMBER('Transformed 2016'!AE64),IF(ISNUMBER('Transformed 2016'!AG64),IF(ISNUMBER('Transformed 2016'!AI64),IF(ISNUMBER('Transformed 2016'!AK64),IF(ISNUMBER('Transformed 2016'!AM64),IF(ISNUMBER('Transformed 2016'!AO64),"","X"),"X"),"X"),"X"),"X"),"X")</f>
        <v/>
      </c>
      <c r="AA73" s="252" t="str">
        <f>IF(ISNUMBER('Transformed 2019 new'!AE64),IF(ISNUMBER('Transformed 2019 new'!AG64),IF(ISNUMBER('Transformed 2019 new'!AI64),IF(ISNUMBER('Transformed 2019 new'!AK64),IF(ISNUMBER('Transformed 2019 new'!AM64),IF(ISNUMBER('Transformed 2019 new'!AO64),"","X"),"X"),"X"),"X"),"X"),"X")</f>
        <v/>
      </c>
      <c r="AB73" s="260"/>
      <c r="AC73" s="252" t="str">
        <f>IF(ISNUMBER('Transformed 2007'!$AE64),"","X")</f>
        <v/>
      </c>
      <c r="AD73" s="252" t="str">
        <f>IF(ISNUMBER('Transformed 2010'!$AE64),"","X")</f>
        <v/>
      </c>
      <c r="AE73" s="252" t="str">
        <f>IF(ISNUMBER('Transformed 2013'!$AE64),"","X")</f>
        <v/>
      </c>
      <c r="AF73" s="252" t="str">
        <f>IF(ISNUMBER('Transformed 2016'!$AE64),"","X")</f>
        <v/>
      </c>
      <c r="AG73" s="266" t="str">
        <f>IF(ISNUMBER('Transformed 2019 new'!$AE64),"","X")</f>
        <v/>
      </c>
      <c r="AH73" s="252" t="str">
        <f>IF(ISNUMBER('Transformed 2007'!$AG64),"","X")</f>
        <v/>
      </c>
      <c r="AI73" s="252" t="str">
        <f>IF(ISNUMBER('Transformed 2010'!$AG64),"","X")</f>
        <v/>
      </c>
      <c r="AJ73" s="252" t="str">
        <f>IF(ISNUMBER('Transformed 2013'!$AG64),"","X")</f>
        <v/>
      </c>
      <c r="AK73" s="252" t="str">
        <f>IF(ISNUMBER('Transformed 2016'!$AG64),"","X")</f>
        <v/>
      </c>
      <c r="AL73" s="266" t="str">
        <f>IF(ISNUMBER('Transformed 2019 new'!$AG64),"","X")</f>
        <v/>
      </c>
      <c r="AM73" s="252" t="str">
        <f>IF(ISNUMBER('Transformed 2007'!$AI64),"","X")</f>
        <v/>
      </c>
      <c r="AN73" s="252" t="str">
        <f>IF(ISNUMBER('Transformed 2010'!$AI64),"","X")</f>
        <v/>
      </c>
      <c r="AO73" s="252" t="str">
        <f>IF(ISNUMBER('Transformed 2013'!$AI64),"","X")</f>
        <v/>
      </c>
      <c r="AP73" s="252" t="str">
        <f>IF(ISNUMBER('Transformed 2016'!$AI64),"","X")</f>
        <v/>
      </c>
      <c r="AQ73" s="266" t="str">
        <f>IF(ISNUMBER('Transformed 2019 new'!$AI64),"","X")</f>
        <v/>
      </c>
      <c r="AR73" s="252" t="str">
        <f>IF(ISNUMBER('Transformed 2007'!$AK64),"","X")</f>
        <v/>
      </c>
      <c r="AS73" s="252" t="str">
        <f>IF(ISNUMBER('Transformed 2010'!$AK64),"","X")</f>
        <v/>
      </c>
      <c r="AT73" s="252" t="str">
        <f>IF(ISNUMBER('Transformed 2013'!$AK64),"","X")</f>
        <v/>
      </c>
      <c r="AU73" s="252" t="str">
        <f>IF(ISNUMBER('Transformed 2016'!$AK64),"","X")</f>
        <v/>
      </c>
      <c r="AV73" s="266" t="str">
        <f>IF(ISNUMBER('Transformed 2019 new'!$AK64),"","X")</f>
        <v/>
      </c>
      <c r="AW73" s="252" t="str">
        <f>IF(ISNUMBER('Transformed 2007'!$AM64),"","X")</f>
        <v/>
      </c>
      <c r="AX73" s="252" t="str">
        <f>IF(ISNUMBER('Transformed 2010'!$AM64),"","X")</f>
        <v/>
      </c>
      <c r="AY73" s="252" t="str">
        <f>IF(ISNUMBER('Transformed 2013'!$AM64),"","X")</f>
        <v/>
      </c>
      <c r="AZ73" s="252" t="str">
        <f>IF(ISNUMBER('Transformed 2016'!$AM64),"","X")</f>
        <v/>
      </c>
      <c r="BA73" s="266" t="str">
        <f>IF(ISNUMBER('Transformed 2019 new'!$AM64),"","X")</f>
        <v/>
      </c>
      <c r="BB73" s="252" t="str">
        <f>IF(ISNUMBER('Transformed 2007'!$AO64),"","X")</f>
        <v/>
      </c>
      <c r="BC73" s="252" t="str">
        <f>IF(ISNUMBER('Transformed 2010'!$AO64),"","X")</f>
        <v/>
      </c>
      <c r="BD73" s="252" t="str">
        <f>IF(ISNUMBER('Transformed 2013'!$AO64),"","X")</f>
        <v/>
      </c>
      <c r="BE73" s="252" t="str">
        <f>IF(ISNUMBER('Transformed 2016'!$AO64),"","X")</f>
        <v/>
      </c>
      <c r="BF73" s="266" t="str">
        <f>IF(ISNUMBER('Transformed 2019 new'!$AO64),"","X")</f>
        <v/>
      </c>
    </row>
    <row r="74" spans="1:58" s="240" customFormat="1" ht="13">
      <c r="A74" s="241" t="s">
        <v>74</v>
      </c>
      <c r="B74" s="226" t="s">
        <v>74</v>
      </c>
      <c r="C74" s="239">
        <f>'Transformed 2007'!Y65</f>
        <v>0.39985185959349734</v>
      </c>
      <c r="D74" s="239">
        <f>'Transformed 2010'!Y65</f>
        <v>0.39800502787237524</v>
      </c>
      <c r="E74" s="239">
        <f>'Transformed 2013'!Y65</f>
        <v>0.42278545517920896</v>
      </c>
      <c r="F74" s="239">
        <f>'Transformed 2016'!Y65</f>
        <v>0.45308036784193817</v>
      </c>
      <c r="G74" s="239">
        <f>'Transformed 2019 new'!Y65</f>
        <v>0.46432392879879658</v>
      </c>
      <c r="J74" s="240">
        <v>1</v>
      </c>
      <c r="Q74" s="251">
        <f t="shared" si="13"/>
        <v>0.9953812101236702</v>
      </c>
      <c r="R74" s="251">
        <f t="shared" si="13"/>
        <v>1.062261593626852</v>
      </c>
      <c r="S74" s="251">
        <f t="shared" si="13"/>
        <v>1.0716555224206752</v>
      </c>
      <c r="T74" s="251">
        <f t="shared" si="13"/>
        <v>1.0248158202272424</v>
      </c>
      <c r="U74" s="273">
        <f t="shared" si="14"/>
        <v>1.161239888369767</v>
      </c>
      <c r="W74" s="252" t="str">
        <f>IF(ISNUMBER('Transformed 2007'!AE65),IF(ISNUMBER('Transformed 2007'!AG65),IF(ISNUMBER('Transformed 2010'!AI65),IF(ISNUMBER('Transformed 2007'!AK65),IF(ISNUMBER('Transformed 2007'!AM65),IF(ISNUMBER('Transformed 2007'!AO65),"","X"),"X"),"X"),"X"),"X"),"X")</f>
        <v/>
      </c>
      <c r="X74" s="252" t="str">
        <f>IF(ISNUMBER('Transformed 2010'!AE65),IF(ISNUMBER('Transformed 2010'!AG65),IF(ISNUMBER('Transformed 2010'!AI65),IF(ISNUMBER('Transformed 2010'!AK65),IF(ISNUMBER('Transformed 2010'!AM65),IF(ISNUMBER('Transformed 2010'!AO65),"","X"),"X"),"X"),"X"),"X"),"X")</f>
        <v/>
      </c>
      <c r="Y74" s="252" t="str">
        <f>IF(ISNUMBER('Transformed 2013'!AE65),IF(ISNUMBER('Transformed 2013'!AG65),IF(ISNUMBER('Transformed 2013'!AI65),IF(ISNUMBER('Transformed 2013'!AK65),IF(ISNUMBER('Transformed 2013'!AM65),IF(ISNUMBER('Transformed 2013'!AO65),"","X"),"X"),"X"),"X"),"X"),"X")</f>
        <v/>
      </c>
      <c r="Z74" s="252" t="str">
        <f>IF(ISNUMBER('Transformed 2016'!AE65),IF(ISNUMBER('Transformed 2016'!AG65),IF(ISNUMBER('Transformed 2016'!AI65),IF(ISNUMBER('Transformed 2016'!AK65),IF(ISNUMBER('Transformed 2016'!AM65),IF(ISNUMBER('Transformed 2016'!AO65),"","X"),"X"),"X"),"X"),"X"),"X")</f>
        <v/>
      </c>
      <c r="AA74" s="252" t="str">
        <f>IF(ISNUMBER('Transformed 2019 new'!AE65),IF(ISNUMBER('Transformed 2019 new'!AG65),IF(ISNUMBER('Transformed 2019 new'!AI65),IF(ISNUMBER('Transformed 2019 new'!AK65),IF(ISNUMBER('Transformed 2019 new'!AM65),IF(ISNUMBER('Transformed 2019 new'!AO65),"","X"),"X"),"X"),"X"),"X"),"X")</f>
        <v/>
      </c>
      <c r="AB74" s="260"/>
      <c r="AC74" s="252" t="str">
        <f>IF(ISNUMBER('Transformed 2007'!$AE65),"","X")</f>
        <v/>
      </c>
      <c r="AD74" s="252" t="str">
        <f>IF(ISNUMBER('Transformed 2010'!$AE65),"","X")</f>
        <v/>
      </c>
      <c r="AE74" s="252" t="str">
        <f>IF(ISNUMBER('Transformed 2013'!$AE65),"","X")</f>
        <v/>
      </c>
      <c r="AF74" s="252" t="str">
        <f>IF(ISNUMBER('Transformed 2016'!$AE65),"","X")</f>
        <v/>
      </c>
      <c r="AG74" s="266" t="str">
        <f>IF(ISNUMBER('Transformed 2019 new'!$AE65),"","X")</f>
        <v/>
      </c>
      <c r="AH74" s="252" t="str">
        <f>IF(ISNUMBER('Transformed 2007'!$AG65),"","X")</f>
        <v/>
      </c>
      <c r="AI74" s="252" t="str">
        <f>IF(ISNUMBER('Transformed 2010'!$AG65),"","X")</f>
        <v/>
      </c>
      <c r="AJ74" s="252" t="str">
        <f>IF(ISNUMBER('Transformed 2013'!$AG65),"","X")</f>
        <v/>
      </c>
      <c r="AK74" s="252" t="str">
        <f>IF(ISNUMBER('Transformed 2016'!$AG65),"","X")</f>
        <v/>
      </c>
      <c r="AL74" s="266" t="str">
        <f>IF(ISNUMBER('Transformed 2019 new'!$AG65),"","X")</f>
        <v/>
      </c>
      <c r="AM74" s="252" t="str">
        <f>IF(ISNUMBER('Transformed 2007'!$AI65),"","X")</f>
        <v/>
      </c>
      <c r="AN74" s="252" t="str">
        <f>IF(ISNUMBER('Transformed 2010'!$AI65),"","X")</f>
        <v/>
      </c>
      <c r="AO74" s="252" t="str">
        <f>IF(ISNUMBER('Transformed 2013'!$AI65),"","X")</f>
        <v/>
      </c>
      <c r="AP74" s="252" t="str">
        <f>IF(ISNUMBER('Transformed 2016'!$AI65),"","X")</f>
        <v/>
      </c>
      <c r="AQ74" s="266" t="str">
        <f>IF(ISNUMBER('Transformed 2019 new'!$AI65),"","X")</f>
        <v/>
      </c>
      <c r="AR74" s="252" t="str">
        <f>IF(ISNUMBER('Transformed 2007'!$AK65),"","X")</f>
        <v/>
      </c>
      <c r="AS74" s="252" t="str">
        <f>IF(ISNUMBER('Transformed 2010'!$AK65),"","X")</f>
        <v/>
      </c>
      <c r="AT74" s="252" t="str">
        <f>IF(ISNUMBER('Transformed 2013'!$AK65),"","X")</f>
        <v/>
      </c>
      <c r="AU74" s="252" t="str">
        <f>IF(ISNUMBER('Transformed 2016'!$AK65),"","X")</f>
        <v/>
      </c>
      <c r="AV74" s="266" t="str">
        <f>IF(ISNUMBER('Transformed 2019 new'!$AK65),"","X")</f>
        <v/>
      </c>
      <c r="AW74" s="252" t="str">
        <f>IF(ISNUMBER('Transformed 2007'!$AM65),"","X")</f>
        <v/>
      </c>
      <c r="AX74" s="252" t="str">
        <f>IF(ISNUMBER('Transformed 2010'!$AM65),"","X")</f>
        <v/>
      </c>
      <c r="AY74" s="252" t="str">
        <f>IF(ISNUMBER('Transformed 2013'!$AM65),"","X")</f>
        <v/>
      </c>
      <c r="AZ74" s="252" t="str">
        <f>IF(ISNUMBER('Transformed 2016'!$AM65),"","X")</f>
        <v/>
      </c>
      <c r="BA74" s="266" t="str">
        <f>IF(ISNUMBER('Transformed 2019 new'!$AM65),"","X")</f>
        <v/>
      </c>
      <c r="BB74" s="252" t="str">
        <f>IF(ISNUMBER('Transformed 2007'!$AO65),"","X")</f>
        <v/>
      </c>
      <c r="BC74" s="252" t="str">
        <f>IF(ISNUMBER('Transformed 2010'!$AO65),"","X")</f>
        <v/>
      </c>
      <c r="BD74" s="252" t="str">
        <f>IF(ISNUMBER('Transformed 2013'!$AO65),"","X")</f>
        <v/>
      </c>
      <c r="BE74" s="252" t="str">
        <f>IF(ISNUMBER('Transformed 2016'!$AO65),"","X")</f>
        <v/>
      </c>
      <c r="BF74" s="266" t="str">
        <f>IF(ISNUMBER('Transformed 2019 new'!$AO65),"","X")</f>
        <v/>
      </c>
    </row>
    <row r="75" spans="1:58" s="240" customFormat="1" ht="13">
      <c r="A75" s="241" t="s">
        <v>190</v>
      </c>
      <c r="B75" s="226" t="s">
        <v>75</v>
      </c>
      <c r="C75" s="239">
        <f>'Transformed 2007'!Y66</f>
        <v>0.52900788697403933</v>
      </c>
      <c r="D75" s="239">
        <f>'Transformed 2010'!Y66</f>
        <v>0.53452074485089285</v>
      </c>
      <c r="E75" s="239">
        <f>'Transformed 2013'!Y66</f>
        <v>0.48815947658482139</v>
      </c>
      <c r="F75" s="239">
        <f>'Transformed 2016'!Y66</f>
        <v>0.52129804138214286</v>
      </c>
      <c r="G75" s="239">
        <f>'Transformed 2019 new'!Y66</f>
        <v>0.49292865646922618</v>
      </c>
      <c r="H75" s="240">
        <v>1</v>
      </c>
      <c r="Q75" s="251">
        <f t="shared" si="13"/>
        <v>1.0104211260599296</v>
      </c>
      <c r="R75" s="251">
        <f t="shared" si="13"/>
        <v>0.91326572689147145</v>
      </c>
      <c r="S75" s="251">
        <f t="shared" si="13"/>
        <v>1.0678847106055585</v>
      </c>
      <c r="T75" s="251">
        <f t="shared" si="13"/>
        <v>0.94557933722962095</v>
      </c>
      <c r="U75" s="273">
        <f t="shared" si="14"/>
        <v>0.93179831266564139</v>
      </c>
      <c r="W75" s="252" t="str">
        <f>IF(ISNUMBER('Transformed 2007'!AE66),IF(ISNUMBER('Transformed 2007'!AG66),IF(ISNUMBER('Transformed 2010'!AI66),IF(ISNUMBER('Transformed 2007'!AK66),IF(ISNUMBER('Transformed 2007'!AM66),IF(ISNUMBER('Transformed 2007'!AO66),"","X"),"X"),"X"),"X"),"X"),"X")</f>
        <v/>
      </c>
      <c r="X75" s="252" t="str">
        <f>IF(ISNUMBER('Transformed 2010'!AE66),IF(ISNUMBER('Transformed 2010'!AG66),IF(ISNUMBER('Transformed 2010'!AI66),IF(ISNUMBER('Transformed 2010'!AK66),IF(ISNUMBER('Transformed 2010'!AM66),IF(ISNUMBER('Transformed 2010'!AO66),"","X"),"X"),"X"),"X"),"X"),"X")</f>
        <v/>
      </c>
      <c r="Y75" s="252" t="str">
        <f>IF(ISNUMBER('Transformed 2013'!AE66),IF(ISNUMBER('Transformed 2013'!AG66),IF(ISNUMBER('Transformed 2013'!AI66),IF(ISNUMBER('Transformed 2013'!AK66),IF(ISNUMBER('Transformed 2013'!AM66),IF(ISNUMBER('Transformed 2013'!AO66),"","X"),"X"),"X"),"X"),"X"),"X")</f>
        <v/>
      </c>
      <c r="Z75" s="252" t="str">
        <f>IF(ISNUMBER('Transformed 2016'!AE66),IF(ISNUMBER('Transformed 2016'!AG66),IF(ISNUMBER('Transformed 2016'!AI66),IF(ISNUMBER('Transformed 2016'!AK66),IF(ISNUMBER('Transformed 2016'!AM66),IF(ISNUMBER('Transformed 2016'!AO66),"","X"),"X"),"X"),"X"),"X"),"X")</f>
        <v/>
      </c>
      <c r="AA75" s="252" t="str">
        <f>IF(ISNUMBER('Transformed 2019 new'!AE66),IF(ISNUMBER('Transformed 2019 new'!AG66),IF(ISNUMBER('Transformed 2019 new'!AI66),IF(ISNUMBER('Transformed 2019 new'!AK66),IF(ISNUMBER('Transformed 2019 new'!AM66),IF(ISNUMBER('Transformed 2019 new'!AO66),"","X"),"X"),"X"),"X"),"X"),"X")</f>
        <v/>
      </c>
      <c r="AB75" s="260"/>
      <c r="AC75" s="252" t="str">
        <f>IF(ISNUMBER('Transformed 2007'!$AE66),"","X")</f>
        <v/>
      </c>
      <c r="AD75" s="252" t="str">
        <f>IF(ISNUMBER('Transformed 2010'!$AE66),"","X")</f>
        <v/>
      </c>
      <c r="AE75" s="252" t="str">
        <f>IF(ISNUMBER('Transformed 2013'!$AE66),"","X")</f>
        <v/>
      </c>
      <c r="AF75" s="252" t="str">
        <f>IF(ISNUMBER('Transformed 2016'!$AE66),"","X")</f>
        <v/>
      </c>
      <c r="AG75" s="266" t="str">
        <f>IF(ISNUMBER('Transformed 2019 new'!$AE66),"","X")</f>
        <v/>
      </c>
      <c r="AH75" s="252" t="str">
        <f>IF(ISNUMBER('Transformed 2007'!$AG66),"","X")</f>
        <v/>
      </c>
      <c r="AI75" s="252" t="str">
        <f>IF(ISNUMBER('Transformed 2010'!$AG66),"","X")</f>
        <v/>
      </c>
      <c r="AJ75" s="252" t="str">
        <f>IF(ISNUMBER('Transformed 2013'!$AG66),"","X")</f>
        <v/>
      </c>
      <c r="AK75" s="252" t="str">
        <f>IF(ISNUMBER('Transformed 2016'!$AG66),"","X")</f>
        <v/>
      </c>
      <c r="AL75" s="266" t="str">
        <f>IF(ISNUMBER('Transformed 2019 new'!$AG66),"","X")</f>
        <v/>
      </c>
      <c r="AM75" s="252" t="str">
        <f>IF(ISNUMBER('Transformed 2007'!$AI66),"","X")</f>
        <v/>
      </c>
      <c r="AN75" s="252" t="str">
        <f>IF(ISNUMBER('Transformed 2010'!$AI66),"","X")</f>
        <v/>
      </c>
      <c r="AO75" s="252" t="str">
        <f>IF(ISNUMBER('Transformed 2013'!$AI66),"","X")</f>
        <v/>
      </c>
      <c r="AP75" s="252" t="str">
        <f>IF(ISNUMBER('Transformed 2016'!$AI66),"","X")</f>
        <v/>
      </c>
      <c r="AQ75" s="266" t="str">
        <f>IF(ISNUMBER('Transformed 2019 new'!$AI66),"","X")</f>
        <v/>
      </c>
      <c r="AR75" s="252" t="str">
        <f>IF(ISNUMBER('Transformed 2007'!$AK66),"","X")</f>
        <v/>
      </c>
      <c r="AS75" s="252" t="str">
        <f>IF(ISNUMBER('Transformed 2010'!$AK66),"","X")</f>
        <v/>
      </c>
      <c r="AT75" s="252" t="str">
        <f>IF(ISNUMBER('Transformed 2013'!$AK66),"","X")</f>
        <v/>
      </c>
      <c r="AU75" s="252" t="str">
        <f>IF(ISNUMBER('Transformed 2016'!$AK66),"","X")</f>
        <v/>
      </c>
      <c r="AV75" s="266" t="str">
        <f>IF(ISNUMBER('Transformed 2019 new'!$AK66),"","X")</f>
        <v/>
      </c>
      <c r="AW75" s="252" t="str">
        <f>IF(ISNUMBER('Transformed 2007'!$AM66),"","X")</f>
        <v/>
      </c>
      <c r="AX75" s="252" t="str">
        <f>IF(ISNUMBER('Transformed 2010'!$AM66),"","X")</f>
        <v/>
      </c>
      <c r="AY75" s="252" t="str">
        <f>IF(ISNUMBER('Transformed 2013'!$AM66),"","X")</f>
        <v/>
      </c>
      <c r="AZ75" s="252" t="str">
        <f>IF(ISNUMBER('Transformed 2016'!$AM66),"","X")</f>
        <v/>
      </c>
      <c r="BA75" s="266" t="str">
        <f>IF(ISNUMBER('Transformed 2019 new'!$AM66),"","X")</f>
        <v/>
      </c>
      <c r="BB75" s="252" t="str">
        <f>IF(ISNUMBER('Transformed 2007'!$AO66),"","X")</f>
        <v/>
      </c>
      <c r="BC75" s="252" t="str">
        <f>IF(ISNUMBER('Transformed 2010'!$AO66),"","X")</f>
        <v/>
      </c>
      <c r="BD75" s="252" t="str">
        <f>IF(ISNUMBER('Transformed 2013'!$AO66),"","X")</f>
        <v/>
      </c>
      <c r="BE75" s="252" t="str">
        <f>IF(ISNUMBER('Transformed 2016'!$AO66),"","X")</f>
        <v/>
      </c>
      <c r="BF75" s="266" t="str">
        <f>IF(ISNUMBER('Transformed 2019 new'!$AO66),"","X")</f>
        <v/>
      </c>
    </row>
    <row r="76" spans="1:58" s="240" customFormat="1" ht="13">
      <c r="A76" s="278" t="s">
        <v>76</v>
      </c>
      <c r="B76" s="267" t="s">
        <v>76</v>
      </c>
      <c r="C76" s="239"/>
      <c r="D76" s="239"/>
      <c r="E76" s="239"/>
      <c r="F76" s="239"/>
      <c r="G76" s="239"/>
      <c r="H76" s="240">
        <v>1</v>
      </c>
      <c r="U76" s="274"/>
      <c r="V76" s="277" t="s">
        <v>681</v>
      </c>
      <c r="W76" s="252" t="str">
        <f>IF(ISNUMBER('Transformed 2007'!AE67),IF(ISNUMBER('Transformed 2007'!AG67),IF(ISNUMBER('Transformed 2010'!AI67),IF(ISNUMBER('Transformed 2007'!AK67),IF(ISNUMBER('Transformed 2007'!AM67),IF(ISNUMBER('Transformed 2007'!AO67),"","X"),"X"),"X"),"X"),"X"),"X")</f>
        <v>X</v>
      </c>
      <c r="X76" s="252" t="str">
        <f>IF(ISNUMBER('Transformed 2010'!AE67),IF(ISNUMBER('Transformed 2010'!AG67),IF(ISNUMBER('Transformed 2010'!AI67),IF(ISNUMBER('Transformed 2010'!AK67),IF(ISNUMBER('Transformed 2010'!AM67),IF(ISNUMBER('Transformed 2010'!AO67),"","X"),"X"),"X"),"X"),"X"),"X")</f>
        <v>X</v>
      </c>
      <c r="Y76" s="252" t="str">
        <f>IF(ISNUMBER('Transformed 2013'!AE67),IF(ISNUMBER('Transformed 2013'!AG67),IF(ISNUMBER('Transformed 2013'!AI67),IF(ISNUMBER('Transformed 2013'!AK67),IF(ISNUMBER('Transformed 2013'!AM67),IF(ISNUMBER('Transformed 2013'!AO67),"","X"),"X"),"X"),"X"),"X"),"X")</f>
        <v>X</v>
      </c>
      <c r="Z76" s="252" t="str">
        <f>IF(ISNUMBER('Transformed 2016'!AE67),IF(ISNUMBER('Transformed 2016'!AG67),IF(ISNUMBER('Transformed 2016'!AI67),IF(ISNUMBER('Transformed 2016'!AK67),IF(ISNUMBER('Transformed 2016'!AM67),IF(ISNUMBER('Transformed 2016'!AO67),"","X"),"X"),"X"),"X"),"X"),"X")</f>
        <v>X</v>
      </c>
      <c r="AA76" s="252" t="str">
        <f>IF(ISNUMBER('Transformed 2019 new'!AE67),IF(ISNUMBER('Transformed 2019 new'!AG67),IF(ISNUMBER('Transformed 2019 new'!AI67),IF(ISNUMBER('Transformed 2019 new'!AK67),IF(ISNUMBER('Transformed 2019 new'!AM67),IF(ISNUMBER('Transformed 2019 new'!AO67),"","X"),"X"),"X"),"X"),"X"),"X")</f>
        <v>X</v>
      </c>
      <c r="AB76" s="260"/>
      <c r="AC76" s="252" t="str">
        <f>IF(ISNUMBER('Transformed 2007'!$AE67),"","X")</f>
        <v/>
      </c>
      <c r="AD76" s="252" t="str">
        <f>IF(ISNUMBER('Transformed 2010'!$AE67),"","X")</f>
        <v/>
      </c>
      <c r="AE76" s="252" t="str">
        <f>IF(ISNUMBER('Transformed 2013'!$AE67),"","X")</f>
        <v/>
      </c>
      <c r="AF76" s="252" t="str">
        <f>IF(ISNUMBER('Transformed 2016'!$AE67),"","X")</f>
        <v/>
      </c>
      <c r="AG76" s="266" t="str">
        <f>IF(ISNUMBER('Transformed 2019 new'!$AE67),"","X")</f>
        <v/>
      </c>
      <c r="AH76" s="252" t="str">
        <f>IF(ISNUMBER('Transformed 2007'!$AG67),"","X")</f>
        <v>X</v>
      </c>
      <c r="AI76" s="252" t="str">
        <f>IF(ISNUMBER('Transformed 2010'!$AG67),"","X")</f>
        <v>X</v>
      </c>
      <c r="AJ76" s="252" t="str">
        <f>IF(ISNUMBER('Transformed 2013'!$AG67),"","X")</f>
        <v>X</v>
      </c>
      <c r="AK76" s="252" t="str">
        <f>IF(ISNUMBER('Transformed 2016'!$AG67),"","X")</f>
        <v>X</v>
      </c>
      <c r="AL76" s="266" t="str">
        <f>IF(ISNUMBER('Transformed 2019 new'!$AG67),"","X")</f>
        <v>X</v>
      </c>
      <c r="AM76" s="252" t="str">
        <f>IF(ISNUMBER('Transformed 2007'!$AI67),"","X")</f>
        <v/>
      </c>
      <c r="AN76" s="252" t="str">
        <f>IF(ISNUMBER('Transformed 2010'!$AI67),"","X")</f>
        <v/>
      </c>
      <c r="AO76" s="252" t="str">
        <f>IF(ISNUMBER('Transformed 2013'!$AI67),"","X")</f>
        <v/>
      </c>
      <c r="AP76" s="252" t="str">
        <f>IF(ISNUMBER('Transformed 2016'!$AI67),"","X")</f>
        <v/>
      </c>
      <c r="AQ76" s="266" t="str">
        <f>IF(ISNUMBER('Transformed 2019 new'!$AI67),"","X")</f>
        <v/>
      </c>
      <c r="AR76" s="252" t="str">
        <f>IF(ISNUMBER('Transformed 2007'!$AK67),"","X")</f>
        <v/>
      </c>
      <c r="AS76" s="252" t="str">
        <f>IF(ISNUMBER('Transformed 2010'!$AK67),"","X")</f>
        <v/>
      </c>
      <c r="AT76" s="252" t="str">
        <f>IF(ISNUMBER('Transformed 2013'!$AK67),"","X")</f>
        <v/>
      </c>
      <c r="AU76" s="252" t="str">
        <f>IF(ISNUMBER('Transformed 2016'!$AK67),"","X")</f>
        <v/>
      </c>
      <c r="AV76" s="266" t="str">
        <f>IF(ISNUMBER('Transformed 2019 new'!$AK67),"","X")</f>
        <v/>
      </c>
      <c r="AW76" s="252" t="str">
        <f>IF(ISNUMBER('Transformed 2007'!$AM67),"","X")</f>
        <v/>
      </c>
      <c r="AX76" s="252" t="str">
        <f>IF(ISNUMBER('Transformed 2010'!$AM67),"","X")</f>
        <v/>
      </c>
      <c r="AY76" s="252" t="str">
        <f>IF(ISNUMBER('Transformed 2013'!$AM67),"","X")</f>
        <v/>
      </c>
      <c r="AZ76" s="252" t="str">
        <f>IF(ISNUMBER('Transformed 2016'!$AM67),"","X")</f>
        <v/>
      </c>
      <c r="BA76" s="266" t="str">
        <f>IF(ISNUMBER('Transformed 2019 new'!$AM67),"","X")</f>
        <v/>
      </c>
      <c r="BB76" s="252" t="str">
        <f>IF(ISNUMBER('Transformed 2007'!$AO67),"","X")</f>
        <v/>
      </c>
      <c r="BC76" s="252" t="str">
        <f>IF(ISNUMBER('Transformed 2010'!$AO67),"","X")</f>
        <v/>
      </c>
      <c r="BD76" s="252" t="str">
        <f>IF(ISNUMBER('Transformed 2013'!$AO67),"","X")</f>
        <v/>
      </c>
      <c r="BE76" s="252" t="str">
        <f>IF(ISNUMBER('Transformed 2016'!$AO67),"","X")</f>
        <v/>
      </c>
      <c r="BF76" s="266" t="str">
        <f>IF(ISNUMBER('Transformed 2019 new'!$AO67),"","X")</f>
        <v/>
      </c>
    </row>
    <row r="77" spans="1:58" s="240" customFormat="1" ht="13">
      <c r="A77" s="241" t="s">
        <v>77</v>
      </c>
      <c r="B77" s="226" t="s">
        <v>77</v>
      </c>
      <c r="C77" s="239">
        <f>'Transformed 2007'!Y68</f>
        <v>0.77343726461875018</v>
      </c>
      <c r="D77" s="239">
        <f>'Transformed 2010'!Y68</f>
        <v>0.78599097917321437</v>
      </c>
      <c r="E77" s="239">
        <f>'Transformed 2013'!Y68</f>
        <v>0.80185051837767851</v>
      </c>
      <c r="F77" s="239">
        <f>'Transformed 2016'!Y68</f>
        <v>0.81615126854642861</v>
      </c>
      <c r="G77" s="239">
        <f>'Transformed 2019 new'!Y68</f>
        <v>0.78468805089169602</v>
      </c>
      <c r="L77" s="240">
        <v>1</v>
      </c>
      <c r="Q77" s="251">
        <f t="shared" si="13"/>
        <v>1.0162310702221624</v>
      </c>
      <c r="R77" s="251">
        <f t="shared" si="13"/>
        <v>1.0201777623722181</v>
      </c>
      <c r="S77" s="251">
        <f t="shared" si="13"/>
        <v>1.0178346834490843</v>
      </c>
      <c r="T77" s="251">
        <f t="shared" si="13"/>
        <v>0.96144928168675303</v>
      </c>
      <c r="U77" s="273">
        <f t="shared" si="14"/>
        <v>1.0145464755677265</v>
      </c>
      <c r="W77" s="252" t="str">
        <f>IF(ISNUMBER('Transformed 2007'!AE68),IF(ISNUMBER('Transformed 2007'!AG68),IF(ISNUMBER('Transformed 2010'!AI68),IF(ISNUMBER('Transformed 2007'!AK68),IF(ISNUMBER('Transformed 2007'!AM68),IF(ISNUMBER('Transformed 2007'!AO68),"","X"),"X"),"X"),"X"),"X"),"X")</f>
        <v/>
      </c>
      <c r="X77" s="252" t="str">
        <f>IF(ISNUMBER('Transformed 2010'!AE68),IF(ISNUMBER('Transformed 2010'!AG68),IF(ISNUMBER('Transformed 2010'!AI68),IF(ISNUMBER('Transformed 2010'!AK68),IF(ISNUMBER('Transformed 2010'!AM68),IF(ISNUMBER('Transformed 2010'!AO68),"","X"),"X"),"X"),"X"),"X"),"X")</f>
        <v/>
      </c>
      <c r="Y77" s="252" t="str">
        <f>IF(ISNUMBER('Transformed 2013'!AE68),IF(ISNUMBER('Transformed 2013'!AG68),IF(ISNUMBER('Transformed 2013'!AI68),IF(ISNUMBER('Transformed 2013'!AK68),IF(ISNUMBER('Transformed 2013'!AM68),IF(ISNUMBER('Transformed 2013'!AO68),"","X"),"X"),"X"),"X"),"X"),"X")</f>
        <v/>
      </c>
      <c r="Z77" s="252" t="str">
        <f>IF(ISNUMBER('Transformed 2016'!AE68),IF(ISNUMBER('Transformed 2016'!AG68),IF(ISNUMBER('Transformed 2016'!AI68),IF(ISNUMBER('Transformed 2016'!AK68),IF(ISNUMBER('Transformed 2016'!AM68),IF(ISNUMBER('Transformed 2016'!AO68),"","X"),"X"),"X"),"X"),"X"),"X")</f>
        <v/>
      </c>
      <c r="AA77" s="252" t="str">
        <f>IF(ISNUMBER('Transformed 2019 new'!AE68),IF(ISNUMBER('Transformed 2019 new'!AG68),IF(ISNUMBER('Transformed 2019 new'!AI68),IF(ISNUMBER('Transformed 2019 new'!AK68),IF(ISNUMBER('Transformed 2019 new'!AM68),IF(ISNUMBER('Transformed 2019 new'!AO68),"","X"),"X"),"X"),"X"),"X"),"X")</f>
        <v/>
      </c>
      <c r="AB77" s="260"/>
      <c r="AC77" s="252" t="str">
        <f>IF(ISNUMBER('Transformed 2007'!$AE68),"","X")</f>
        <v/>
      </c>
      <c r="AD77" s="252" t="str">
        <f>IF(ISNUMBER('Transformed 2010'!$AE68),"","X")</f>
        <v/>
      </c>
      <c r="AE77" s="252" t="str">
        <f>IF(ISNUMBER('Transformed 2013'!$AE68),"","X")</f>
        <v/>
      </c>
      <c r="AF77" s="252" t="str">
        <f>IF(ISNUMBER('Transformed 2016'!$AE68),"","X")</f>
        <v/>
      </c>
      <c r="AG77" s="266" t="str">
        <f>IF(ISNUMBER('Transformed 2019 new'!$AE68),"","X")</f>
        <v/>
      </c>
      <c r="AH77" s="252" t="str">
        <f>IF(ISNUMBER('Transformed 2007'!$AG68),"","X")</f>
        <v/>
      </c>
      <c r="AI77" s="252" t="str">
        <f>IF(ISNUMBER('Transformed 2010'!$AG68),"","X")</f>
        <v/>
      </c>
      <c r="AJ77" s="252" t="str">
        <f>IF(ISNUMBER('Transformed 2013'!$AG68),"","X")</f>
        <v/>
      </c>
      <c r="AK77" s="252" t="str">
        <f>IF(ISNUMBER('Transformed 2016'!$AG68),"","X")</f>
        <v/>
      </c>
      <c r="AL77" s="266" t="str">
        <f>IF(ISNUMBER('Transformed 2019 new'!$AG68),"","X")</f>
        <v/>
      </c>
      <c r="AM77" s="252" t="str">
        <f>IF(ISNUMBER('Transformed 2007'!$AI68),"","X")</f>
        <v/>
      </c>
      <c r="AN77" s="252" t="str">
        <f>IF(ISNUMBER('Transformed 2010'!$AI68),"","X")</f>
        <v/>
      </c>
      <c r="AO77" s="252" t="str">
        <f>IF(ISNUMBER('Transformed 2013'!$AI68),"","X")</f>
        <v/>
      </c>
      <c r="AP77" s="252" t="str">
        <f>IF(ISNUMBER('Transformed 2016'!$AI68),"","X")</f>
        <v/>
      </c>
      <c r="AQ77" s="266" t="str">
        <f>IF(ISNUMBER('Transformed 2019 new'!$AI68),"","X")</f>
        <v/>
      </c>
      <c r="AR77" s="252" t="str">
        <f>IF(ISNUMBER('Transformed 2007'!$AK68),"","X")</f>
        <v/>
      </c>
      <c r="AS77" s="252" t="str">
        <f>IF(ISNUMBER('Transformed 2010'!$AK68),"","X")</f>
        <v/>
      </c>
      <c r="AT77" s="252" t="str">
        <f>IF(ISNUMBER('Transformed 2013'!$AK68),"","X")</f>
        <v/>
      </c>
      <c r="AU77" s="252" t="str">
        <f>IF(ISNUMBER('Transformed 2016'!$AK68),"","X")</f>
        <v/>
      </c>
      <c r="AV77" s="266" t="str">
        <f>IF(ISNUMBER('Transformed 2019 new'!$AK68),"","X")</f>
        <v/>
      </c>
      <c r="AW77" s="252" t="str">
        <f>IF(ISNUMBER('Transformed 2007'!$AM68),"","X")</f>
        <v/>
      </c>
      <c r="AX77" s="252" t="str">
        <f>IF(ISNUMBER('Transformed 2010'!$AM68),"","X")</f>
        <v/>
      </c>
      <c r="AY77" s="252" t="str">
        <f>IF(ISNUMBER('Transformed 2013'!$AM68),"","X")</f>
        <v/>
      </c>
      <c r="AZ77" s="252" t="str">
        <f>IF(ISNUMBER('Transformed 2016'!$AM68),"","X")</f>
        <v/>
      </c>
      <c r="BA77" s="266" t="str">
        <f>IF(ISNUMBER('Transformed 2019 new'!$AM68),"","X")</f>
        <v/>
      </c>
      <c r="BB77" s="252" t="str">
        <f>IF(ISNUMBER('Transformed 2007'!$AO68),"","X")</f>
        <v/>
      </c>
      <c r="BC77" s="252" t="str">
        <f>IF(ISNUMBER('Transformed 2010'!$AO68),"","X")</f>
        <v/>
      </c>
      <c r="BD77" s="252" t="str">
        <f>IF(ISNUMBER('Transformed 2013'!$AO68),"","X")</f>
        <v/>
      </c>
      <c r="BE77" s="252" t="str">
        <f>IF(ISNUMBER('Transformed 2016'!$AO68),"","X")</f>
        <v/>
      </c>
      <c r="BF77" s="266" t="str">
        <f>IF(ISNUMBER('Transformed 2019 new'!$AO68),"","X")</f>
        <v/>
      </c>
    </row>
    <row r="78" spans="1:58" s="240" customFormat="1" ht="13">
      <c r="A78" s="241" t="s">
        <v>176</v>
      </c>
      <c r="B78" s="227" t="s">
        <v>176</v>
      </c>
      <c r="C78" s="239">
        <f>'Transformed 2007'!Y69</f>
        <v>0.69730287048660711</v>
      </c>
      <c r="D78" s="239">
        <f>'Transformed 2010'!Y69</f>
        <v>0.66833791624107153</v>
      </c>
      <c r="E78" s="239">
        <f>'Transformed 2013'!Y69</f>
        <v>0.68663725893482153</v>
      </c>
      <c r="F78" s="239">
        <f>'Transformed 2016'!Y69</f>
        <v>0.71891248967142862</v>
      </c>
      <c r="G78" s="239">
        <f>'Transformed 2019 new'!Y69</f>
        <v>0.74065678258393719</v>
      </c>
      <c r="M78" s="240">
        <v>1</v>
      </c>
      <c r="Q78" s="251">
        <f t="shared" si="13"/>
        <v>0.95846144412782552</v>
      </c>
      <c r="R78" s="251">
        <f t="shared" si="13"/>
        <v>1.027380374880825</v>
      </c>
      <c r="S78" s="251">
        <f t="shared" si="13"/>
        <v>1.0470047762725192</v>
      </c>
      <c r="T78" s="251">
        <f t="shared" si="13"/>
        <v>1.0302460914574547</v>
      </c>
      <c r="U78" s="273">
        <f t="shared" si="14"/>
        <v>1.0621737180962354</v>
      </c>
      <c r="W78" s="252" t="str">
        <f>IF(ISNUMBER('Transformed 2007'!AE69),IF(ISNUMBER('Transformed 2007'!AG69),IF(ISNUMBER('Transformed 2010'!AI69),IF(ISNUMBER('Transformed 2007'!AK69),IF(ISNUMBER('Transformed 2007'!AM69),IF(ISNUMBER('Transformed 2007'!AO69),"","X"),"X"),"X"),"X"),"X"),"X")</f>
        <v/>
      </c>
      <c r="X78" s="252" t="str">
        <f>IF(ISNUMBER('Transformed 2010'!AE69),IF(ISNUMBER('Transformed 2010'!AG69),IF(ISNUMBER('Transformed 2010'!AI69),IF(ISNUMBER('Transformed 2010'!AK69),IF(ISNUMBER('Transformed 2010'!AM69),IF(ISNUMBER('Transformed 2010'!AO69),"","X"),"X"),"X"),"X"),"X"),"X")</f>
        <v/>
      </c>
      <c r="Y78" s="252" t="str">
        <f>IF(ISNUMBER('Transformed 2013'!AE69),IF(ISNUMBER('Transformed 2013'!AG69),IF(ISNUMBER('Transformed 2013'!AI69),IF(ISNUMBER('Transformed 2013'!AK69),IF(ISNUMBER('Transformed 2013'!AM69),IF(ISNUMBER('Transformed 2013'!AO69),"","X"),"X"),"X"),"X"),"X"),"X")</f>
        <v/>
      </c>
      <c r="Z78" s="252" t="str">
        <f>IF(ISNUMBER('Transformed 2016'!AE69),IF(ISNUMBER('Transformed 2016'!AG69),IF(ISNUMBER('Transformed 2016'!AI69),IF(ISNUMBER('Transformed 2016'!AK69),IF(ISNUMBER('Transformed 2016'!AM69),IF(ISNUMBER('Transformed 2016'!AO69),"","X"),"X"),"X"),"X"),"X"),"X")</f>
        <v/>
      </c>
      <c r="AA78" s="252" t="str">
        <f>IF(ISNUMBER('Transformed 2019 new'!AE69),IF(ISNUMBER('Transformed 2019 new'!AG69),IF(ISNUMBER('Transformed 2019 new'!AI69),IF(ISNUMBER('Transformed 2019 new'!AK69),IF(ISNUMBER('Transformed 2019 new'!AM69),IF(ISNUMBER('Transformed 2019 new'!AO69),"","X"),"X"),"X"),"X"),"X"),"X")</f>
        <v/>
      </c>
      <c r="AB78" s="260"/>
      <c r="AC78" s="252" t="str">
        <f>IF(ISNUMBER('Transformed 2007'!$AE69),"","X")</f>
        <v/>
      </c>
      <c r="AD78" s="252" t="str">
        <f>IF(ISNUMBER('Transformed 2010'!$AE69),"","X")</f>
        <v/>
      </c>
      <c r="AE78" s="252" t="str">
        <f>IF(ISNUMBER('Transformed 2013'!$AE69),"","X")</f>
        <v/>
      </c>
      <c r="AF78" s="252" t="str">
        <f>IF(ISNUMBER('Transformed 2016'!$AE69),"","X")</f>
        <v/>
      </c>
      <c r="AG78" s="266" t="str">
        <f>IF(ISNUMBER('Transformed 2019 new'!$AE69),"","X")</f>
        <v/>
      </c>
      <c r="AH78" s="252" t="str">
        <f>IF(ISNUMBER('Transformed 2007'!$AG69),"","X")</f>
        <v/>
      </c>
      <c r="AI78" s="252" t="str">
        <f>IF(ISNUMBER('Transformed 2010'!$AG69),"","X")</f>
        <v/>
      </c>
      <c r="AJ78" s="252" t="str">
        <f>IF(ISNUMBER('Transformed 2013'!$AG69),"","X")</f>
        <v/>
      </c>
      <c r="AK78" s="252" t="str">
        <f>IF(ISNUMBER('Transformed 2016'!$AG69),"","X")</f>
        <v/>
      </c>
      <c r="AL78" s="266" t="str">
        <f>IF(ISNUMBER('Transformed 2019 new'!$AG69),"","X")</f>
        <v/>
      </c>
      <c r="AM78" s="252" t="str">
        <f>IF(ISNUMBER('Transformed 2007'!$AI69),"","X")</f>
        <v/>
      </c>
      <c r="AN78" s="252" t="str">
        <f>IF(ISNUMBER('Transformed 2010'!$AI69),"","X")</f>
        <v/>
      </c>
      <c r="AO78" s="252" t="str">
        <f>IF(ISNUMBER('Transformed 2013'!$AI69),"","X")</f>
        <v/>
      </c>
      <c r="AP78" s="252" t="str">
        <f>IF(ISNUMBER('Transformed 2016'!$AI69),"","X")</f>
        <v/>
      </c>
      <c r="AQ78" s="266" t="str">
        <f>IF(ISNUMBER('Transformed 2019 new'!$AI69),"","X")</f>
        <v/>
      </c>
      <c r="AR78" s="252" t="str">
        <f>IF(ISNUMBER('Transformed 2007'!$AK69),"","X")</f>
        <v/>
      </c>
      <c r="AS78" s="252" t="str">
        <f>IF(ISNUMBER('Transformed 2010'!$AK69),"","X")</f>
        <v/>
      </c>
      <c r="AT78" s="252" t="str">
        <f>IF(ISNUMBER('Transformed 2013'!$AK69),"","X")</f>
        <v/>
      </c>
      <c r="AU78" s="252" t="str">
        <f>IF(ISNUMBER('Transformed 2016'!$AK69),"","X")</f>
        <v/>
      </c>
      <c r="AV78" s="266" t="str">
        <f>IF(ISNUMBER('Transformed 2019 new'!$AK69),"","X")</f>
        <v/>
      </c>
      <c r="AW78" s="252" t="str">
        <f>IF(ISNUMBER('Transformed 2007'!$AM69),"","X")</f>
        <v/>
      </c>
      <c r="AX78" s="252" t="str">
        <f>IF(ISNUMBER('Transformed 2010'!$AM69),"","X")</f>
        <v/>
      </c>
      <c r="AY78" s="252" t="str">
        <f>IF(ISNUMBER('Transformed 2013'!$AM69),"","X")</f>
        <v/>
      </c>
      <c r="AZ78" s="252" t="str">
        <f>IF(ISNUMBER('Transformed 2016'!$AM69),"","X")</f>
        <v/>
      </c>
      <c r="BA78" s="266" t="str">
        <f>IF(ISNUMBER('Transformed 2019 new'!$AM69),"","X")</f>
        <v/>
      </c>
      <c r="BB78" s="252" t="str">
        <f>IF(ISNUMBER('Transformed 2007'!$AO69),"","X")</f>
        <v/>
      </c>
      <c r="BC78" s="252" t="str">
        <f>IF(ISNUMBER('Transformed 2010'!$AO69),"","X")</f>
        <v/>
      </c>
      <c r="BD78" s="252" t="str">
        <f>IF(ISNUMBER('Transformed 2013'!$AO69),"","X")</f>
        <v/>
      </c>
      <c r="BE78" s="252" t="str">
        <f>IF(ISNUMBER('Transformed 2016'!$AO69),"","X")</f>
        <v/>
      </c>
      <c r="BF78" s="266" t="str">
        <f>IF(ISNUMBER('Transformed 2019 new'!$AO69),"","X")</f>
        <v/>
      </c>
    </row>
    <row r="79" spans="1:58" s="240" customFormat="1" ht="13">
      <c r="A79" s="241" t="s">
        <v>79</v>
      </c>
      <c r="B79" s="226" t="s">
        <v>79</v>
      </c>
      <c r="C79" s="239">
        <f>'Transformed 2007'!Y70</f>
        <v>0.67221832083214295</v>
      </c>
      <c r="D79" s="239">
        <f>'Transformed 2010'!Y70</f>
        <v>0.66988478471696433</v>
      </c>
      <c r="E79" s="239">
        <f>'Transformed 2013'!Y70</f>
        <v>0.67818620044017863</v>
      </c>
      <c r="F79" s="239">
        <f>'Transformed 2016'!Y70</f>
        <v>0.68423244373839287</v>
      </c>
      <c r="G79" s="239">
        <f>'Transformed 2019 new'!Y70</f>
        <v>0.71925807571722922</v>
      </c>
      <c r="L79" s="240">
        <v>1</v>
      </c>
      <c r="Q79" s="251">
        <f t="shared" si="13"/>
        <v>0.99652860381387709</v>
      </c>
      <c r="R79" s="251">
        <f t="shared" si="13"/>
        <v>1.0123923037402944</v>
      </c>
      <c r="S79" s="251">
        <f t="shared" si="13"/>
        <v>1.0089153145467866</v>
      </c>
      <c r="T79" s="251">
        <f t="shared" si="13"/>
        <v>1.0511896685101181</v>
      </c>
      <c r="U79" s="273">
        <f t="shared" si="14"/>
        <v>1.0699769009967706</v>
      </c>
      <c r="W79" s="252" t="str">
        <f>IF(ISNUMBER('Transformed 2007'!AE70),IF(ISNUMBER('Transformed 2007'!AG70),IF(ISNUMBER('Transformed 2010'!AI70),IF(ISNUMBER('Transformed 2007'!AK70),IF(ISNUMBER('Transformed 2007'!AM70),IF(ISNUMBER('Transformed 2007'!AO70),"","X"),"X"),"X"),"X"),"X"),"X")</f>
        <v/>
      </c>
      <c r="X79" s="252" t="str">
        <f>IF(ISNUMBER('Transformed 2010'!AE70),IF(ISNUMBER('Transformed 2010'!AG70),IF(ISNUMBER('Transformed 2010'!AI70),IF(ISNUMBER('Transformed 2010'!AK70),IF(ISNUMBER('Transformed 2010'!AM70),IF(ISNUMBER('Transformed 2010'!AO70),"","X"),"X"),"X"),"X"),"X"),"X")</f>
        <v/>
      </c>
      <c r="Y79" s="252" t="str">
        <f>IF(ISNUMBER('Transformed 2013'!AE70),IF(ISNUMBER('Transformed 2013'!AG70),IF(ISNUMBER('Transformed 2013'!AI70),IF(ISNUMBER('Transformed 2013'!AK70),IF(ISNUMBER('Transformed 2013'!AM70),IF(ISNUMBER('Transformed 2013'!AO70),"","X"),"X"),"X"),"X"),"X"),"X")</f>
        <v/>
      </c>
      <c r="Z79" s="252" t="str">
        <f>IF(ISNUMBER('Transformed 2016'!AE70),IF(ISNUMBER('Transformed 2016'!AG70),IF(ISNUMBER('Transformed 2016'!AI70),IF(ISNUMBER('Transformed 2016'!AK70),IF(ISNUMBER('Transformed 2016'!AM70),IF(ISNUMBER('Transformed 2016'!AO70),"","X"),"X"),"X"),"X"),"X"),"X")</f>
        <v/>
      </c>
      <c r="AA79" s="252" t="str">
        <f>IF(ISNUMBER('Transformed 2019 new'!AE70),IF(ISNUMBER('Transformed 2019 new'!AG70),IF(ISNUMBER('Transformed 2019 new'!AI70),IF(ISNUMBER('Transformed 2019 new'!AK70),IF(ISNUMBER('Transformed 2019 new'!AM70),IF(ISNUMBER('Transformed 2019 new'!AO70),"","X"),"X"),"X"),"X"),"X"),"X")</f>
        <v/>
      </c>
      <c r="AB79" s="260"/>
      <c r="AC79" s="252" t="str">
        <f>IF(ISNUMBER('Transformed 2007'!$AE70),"","X")</f>
        <v/>
      </c>
      <c r="AD79" s="252" t="str">
        <f>IF(ISNUMBER('Transformed 2010'!$AE70),"","X")</f>
        <v/>
      </c>
      <c r="AE79" s="252" t="str">
        <f>IF(ISNUMBER('Transformed 2013'!$AE70),"","X")</f>
        <v/>
      </c>
      <c r="AF79" s="252" t="str">
        <f>IF(ISNUMBER('Transformed 2016'!$AE70),"","X")</f>
        <v/>
      </c>
      <c r="AG79" s="266" t="str">
        <f>IF(ISNUMBER('Transformed 2019 new'!$AE70),"","X")</f>
        <v/>
      </c>
      <c r="AH79" s="252" t="str">
        <f>IF(ISNUMBER('Transformed 2007'!$AG70),"","X")</f>
        <v/>
      </c>
      <c r="AI79" s="252" t="str">
        <f>IF(ISNUMBER('Transformed 2010'!$AG70),"","X")</f>
        <v/>
      </c>
      <c r="AJ79" s="252" t="str">
        <f>IF(ISNUMBER('Transformed 2013'!$AG70),"","X")</f>
        <v/>
      </c>
      <c r="AK79" s="252" t="str">
        <f>IF(ISNUMBER('Transformed 2016'!$AG70),"","X")</f>
        <v/>
      </c>
      <c r="AL79" s="266" t="str">
        <f>IF(ISNUMBER('Transformed 2019 new'!$AG70),"","X")</f>
        <v/>
      </c>
      <c r="AM79" s="252" t="str">
        <f>IF(ISNUMBER('Transformed 2007'!$AI70),"","X")</f>
        <v/>
      </c>
      <c r="AN79" s="252" t="str">
        <f>IF(ISNUMBER('Transformed 2010'!$AI70),"","X")</f>
        <v/>
      </c>
      <c r="AO79" s="252" t="str">
        <f>IF(ISNUMBER('Transformed 2013'!$AI70),"","X")</f>
        <v/>
      </c>
      <c r="AP79" s="252" t="str">
        <f>IF(ISNUMBER('Transformed 2016'!$AI70),"","X")</f>
        <v/>
      </c>
      <c r="AQ79" s="266" t="str">
        <f>IF(ISNUMBER('Transformed 2019 new'!$AI70),"","X")</f>
        <v/>
      </c>
      <c r="AR79" s="252" t="str">
        <f>IF(ISNUMBER('Transformed 2007'!$AK70),"","X")</f>
        <v/>
      </c>
      <c r="AS79" s="252" t="str">
        <f>IF(ISNUMBER('Transformed 2010'!$AK70),"","X")</f>
        <v/>
      </c>
      <c r="AT79" s="252" t="str">
        <f>IF(ISNUMBER('Transformed 2013'!$AK70),"","X")</f>
        <v/>
      </c>
      <c r="AU79" s="252" t="str">
        <f>IF(ISNUMBER('Transformed 2016'!$AK70),"","X")</f>
        <v/>
      </c>
      <c r="AV79" s="266" t="str">
        <f>IF(ISNUMBER('Transformed 2019 new'!$AK70),"","X")</f>
        <v/>
      </c>
      <c r="AW79" s="252" t="str">
        <f>IF(ISNUMBER('Transformed 2007'!$AM70),"","X")</f>
        <v/>
      </c>
      <c r="AX79" s="252" t="str">
        <f>IF(ISNUMBER('Transformed 2010'!$AM70),"","X")</f>
        <v/>
      </c>
      <c r="AY79" s="252" t="str">
        <f>IF(ISNUMBER('Transformed 2013'!$AM70),"","X")</f>
        <v/>
      </c>
      <c r="AZ79" s="252" t="str">
        <f>IF(ISNUMBER('Transformed 2016'!$AM70),"","X")</f>
        <v/>
      </c>
      <c r="BA79" s="266" t="str">
        <f>IF(ISNUMBER('Transformed 2019 new'!$AM70),"","X")</f>
        <v/>
      </c>
      <c r="BB79" s="252" t="str">
        <f>IF(ISNUMBER('Transformed 2007'!$AO70),"","X")</f>
        <v/>
      </c>
      <c r="BC79" s="252" t="str">
        <f>IF(ISNUMBER('Transformed 2010'!$AO70),"","X")</f>
        <v/>
      </c>
      <c r="BD79" s="252" t="str">
        <f>IF(ISNUMBER('Transformed 2013'!$AO70),"","X")</f>
        <v/>
      </c>
      <c r="BE79" s="252" t="str">
        <f>IF(ISNUMBER('Transformed 2016'!$AO70),"","X")</f>
        <v/>
      </c>
      <c r="BF79" s="266" t="str">
        <f>IF(ISNUMBER('Transformed 2019 new'!$AO70),"","X")</f>
        <v/>
      </c>
    </row>
    <row r="80" spans="1:58" s="240" customFormat="1" ht="13">
      <c r="A80" s="241" t="s">
        <v>80</v>
      </c>
      <c r="B80" s="226" t="s">
        <v>80</v>
      </c>
      <c r="C80" s="239">
        <f>'Transformed 2007'!Y71</f>
        <v>0.51272295763078635</v>
      </c>
      <c r="D80" s="239">
        <f>'Transformed 2010'!Y71</f>
        <v>0.52502063222096496</v>
      </c>
      <c r="E80" s="239">
        <f>'Transformed 2013'!Y71</f>
        <v>0.53060631920489354</v>
      </c>
      <c r="F80" s="239">
        <f>'Transformed 2016'!Y71</f>
        <v>0.53637838440667918</v>
      </c>
      <c r="G80" s="239">
        <f>'Transformed 2019 new'!Y71</f>
        <v>0.53257741148755799</v>
      </c>
      <c r="N80" s="240">
        <v>1</v>
      </c>
      <c r="Q80" s="251">
        <f t="shared" si="13"/>
        <v>1.0239850281856</v>
      </c>
      <c r="R80" s="251">
        <f t="shared" si="13"/>
        <v>1.0106389856724292</v>
      </c>
      <c r="S80" s="251">
        <f t="shared" si="13"/>
        <v>1.0108782443647393</v>
      </c>
      <c r="T80" s="251">
        <f t="shared" si="13"/>
        <v>0.9929136351694603</v>
      </c>
      <c r="U80" s="273">
        <f t="shared" si="14"/>
        <v>1.0387235515033617</v>
      </c>
      <c r="W80" s="252" t="str">
        <f>IF(ISNUMBER('Transformed 2007'!AE71),IF(ISNUMBER('Transformed 2007'!AG71),IF(ISNUMBER('Transformed 2010'!AI71),IF(ISNUMBER('Transformed 2007'!AK71),IF(ISNUMBER('Transformed 2007'!AM71),IF(ISNUMBER('Transformed 2007'!AO71),"","X"),"X"),"X"),"X"),"X"),"X")</f>
        <v/>
      </c>
      <c r="X80" s="252" t="str">
        <f>IF(ISNUMBER('Transformed 2010'!AE71),IF(ISNUMBER('Transformed 2010'!AG71),IF(ISNUMBER('Transformed 2010'!AI71),IF(ISNUMBER('Transformed 2010'!AK71),IF(ISNUMBER('Transformed 2010'!AM71),IF(ISNUMBER('Transformed 2010'!AO71),"","X"),"X"),"X"),"X"),"X"),"X")</f>
        <v/>
      </c>
      <c r="Y80" s="252" t="str">
        <f>IF(ISNUMBER('Transformed 2013'!AE71),IF(ISNUMBER('Transformed 2013'!AG71),IF(ISNUMBER('Transformed 2013'!AI71),IF(ISNUMBER('Transformed 2013'!AK71),IF(ISNUMBER('Transformed 2013'!AM71),IF(ISNUMBER('Transformed 2013'!AO71),"","X"),"X"),"X"),"X"),"X"),"X")</f>
        <v/>
      </c>
      <c r="Z80" s="252" t="str">
        <f>IF(ISNUMBER('Transformed 2016'!AE71),IF(ISNUMBER('Transformed 2016'!AG71),IF(ISNUMBER('Transformed 2016'!AI71),IF(ISNUMBER('Transformed 2016'!AK71),IF(ISNUMBER('Transformed 2016'!AM71),IF(ISNUMBER('Transformed 2016'!AO71),"","X"),"X"),"X"),"X"),"X"),"X")</f>
        <v/>
      </c>
      <c r="AA80" s="252" t="str">
        <f>IF(ISNUMBER('Transformed 2019 new'!AE71),IF(ISNUMBER('Transformed 2019 new'!AG71),IF(ISNUMBER('Transformed 2019 new'!AI71),IF(ISNUMBER('Transformed 2019 new'!AK71),IF(ISNUMBER('Transformed 2019 new'!AM71),IF(ISNUMBER('Transformed 2019 new'!AO71),"","X"),"X"),"X"),"X"),"X"),"X")</f>
        <v/>
      </c>
      <c r="AB80" s="260"/>
      <c r="AC80" s="252" t="str">
        <f>IF(ISNUMBER('Transformed 2007'!$AE71),"","X")</f>
        <v/>
      </c>
      <c r="AD80" s="252" t="str">
        <f>IF(ISNUMBER('Transformed 2010'!$AE71),"","X")</f>
        <v/>
      </c>
      <c r="AE80" s="252" t="str">
        <f>IF(ISNUMBER('Transformed 2013'!$AE71),"","X")</f>
        <v/>
      </c>
      <c r="AF80" s="252" t="str">
        <f>IF(ISNUMBER('Transformed 2016'!$AE71),"","X")</f>
        <v/>
      </c>
      <c r="AG80" s="266" t="str">
        <f>IF(ISNUMBER('Transformed 2019 new'!$AE71),"","X")</f>
        <v/>
      </c>
      <c r="AH80" s="252" t="str">
        <f>IF(ISNUMBER('Transformed 2007'!$AG71),"","X")</f>
        <v/>
      </c>
      <c r="AI80" s="252" t="str">
        <f>IF(ISNUMBER('Transformed 2010'!$AG71),"","X")</f>
        <v/>
      </c>
      <c r="AJ80" s="252" t="str">
        <f>IF(ISNUMBER('Transformed 2013'!$AG71),"","X")</f>
        <v/>
      </c>
      <c r="AK80" s="252" t="str">
        <f>IF(ISNUMBER('Transformed 2016'!$AG71),"","X")</f>
        <v/>
      </c>
      <c r="AL80" s="266" t="str">
        <f>IF(ISNUMBER('Transformed 2019 new'!$AG71),"","X")</f>
        <v/>
      </c>
      <c r="AM80" s="252" t="str">
        <f>IF(ISNUMBER('Transformed 2007'!$AI71),"","X")</f>
        <v/>
      </c>
      <c r="AN80" s="252" t="str">
        <f>IF(ISNUMBER('Transformed 2010'!$AI71),"","X")</f>
        <v/>
      </c>
      <c r="AO80" s="252" t="str">
        <f>IF(ISNUMBER('Transformed 2013'!$AI71),"","X")</f>
        <v/>
      </c>
      <c r="AP80" s="252" t="str">
        <f>IF(ISNUMBER('Transformed 2016'!$AI71),"","X")</f>
        <v/>
      </c>
      <c r="AQ80" s="266" t="str">
        <f>IF(ISNUMBER('Transformed 2019 new'!$AI71),"","X")</f>
        <v/>
      </c>
      <c r="AR80" s="252" t="str">
        <f>IF(ISNUMBER('Transformed 2007'!$AK71),"","X")</f>
        <v/>
      </c>
      <c r="AS80" s="252" t="str">
        <f>IF(ISNUMBER('Transformed 2010'!$AK71),"","X")</f>
        <v/>
      </c>
      <c r="AT80" s="252" t="str">
        <f>IF(ISNUMBER('Transformed 2013'!$AK71),"","X")</f>
        <v/>
      </c>
      <c r="AU80" s="252" t="str">
        <f>IF(ISNUMBER('Transformed 2016'!$AK71),"","X")</f>
        <v/>
      </c>
      <c r="AV80" s="266" t="str">
        <f>IF(ISNUMBER('Transformed 2019 new'!$AK71),"","X")</f>
        <v/>
      </c>
      <c r="AW80" s="252" t="str">
        <f>IF(ISNUMBER('Transformed 2007'!$AM71),"","X")</f>
        <v/>
      </c>
      <c r="AX80" s="252" t="str">
        <f>IF(ISNUMBER('Transformed 2010'!$AM71),"","X")</f>
        <v/>
      </c>
      <c r="AY80" s="252" t="str">
        <f>IF(ISNUMBER('Transformed 2013'!$AM71),"","X")</f>
        <v/>
      </c>
      <c r="AZ80" s="252" t="str">
        <f>IF(ISNUMBER('Transformed 2016'!$AM71),"","X")</f>
        <v/>
      </c>
      <c r="BA80" s="266" t="str">
        <f>IF(ISNUMBER('Transformed 2019 new'!$AM71),"","X")</f>
        <v/>
      </c>
      <c r="BB80" s="252" t="str">
        <f>IF(ISNUMBER('Transformed 2007'!$AO71),"","X")</f>
        <v/>
      </c>
      <c r="BC80" s="252" t="str">
        <f>IF(ISNUMBER('Transformed 2010'!$AO71),"","X")</f>
        <v/>
      </c>
      <c r="BD80" s="252" t="str">
        <f>IF(ISNUMBER('Transformed 2013'!$AO71),"","X")</f>
        <v/>
      </c>
      <c r="BE80" s="252" t="str">
        <f>IF(ISNUMBER('Transformed 2016'!$AO71),"","X")</f>
        <v/>
      </c>
      <c r="BF80" s="266" t="str">
        <f>IF(ISNUMBER('Transformed 2019 new'!$AO71),"","X")</f>
        <v/>
      </c>
    </row>
    <row r="81" spans="1:58" s="240" customFormat="1" ht="13">
      <c r="A81" s="241" t="s">
        <v>81</v>
      </c>
      <c r="B81" s="226" t="s">
        <v>81</v>
      </c>
      <c r="C81" s="239">
        <f>'Transformed 2007'!Y72</f>
        <v>0.82966423813214296</v>
      </c>
      <c r="D81" s="239">
        <f>'Transformed 2010'!Y72</f>
        <v>0.81537729899464295</v>
      </c>
      <c r="E81" s="239">
        <f>'Transformed 2013'!Y72</f>
        <v>0.84148386659553587</v>
      </c>
      <c r="F81" s="239">
        <f>'Transformed 2016'!Y72</f>
        <v>0.86332805257946421</v>
      </c>
      <c r="G81" s="239">
        <f>'Transformed 2019 new'!Y72</f>
        <v>0.85901933299356359</v>
      </c>
      <c r="J81" s="240">
        <v>1</v>
      </c>
      <c r="Q81" s="251">
        <f t="shared" si="13"/>
        <v>0.98277985420986114</v>
      </c>
      <c r="R81" s="251">
        <f t="shared" si="13"/>
        <v>1.0320177758604296</v>
      </c>
      <c r="S81" s="251">
        <f t="shared" si="13"/>
        <v>1.0259591263137406</v>
      </c>
      <c r="T81" s="251">
        <f t="shared" si="13"/>
        <v>0.99500917458545801</v>
      </c>
      <c r="U81" s="273">
        <f t="shared" si="14"/>
        <v>1.0353818972931856</v>
      </c>
      <c r="W81" s="252" t="str">
        <f>IF(ISNUMBER('Transformed 2007'!AE72),IF(ISNUMBER('Transformed 2007'!AG72),IF(ISNUMBER('Transformed 2010'!AI72),IF(ISNUMBER('Transformed 2007'!AK72),IF(ISNUMBER('Transformed 2007'!AM72),IF(ISNUMBER('Transformed 2007'!AO72),"","X"),"X"),"X"),"X"),"X"),"X")</f>
        <v/>
      </c>
      <c r="X81" s="252" t="str">
        <f>IF(ISNUMBER('Transformed 2010'!AE72),IF(ISNUMBER('Transformed 2010'!AG72),IF(ISNUMBER('Transformed 2010'!AI72),IF(ISNUMBER('Transformed 2010'!AK72),IF(ISNUMBER('Transformed 2010'!AM72),IF(ISNUMBER('Transformed 2010'!AO72),"","X"),"X"),"X"),"X"),"X"),"X")</f>
        <v/>
      </c>
      <c r="Y81" s="252" t="str">
        <f>IF(ISNUMBER('Transformed 2013'!AE72),IF(ISNUMBER('Transformed 2013'!AG72),IF(ISNUMBER('Transformed 2013'!AI72),IF(ISNUMBER('Transformed 2013'!AK72),IF(ISNUMBER('Transformed 2013'!AM72),IF(ISNUMBER('Transformed 2013'!AO72),"","X"),"X"),"X"),"X"),"X"),"X")</f>
        <v/>
      </c>
      <c r="Z81" s="252" t="str">
        <f>IF(ISNUMBER('Transformed 2016'!AE72),IF(ISNUMBER('Transformed 2016'!AG72),IF(ISNUMBER('Transformed 2016'!AI72),IF(ISNUMBER('Transformed 2016'!AK72),IF(ISNUMBER('Transformed 2016'!AM72),IF(ISNUMBER('Transformed 2016'!AO72),"","X"),"X"),"X"),"X"),"X"),"X")</f>
        <v/>
      </c>
      <c r="AA81" s="252" t="str">
        <f>IF(ISNUMBER('Transformed 2019 new'!AE72),IF(ISNUMBER('Transformed 2019 new'!AG72),IF(ISNUMBER('Transformed 2019 new'!AI72),IF(ISNUMBER('Transformed 2019 new'!AK72),IF(ISNUMBER('Transformed 2019 new'!AM72),IF(ISNUMBER('Transformed 2019 new'!AO72),"","X"),"X"),"X"),"X"),"X"),"X")</f>
        <v/>
      </c>
      <c r="AB81" s="260"/>
      <c r="AC81" s="252" t="str">
        <f>IF(ISNUMBER('Transformed 2007'!$AE72),"","X")</f>
        <v/>
      </c>
      <c r="AD81" s="252" t="str">
        <f>IF(ISNUMBER('Transformed 2010'!$AE72),"","X")</f>
        <v/>
      </c>
      <c r="AE81" s="252" t="str">
        <f>IF(ISNUMBER('Transformed 2013'!$AE72),"","X")</f>
        <v/>
      </c>
      <c r="AF81" s="252" t="str">
        <f>IF(ISNUMBER('Transformed 2016'!$AE72),"","X")</f>
        <v/>
      </c>
      <c r="AG81" s="266" t="str">
        <f>IF(ISNUMBER('Transformed 2019 new'!$AE72),"","X")</f>
        <v/>
      </c>
      <c r="AH81" s="252" t="str">
        <f>IF(ISNUMBER('Transformed 2007'!$AG72),"","X")</f>
        <v/>
      </c>
      <c r="AI81" s="252" t="str">
        <f>IF(ISNUMBER('Transformed 2010'!$AG72),"","X")</f>
        <v/>
      </c>
      <c r="AJ81" s="252" t="str">
        <f>IF(ISNUMBER('Transformed 2013'!$AG72),"","X")</f>
        <v/>
      </c>
      <c r="AK81" s="252" t="str">
        <f>IF(ISNUMBER('Transformed 2016'!$AG72),"","X")</f>
        <v/>
      </c>
      <c r="AL81" s="266" t="str">
        <f>IF(ISNUMBER('Transformed 2019 new'!$AG72),"","X")</f>
        <v/>
      </c>
      <c r="AM81" s="252" t="str">
        <f>IF(ISNUMBER('Transformed 2007'!$AI72),"","X")</f>
        <v/>
      </c>
      <c r="AN81" s="252" t="str">
        <f>IF(ISNUMBER('Transformed 2010'!$AI72),"","X")</f>
        <v/>
      </c>
      <c r="AO81" s="252" t="str">
        <f>IF(ISNUMBER('Transformed 2013'!$AI72),"","X")</f>
        <v/>
      </c>
      <c r="AP81" s="252" t="str">
        <f>IF(ISNUMBER('Transformed 2016'!$AI72),"","X")</f>
        <v/>
      </c>
      <c r="AQ81" s="266" t="str">
        <f>IF(ISNUMBER('Transformed 2019 new'!$AI72),"","X")</f>
        <v/>
      </c>
      <c r="AR81" s="252" t="str">
        <f>IF(ISNUMBER('Transformed 2007'!$AK72),"","X")</f>
        <v/>
      </c>
      <c r="AS81" s="252" t="str">
        <f>IF(ISNUMBER('Transformed 2010'!$AK72),"","X")</f>
        <v/>
      </c>
      <c r="AT81" s="252" t="str">
        <f>IF(ISNUMBER('Transformed 2013'!$AK72),"","X")</f>
        <v/>
      </c>
      <c r="AU81" s="252" t="str">
        <f>IF(ISNUMBER('Transformed 2016'!$AK72),"","X")</f>
        <v/>
      </c>
      <c r="AV81" s="266" t="str">
        <f>IF(ISNUMBER('Transformed 2019 new'!$AK72),"","X")</f>
        <v/>
      </c>
      <c r="AW81" s="252" t="str">
        <f>IF(ISNUMBER('Transformed 2007'!$AM72),"","X")</f>
        <v/>
      </c>
      <c r="AX81" s="252" t="str">
        <f>IF(ISNUMBER('Transformed 2010'!$AM72),"","X")</f>
        <v/>
      </c>
      <c r="AY81" s="252" t="str">
        <f>IF(ISNUMBER('Transformed 2013'!$AM72),"","X")</f>
        <v/>
      </c>
      <c r="AZ81" s="252" t="str">
        <f>IF(ISNUMBER('Transformed 2016'!$AM72),"","X")</f>
        <v/>
      </c>
      <c r="BA81" s="266" t="str">
        <f>IF(ISNUMBER('Transformed 2019 new'!$AM72),"","X")</f>
        <v/>
      </c>
      <c r="BB81" s="252" t="str">
        <f>IF(ISNUMBER('Transformed 2007'!$AO72),"","X")</f>
        <v/>
      </c>
      <c r="BC81" s="252" t="str">
        <f>IF(ISNUMBER('Transformed 2010'!$AO72),"","X")</f>
        <v/>
      </c>
      <c r="BD81" s="252" t="str">
        <f>IF(ISNUMBER('Transformed 2013'!$AO72),"","X")</f>
        <v/>
      </c>
      <c r="BE81" s="252" t="str">
        <f>IF(ISNUMBER('Transformed 2016'!$AO72),"","X")</f>
        <v/>
      </c>
      <c r="BF81" s="266" t="str">
        <f>IF(ISNUMBER('Transformed 2019 new'!$AO72),"","X")</f>
        <v/>
      </c>
    </row>
    <row r="82" spans="1:58" s="240" customFormat="1" ht="13">
      <c r="A82" s="241" t="s">
        <v>82</v>
      </c>
      <c r="B82" s="226" t="s">
        <v>82</v>
      </c>
      <c r="C82" s="239">
        <f>'Transformed 2007'!Y73</f>
        <v>0.65657941737068182</v>
      </c>
      <c r="D82" s="239">
        <f>'Transformed 2010'!Y73</f>
        <v>0.65084600150081773</v>
      </c>
      <c r="E82" s="239">
        <f>'Transformed 2013'!Y73</f>
        <v>0.66831455799500938</v>
      </c>
      <c r="F82" s="239">
        <f>'Transformed 2016'!Y73</f>
        <v>0.62399944733581836</v>
      </c>
      <c r="G82" s="239">
        <f>'Transformed 2019 new'!Y73</f>
        <v>0.62292986774831605</v>
      </c>
      <c r="H82" s="240">
        <v>1</v>
      </c>
      <c r="Q82" s="251">
        <f t="shared" si="13"/>
        <v>0.99126774961538699</v>
      </c>
      <c r="R82" s="251">
        <f t="shared" si="13"/>
        <v>1.0268397692448137</v>
      </c>
      <c r="S82" s="251">
        <f t="shared" si="13"/>
        <v>0.93369123846091362</v>
      </c>
      <c r="T82" s="251">
        <f t="shared" si="13"/>
        <v>0.99828592863011512</v>
      </c>
      <c r="U82" s="273">
        <f t="shared" si="14"/>
        <v>0.94875022163028233</v>
      </c>
      <c r="W82" s="252" t="str">
        <f>IF(ISNUMBER('Transformed 2007'!AE73),IF(ISNUMBER('Transformed 2007'!AG73),IF(ISNUMBER('Transformed 2010'!AI73),IF(ISNUMBER('Transformed 2007'!AK73),IF(ISNUMBER('Transformed 2007'!AM73),IF(ISNUMBER('Transformed 2007'!AO73),"","X"),"X"),"X"),"X"),"X"),"X")</f>
        <v/>
      </c>
      <c r="X82" s="252" t="str">
        <f>IF(ISNUMBER('Transformed 2010'!AE73),IF(ISNUMBER('Transformed 2010'!AG73),IF(ISNUMBER('Transformed 2010'!AI73),IF(ISNUMBER('Transformed 2010'!AK73),IF(ISNUMBER('Transformed 2010'!AM73),IF(ISNUMBER('Transformed 2010'!AO73),"","X"),"X"),"X"),"X"),"X"),"X")</f>
        <v/>
      </c>
      <c r="Y82" s="252" t="str">
        <f>IF(ISNUMBER('Transformed 2013'!AE73),IF(ISNUMBER('Transformed 2013'!AG73),IF(ISNUMBER('Transformed 2013'!AI73),IF(ISNUMBER('Transformed 2013'!AK73),IF(ISNUMBER('Transformed 2013'!AM73),IF(ISNUMBER('Transformed 2013'!AO73),"","X"),"X"),"X"),"X"),"X"),"X")</f>
        <v/>
      </c>
      <c r="Z82" s="252" t="str">
        <f>IF(ISNUMBER('Transformed 2016'!AE73),IF(ISNUMBER('Transformed 2016'!AG73),IF(ISNUMBER('Transformed 2016'!AI73),IF(ISNUMBER('Transformed 2016'!AK73),IF(ISNUMBER('Transformed 2016'!AM73),IF(ISNUMBER('Transformed 2016'!AO73),"","X"),"X"),"X"),"X"),"X"),"X")</f>
        <v/>
      </c>
      <c r="AA82" s="252" t="str">
        <f>IF(ISNUMBER('Transformed 2019 new'!AE73),IF(ISNUMBER('Transformed 2019 new'!AG73),IF(ISNUMBER('Transformed 2019 new'!AI73),IF(ISNUMBER('Transformed 2019 new'!AK73),IF(ISNUMBER('Transformed 2019 new'!AM73),IF(ISNUMBER('Transformed 2019 new'!AO73),"","X"),"X"),"X"),"X"),"X"),"X")</f>
        <v/>
      </c>
      <c r="AB82" s="260"/>
      <c r="AC82" s="252" t="str">
        <f>IF(ISNUMBER('Transformed 2007'!$AE73),"","X")</f>
        <v/>
      </c>
      <c r="AD82" s="252" t="str">
        <f>IF(ISNUMBER('Transformed 2010'!$AE73),"","X")</f>
        <v/>
      </c>
      <c r="AE82" s="252" t="str">
        <f>IF(ISNUMBER('Transformed 2013'!$AE73),"","X")</f>
        <v/>
      </c>
      <c r="AF82" s="252" t="str">
        <f>IF(ISNUMBER('Transformed 2016'!$AE73),"","X")</f>
        <v/>
      </c>
      <c r="AG82" s="266" t="str">
        <f>IF(ISNUMBER('Transformed 2019 new'!$AE73),"","X")</f>
        <v/>
      </c>
      <c r="AH82" s="252" t="str">
        <f>IF(ISNUMBER('Transformed 2007'!$AG73),"","X")</f>
        <v/>
      </c>
      <c r="AI82" s="252" t="str">
        <f>IF(ISNUMBER('Transformed 2010'!$AG73),"","X")</f>
        <v/>
      </c>
      <c r="AJ82" s="252" t="str">
        <f>IF(ISNUMBER('Transformed 2013'!$AG73),"","X")</f>
        <v/>
      </c>
      <c r="AK82" s="252" t="str">
        <f>IF(ISNUMBER('Transformed 2016'!$AG73),"","X")</f>
        <v/>
      </c>
      <c r="AL82" s="266" t="str">
        <f>IF(ISNUMBER('Transformed 2019 new'!$AG73),"","X")</f>
        <v/>
      </c>
      <c r="AM82" s="252" t="str">
        <f>IF(ISNUMBER('Transformed 2007'!$AI73),"","X")</f>
        <v/>
      </c>
      <c r="AN82" s="252" t="str">
        <f>IF(ISNUMBER('Transformed 2010'!$AI73),"","X")</f>
        <v/>
      </c>
      <c r="AO82" s="252" t="str">
        <f>IF(ISNUMBER('Transformed 2013'!$AI73),"","X")</f>
        <v/>
      </c>
      <c r="AP82" s="252" t="str">
        <f>IF(ISNUMBER('Transformed 2016'!$AI73),"","X")</f>
        <v/>
      </c>
      <c r="AQ82" s="266" t="str">
        <f>IF(ISNUMBER('Transformed 2019 new'!$AI73),"","X")</f>
        <v/>
      </c>
      <c r="AR82" s="252" t="str">
        <f>IF(ISNUMBER('Transformed 2007'!$AK73),"","X")</f>
        <v/>
      </c>
      <c r="AS82" s="252" t="str">
        <f>IF(ISNUMBER('Transformed 2010'!$AK73),"","X")</f>
        <v/>
      </c>
      <c r="AT82" s="252" t="str">
        <f>IF(ISNUMBER('Transformed 2013'!$AK73),"","X")</f>
        <v/>
      </c>
      <c r="AU82" s="252" t="str">
        <f>IF(ISNUMBER('Transformed 2016'!$AK73),"","X")</f>
        <v/>
      </c>
      <c r="AV82" s="266" t="str">
        <f>IF(ISNUMBER('Transformed 2019 new'!$AK73),"","X")</f>
        <v/>
      </c>
      <c r="AW82" s="252" t="str">
        <f>IF(ISNUMBER('Transformed 2007'!$AM73),"","X")</f>
        <v/>
      </c>
      <c r="AX82" s="252" t="str">
        <f>IF(ISNUMBER('Transformed 2010'!$AM73),"","X")</f>
        <v/>
      </c>
      <c r="AY82" s="252" t="str">
        <f>IF(ISNUMBER('Transformed 2013'!$AM73),"","X")</f>
        <v/>
      </c>
      <c r="AZ82" s="252" t="str">
        <f>IF(ISNUMBER('Transformed 2016'!$AM73),"","X")</f>
        <v/>
      </c>
      <c r="BA82" s="266" t="str">
        <f>IF(ISNUMBER('Transformed 2019 new'!$AM73),"","X")</f>
        <v/>
      </c>
      <c r="BB82" s="252" t="str">
        <f>IF(ISNUMBER('Transformed 2007'!$AO73),"","X")</f>
        <v/>
      </c>
      <c r="BC82" s="252" t="str">
        <f>IF(ISNUMBER('Transformed 2010'!$AO73),"","X")</f>
        <v/>
      </c>
      <c r="BD82" s="252" t="str">
        <f>IF(ISNUMBER('Transformed 2013'!$AO73),"","X")</f>
        <v/>
      </c>
      <c r="BE82" s="252" t="str">
        <f>IF(ISNUMBER('Transformed 2016'!$AO73),"","X")</f>
        <v/>
      </c>
      <c r="BF82" s="266" t="str">
        <f>IF(ISNUMBER('Transformed 2019 new'!$AO73),"","X")</f>
        <v/>
      </c>
    </row>
    <row r="83" spans="1:58" s="240" customFormat="1" ht="13">
      <c r="A83" s="241" t="s">
        <v>83</v>
      </c>
      <c r="B83" s="226" t="s">
        <v>83</v>
      </c>
      <c r="C83" s="239">
        <f>'Transformed 2007'!Y74</f>
        <v>0.57034888676005613</v>
      </c>
      <c r="D83" s="239">
        <f>'Transformed 2010'!Y74</f>
        <v>0.58477066785699372</v>
      </c>
      <c r="E83" s="239">
        <f>'Transformed 2013'!Y74</f>
        <v>0.62677846010340477</v>
      </c>
      <c r="F83" s="239">
        <f>'Transformed 2016'!Y74</f>
        <v>0.6390578053453706</v>
      </c>
      <c r="G83" s="239">
        <f>'Transformed 2019 new'!Y74</f>
        <v>0.62348375688404412</v>
      </c>
      <c r="P83" s="240">
        <v>1</v>
      </c>
      <c r="Q83" s="251">
        <f t="shared" si="13"/>
        <v>1.0252858933044693</v>
      </c>
      <c r="R83" s="251">
        <f t="shared" si="13"/>
        <v>1.0718363532157944</v>
      </c>
      <c r="S83" s="251">
        <f t="shared" si="13"/>
        <v>1.0195912049050633</v>
      </c>
      <c r="T83" s="251">
        <f t="shared" si="13"/>
        <v>0.97562967179016036</v>
      </c>
      <c r="U83" s="273">
        <f t="shared" si="14"/>
        <v>1.0931620475772781</v>
      </c>
      <c r="W83" s="252" t="str">
        <f>IF(ISNUMBER('Transformed 2007'!AE74),IF(ISNUMBER('Transformed 2007'!AG74),IF(ISNUMBER('Transformed 2010'!AI74),IF(ISNUMBER('Transformed 2007'!AK74),IF(ISNUMBER('Transformed 2007'!AM74),IF(ISNUMBER('Transformed 2007'!AO74),"","X"),"X"),"X"),"X"),"X"),"X")</f>
        <v/>
      </c>
      <c r="X83" s="252" t="str">
        <f>IF(ISNUMBER('Transformed 2010'!AE74),IF(ISNUMBER('Transformed 2010'!AG74),IF(ISNUMBER('Transformed 2010'!AI74),IF(ISNUMBER('Transformed 2010'!AK74),IF(ISNUMBER('Transformed 2010'!AM74),IF(ISNUMBER('Transformed 2010'!AO74),"","X"),"X"),"X"),"X"),"X"),"X")</f>
        <v/>
      </c>
      <c r="Y83" s="252" t="str">
        <f>IF(ISNUMBER('Transformed 2013'!AE74),IF(ISNUMBER('Transformed 2013'!AG74),IF(ISNUMBER('Transformed 2013'!AI74),IF(ISNUMBER('Transformed 2013'!AK74),IF(ISNUMBER('Transformed 2013'!AM74),IF(ISNUMBER('Transformed 2013'!AO74),"","X"),"X"),"X"),"X"),"X"),"X")</f>
        <v/>
      </c>
      <c r="Z83" s="252" t="str">
        <f>IF(ISNUMBER('Transformed 2016'!AE74),IF(ISNUMBER('Transformed 2016'!AG74),IF(ISNUMBER('Transformed 2016'!AI74),IF(ISNUMBER('Transformed 2016'!AK74),IF(ISNUMBER('Transformed 2016'!AM74),IF(ISNUMBER('Transformed 2016'!AO74),"","X"),"X"),"X"),"X"),"X"),"X")</f>
        <v/>
      </c>
      <c r="AA83" s="252" t="str">
        <f>IF(ISNUMBER('Transformed 2019 new'!AE74),IF(ISNUMBER('Transformed 2019 new'!AG74),IF(ISNUMBER('Transformed 2019 new'!AI74),IF(ISNUMBER('Transformed 2019 new'!AK74),IF(ISNUMBER('Transformed 2019 new'!AM74),IF(ISNUMBER('Transformed 2019 new'!AO74),"","X"),"X"),"X"),"X"),"X"),"X")</f>
        <v/>
      </c>
      <c r="AB83" s="260"/>
      <c r="AC83" s="252" t="str">
        <f>IF(ISNUMBER('Transformed 2007'!$AE74),"","X")</f>
        <v/>
      </c>
      <c r="AD83" s="252" t="str">
        <f>IF(ISNUMBER('Transformed 2010'!$AE74),"","X")</f>
        <v/>
      </c>
      <c r="AE83" s="252" t="str">
        <f>IF(ISNUMBER('Transformed 2013'!$AE74),"","X")</f>
        <v/>
      </c>
      <c r="AF83" s="252" t="str">
        <f>IF(ISNUMBER('Transformed 2016'!$AE74),"","X")</f>
        <v/>
      </c>
      <c r="AG83" s="266" t="str">
        <f>IF(ISNUMBER('Transformed 2019 new'!$AE74),"","X")</f>
        <v/>
      </c>
      <c r="AH83" s="252" t="str">
        <f>IF(ISNUMBER('Transformed 2007'!$AG74),"","X")</f>
        <v/>
      </c>
      <c r="AI83" s="252" t="str">
        <f>IF(ISNUMBER('Transformed 2010'!$AG74),"","X")</f>
        <v/>
      </c>
      <c r="AJ83" s="252" t="str">
        <f>IF(ISNUMBER('Transformed 2013'!$AG74),"","X")</f>
        <v/>
      </c>
      <c r="AK83" s="252" t="str">
        <f>IF(ISNUMBER('Transformed 2016'!$AG74),"","X")</f>
        <v/>
      </c>
      <c r="AL83" s="266" t="str">
        <f>IF(ISNUMBER('Transformed 2019 new'!$AG74),"","X")</f>
        <v/>
      </c>
      <c r="AM83" s="252" t="str">
        <f>IF(ISNUMBER('Transformed 2007'!$AI74),"","X")</f>
        <v/>
      </c>
      <c r="AN83" s="252" t="str">
        <f>IF(ISNUMBER('Transformed 2010'!$AI74),"","X")</f>
        <v/>
      </c>
      <c r="AO83" s="252" t="str">
        <f>IF(ISNUMBER('Transformed 2013'!$AI74),"","X")</f>
        <v/>
      </c>
      <c r="AP83" s="252" t="str">
        <f>IF(ISNUMBER('Transformed 2016'!$AI74),"","X")</f>
        <v/>
      </c>
      <c r="AQ83" s="266" t="str">
        <f>IF(ISNUMBER('Transformed 2019 new'!$AI74),"","X")</f>
        <v/>
      </c>
      <c r="AR83" s="252" t="str">
        <f>IF(ISNUMBER('Transformed 2007'!$AK74),"","X")</f>
        <v/>
      </c>
      <c r="AS83" s="252" t="str">
        <f>IF(ISNUMBER('Transformed 2010'!$AK74),"","X")</f>
        <v/>
      </c>
      <c r="AT83" s="252" t="str">
        <f>IF(ISNUMBER('Transformed 2013'!$AK74),"","X")</f>
        <v/>
      </c>
      <c r="AU83" s="252" t="str">
        <f>IF(ISNUMBER('Transformed 2016'!$AK74),"","X")</f>
        <v/>
      </c>
      <c r="AV83" s="266" t="str">
        <f>IF(ISNUMBER('Transformed 2019 new'!$AK74),"","X")</f>
        <v/>
      </c>
      <c r="AW83" s="252" t="str">
        <f>IF(ISNUMBER('Transformed 2007'!$AM74),"","X")</f>
        <v/>
      </c>
      <c r="AX83" s="252" t="str">
        <f>IF(ISNUMBER('Transformed 2010'!$AM74),"","X")</f>
        <v/>
      </c>
      <c r="AY83" s="252" t="str">
        <f>IF(ISNUMBER('Transformed 2013'!$AM74),"","X")</f>
        <v/>
      </c>
      <c r="AZ83" s="252" t="str">
        <f>IF(ISNUMBER('Transformed 2016'!$AM74),"","X")</f>
        <v/>
      </c>
      <c r="BA83" s="266" t="str">
        <f>IF(ISNUMBER('Transformed 2019 new'!$AM74),"","X")</f>
        <v/>
      </c>
      <c r="BB83" s="252" t="str">
        <f>IF(ISNUMBER('Transformed 2007'!$AO74),"","X")</f>
        <v/>
      </c>
      <c r="BC83" s="252" t="str">
        <f>IF(ISNUMBER('Transformed 2010'!$AO74),"","X")</f>
        <v/>
      </c>
      <c r="BD83" s="252" t="str">
        <f>IF(ISNUMBER('Transformed 2013'!$AO74),"","X")</f>
        <v/>
      </c>
      <c r="BE83" s="252" t="str">
        <f>IF(ISNUMBER('Transformed 2016'!$AO74),"","X")</f>
        <v/>
      </c>
      <c r="BF83" s="266" t="str">
        <f>IF(ISNUMBER('Transformed 2019 new'!$AO74),"","X")</f>
        <v/>
      </c>
    </row>
    <row r="84" spans="1:58" s="240" customFormat="1" ht="13">
      <c r="A84" s="241" t="s">
        <v>84</v>
      </c>
      <c r="B84" s="226" t="s">
        <v>84</v>
      </c>
      <c r="C84" s="239">
        <f>'Transformed 2007'!Y75</f>
        <v>0.39251987546585321</v>
      </c>
      <c r="D84" s="239">
        <f>'Transformed 2010'!Y75</f>
        <v>0.3986029786415447</v>
      </c>
      <c r="E84" s="239">
        <f>'Transformed 2013'!Y75</f>
        <v>0.42122790040263802</v>
      </c>
      <c r="F84" s="239">
        <f>'Transformed 2016'!Y75</f>
        <v>0.43784353732965114</v>
      </c>
      <c r="G84" s="239">
        <f>'Transformed 2019 new'!Y75</f>
        <v>0.41268843087569435</v>
      </c>
      <c r="K84" s="240">
        <v>1</v>
      </c>
      <c r="Q84" s="251">
        <f t="shared" si="13"/>
        <v>1.0154975672721589</v>
      </c>
      <c r="R84" s="251">
        <f t="shared" si="13"/>
        <v>1.0567605436321625</v>
      </c>
      <c r="S84" s="251">
        <f t="shared" si="13"/>
        <v>1.0394457178907921</v>
      </c>
      <c r="T84" s="251">
        <f t="shared" si="13"/>
        <v>0.94254772696343903</v>
      </c>
      <c r="U84" s="273">
        <f t="shared" si="14"/>
        <v>1.0513822526461993</v>
      </c>
      <c r="W84" s="252" t="str">
        <f>IF(ISNUMBER('Transformed 2007'!AE75),IF(ISNUMBER('Transformed 2007'!AG75),IF(ISNUMBER('Transformed 2010'!AI75),IF(ISNUMBER('Transformed 2007'!AK75),IF(ISNUMBER('Transformed 2007'!AM75),IF(ISNUMBER('Transformed 2007'!AO75),"","X"),"X"),"X"),"X"),"X"),"X")</f>
        <v/>
      </c>
      <c r="X84" s="252" t="str">
        <f>IF(ISNUMBER('Transformed 2010'!AE75),IF(ISNUMBER('Transformed 2010'!AG75),IF(ISNUMBER('Transformed 2010'!AI75),IF(ISNUMBER('Transformed 2010'!AK75),IF(ISNUMBER('Transformed 2010'!AM75),IF(ISNUMBER('Transformed 2010'!AO75),"","X"),"X"),"X"),"X"),"X"),"X")</f>
        <v/>
      </c>
      <c r="Y84" s="252" t="str">
        <f>IF(ISNUMBER('Transformed 2013'!AE75),IF(ISNUMBER('Transformed 2013'!AG75),IF(ISNUMBER('Transformed 2013'!AI75),IF(ISNUMBER('Transformed 2013'!AK75),IF(ISNUMBER('Transformed 2013'!AM75),IF(ISNUMBER('Transformed 2013'!AO75),"","X"),"X"),"X"),"X"),"X"),"X")</f>
        <v/>
      </c>
      <c r="Z84" s="252" t="str">
        <f>IF(ISNUMBER('Transformed 2016'!AE75),IF(ISNUMBER('Transformed 2016'!AG75),IF(ISNUMBER('Transformed 2016'!AI75),IF(ISNUMBER('Transformed 2016'!AK75),IF(ISNUMBER('Transformed 2016'!AM75),IF(ISNUMBER('Transformed 2016'!AO75),"","X"),"X"),"X"),"X"),"X"),"X")</f>
        <v/>
      </c>
      <c r="AA84" s="252" t="str">
        <f>IF(ISNUMBER('Transformed 2019 new'!AE75),IF(ISNUMBER('Transformed 2019 new'!AG75),IF(ISNUMBER('Transformed 2019 new'!AI75),IF(ISNUMBER('Transformed 2019 new'!AK75),IF(ISNUMBER('Transformed 2019 new'!AM75),IF(ISNUMBER('Transformed 2019 new'!AO75),"","X"),"X"),"X"),"X"),"X"),"X")</f>
        <v/>
      </c>
      <c r="AB84" s="260"/>
      <c r="AC84" s="252" t="str">
        <f>IF(ISNUMBER('Transformed 2007'!$AE75),"","X")</f>
        <v/>
      </c>
      <c r="AD84" s="252" t="str">
        <f>IF(ISNUMBER('Transformed 2010'!$AE75),"","X")</f>
        <v/>
      </c>
      <c r="AE84" s="252" t="str">
        <f>IF(ISNUMBER('Transformed 2013'!$AE75),"","X")</f>
        <v/>
      </c>
      <c r="AF84" s="252" t="str">
        <f>IF(ISNUMBER('Transformed 2016'!$AE75),"","X")</f>
        <v/>
      </c>
      <c r="AG84" s="266" t="str">
        <f>IF(ISNUMBER('Transformed 2019 new'!$AE75),"","X")</f>
        <v/>
      </c>
      <c r="AH84" s="252" t="str">
        <f>IF(ISNUMBER('Transformed 2007'!$AG75),"","X")</f>
        <v/>
      </c>
      <c r="AI84" s="252" t="str">
        <f>IF(ISNUMBER('Transformed 2010'!$AG75),"","X")</f>
        <v/>
      </c>
      <c r="AJ84" s="252" t="str">
        <f>IF(ISNUMBER('Transformed 2013'!$AG75),"","X")</f>
        <v/>
      </c>
      <c r="AK84" s="252" t="str">
        <f>IF(ISNUMBER('Transformed 2016'!$AG75),"","X")</f>
        <v/>
      </c>
      <c r="AL84" s="266" t="str">
        <f>IF(ISNUMBER('Transformed 2019 new'!$AG75),"","X")</f>
        <v/>
      </c>
      <c r="AM84" s="252" t="str">
        <f>IF(ISNUMBER('Transformed 2007'!$AI75),"","X")</f>
        <v/>
      </c>
      <c r="AN84" s="252" t="str">
        <f>IF(ISNUMBER('Transformed 2010'!$AI75),"","X")</f>
        <v/>
      </c>
      <c r="AO84" s="252" t="str">
        <f>IF(ISNUMBER('Transformed 2013'!$AI75),"","X")</f>
        <v/>
      </c>
      <c r="AP84" s="252" t="str">
        <f>IF(ISNUMBER('Transformed 2016'!$AI75),"","X")</f>
        <v/>
      </c>
      <c r="AQ84" s="266" t="str">
        <f>IF(ISNUMBER('Transformed 2019 new'!$AI75),"","X")</f>
        <v/>
      </c>
      <c r="AR84" s="252" t="str">
        <f>IF(ISNUMBER('Transformed 2007'!$AK75),"","X")</f>
        <v/>
      </c>
      <c r="AS84" s="252" t="str">
        <f>IF(ISNUMBER('Transformed 2010'!$AK75),"","X")</f>
        <v/>
      </c>
      <c r="AT84" s="252" t="str">
        <f>IF(ISNUMBER('Transformed 2013'!$AK75),"","X")</f>
        <v/>
      </c>
      <c r="AU84" s="252" t="str">
        <f>IF(ISNUMBER('Transformed 2016'!$AK75),"","X")</f>
        <v/>
      </c>
      <c r="AV84" s="266" t="str">
        <f>IF(ISNUMBER('Transformed 2019 new'!$AK75),"","X")</f>
        <v/>
      </c>
      <c r="AW84" s="252" t="str">
        <f>IF(ISNUMBER('Transformed 2007'!$AM75),"","X")</f>
        <v/>
      </c>
      <c r="AX84" s="252" t="str">
        <f>IF(ISNUMBER('Transformed 2010'!$AM75),"","X")</f>
        <v/>
      </c>
      <c r="AY84" s="252" t="str">
        <f>IF(ISNUMBER('Transformed 2013'!$AM75),"","X")</f>
        <v/>
      </c>
      <c r="AZ84" s="252" t="str">
        <f>IF(ISNUMBER('Transformed 2016'!$AM75),"","X")</f>
        <v/>
      </c>
      <c r="BA84" s="266" t="str">
        <f>IF(ISNUMBER('Transformed 2019 new'!$AM75),"","X")</f>
        <v/>
      </c>
      <c r="BB84" s="252" t="str">
        <f>IF(ISNUMBER('Transformed 2007'!$AO75),"","X")</f>
        <v/>
      </c>
      <c r="BC84" s="252" t="str">
        <f>IF(ISNUMBER('Transformed 2010'!$AO75),"","X")</f>
        <v/>
      </c>
      <c r="BD84" s="252" t="str">
        <f>IF(ISNUMBER('Transformed 2013'!$AO75),"","X")</f>
        <v/>
      </c>
      <c r="BE84" s="252" t="str">
        <f>IF(ISNUMBER('Transformed 2016'!$AO75),"","X")</f>
        <v/>
      </c>
      <c r="BF84" s="266" t="str">
        <f>IF(ISNUMBER('Transformed 2019 new'!$AO75),"","X")</f>
        <v/>
      </c>
    </row>
    <row r="85" spans="1:58" s="240" customFormat="1" ht="13">
      <c r="A85" s="241" t="s">
        <v>191</v>
      </c>
      <c r="B85" s="227" t="s">
        <v>85</v>
      </c>
      <c r="C85" s="239">
        <f>'Transformed 2007'!Y76</f>
        <v>0.70857427004107143</v>
      </c>
      <c r="D85" s="239">
        <f>'Transformed 2010'!Y76</f>
        <v>0.68271285436875007</v>
      </c>
      <c r="E85" s="239">
        <f>'Transformed 2013'!Y76</f>
        <v>0.70473489360357133</v>
      </c>
      <c r="F85" s="239">
        <f>'Transformed 2016'!Y76</f>
        <v>0.72114059252678564</v>
      </c>
      <c r="G85" s="239">
        <f>'Transformed 2019 new'!Y76</f>
        <v>0.72588332742535078</v>
      </c>
      <c r="J85" s="240">
        <v>1</v>
      </c>
      <c r="Q85" s="251">
        <f t="shared" si="13"/>
        <v>0.96350218069473181</v>
      </c>
      <c r="R85" s="251">
        <f t="shared" si="13"/>
        <v>1.0322566641215263</v>
      </c>
      <c r="S85" s="251">
        <f t="shared" si="13"/>
        <v>1.0232792487957079</v>
      </c>
      <c r="T85" s="251">
        <f t="shared" si="13"/>
        <v>1.0065767132618997</v>
      </c>
      <c r="U85" s="273">
        <f t="shared" si="14"/>
        <v>1.0244280072197316</v>
      </c>
      <c r="W85" s="252" t="str">
        <f>IF(ISNUMBER('Transformed 2007'!AE76),IF(ISNUMBER('Transformed 2007'!AG76),IF(ISNUMBER('Transformed 2010'!AI76),IF(ISNUMBER('Transformed 2007'!AK76),IF(ISNUMBER('Transformed 2007'!AM76),IF(ISNUMBER('Transformed 2007'!AO76),"","X"),"X"),"X"),"X"),"X"),"X")</f>
        <v/>
      </c>
      <c r="X85" s="252" t="str">
        <f>IF(ISNUMBER('Transformed 2010'!AE76),IF(ISNUMBER('Transformed 2010'!AG76),IF(ISNUMBER('Transformed 2010'!AI76),IF(ISNUMBER('Transformed 2010'!AK76),IF(ISNUMBER('Transformed 2010'!AM76),IF(ISNUMBER('Transformed 2010'!AO76),"","X"),"X"),"X"),"X"),"X"),"X")</f>
        <v/>
      </c>
      <c r="Y85" s="252" t="str">
        <f>IF(ISNUMBER('Transformed 2013'!AE76),IF(ISNUMBER('Transformed 2013'!AG76),IF(ISNUMBER('Transformed 2013'!AI76),IF(ISNUMBER('Transformed 2013'!AK76),IF(ISNUMBER('Transformed 2013'!AM76),IF(ISNUMBER('Transformed 2013'!AO76),"","X"),"X"),"X"),"X"),"X"),"X")</f>
        <v/>
      </c>
      <c r="Z85" s="252" t="str">
        <f>IF(ISNUMBER('Transformed 2016'!AE76),IF(ISNUMBER('Transformed 2016'!AG76),IF(ISNUMBER('Transformed 2016'!AI76),IF(ISNUMBER('Transformed 2016'!AK76),IF(ISNUMBER('Transformed 2016'!AM76),IF(ISNUMBER('Transformed 2016'!AO76),"","X"),"X"),"X"),"X"),"X"),"X")</f>
        <v/>
      </c>
      <c r="AA85" s="252" t="str">
        <f>IF(ISNUMBER('Transformed 2019 new'!AE76),IF(ISNUMBER('Transformed 2019 new'!AG76),IF(ISNUMBER('Transformed 2019 new'!AI76),IF(ISNUMBER('Transformed 2019 new'!AK76),IF(ISNUMBER('Transformed 2019 new'!AM76),IF(ISNUMBER('Transformed 2019 new'!AO76),"","X"),"X"),"X"),"X"),"X"),"X")</f>
        <v/>
      </c>
      <c r="AB85" s="260"/>
      <c r="AC85" s="252" t="str">
        <f>IF(ISNUMBER('Transformed 2007'!$AE76),"","X")</f>
        <v/>
      </c>
      <c r="AD85" s="252" t="str">
        <f>IF(ISNUMBER('Transformed 2010'!$AE76),"","X")</f>
        <v/>
      </c>
      <c r="AE85" s="252" t="str">
        <f>IF(ISNUMBER('Transformed 2013'!$AE76),"","X")</f>
        <v/>
      </c>
      <c r="AF85" s="252" t="str">
        <f>IF(ISNUMBER('Transformed 2016'!$AE76),"","X")</f>
        <v/>
      </c>
      <c r="AG85" s="266" t="str">
        <f>IF(ISNUMBER('Transformed 2019 new'!$AE76),"","X")</f>
        <v/>
      </c>
      <c r="AH85" s="252" t="str">
        <f>IF(ISNUMBER('Transformed 2007'!$AG76),"","X")</f>
        <v/>
      </c>
      <c r="AI85" s="252" t="str">
        <f>IF(ISNUMBER('Transformed 2010'!$AG76),"","X")</f>
        <v/>
      </c>
      <c r="AJ85" s="252" t="str">
        <f>IF(ISNUMBER('Transformed 2013'!$AG76),"","X")</f>
        <v/>
      </c>
      <c r="AK85" s="252" t="str">
        <f>IF(ISNUMBER('Transformed 2016'!$AG76),"","X")</f>
        <v/>
      </c>
      <c r="AL85" s="266" t="str">
        <f>IF(ISNUMBER('Transformed 2019 new'!$AG76),"","X")</f>
        <v/>
      </c>
      <c r="AM85" s="252" t="str">
        <f>IF(ISNUMBER('Transformed 2007'!$AI76),"","X")</f>
        <v/>
      </c>
      <c r="AN85" s="252" t="str">
        <f>IF(ISNUMBER('Transformed 2010'!$AI76),"","X")</f>
        <v/>
      </c>
      <c r="AO85" s="252" t="str">
        <f>IF(ISNUMBER('Transformed 2013'!$AI76),"","X")</f>
        <v/>
      </c>
      <c r="AP85" s="252" t="str">
        <f>IF(ISNUMBER('Transformed 2016'!$AI76),"","X")</f>
        <v/>
      </c>
      <c r="AQ85" s="266" t="str">
        <f>IF(ISNUMBER('Transformed 2019 new'!$AI76),"","X")</f>
        <v/>
      </c>
      <c r="AR85" s="252" t="str">
        <f>IF(ISNUMBER('Transformed 2007'!$AK76),"","X")</f>
        <v/>
      </c>
      <c r="AS85" s="252" t="str">
        <f>IF(ISNUMBER('Transformed 2010'!$AK76),"","X")</f>
        <v/>
      </c>
      <c r="AT85" s="252" t="str">
        <f>IF(ISNUMBER('Transformed 2013'!$AK76),"","X")</f>
        <v/>
      </c>
      <c r="AU85" s="252" t="str">
        <f>IF(ISNUMBER('Transformed 2016'!$AK76),"","X")</f>
        <v/>
      </c>
      <c r="AV85" s="266" t="str">
        <f>IF(ISNUMBER('Transformed 2019 new'!$AK76),"","X")</f>
        <v/>
      </c>
      <c r="AW85" s="252" t="str">
        <f>IF(ISNUMBER('Transformed 2007'!$AM76),"","X")</f>
        <v/>
      </c>
      <c r="AX85" s="252" t="str">
        <f>IF(ISNUMBER('Transformed 2010'!$AM76),"","X")</f>
        <v/>
      </c>
      <c r="AY85" s="252" t="str">
        <f>IF(ISNUMBER('Transformed 2013'!$AM76),"","X")</f>
        <v/>
      </c>
      <c r="AZ85" s="252" t="str">
        <f>IF(ISNUMBER('Transformed 2016'!$AM76),"","X")</f>
        <v/>
      </c>
      <c r="BA85" s="266" t="str">
        <f>IF(ISNUMBER('Transformed 2019 new'!$AM76),"","X")</f>
        <v/>
      </c>
      <c r="BB85" s="252" t="str">
        <f>IF(ISNUMBER('Transformed 2007'!$AO76),"","X")</f>
        <v/>
      </c>
      <c r="BC85" s="252" t="str">
        <f>IF(ISNUMBER('Transformed 2010'!$AO76),"","X")</f>
        <v/>
      </c>
      <c r="BD85" s="252" t="str">
        <f>IF(ISNUMBER('Transformed 2013'!$AO76),"","X")</f>
        <v/>
      </c>
      <c r="BE85" s="252" t="str">
        <f>IF(ISNUMBER('Transformed 2016'!$AO76),"","X")</f>
        <v/>
      </c>
      <c r="BF85" s="266" t="str">
        <f>IF(ISNUMBER('Transformed 2019 new'!$AO76),"","X")</f>
        <v/>
      </c>
    </row>
    <row r="86" spans="1:58" s="240" customFormat="1" ht="13">
      <c r="A86" s="241" t="s">
        <v>86</v>
      </c>
      <c r="B86" s="226" t="s">
        <v>86</v>
      </c>
      <c r="C86" s="239">
        <f>'Transformed 2007'!Y77</f>
        <v>0.55046373980028684</v>
      </c>
      <c r="D86" s="239">
        <f>'Transformed 2010'!Y77</f>
        <v>0.55894198211979818</v>
      </c>
      <c r="E86" s="239">
        <f>'Transformed 2013'!Y77</f>
        <v>0.56781433927961966</v>
      </c>
      <c r="F86" s="239">
        <f>'Transformed 2016'!Y77</f>
        <v>0.5872224380090838</v>
      </c>
      <c r="G86" s="239">
        <f>'Transformed 2019 new'!Y77</f>
        <v>0.60779132979077066</v>
      </c>
      <c r="H86" s="240">
        <v>1</v>
      </c>
      <c r="Q86" s="251">
        <f t="shared" si="13"/>
        <v>1.0154019996350483</v>
      </c>
      <c r="R86" s="251">
        <f t="shared" si="13"/>
        <v>1.0158734849834914</v>
      </c>
      <c r="S86" s="251">
        <f t="shared" si="13"/>
        <v>1.0341803603517428</v>
      </c>
      <c r="T86" s="251">
        <f t="shared" si="13"/>
        <v>1.0350274281947118</v>
      </c>
      <c r="U86" s="273">
        <f t="shared" si="14"/>
        <v>1.1041441712605498</v>
      </c>
      <c r="W86" s="252" t="str">
        <f>IF(ISNUMBER('Transformed 2007'!AE77),IF(ISNUMBER('Transformed 2007'!AG77),IF(ISNUMBER('Transformed 2010'!AI77),IF(ISNUMBER('Transformed 2007'!AK77),IF(ISNUMBER('Transformed 2007'!AM77),IF(ISNUMBER('Transformed 2007'!AO77),"","X"),"X"),"X"),"X"),"X"),"X")</f>
        <v/>
      </c>
      <c r="X86" s="252" t="str">
        <f>IF(ISNUMBER('Transformed 2010'!AE77),IF(ISNUMBER('Transformed 2010'!AG77),IF(ISNUMBER('Transformed 2010'!AI77),IF(ISNUMBER('Transformed 2010'!AK77),IF(ISNUMBER('Transformed 2010'!AM77),IF(ISNUMBER('Transformed 2010'!AO77),"","X"),"X"),"X"),"X"),"X"),"X")</f>
        <v/>
      </c>
      <c r="Y86" s="252" t="str">
        <f>IF(ISNUMBER('Transformed 2013'!AE77),IF(ISNUMBER('Transformed 2013'!AG77),IF(ISNUMBER('Transformed 2013'!AI77),IF(ISNUMBER('Transformed 2013'!AK77),IF(ISNUMBER('Transformed 2013'!AM77),IF(ISNUMBER('Transformed 2013'!AO77),"","X"),"X"),"X"),"X"),"X"),"X")</f>
        <v/>
      </c>
      <c r="Z86" s="252" t="str">
        <f>IF(ISNUMBER('Transformed 2016'!AE77),IF(ISNUMBER('Transformed 2016'!AG77),IF(ISNUMBER('Transformed 2016'!AI77),IF(ISNUMBER('Transformed 2016'!AK77),IF(ISNUMBER('Transformed 2016'!AM77),IF(ISNUMBER('Transformed 2016'!AO77),"","X"),"X"),"X"),"X"),"X"),"X")</f>
        <v/>
      </c>
      <c r="AA86" s="252" t="str">
        <f>IF(ISNUMBER('Transformed 2019 new'!AE77),IF(ISNUMBER('Transformed 2019 new'!AG77),IF(ISNUMBER('Transformed 2019 new'!AI77),IF(ISNUMBER('Transformed 2019 new'!AK77),IF(ISNUMBER('Transformed 2019 new'!AM77),IF(ISNUMBER('Transformed 2019 new'!AO77),"","X"),"X"),"X"),"X"),"X"),"X")</f>
        <v/>
      </c>
      <c r="AB86" s="260"/>
      <c r="AC86" s="252" t="str">
        <f>IF(ISNUMBER('Transformed 2007'!$AE77),"","X")</f>
        <v/>
      </c>
      <c r="AD86" s="252" t="str">
        <f>IF(ISNUMBER('Transformed 2010'!$AE77),"","X")</f>
        <v/>
      </c>
      <c r="AE86" s="252" t="str">
        <f>IF(ISNUMBER('Transformed 2013'!$AE77),"","X")</f>
        <v/>
      </c>
      <c r="AF86" s="252" t="str">
        <f>IF(ISNUMBER('Transformed 2016'!$AE77),"","X")</f>
        <v/>
      </c>
      <c r="AG86" s="266" t="str">
        <f>IF(ISNUMBER('Transformed 2019 new'!$AE77),"","X")</f>
        <v/>
      </c>
      <c r="AH86" s="252" t="str">
        <f>IF(ISNUMBER('Transformed 2007'!$AG77),"","X")</f>
        <v/>
      </c>
      <c r="AI86" s="252" t="str">
        <f>IF(ISNUMBER('Transformed 2010'!$AG77),"","X")</f>
        <v/>
      </c>
      <c r="AJ86" s="252" t="str">
        <f>IF(ISNUMBER('Transformed 2013'!$AG77),"","X")</f>
        <v/>
      </c>
      <c r="AK86" s="252" t="str">
        <f>IF(ISNUMBER('Transformed 2016'!$AG77),"","X")</f>
        <v/>
      </c>
      <c r="AL86" s="266" t="str">
        <f>IF(ISNUMBER('Transformed 2019 new'!$AG77),"","X")</f>
        <v/>
      </c>
      <c r="AM86" s="252" t="str">
        <f>IF(ISNUMBER('Transformed 2007'!$AI77),"","X")</f>
        <v/>
      </c>
      <c r="AN86" s="252" t="str">
        <f>IF(ISNUMBER('Transformed 2010'!$AI77),"","X")</f>
        <v/>
      </c>
      <c r="AO86" s="252" t="str">
        <f>IF(ISNUMBER('Transformed 2013'!$AI77),"","X")</f>
        <v/>
      </c>
      <c r="AP86" s="252" t="str">
        <f>IF(ISNUMBER('Transformed 2016'!$AI77),"","X")</f>
        <v/>
      </c>
      <c r="AQ86" s="266" t="str">
        <f>IF(ISNUMBER('Transformed 2019 new'!$AI77),"","X")</f>
        <v/>
      </c>
      <c r="AR86" s="252" t="str">
        <f>IF(ISNUMBER('Transformed 2007'!$AK77),"","X")</f>
        <v/>
      </c>
      <c r="AS86" s="252" t="str">
        <f>IF(ISNUMBER('Transformed 2010'!$AK77),"","X")</f>
        <v/>
      </c>
      <c r="AT86" s="252" t="str">
        <f>IF(ISNUMBER('Transformed 2013'!$AK77),"","X")</f>
        <v/>
      </c>
      <c r="AU86" s="252" t="str">
        <f>IF(ISNUMBER('Transformed 2016'!$AK77),"","X")</f>
        <v/>
      </c>
      <c r="AV86" s="266" t="str">
        <f>IF(ISNUMBER('Transformed 2019 new'!$AK77),"","X")</f>
        <v/>
      </c>
      <c r="AW86" s="252" t="str">
        <f>IF(ISNUMBER('Transformed 2007'!$AM77),"","X")</f>
        <v/>
      </c>
      <c r="AX86" s="252" t="str">
        <f>IF(ISNUMBER('Transformed 2010'!$AM77),"","X")</f>
        <v/>
      </c>
      <c r="AY86" s="252" t="str">
        <f>IF(ISNUMBER('Transformed 2013'!$AM77),"","X")</f>
        <v/>
      </c>
      <c r="AZ86" s="252" t="str">
        <f>IF(ISNUMBER('Transformed 2016'!$AM77),"","X")</f>
        <v/>
      </c>
      <c r="BA86" s="266" t="str">
        <f>IF(ISNUMBER('Transformed 2019 new'!$AM77),"","X")</f>
        <v/>
      </c>
      <c r="BB86" s="252" t="str">
        <f>IF(ISNUMBER('Transformed 2007'!$AO77),"","X")</f>
        <v/>
      </c>
      <c r="BC86" s="252" t="str">
        <f>IF(ISNUMBER('Transformed 2010'!$AO77),"","X")</f>
        <v/>
      </c>
      <c r="BD86" s="252" t="str">
        <f>IF(ISNUMBER('Transformed 2013'!$AO77),"","X")</f>
        <v/>
      </c>
      <c r="BE86" s="252" t="str">
        <f>IF(ISNUMBER('Transformed 2016'!$AO77),"","X")</f>
        <v/>
      </c>
      <c r="BF86" s="266" t="str">
        <f>IF(ISNUMBER('Transformed 2019 new'!$AO77),"","X")</f>
        <v/>
      </c>
    </row>
    <row r="87" spans="1:58" s="240" customFormat="1" ht="13">
      <c r="A87" s="241" t="s">
        <v>177</v>
      </c>
      <c r="B87" s="64" t="s">
        <v>177</v>
      </c>
      <c r="C87" s="239">
        <f>'Transformed 2007'!Y78</f>
        <v>0.46315197802012503</v>
      </c>
      <c r="D87" s="239">
        <f>'Transformed 2010'!Y78</f>
        <v>0.52218454359163347</v>
      </c>
      <c r="E87" s="239">
        <f>'Transformed 2013'!Y78</f>
        <v>0.54018414007649085</v>
      </c>
      <c r="F87" s="239">
        <f>'Transformed 2016'!Y78</f>
        <v>0.54229667996527875</v>
      </c>
      <c r="G87" s="239">
        <f>'Transformed 2019 new'!Y78</f>
        <v>0.57305705238575877</v>
      </c>
      <c r="P87" s="240">
        <v>1</v>
      </c>
      <c r="Q87" s="251">
        <f t="shared" si="13"/>
        <v>1.1274583039110833</v>
      </c>
      <c r="R87" s="251">
        <f t="shared" si="13"/>
        <v>1.0344697994334617</v>
      </c>
      <c r="S87" s="251">
        <f t="shared" si="13"/>
        <v>1.0039107773295395</v>
      </c>
      <c r="T87" s="251">
        <f t="shared" si="13"/>
        <v>1.0567224059392166</v>
      </c>
      <c r="U87" s="273">
        <f t="shared" si="14"/>
        <v>1.2372980783445087</v>
      </c>
      <c r="W87" s="252" t="str">
        <f>IF(ISNUMBER('Transformed 2007'!AE78),IF(ISNUMBER('Transformed 2007'!AG78),IF(ISNUMBER('Transformed 2010'!AI78),IF(ISNUMBER('Transformed 2007'!AK78),IF(ISNUMBER('Transformed 2007'!AM78),IF(ISNUMBER('Transformed 2007'!AO78),"","X"),"X"),"X"),"X"),"X"),"X")</f>
        <v/>
      </c>
      <c r="X87" s="252" t="str">
        <f>IF(ISNUMBER('Transformed 2010'!AE78),IF(ISNUMBER('Transformed 2010'!AG78),IF(ISNUMBER('Transformed 2010'!AI78),IF(ISNUMBER('Transformed 2010'!AK78),IF(ISNUMBER('Transformed 2010'!AM78),IF(ISNUMBER('Transformed 2010'!AO78),"","X"),"X"),"X"),"X"),"X"),"X")</f>
        <v/>
      </c>
      <c r="Y87" s="252" t="str">
        <f>IF(ISNUMBER('Transformed 2013'!AE78),IF(ISNUMBER('Transformed 2013'!AG78),IF(ISNUMBER('Transformed 2013'!AI78),IF(ISNUMBER('Transformed 2013'!AK78),IF(ISNUMBER('Transformed 2013'!AM78),IF(ISNUMBER('Transformed 2013'!AO78),"","X"),"X"),"X"),"X"),"X"),"X")</f>
        <v/>
      </c>
      <c r="Z87" s="252" t="str">
        <f>IF(ISNUMBER('Transformed 2016'!AE78),IF(ISNUMBER('Transformed 2016'!AG78),IF(ISNUMBER('Transformed 2016'!AI78),IF(ISNUMBER('Transformed 2016'!AK78),IF(ISNUMBER('Transformed 2016'!AM78),IF(ISNUMBER('Transformed 2016'!AO78),"","X"),"X"),"X"),"X"),"X"),"X")</f>
        <v/>
      </c>
      <c r="AA87" s="252" t="str">
        <f>IF(ISNUMBER('Transformed 2019 new'!AE78),IF(ISNUMBER('Transformed 2019 new'!AG78),IF(ISNUMBER('Transformed 2019 new'!AI78),IF(ISNUMBER('Transformed 2019 new'!AK78),IF(ISNUMBER('Transformed 2019 new'!AM78),IF(ISNUMBER('Transformed 2019 new'!AO78),"","X"),"X"),"X"),"X"),"X"),"X")</f>
        <v/>
      </c>
      <c r="AB87" s="260"/>
      <c r="AC87" s="252" t="str">
        <f>IF(ISNUMBER('Transformed 2007'!$AE78),"","X")</f>
        <v/>
      </c>
      <c r="AD87" s="252" t="str">
        <f>IF(ISNUMBER('Transformed 2010'!$AE78),"","X")</f>
        <v/>
      </c>
      <c r="AE87" s="252" t="str">
        <f>IF(ISNUMBER('Transformed 2013'!$AE78),"","X")</f>
        <v/>
      </c>
      <c r="AF87" s="252" t="str">
        <f>IF(ISNUMBER('Transformed 2016'!$AE78),"","X")</f>
        <v/>
      </c>
      <c r="AG87" s="266" t="str">
        <f>IF(ISNUMBER('Transformed 2019 new'!$AE78),"","X")</f>
        <v/>
      </c>
      <c r="AH87" s="252" t="str">
        <f>IF(ISNUMBER('Transformed 2007'!$AG78),"","X")</f>
        <v/>
      </c>
      <c r="AI87" s="252" t="str">
        <f>IF(ISNUMBER('Transformed 2010'!$AG78),"","X")</f>
        <v/>
      </c>
      <c r="AJ87" s="252" t="str">
        <f>IF(ISNUMBER('Transformed 2013'!$AG78),"","X")</f>
        <v/>
      </c>
      <c r="AK87" s="252" t="str">
        <f>IF(ISNUMBER('Transformed 2016'!$AG78),"","X")</f>
        <v/>
      </c>
      <c r="AL87" s="266" t="str">
        <f>IF(ISNUMBER('Transformed 2019 new'!$AG78),"","X")</f>
        <v/>
      </c>
      <c r="AM87" s="252" t="str">
        <f>IF(ISNUMBER('Transformed 2007'!$AI78),"","X")</f>
        <v/>
      </c>
      <c r="AN87" s="252" t="str">
        <f>IF(ISNUMBER('Transformed 2010'!$AI78),"","X")</f>
        <v/>
      </c>
      <c r="AO87" s="252" t="str">
        <f>IF(ISNUMBER('Transformed 2013'!$AI78),"","X")</f>
        <v/>
      </c>
      <c r="AP87" s="252" t="str">
        <f>IF(ISNUMBER('Transformed 2016'!$AI78),"","X")</f>
        <v/>
      </c>
      <c r="AQ87" s="266" t="str">
        <f>IF(ISNUMBER('Transformed 2019 new'!$AI78),"","X")</f>
        <v/>
      </c>
      <c r="AR87" s="252" t="str">
        <f>IF(ISNUMBER('Transformed 2007'!$AK78),"","X")</f>
        <v/>
      </c>
      <c r="AS87" s="252" t="str">
        <f>IF(ISNUMBER('Transformed 2010'!$AK78),"","X")</f>
        <v/>
      </c>
      <c r="AT87" s="252" t="str">
        <f>IF(ISNUMBER('Transformed 2013'!$AK78),"","X")</f>
        <v/>
      </c>
      <c r="AU87" s="252" t="str">
        <f>IF(ISNUMBER('Transformed 2016'!$AK78),"","X")</f>
        <v/>
      </c>
      <c r="AV87" s="266" t="str">
        <f>IF(ISNUMBER('Transformed 2019 new'!$AK78),"","X")</f>
        <v/>
      </c>
      <c r="AW87" s="252" t="str">
        <f>IF(ISNUMBER('Transformed 2007'!$AM78),"","X")</f>
        <v/>
      </c>
      <c r="AX87" s="252" t="str">
        <f>IF(ISNUMBER('Transformed 2010'!$AM78),"","X")</f>
        <v/>
      </c>
      <c r="AY87" s="252" t="str">
        <f>IF(ISNUMBER('Transformed 2013'!$AM78),"","X")</f>
        <v/>
      </c>
      <c r="AZ87" s="252" t="str">
        <f>IF(ISNUMBER('Transformed 2016'!$AM78),"","X")</f>
        <v/>
      </c>
      <c r="BA87" s="266" t="str">
        <f>IF(ISNUMBER('Transformed 2019 new'!$AM78),"","X")</f>
        <v/>
      </c>
      <c r="BB87" s="252" t="str">
        <f>IF(ISNUMBER('Transformed 2007'!$AO78),"","X")</f>
        <v/>
      </c>
      <c r="BC87" s="252" t="str">
        <f>IF(ISNUMBER('Transformed 2010'!$AO78),"","X")</f>
        <v/>
      </c>
      <c r="BD87" s="252" t="str">
        <f>IF(ISNUMBER('Transformed 2013'!$AO78),"","X")</f>
        <v/>
      </c>
      <c r="BE87" s="252" t="str">
        <f>IF(ISNUMBER('Transformed 2016'!$AO78),"","X")</f>
        <v/>
      </c>
      <c r="BF87" s="266" t="str">
        <f>IF(ISNUMBER('Transformed 2019 new'!$AO78),"","X")</f>
        <v/>
      </c>
    </row>
    <row r="88" spans="1:58" s="240" customFormat="1" ht="13">
      <c r="A88" s="241" t="s">
        <v>192</v>
      </c>
      <c r="B88" s="226" t="s">
        <v>87</v>
      </c>
      <c r="C88" s="239">
        <f>'Transformed 2007'!Y79</f>
        <v>0.34444930733378798</v>
      </c>
      <c r="D88" s="239">
        <f>'Transformed 2010'!Y79</f>
        <v>0.34417478102753807</v>
      </c>
      <c r="E88" s="239">
        <f>'Transformed 2013'!Y79</f>
        <v>0.35571778233378804</v>
      </c>
      <c r="F88" s="239">
        <f>'Transformed 2016'!Y79</f>
        <v>0.36075009545164516</v>
      </c>
      <c r="G88" s="239">
        <f>'Transformed 2019 new'!Y79</f>
        <v>0.34734611866520604</v>
      </c>
      <c r="J88" s="240">
        <v>1</v>
      </c>
      <c r="Q88" s="251">
        <f t="shared" si="13"/>
        <v>0.99920299939525248</v>
      </c>
      <c r="R88" s="251">
        <f t="shared" si="13"/>
        <v>1.0335381961217152</v>
      </c>
      <c r="S88" s="251">
        <f t="shared" si="13"/>
        <v>1.0141469259277431</v>
      </c>
      <c r="T88" s="251">
        <f t="shared" si="13"/>
        <v>0.96284414902327919</v>
      </c>
      <c r="U88" s="273">
        <f t="shared" si="14"/>
        <v>1.0084099786811616</v>
      </c>
      <c r="W88" s="252" t="str">
        <f>IF(ISNUMBER('Transformed 2007'!AE79),IF(ISNUMBER('Transformed 2007'!AG79),IF(ISNUMBER('Transformed 2010'!AI79),IF(ISNUMBER('Transformed 2007'!AK79),IF(ISNUMBER('Transformed 2007'!AM79),IF(ISNUMBER('Transformed 2007'!AO79),"","X"),"X"),"X"),"X"),"X"),"X")</f>
        <v/>
      </c>
      <c r="X88" s="252" t="str">
        <f>IF(ISNUMBER('Transformed 2010'!AE79),IF(ISNUMBER('Transformed 2010'!AG79),IF(ISNUMBER('Transformed 2010'!AI79),IF(ISNUMBER('Transformed 2010'!AK79),IF(ISNUMBER('Transformed 2010'!AM79),IF(ISNUMBER('Transformed 2010'!AO79),"","X"),"X"),"X"),"X"),"X"),"X")</f>
        <v/>
      </c>
      <c r="Y88" s="252" t="str">
        <f>IF(ISNUMBER('Transformed 2013'!AE79),IF(ISNUMBER('Transformed 2013'!AG79),IF(ISNUMBER('Transformed 2013'!AI79),IF(ISNUMBER('Transformed 2013'!AK79),IF(ISNUMBER('Transformed 2013'!AM79),IF(ISNUMBER('Transformed 2013'!AO79),"","X"),"X"),"X"),"X"),"X"),"X")</f>
        <v/>
      </c>
      <c r="Z88" s="252" t="str">
        <f>IF(ISNUMBER('Transformed 2016'!AE79),IF(ISNUMBER('Transformed 2016'!AG79),IF(ISNUMBER('Transformed 2016'!AI79),IF(ISNUMBER('Transformed 2016'!AK79),IF(ISNUMBER('Transformed 2016'!AM79),IF(ISNUMBER('Transformed 2016'!AO79),"","X"),"X"),"X"),"X"),"X"),"X")</f>
        <v/>
      </c>
      <c r="AA88" s="252" t="str">
        <f>IF(ISNUMBER('Transformed 2019 new'!AE79),IF(ISNUMBER('Transformed 2019 new'!AG79),IF(ISNUMBER('Transformed 2019 new'!AI79),IF(ISNUMBER('Transformed 2019 new'!AK79),IF(ISNUMBER('Transformed 2019 new'!AM79),IF(ISNUMBER('Transformed 2019 new'!AO79),"","X"),"X"),"X"),"X"),"X"),"X")</f>
        <v/>
      </c>
      <c r="AB88" s="260"/>
      <c r="AC88" s="252" t="str">
        <f>IF(ISNUMBER('Transformed 2007'!$AE79),"","X")</f>
        <v/>
      </c>
      <c r="AD88" s="252" t="str">
        <f>IF(ISNUMBER('Transformed 2010'!$AE79),"","X")</f>
        <v/>
      </c>
      <c r="AE88" s="252" t="str">
        <f>IF(ISNUMBER('Transformed 2013'!$AE79),"","X")</f>
        <v/>
      </c>
      <c r="AF88" s="252" t="str">
        <f>IF(ISNUMBER('Transformed 2016'!$AE79),"","X")</f>
        <v/>
      </c>
      <c r="AG88" s="266" t="str">
        <f>IF(ISNUMBER('Transformed 2019 new'!$AE79),"","X")</f>
        <v/>
      </c>
      <c r="AH88" s="252" t="str">
        <f>IF(ISNUMBER('Transformed 2007'!$AG79),"","X")</f>
        <v/>
      </c>
      <c r="AI88" s="252" t="str">
        <f>IF(ISNUMBER('Transformed 2010'!$AG79),"","X")</f>
        <v/>
      </c>
      <c r="AJ88" s="252" t="str">
        <f>IF(ISNUMBER('Transformed 2013'!$AG79),"","X")</f>
        <v/>
      </c>
      <c r="AK88" s="252" t="str">
        <f>IF(ISNUMBER('Transformed 2016'!$AG79),"","X")</f>
        <v/>
      </c>
      <c r="AL88" s="266" t="str">
        <f>IF(ISNUMBER('Transformed 2019 new'!$AG79),"","X")</f>
        <v/>
      </c>
      <c r="AM88" s="252" t="str">
        <f>IF(ISNUMBER('Transformed 2007'!$AI79),"","X")</f>
        <v/>
      </c>
      <c r="AN88" s="252" t="str">
        <f>IF(ISNUMBER('Transformed 2010'!$AI79),"","X")</f>
        <v/>
      </c>
      <c r="AO88" s="252" t="str">
        <f>IF(ISNUMBER('Transformed 2013'!$AI79),"","X")</f>
        <v/>
      </c>
      <c r="AP88" s="252" t="str">
        <f>IF(ISNUMBER('Transformed 2016'!$AI79),"","X")</f>
        <v/>
      </c>
      <c r="AQ88" s="266" t="str">
        <f>IF(ISNUMBER('Transformed 2019 new'!$AI79),"","X")</f>
        <v/>
      </c>
      <c r="AR88" s="252" t="str">
        <f>IF(ISNUMBER('Transformed 2007'!$AK79),"","X")</f>
        <v/>
      </c>
      <c r="AS88" s="252" t="str">
        <f>IF(ISNUMBER('Transformed 2010'!$AK79),"","X")</f>
        <v/>
      </c>
      <c r="AT88" s="252" t="str">
        <f>IF(ISNUMBER('Transformed 2013'!$AK79),"","X")</f>
        <v/>
      </c>
      <c r="AU88" s="252" t="str">
        <f>IF(ISNUMBER('Transformed 2016'!$AK79),"","X")</f>
        <v/>
      </c>
      <c r="AV88" s="266" t="str">
        <f>IF(ISNUMBER('Transformed 2019 new'!$AK79),"","X")</f>
        <v/>
      </c>
      <c r="AW88" s="252" t="str">
        <f>IF(ISNUMBER('Transformed 2007'!$AM79),"","X")</f>
        <v/>
      </c>
      <c r="AX88" s="252" t="str">
        <f>IF(ISNUMBER('Transformed 2010'!$AM79),"","X")</f>
        <v/>
      </c>
      <c r="AY88" s="252" t="str">
        <f>IF(ISNUMBER('Transformed 2013'!$AM79),"","X")</f>
        <v/>
      </c>
      <c r="AZ88" s="252" t="str">
        <f>IF(ISNUMBER('Transformed 2016'!$AM79),"","X")</f>
        <v/>
      </c>
      <c r="BA88" s="266" t="str">
        <f>IF(ISNUMBER('Transformed 2019 new'!$AM79),"","X")</f>
        <v/>
      </c>
      <c r="BB88" s="252" t="str">
        <f>IF(ISNUMBER('Transformed 2007'!$AO79),"","X")</f>
        <v/>
      </c>
      <c r="BC88" s="252" t="str">
        <f>IF(ISNUMBER('Transformed 2010'!$AO79),"","X")</f>
        <v/>
      </c>
      <c r="BD88" s="252" t="str">
        <f>IF(ISNUMBER('Transformed 2013'!$AO79),"","X")</f>
        <v/>
      </c>
      <c r="BE88" s="252" t="str">
        <f>IF(ISNUMBER('Transformed 2016'!$AO79),"","X")</f>
        <v/>
      </c>
      <c r="BF88" s="266" t="str">
        <f>IF(ISNUMBER('Transformed 2019 new'!$AO79),"","X")</f>
        <v/>
      </c>
    </row>
    <row r="89" spans="1:58" s="240" customFormat="1" ht="13">
      <c r="A89" s="241" t="s">
        <v>88</v>
      </c>
      <c r="B89" s="226" t="s">
        <v>88</v>
      </c>
      <c r="C89" s="239">
        <f>'Transformed 2007'!Y80</f>
        <v>0.6694884620430519</v>
      </c>
      <c r="D89" s="239">
        <f>'Transformed 2010'!Y80</f>
        <v>0.66990068229037336</v>
      </c>
      <c r="E89" s="239">
        <f>'Transformed 2013'!Y80</f>
        <v>0.69340577894305189</v>
      </c>
      <c r="F89" s="239">
        <f>'Transformed 2016'!Y80</f>
        <v>0.67990071151180187</v>
      </c>
      <c r="G89" s="239">
        <f>'Transformed 2019 new'!Y80</f>
        <v>0.71768069858957251</v>
      </c>
      <c r="L89" s="240">
        <v>1</v>
      </c>
      <c r="Q89" s="251">
        <f t="shared" si="13"/>
        <v>1.0006157241994336</v>
      </c>
      <c r="R89" s="251">
        <f t="shared" si="13"/>
        <v>1.035087435009493</v>
      </c>
      <c r="S89" s="251">
        <f t="shared" si="13"/>
        <v>0.9805235724284912</v>
      </c>
      <c r="T89" s="251">
        <f t="shared" si="13"/>
        <v>1.055566917989782</v>
      </c>
      <c r="U89" s="273">
        <f t="shared" si="14"/>
        <v>1.0719836700388445</v>
      </c>
      <c r="W89" s="252" t="str">
        <f>IF(ISNUMBER('Transformed 2007'!AE80),IF(ISNUMBER('Transformed 2007'!AG80),IF(ISNUMBER('Transformed 2010'!AI80),IF(ISNUMBER('Transformed 2007'!AK80),IF(ISNUMBER('Transformed 2007'!AM80),IF(ISNUMBER('Transformed 2007'!AO80),"","X"),"X"),"X"),"X"),"X"),"X")</f>
        <v/>
      </c>
      <c r="X89" s="252" t="str">
        <f>IF(ISNUMBER('Transformed 2010'!AE80),IF(ISNUMBER('Transformed 2010'!AG80),IF(ISNUMBER('Transformed 2010'!AI80),IF(ISNUMBER('Transformed 2010'!AK80),IF(ISNUMBER('Transformed 2010'!AM80),IF(ISNUMBER('Transformed 2010'!AO80),"","X"),"X"),"X"),"X"),"X"),"X")</f>
        <v/>
      </c>
      <c r="Y89" s="252" t="str">
        <f>IF(ISNUMBER('Transformed 2013'!AE80),IF(ISNUMBER('Transformed 2013'!AG80),IF(ISNUMBER('Transformed 2013'!AI80),IF(ISNUMBER('Transformed 2013'!AK80),IF(ISNUMBER('Transformed 2013'!AM80),IF(ISNUMBER('Transformed 2013'!AO80),"","X"),"X"),"X"),"X"),"X"),"X")</f>
        <v/>
      </c>
      <c r="Z89" s="252" t="str">
        <f>IF(ISNUMBER('Transformed 2016'!AE80),IF(ISNUMBER('Transformed 2016'!AG80),IF(ISNUMBER('Transformed 2016'!AI80),IF(ISNUMBER('Transformed 2016'!AK80),IF(ISNUMBER('Transformed 2016'!AM80),IF(ISNUMBER('Transformed 2016'!AO80),"","X"),"X"),"X"),"X"),"X"),"X")</f>
        <v/>
      </c>
      <c r="AA89" s="252" t="str">
        <f>IF(ISNUMBER('Transformed 2019 new'!AE80),IF(ISNUMBER('Transformed 2019 new'!AG80),IF(ISNUMBER('Transformed 2019 new'!AI80),IF(ISNUMBER('Transformed 2019 new'!AK80),IF(ISNUMBER('Transformed 2019 new'!AM80),IF(ISNUMBER('Transformed 2019 new'!AO80),"","X"),"X"),"X"),"X"),"X"),"X")</f>
        <v/>
      </c>
      <c r="AB89" s="260"/>
      <c r="AC89" s="252" t="str">
        <f>IF(ISNUMBER('Transformed 2007'!$AE80),"","X")</f>
        <v/>
      </c>
      <c r="AD89" s="252" t="str">
        <f>IF(ISNUMBER('Transformed 2010'!$AE80),"","X")</f>
        <v/>
      </c>
      <c r="AE89" s="252" t="str">
        <f>IF(ISNUMBER('Transformed 2013'!$AE80),"","X")</f>
        <v/>
      </c>
      <c r="AF89" s="252" t="str">
        <f>IF(ISNUMBER('Transformed 2016'!$AE80),"","X")</f>
        <v/>
      </c>
      <c r="AG89" s="266" t="str">
        <f>IF(ISNUMBER('Transformed 2019 new'!$AE80),"","X")</f>
        <v/>
      </c>
      <c r="AH89" s="252" t="str">
        <f>IF(ISNUMBER('Transformed 2007'!$AG80),"","X")</f>
        <v/>
      </c>
      <c r="AI89" s="252" t="str">
        <f>IF(ISNUMBER('Transformed 2010'!$AG80),"","X")</f>
        <v/>
      </c>
      <c r="AJ89" s="252" t="str">
        <f>IF(ISNUMBER('Transformed 2013'!$AG80),"","X")</f>
        <v/>
      </c>
      <c r="AK89" s="252" t="str">
        <f>IF(ISNUMBER('Transformed 2016'!$AG80),"","X")</f>
        <v/>
      </c>
      <c r="AL89" s="266" t="str">
        <f>IF(ISNUMBER('Transformed 2019 new'!$AG80),"","X")</f>
        <v/>
      </c>
      <c r="AM89" s="252" t="str">
        <f>IF(ISNUMBER('Transformed 2007'!$AI80),"","X")</f>
        <v/>
      </c>
      <c r="AN89" s="252" t="str">
        <f>IF(ISNUMBER('Transformed 2010'!$AI80),"","X")</f>
        <v/>
      </c>
      <c r="AO89" s="252" t="str">
        <f>IF(ISNUMBER('Transformed 2013'!$AI80),"","X")</f>
        <v/>
      </c>
      <c r="AP89" s="252" t="str">
        <f>IF(ISNUMBER('Transformed 2016'!$AI80),"","X")</f>
        <v/>
      </c>
      <c r="AQ89" s="266" t="str">
        <f>IF(ISNUMBER('Transformed 2019 new'!$AI80),"","X")</f>
        <v/>
      </c>
      <c r="AR89" s="252" t="str">
        <f>IF(ISNUMBER('Transformed 2007'!$AK80),"","X")</f>
        <v/>
      </c>
      <c r="AS89" s="252" t="str">
        <f>IF(ISNUMBER('Transformed 2010'!$AK80),"","X")</f>
        <v/>
      </c>
      <c r="AT89" s="252" t="str">
        <f>IF(ISNUMBER('Transformed 2013'!$AK80),"","X")</f>
        <v/>
      </c>
      <c r="AU89" s="252" t="str">
        <f>IF(ISNUMBER('Transformed 2016'!$AK80),"","X")</f>
        <v/>
      </c>
      <c r="AV89" s="266" t="str">
        <f>IF(ISNUMBER('Transformed 2019 new'!$AK80),"","X")</f>
        <v/>
      </c>
      <c r="AW89" s="252" t="str">
        <f>IF(ISNUMBER('Transformed 2007'!$AM80),"","X")</f>
        <v/>
      </c>
      <c r="AX89" s="252" t="str">
        <f>IF(ISNUMBER('Transformed 2010'!$AM80),"","X")</f>
        <v/>
      </c>
      <c r="AY89" s="252" t="str">
        <f>IF(ISNUMBER('Transformed 2013'!$AM80),"","X")</f>
        <v/>
      </c>
      <c r="AZ89" s="252" t="str">
        <f>IF(ISNUMBER('Transformed 2016'!$AM80),"","X")</f>
        <v/>
      </c>
      <c r="BA89" s="266" t="str">
        <f>IF(ISNUMBER('Transformed 2019 new'!$AM80),"","X")</f>
        <v/>
      </c>
      <c r="BB89" s="252" t="str">
        <f>IF(ISNUMBER('Transformed 2007'!$AO80),"","X")</f>
        <v/>
      </c>
      <c r="BC89" s="252" t="str">
        <f>IF(ISNUMBER('Transformed 2010'!$AO80),"","X")</f>
        <v/>
      </c>
      <c r="BD89" s="252" t="str">
        <f>IF(ISNUMBER('Transformed 2013'!$AO80),"","X")</f>
        <v/>
      </c>
      <c r="BE89" s="252" t="str">
        <f>IF(ISNUMBER('Transformed 2016'!$AO80),"","X")</f>
        <v/>
      </c>
      <c r="BF89" s="266" t="str">
        <f>IF(ISNUMBER('Transformed 2019 new'!$AO80),"","X")</f>
        <v/>
      </c>
    </row>
    <row r="90" spans="1:58" s="240" customFormat="1" ht="13">
      <c r="A90" s="241" t="s">
        <v>89</v>
      </c>
      <c r="B90" s="226" t="s">
        <v>89</v>
      </c>
      <c r="C90" s="239">
        <f>'Transformed 2007'!Y81</f>
        <v>0.45132173116392837</v>
      </c>
      <c r="D90" s="239">
        <f>'Transformed 2010'!Y81</f>
        <v>0.44084205704739932</v>
      </c>
      <c r="E90" s="239">
        <f>'Transformed 2013'!Y81</f>
        <v>0.45475182001017955</v>
      </c>
      <c r="F90" s="239">
        <f>'Transformed 2016'!Y81</f>
        <v>0.48544690260181977</v>
      </c>
      <c r="G90" s="239">
        <f>'Transformed 2019 new'!Y81</f>
        <v>0.50096374292357992</v>
      </c>
      <c r="H90" s="240">
        <v>1</v>
      </c>
      <c r="Q90" s="251">
        <f t="shared" si="13"/>
        <v>0.97678003651740264</v>
      </c>
      <c r="R90" s="251">
        <f t="shared" si="13"/>
        <v>1.0315527131325508</v>
      </c>
      <c r="S90" s="251">
        <f t="shared" si="13"/>
        <v>1.067498537094262</v>
      </c>
      <c r="T90" s="251">
        <f t="shared" si="13"/>
        <v>1.0319640319849515</v>
      </c>
      <c r="U90" s="273">
        <f t="shared" si="14"/>
        <v>1.1099925138362563</v>
      </c>
      <c r="W90" s="252" t="str">
        <f>IF(ISNUMBER('Transformed 2007'!AE81),IF(ISNUMBER('Transformed 2007'!AG81),IF(ISNUMBER('Transformed 2010'!AI81),IF(ISNUMBER('Transformed 2007'!AK81),IF(ISNUMBER('Transformed 2007'!AM81),IF(ISNUMBER('Transformed 2007'!AO81),"","X"),"X"),"X"),"X"),"X"),"X")</f>
        <v/>
      </c>
      <c r="X90" s="252" t="str">
        <f>IF(ISNUMBER('Transformed 2010'!AE81),IF(ISNUMBER('Transformed 2010'!AG81),IF(ISNUMBER('Transformed 2010'!AI81),IF(ISNUMBER('Transformed 2010'!AK81),IF(ISNUMBER('Transformed 2010'!AM81),IF(ISNUMBER('Transformed 2010'!AO81),"","X"),"X"),"X"),"X"),"X"),"X")</f>
        <v/>
      </c>
      <c r="Y90" s="252" t="str">
        <f>IF(ISNUMBER('Transformed 2013'!AE81),IF(ISNUMBER('Transformed 2013'!AG81),IF(ISNUMBER('Transformed 2013'!AI81),IF(ISNUMBER('Transformed 2013'!AK81),IF(ISNUMBER('Transformed 2013'!AM81),IF(ISNUMBER('Transformed 2013'!AO81),"","X"),"X"),"X"),"X"),"X"),"X")</f>
        <v/>
      </c>
      <c r="Z90" s="252" t="str">
        <f>IF(ISNUMBER('Transformed 2016'!AE81),IF(ISNUMBER('Transformed 2016'!AG81),IF(ISNUMBER('Transformed 2016'!AI81),IF(ISNUMBER('Transformed 2016'!AK81),IF(ISNUMBER('Transformed 2016'!AM81),IF(ISNUMBER('Transformed 2016'!AO81),"","X"),"X"),"X"),"X"),"X"),"X")</f>
        <v/>
      </c>
      <c r="AA90" s="252" t="str">
        <f>IF(ISNUMBER('Transformed 2019 new'!AE81),IF(ISNUMBER('Transformed 2019 new'!AG81),IF(ISNUMBER('Transformed 2019 new'!AI81),IF(ISNUMBER('Transformed 2019 new'!AK81),IF(ISNUMBER('Transformed 2019 new'!AM81),IF(ISNUMBER('Transformed 2019 new'!AO81),"","X"),"X"),"X"),"X"),"X"),"X")</f>
        <v/>
      </c>
      <c r="AB90" s="260"/>
      <c r="AC90" s="252" t="str">
        <f>IF(ISNUMBER('Transformed 2007'!$AE81),"","X")</f>
        <v/>
      </c>
      <c r="AD90" s="252" t="str">
        <f>IF(ISNUMBER('Transformed 2010'!$AE81),"","X")</f>
        <v/>
      </c>
      <c r="AE90" s="252" t="str">
        <f>IF(ISNUMBER('Transformed 2013'!$AE81),"","X")</f>
        <v/>
      </c>
      <c r="AF90" s="252" t="str">
        <f>IF(ISNUMBER('Transformed 2016'!$AE81),"","X")</f>
        <v/>
      </c>
      <c r="AG90" s="266" t="str">
        <f>IF(ISNUMBER('Transformed 2019 new'!$AE81),"","X")</f>
        <v/>
      </c>
      <c r="AH90" s="252" t="str">
        <f>IF(ISNUMBER('Transformed 2007'!$AG81),"","X")</f>
        <v/>
      </c>
      <c r="AI90" s="252" t="str">
        <f>IF(ISNUMBER('Transformed 2010'!$AG81),"","X")</f>
        <v/>
      </c>
      <c r="AJ90" s="252" t="str">
        <f>IF(ISNUMBER('Transformed 2013'!$AG81),"","X")</f>
        <v/>
      </c>
      <c r="AK90" s="252" t="str">
        <f>IF(ISNUMBER('Transformed 2016'!$AG81),"","X")</f>
        <v/>
      </c>
      <c r="AL90" s="266" t="str">
        <f>IF(ISNUMBER('Transformed 2019 new'!$AG81),"","X")</f>
        <v/>
      </c>
      <c r="AM90" s="252" t="str">
        <f>IF(ISNUMBER('Transformed 2007'!$AI81),"","X")</f>
        <v/>
      </c>
      <c r="AN90" s="252" t="str">
        <f>IF(ISNUMBER('Transformed 2010'!$AI81),"","X")</f>
        <v/>
      </c>
      <c r="AO90" s="252" t="str">
        <f>IF(ISNUMBER('Transformed 2013'!$AI81),"","X")</f>
        <v/>
      </c>
      <c r="AP90" s="252" t="str">
        <f>IF(ISNUMBER('Transformed 2016'!$AI81),"","X")</f>
        <v/>
      </c>
      <c r="AQ90" s="266" t="str">
        <f>IF(ISNUMBER('Transformed 2019 new'!$AI81),"","X")</f>
        <v/>
      </c>
      <c r="AR90" s="252" t="str">
        <f>IF(ISNUMBER('Transformed 2007'!$AK81),"","X")</f>
        <v/>
      </c>
      <c r="AS90" s="252" t="str">
        <f>IF(ISNUMBER('Transformed 2010'!$AK81),"","X")</f>
        <v/>
      </c>
      <c r="AT90" s="252" t="str">
        <f>IF(ISNUMBER('Transformed 2013'!$AK81),"","X")</f>
        <v/>
      </c>
      <c r="AU90" s="252" t="str">
        <f>IF(ISNUMBER('Transformed 2016'!$AK81),"","X")</f>
        <v/>
      </c>
      <c r="AV90" s="266" t="str">
        <f>IF(ISNUMBER('Transformed 2019 new'!$AK81),"","X")</f>
        <v/>
      </c>
      <c r="AW90" s="252" t="str">
        <f>IF(ISNUMBER('Transformed 2007'!$AM81),"","X")</f>
        <v/>
      </c>
      <c r="AX90" s="252" t="str">
        <f>IF(ISNUMBER('Transformed 2010'!$AM81),"","X")</f>
        <v/>
      </c>
      <c r="AY90" s="252" t="str">
        <f>IF(ISNUMBER('Transformed 2013'!$AM81),"","X")</f>
        <v/>
      </c>
      <c r="AZ90" s="252" t="str">
        <f>IF(ISNUMBER('Transformed 2016'!$AM81),"","X")</f>
        <v/>
      </c>
      <c r="BA90" s="266" t="str">
        <f>IF(ISNUMBER('Transformed 2019 new'!$AM81),"","X")</f>
        <v/>
      </c>
      <c r="BB90" s="252" t="str">
        <f>IF(ISNUMBER('Transformed 2007'!$AO81),"","X")</f>
        <v/>
      </c>
      <c r="BC90" s="252" t="str">
        <f>IF(ISNUMBER('Transformed 2010'!$AO81),"","X")</f>
        <v/>
      </c>
      <c r="BD90" s="252" t="str">
        <f>IF(ISNUMBER('Transformed 2013'!$AO81),"","X")</f>
        <v/>
      </c>
      <c r="BE90" s="252" t="str">
        <f>IF(ISNUMBER('Transformed 2016'!$AO81),"","X")</f>
        <v/>
      </c>
      <c r="BF90" s="266" t="str">
        <f>IF(ISNUMBER('Transformed 2019 new'!$AO81),"","X")</f>
        <v/>
      </c>
    </row>
    <row r="91" spans="1:58" s="240" customFormat="1" ht="13">
      <c r="A91" s="241" t="s">
        <v>90</v>
      </c>
      <c r="B91" s="226" t="s">
        <v>90</v>
      </c>
      <c r="C91" s="239">
        <f>'Transformed 2007'!Y82</f>
        <v>0.56691612069839969</v>
      </c>
      <c r="D91" s="239">
        <f>'Transformed 2010'!Y82</f>
        <v>0.60249070622589285</v>
      </c>
      <c r="E91" s="239">
        <f>'Transformed 2013'!Y82</f>
        <v>0.62400223591874993</v>
      </c>
      <c r="F91" s="239">
        <f>'Transformed 2016'!Y82</f>
        <v>0.62195271464821433</v>
      </c>
      <c r="G91" s="239">
        <f>'Transformed 2019 new'!Y82</f>
        <v>0.59750534013810908</v>
      </c>
      <c r="K91" s="240">
        <v>1</v>
      </c>
      <c r="Q91" s="251">
        <f t="shared" si="13"/>
        <v>1.062751056511972</v>
      </c>
      <c r="R91" s="251">
        <f t="shared" si="13"/>
        <v>1.0357043344744836</v>
      </c>
      <c r="S91" s="251">
        <f t="shared" si="13"/>
        <v>0.99671552255334794</v>
      </c>
      <c r="T91" s="251">
        <f t="shared" si="13"/>
        <v>0.96069255116294006</v>
      </c>
      <c r="U91" s="273">
        <f t="shared" si="14"/>
        <v>1.0539572228110672</v>
      </c>
      <c r="W91" s="252" t="str">
        <f>IF(ISNUMBER('Transformed 2007'!AE82),IF(ISNUMBER('Transformed 2007'!AG82),IF(ISNUMBER('Transformed 2010'!AI82),IF(ISNUMBER('Transformed 2007'!AK82),IF(ISNUMBER('Transformed 2007'!AM82),IF(ISNUMBER('Transformed 2007'!AO82),"","X"),"X"),"X"),"X"),"X"),"X")</f>
        <v/>
      </c>
      <c r="X91" s="252" t="str">
        <f>IF(ISNUMBER('Transformed 2010'!AE82),IF(ISNUMBER('Transformed 2010'!AG82),IF(ISNUMBER('Transformed 2010'!AI82),IF(ISNUMBER('Transformed 2010'!AK82),IF(ISNUMBER('Transformed 2010'!AM82),IF(ISNUMBER('Transformed 2010'!AO82),"","X"),"X"),"X"),"X"),"X"),"X")</f>
        <v/>
      </c>
      <c r="Y91" s="252" t="str">
        <f>IF(ISNUMBER('Transformed 2013'!AE82),IF(ISNUMBER('Transformed 2013'!AG82),IF(ISNUMBER('Transformed 2013'!AI82),IF(ISNUMBER('Transformed 2013'!AK82),IF(ISNUMBER('Transformed 2013'!AM82),IF(ISNUMBER('Transformed 2013'!AO82),"","X"),"X"),"X"),"X"),"X"),"X")</f>
        <v/>
      </c>
      <c r="Z91" s="252" t="str">
        <f>IF(ISNUMBER('Transformed 2016'!AE82),IF(ISNUMBER('Transformed 2016'!AG82),IF(ISNUMBER('Transformed 2016'!AI82),IF(ISNUMBER('Transformed 2016'!AK82),IF(ISNUMBER('Transformed 2016'!AM82),IF(ISNUMBER('Transformed 2016'!AO82),"","X"),"X"),"X"),"X"),"X"),"X")</f>
        <v/>
      </c>
      <c r="AA91" s="252" t="str">
        <f>IF(ISNUMBER('Transformed 2019 new'!AE82),IF(ISNUMBER('Transformed 2019 new'!AG82),IF(ISNUMBER('Transformed 2019 new'!AI82),IF(ISNUMBER('Transformed 2019 new'!AK82),IF(ISNUMBER('Transformed 2019 new'!AM82),IF(ISNUMBER('Transformed 2019 new'!AO82),"","X"),"X"),"X"),"X"),"X"),"X")</f>
        <v/>
      </c>
      <c r="AB91" s="260"/>
      <c r="AC91" s="252" t="str">
        <f>IF(ISNUMBER('Transformed 2007'!$AE82),"","X")</f>
        <v/>
      </c>
      <c r="AD91" s="252" t="str">
        <f>IF(ISNUMBER('Transformed 2010'!$AE82),"","X")</f>
        <v/>
      </c>
      <c r="AE91" s="252" t="str">
        <f>IF(ISNUMBER('Transformed 2013'!$AE82),"","X")</f>
        <v/>
      </c>
      <c r="AF91" s="252" t="str">
        <f>IF(ISNUMBER('Transformed 2016'!$AE82),"","X")</f>
        <v/>
      </c>
      <c r="AG91" s="266" t="str">
        <f>IF(ISNUMBER('Transformed 2019 new'!$AE82),"","X")</f>
        <v/>
      </c>
      <c r="AH91" s="252" t="str">
        <f>IF(ISNUMBER('Transformed 2007'!$AG82),"","X")</f>
        <v/>
      </c>
      <c r="AI91" s="252" t="str">
        <f>IF(ISNUMBER('Transformed 2010'!$AG82),"","X")</f>
        <v/>
      </c>
      <c r="AJ91" s="252" t="str">
        <f>IF(ISNUMBER('Transformed 2013'!$AG82),"","X")</f>
        <v/>
      </c>
      <c r="AK91" s="252" t="str">
        <f>IF(ISNUMBER('Transformed 2016'!$AG82),"","X")</f>
        <v/>
      </c>
      <c r="AL91" s="266" t="str">
        <f>IF(ISNUMBER('Transformed 2019 new'!$AG82),"","X")</f>
        <v/>
      </c>
      <c r="AM91" s="252" t="str">
        <f>IF(ISNUMBER('Transformed 2007'!$AI82),"","X")</f>
        <v/>
      </c>
      <c r="AN91" s="252" t="str">
        <f>IF(ISNUMBER('Transformed 2010'!$AI82),"","X")</f>
        <v/>
      </c>
      <c r="AO91" s="252" t="str">
        <f>IF(ISNUMBER('Transformed 2013'!$AI82),"","X")</f>
        <v/>
      </c>
      <c r="AP91" s="252" t="str">
        <f>IF(ISNUMBER('Transformed 2016'!$AI82),"","X")</f>
        <v/>
      </c>
      <c r="AQ91" s="266" t="str">
        <f>IF(ISNUMBER('Transformed 2019 new'!$AI82),"","X")</f>
        <v/>
      </c>
      <c r="AR91" s="252" t="str">
        <f>IF(ISNUMBER('Transformed 2007'!$AK82),"","X")</f>
        <v/>
      </c>
      <c r="AS91" s="252" t="str">
        <f>IF(ISNUMBER('Transformed 2010'!$AK82),"","X")</f>
        <v/>
      </c>
      <c r="AT91" s="252" t="str">
        <f>IF(ISNUMBER('Transformed 2013'!$AK82),"","X")</f>
        <v/>
      </c>
      <c r="AU91" s="252" t="str">
        <f>IF(ISNUMBER('Transformed 2016'!$AK82),"","X")</f>
        <v/>
      </c>
      <c r="AV91" s="266" t="str">
        <f>IF(ISNUMBER('Transformed 2019 new'!$AK82),"","X")</f>
        <v/>
      </c>
      <c r="AW91" s="252" t="str">
        <f>IF(ISNUMBER('Transformed 2007'!$AM82),"","X")</f>
        <v/>
      </c>
      <c r="AX91" s="252" t="str">
        <f>IF(ISNUMBER('Transformed 2010'!$AM82),"","X")</f>
        <v/>
      </c>
      <c r="AY91" s="252" t="str">
        <f>IF(ISNUMBER('Transformed 2013'!$AM82),"","X")</f>
        <v/>
      </c>
      <c r="AZ91" s="252" t="str">
        <f>IF(ISNUMBER('Transformed 2016'!$AM82),"","X")</f>
        <v/>
      </c>
      <c r="BA91" s="266" t="str">
        <f>IF(ISNUMBER('Transformed 2019 new'!$AM82),"","X")</f>
        <v/>
      </c>
      <c r="BB91" s="252" t="str">
        <f>IF(ISNUMBER('Transformed 2007'!$AO82),"","X")</f>
        <v/>
      </c>
      <c r="BC91" s="252" t="str">
        <f>IF(ISNUMBER('Transformed 2010'!$AO82),"","X")</f>
        <v/>
      </c>
      <c r="BD91" s="252" t="str">
        <f>IF(ISNUMBER('Transformed 2013'!$AO82),"","X")</f>
        <v/>
      </c>
      <c r="BE91" s="252" t="str">
        <f>IF(ISNUMBER('Transformed 2016'!$AO82),"","X")</f>
        <v/>
      </c>
      <c r="BF91" s="266" t="str">
        <f>IF(ISNUMBER('Transformed 2019 new'!$AO82),"","X")</f>
        <v/>
      </c>
    </row>
    <row r="92" spans="1:58" s="240" customFormat="1" ht="13">
      <c r="A92" s="241" t="s">
        <v>91</v>
      </c>
      <c r="B92" s="226" t="s">
        <v>91</v>
      </c>
      <c r="C92" s="239">
        <f>'Transformed 2007'!Y83</f>
        <v>0.35240931932857145</v>
      </c>
      <c r="D92" s="239">
        <f>'Transformed 2010'!Y83</f>
        <v>0.36442095261607144</v>
      </c>
      <c r="E92" s="239">
        <f>'Transformed 2013'!Y83</f>
        <v>0.35505963122410716</v>
      </c>
      <c r="F92" s="239">
        <f>'Transformed 2016'!Y83</f>
        <v>0.36407834430357144</v>
      </c>
      <c r="G92" s="239">
        <f>'Transformed 2019 new'!Y83</f>
        <v>0.27273753914126986</v>
      </c>
      <c r="K92" s="240">
        <v>1</v>
      </c>
      <c r="Q92" s="251">
        <f t="shared" si="13"/>
        <v>1.034084323622273</v>
      </c>
      <c r="R92" s="251">
        <f t="shared" si="13"/>
        <v>0.97431179155654446</v>
      </c>
      <c r="S92" s="251">
        <f t="shared" si="13"/>
        <v>1.0254005589099817</v>
      </c>
      <c r="T92" s="251">
        <f t="shared" si="13"/>
        <v>0.74911771987695897</v>
      </c>
      <c r="U92" s="273">
        <f t="shared" si="14"/>
        <v>0.77392260698696502</v>
      </c>
      <c r="W92" s="252" t="str">
        <f>IF(ISNUMBER('Transformed 2007'!AE83),IF(ISNUMBER('Transformed 2007'!AG83),IF(ISNUMBER('Transformed 2010'!AI83),IF(ISNUMBER('Transformed 2007'!AK83),IF(ISNUMBER('Transformed 2007'!AM83),IF(ISNUMBER('Transformed 2007'!AO83),"","X"),"X"),"X"),"X"),"X"),"X")</f>
        <v/>
      </c>
      <c r="X92" s="252" t="str">
        <f>IF(ISNUMBER('Transformed 2010'!AE83),IF(ISNUMBER('Transformed 2010'!AG83),IF(ISNUMBER('Transformed 2010'!AI83),IF(ISNUMBER('Transformed 2010'!AK83),IF(ISNUMBER('Transformed 2010'!AM83),IF(ISNUMBER('Transformed 2010'!AO83),"","X"),"X"),"X"),"X"),"X"),"X")</f>
        <v/>
      </c>
      <c r="Y92" s="252" t="str">
        <f>IF(ISNUMBER('Transformed 2013'!AE83),IF(ISNUMBER('Transformed 2013'!AG83),IF(ISNUMBER('Transformed 2013'!AI83),IF(ISNUMBER('Transformed 2013'!AK83),IF(ISNUMBER('Transformed 2013'!AM83),IF(ISNUMBER('Transformed 2013'!AO83),"","X"),"X"),"X"),"X"),"X"),"X")</f>
        <v/>
      </c>
      <c r="Z92" s="252" t="str">
        <f>IF(ISNUMBER('Transformed 2016'!AE83),IF(ISNUMBER('Transformed 2016'!AG83),IF(ISNUMBER('Transformed 2016'!AI83),IF(ISNUMBER('Transformed 2016'!AK83),IF(ISNUMBER('Transformed 2016'!AM83),IF(ISNUMBER('Transformed 2016'!AO83),"","X"),"X"),"X"),"X"),"X"),"X")</f>
        <v/>
      </c>
      <c r="AA92" s="252" t="str">
        <f>IF(ISNUMBER('Transformed 2019 new'!AE83),IF(ISNUMBER('Transformed 2019 new'!AG83),IF(ISNUMBER('Transformed 2019 new'!AI83),IF(ISNUMBER('Transformed 2019 new'!AK83),IF(ISNUMBER('Transformed 2019 new'!AM83),IF(ISNUMBER('Transformed 2019 new'!AO83),"","X"),"X"),"X"),"X"),"X"),"X")</f>
        <v/>
      </c>
      <c r="AB92" s="260"/>
      <c r="AC92" s="252" t="str">
        <f>IF(ISNUMBER('Transformed 2007'!$AE83),"","X")</f>
        <v/>
      </c>
      <c r="AD92" s="252" t="str">
        <f>IF(ISNUMBER('Transformed 2010'!$AE83),"","X")</f>
        <v/>
      </c>
      <c r="AE92" s="252" t="str">
        <f>IF(ISNUMBER('Transformed 2013'!$AE83),"","X")</f>
        <v/>
      </c>
      <c r="AF92" s="252" t="str">
        <f>IF(ISNUMBER('Transformed 2016'!$AE83),"","X")</f>
        <v/>
      </c>
      <c r="AG92" s="266" t="str">
        <f>IF(ISNUMBER('Transformed 2019 new'!$AE83),"","X")</f>
        <v/>
      </c>
      <c r="AH92" s="252" t="str">
        <f>IF(ISNUMBER('Transformed 2007'!$AG83),"","X")</f>
        <v/>
      </c>
      <c r="AI92" s="252" t="str">
        <f>IF(ISNUMBER('Transformed 2010'!$AG83),"","X")</f>
        <v/>
      </c>
      <c r="AJ92" s="252" t="str">
        <f>IF(ISNUMBER('Transformed 2013'!$AG83),"","X")</f>
        <v/>
      </c>
      <c r="AK92" s="252" t="str">
        <f>IF(ISNUMBER('Transformed 2016'!$AG83),"","X")</f>
        <v/>
      </c>
      <c r="AL92" s="266" t="str">
        <f>IF(ISNUMBER('Transformed 2019 new'!$AG83),"","X")</f>
        <v/>
      </c>
      <c r="AM92" s="252" t="str">
        <f>IF(ISNUMBER('Transformed 2007'!$AI83),"","X")</f>
        <v/>
      </c>
      <c r="AN92" s="252" t="str">
        <f>IF(ISNUMBER('Transformed 2010'!$AI83),"","X")</f>
        <v/>
      </c>
      <c r="AO92" s="252" t="str">
        <f>IF(ISNUMBER('Transformed 2013'!$AI83),"","X")</f>
        <v/>
      </c>
      <c r="AP92" s="252" t="str">
        <f>IF(ISNUMBER('Transformed 2016'!$AI83),"","X")</f>
        <v/>
      </c>
      <c r="AQ92" s="266" t="str">
        <f>IF(ISNUMBER('Transformed 2019 new'!$AI83),"","X")</f>
        <v/>
      </c>
      <c r="AR92" s="252" t="str">
        <f>IF(ISNUMBER('Transformed 2007'!$AK83),"","X")</f>
        <v/>
      </c>
      <c r="AS92" s="252" t="str">
        <f>IF(ISNUMBER('Transformed 2010'!$AK83),"","X")</f>
        <v/>
      </c>
      <c r="AT92" s="252" t="str">
        <f>IF(ISNUMBER('Transformed 2013'!$AK83),"","X")</f>
        <v/>
      </c>
      <c r="AU92" s="252" t="str">
        <f>IF(ISNUMBER('Transformed 2016'!$AK83),"","X")</f>
        <v/>
      </c>
      <c r="AV92" s="266" t="str">
        <f>IF(ISNUMBER('Transformed 2019 new'!$AK83),"","X")</f>
        <v/>
      </c>
      <c r="AW92" s="252" t="str">
        <f>IF(ISNUMBER('Transformed 2007'!$AM83),"","X")</f>
        <v/>
      </c>
      <c r="AX92" s="252" t="str">
        <f>IF(ISNUMBER('Transformed 2010'!$AM83),"","X")</f>
        <v/>
      </c>
      <c r="AY92" s="252" t="str">
        <f>IF(ISNUMBER('Transformed 2013'!$AM83),"","X")</f>
        <v/>
      </c>
      <c r="AZ92" s="252" t="str">
        <f>IF(ISNUMBER('Transformed 2016'!$AM83),"","X")</f>
        <v/>
      </c>
      <c r="BA92" s="266" t="str">
        <f>IF(ISNUMBER('Transformed 2019 new'!$AM83),"","X")</f>
        <v/>
      </c>
      <c r="BB92" s="252" t="str">
        <f>IF(ISNUMBER('Transformed 2007'!$AO83),"","X")</f>
        <v/>
      </c>
      <c r="BC92" s="252" t="str">
        <f>IF(ISNUMBER('Transformed 2010'!$AO83),"","X")</f>
        <v/>
      </c>
      <c r="BD92" s="252" t="str">
        <f>IF(ISNUMBER('Transformed 2013'!$AO83),"","X")</f>
        <v/>
      </c>
      <c r="BE92" s="252" t="str">
        <f>IF(ISNUMBER('Transformed 2016'!$AO83),"","X")</f>
        <v/>
      </c>
      <c r="BF92" s="266" t="str">
        <f>IF(ISNUMBER('Transformed 2019 new'!$AO83),"","X")</f>
        <v/>
      </c>
    </row>
    <row r="93" spans="1:58" s="240" customFormat="1" ht="13">
      <c r="A93" s="241" t="s">
        <v>92</v>
      </c>
      <c r="B93" s="226" t="s">
        <v>92</v>
      </c>
      <c r="C93" s="239">
        <f>'Transformed 2007'!Y84</f>
        <v>0.65553908047118614</v>
      </c>
      <c r="D93" s="239">
        <f>'Transformed 2010'!Y84</f>
        <v>0.66934301010511488</v>
      </c>
      <c r="E93" s="239">
        <f>'Transformed 2013'!Y84</f>
        <v>0.6625113903685077</v>
      </c>
      <c r="F93" s="239">
        <f>'Transformed 2016'!Y84</f>
        <v>0.67143062711672186</v>
      </c>
      <c r="G93" s="239">
        <f>'Transformed 2019 new'!Y84</f>
        <v>0.69866642905319221</v>
      </c>
      <c r="L93" s="240">
        <v>1</v>
      </c>
      <c r="Q93" s="251">
        <f t="shared" si="13"/>
        <v>1.0210573710174637</v>
      </c>
      <c r="R93" s="251">
        <f t="shared" si="13"/>
        <v>0.98979354436593825</v>
      </c>
      <c r="S93" s="251">
        <f t="shared" si="13"/>
        <v>1.0134627673997469</v>
      </c>
      <c r="T93" s="251">
        <f t="shared" si="13"/>
        <v>1.0405638361381089</v>
      </c>
      <c r="U93" s="273">
        <f t="shared" si="14"/>
        <v>1.0657891342664225</v>
      </c>
      <c r="W93" s="252" t="str">
        <f>IF(ISNUMBER('Transformed 2007'!AE84),IF(ISNUMBER('Transformed 2007'!AG84),IF(ISNUMBER('Transformed 2010'!AI84),IF(ISNUMBER('Transformed 2007'!AK84),IF(ISNUMBER('Transformed 2007'!AM84),IF(ISNUMBER('Transformed 2007'!AO84),"","X"),"X"),"X"),"X"),"X"),"X")</f>
        <v/>
      </c>
      <c r="X93" s="252" t="str">
        <f>IF(ISNUMBER('Transformed 2010'!AE84),IF(ISNUMBER('Transformed 2010'!AG84),IF(ISNUMBER('Transformed 2010'!AI84),IF(ISNUMBER('Transformed 2010'!AK84),IF(ISNUMBER('Transformed 2010'!AM84),IF(ISNUMBER('Transformed 2010'!AO84),"","X"),"X"),"X"),"X"),"X"),"X")</f>
        <v/>
      </c>
      <c r="Y93" s="252" t="str">
        <f>IF(ISNUMBER('Transformed 2013'!AE84),IF(ISNUMBER('Transformed 2013'!AG84),IF(ISNUMBER('Transformed 2013'!AI84),IF(ISNUMBER('Transformed 2013'!AK84),IF(ISNUMBER('Transformed 2013'!AM84),IF(ISNUMBER('Transformed 2013'!AO84),"","X"),"X"),"X"),"X"),"X"),"X")</f>
        <v/>
      </c>
      <c r="Z93" s="252" t="str">
        <f>IF(ISNUMBER('Transformed 2016'!AE84),IF(ISNUMBER('Transformed 2016'!AG84),IF(ISNUMBER('Transformed 2016'!AI84),IF(ISNUMBER('Transformed 2016'!AK84),IF(ISNUMBER('Transformed 2016'!AM84),IF(ISNUMBER('Transformed 2016'!AO84),"","X"),"X"),"X"),"X"),"X"),"X")</f>
        <v/>
      </c>
      <c r="AA93" s="252" t="str">
        <f>IF(ISNUMBER('Transformed 2019 new'!AE84),IF(ISNUMBER('Transformed 2019 new'!AG84),IF(ISNUMBER('Transformed 2019 new'!AI84),IF(ISNUMBER('Transformed 2019 new'!AK84),IF(ISNUMBER('Transformed 2019 new'!AM84),IF(ISNUMBER('Transformed 2019 new'!AO84),"","X"),"X"),"X"),"X"),"X"),"X")</f>
        <v/>
      </c>
      <c r="AB93" s="260"/>
      <c r="AC93" s="252" t="str">
        <f>IF(ISNUMBER('Transformed 2007'!$AE84),"","X")</f>
        <v/>
      </c>
      <c r="AD93" s="252" t="str">
        <f>IF(ISNUMBER('Transformed 2010'!$AE84),"","X")</f>
        <v/>
      </c>
      <c r="AE93" s="252" t="str">
        <f>IF(ISNUMBER('Transformed 2013'!$AE84),"","X")</f>
        <v/>
      </c>
      <c r="AF93" s="252" t="str">
        <f>IF(ISNUMBER('Transformed 2016'!$AE84),"","X")</f>
        <v/>
      </c>
      <c r="AG93" s="266" t="str">
        <f>IF(ISNUMBER('Transformed 2019 new'!$AE84),"","X")</f>
        <v/>
      </c>
      <c r="AH93" s="252" t="str">
        <f>IF(ISNUMBER('Transformed 2007'!$AG84),"","X")</f>
        <v/>
      </c>
      <c r="AI93" s="252" t="str">
        <f>IF(ISNUMBER('Transformed 2010'!$AG84),"","X")</f>
        <v/>
      </c>
      <c r="AJ93" s="252" t="str">
        <f>IF(ISNUMBER('Transformed 2013'!$AG84),"","X")</f>
        <v/>
      </c>
      <c r="AK93" s="252" t="str">
        <f>IF(ISNUMBER('Transformed 2016'!$AG84),"","X")</f>
        <v/>
      </c>
      <c r="AL93" s="266" t="str">
        <f>IF(ISNUMBER('Transformed 2019 new'!$AG84),"","X")</f>
        <v/>
      </c>
      <c r="AM93" s="252" t="str">
        <f>IF(ISNUMBER('Transformed 2007'!$AI84),"","X")</f>
        <v/>
      </c>
      <c r="AN93" s="252" t="str">
        <f>IF(ISNUMBER('Transformed 2010'!$AI84),"","X")</f>
        <v/>
      </c>
      <c r="AO93" s="252" t="str">
        <f>IF(ISNUMBER('Transformed 2013'!$AI84),"","X")</f>
        <v/>
      </c>
      <c r="AP93" s="252" t="str">
        <f>IF(ISNUMBER('Transformed 2016'!$AI84),"","X")</f>
        <v/>
      </c>
      <c r="AQ93" s="266" t="str">
        <f>IF(ISNUMBER('Transformed 2019 new'!$AI84),"","X")</f>
        <v/>
      </c>
      <c r="AR93" s="252" t="str">
        <f>IF(ISNUMBER('Transformed 2007'!$AK84),"","X")</f>
        <v/>
      </c>
      <c r="AS93" s="252" t="str">
        <f>IF(ISNUMBER('Transformed 2010'!$AK84),"","X")</f>
        <v/>
      </c>
      <c r="AT93" s="252" t="str">
        <f>IF(ISNUMBER('Transformed 2013'!$AK84),"","X")</f>
        <v/>
      </c>
      <c r="AU93" s="252" t="str">
        <f>IF(ISNUMBER('Transformed 2016'!$AK84),"","X")</f>
        <v/>
      </c>
      <c r="AV93" s="266" t="str">
        <f>IF(ISNUMBER('Transformed 2019 new'!$AK84),"","X")</f>
        <v/>
      </c>
      <c r="AW93" s="252" t="str">
        <f>IF(ISNUMBER('Transformed 2007'!$AM84),"","X")</f>
        <v/>
      </c>
      <c r="AX93" s="252" t="str">
        <f>IF(ISNUMBER('Transformed 2010'!$AM84),"","X")</f>
        <v/>
      </c>
      <c r="AY93" s="252" t="str">
        <f>IF(ISNUMBER('Transformed 2013'!$AM84),"","X")</f>
        <v/>
      </c>
      <c r="AZ93" s="252" t="str">
        <f>IF(ISNUMBER('Transformed 2016'!$AM84),"","X")</f>
        <v/>
      </c>
      <c r="BA93" s="266" t="str">
        <f>IF(ISNUMBER('Transformed 2019 new'!$AM84),"","X")</f>
        <v/>
      </c>
      <c r="BB93" s="252" t="str">
        <f>IF(ISNUMBER('Transformed 2007'!$AO84),"","X")</f>
        <v/>
      </c>
      <c r="BC93" s="252" t="str">
        <f>IF(ISNUMBER('Transformed 2010'!$AO84),"","X")</f>
        <v/>
      </c>
      <c r="BD93" s="252" t="str">
        <f>IF(ISNUMBER('Transformed 2013'!$AO84),"","X")</f>
        <v/>
      </c>
      <c r="BE93" s="252" t="str">
        <f>IF(ISNUMBER('Transformed 2016'!$AO84),"","X")</f>
        <v/>
      </c>
      <c r="BF93" s="266" t="str">
        <f>IF(ISNUMBER('Transformed 2019 new'!$AO84),"","X")</f>
        <v/>
      </c>
    </row>
    <row r="94" spans="1:58" s="240" customFormat="1" ht="13">
      <c r="A94" s="241" t="s">
        <v>93</v>
      </c>
      <c r="B94" s="226" t="s">
        <v>93</v>
      </c>
      <c r="C94" s="239">
        <f>'Transformed 2007'!Y85</f>
        <v>0.84769661353035708</v>
      </c>
      <c r="D94" s="239">
        <f>'Transformed 2010'!Y85</f>
        <v>0.86416910555624993</v>
      </c>
      <c r="E94" s="239">
        <f>'Transformed 2013'!Y85</f>
        <v>0.86285293480089287</v>
      </c>
      <c r="F94" s="239">
        <f>'Transformed 2016'!Y85</f>
        <v>0.8624852716187501</v>
      </c>
      <c r="G94" s="239">
        <f>'Transformed 2019 new'!Y85</f>
        <v>0.86984900606760518</v>
      </c>
      <c r="L94" s="240">
        <v>1</v>
      </c>
      <c r="Q94" s="251">
        <f t="shared" si="13"/>
        <v>1.0194320606723799</v>
      </c>
      <c r="R94" s="251">
        <f t="shared" si="13"/>
        <v>0.99847695231535749</v>
      </c>
      <c r="S94" s="251">
        <f t="shared" si="13"/>
        <v>0.99957389820754605</v>
      </c>
      <c r="T94" s="251">
        <f t="shared" si="13"/>
        <v>1.0085378089240116</v>
      </c>
      <c r="U94" s="273">
        <f t="shared" si="14"/>
        <v>1.0261324537383618</v>
      </c>
      <c r="W94" s="252" t="str">
        <f>IF(ISNUMBER('Transformed 2007'!AE85),IF(ISNUMBER('Transformed 2007'!AG85),IF(ISNUMBER('Transformed 2010'!AI85),IF(ISNUMBER('Transformed 2007'!AK85),IF(ISNUMBER('Transformed 2007'!AM85),IF(ISNUMBER('Transformed 2007'!AO85),"","X"),"X"),"X"),"X"),"X"),"X")</f>
        <v/>
      </c>
      <c r="X94" s="252" t="str">
        <f>IF(ISNUMBER('Transformed 2010'!AE85),IF(ISNUMBER('Transformed 2010'!AG85),IF(ISNUMBER('Transformed 2010'!AI85),IF(ISNUMBER('Transformed 2010'!AK85),IF(ISNUMBER('Transformed 2010'!AM85),IF(ISNUMBER('Transformed 2010'!AO85),"","X"),"X"),"X"),"X"),"X"),"X")</f>
        <v/>
      </c>
      <c r="Y94" s="252" t="str">
        <f>IF(ISNUMBER('Transformed 2013'!AE85),IF(ISNUMBER('Transformed 2013'!AG85),IF(ISNUMBER('Transformed 2013'!AI85),IF(ISNUMBER('Transformed 2013'!AK85),IF(ISNUMBER('Transformed 2013'!AM85),IF(ISNUMBER('Transformed 2013'!AO85),"","X"),"X"),"X"),"X"),"X"),"X")</f>
        <v/>
      </c>
      <c r="Z94" s="252" t="str">
        <f>IF(ISNUMBER('Transformed 2016'!AE85),IF(ISNUMBER('Transformed 2016'!AG85),IF(ISNUMBER('Transformed 2016'!AI85),IF(ISNUMBER('Transformed 2016'!AK85),IF(ISNUMBER('Transformed 2016'!AM85),IF(ISNUMBER('Transformed 2016'!AO85),"","X"),"X"),"X"),"X"),"X"),"X")</f>
        <v/>
      </c>
      <c r="AA94" s="252" t="str">
        <f>IF(ISNUMBER('Transformed 2019 new'!AE85),IF(ISNUMBER('Transformed 2019 new'!AG85),IF(ISNUMBER('Transformed 2019 new'!AI85),IF(ISNUMBER('Transformed 2019 new'!AK85),IF(ISNUMBER('Transformed 2019 new'!AM85),IF(ISNUMBER('Transformed 2019 new'!AO85),"","X"),"X"),"X"),"X"),"X"),"X")</f>
        <v/>
      </c>
      <c r="AB94" s="260"/>
      <c r="AC94" s="252" t="str">
        <f>IF(ISNUMBER('Transformed 2007'!$AE85),"","X")</f>
        <v/>
      </c>
      <c r="AD94" s="252" t="str">
        <f>IF(ISNUMBER('Transformed 2010'!$AE85),"","X")</f>
        <v/>
      </c>
      <c r="AE94" s="252" t="str">
        <f>IF(ISNUMBER('Transformed 2013'!$AE85),"","X")</f>
        <v/>
      </c>
      <c r="AF94" s="252" t="str">
        <f>IF(ISNUMBER('Transformed 2016'!$AE85),"","X")</f>
        <v/>
      </c>
      <c r="AG94" s="266" t="str">
        <f>IF(ISNUMBER('Transformed 2019 new'!$AE85),"","X")</f>
        <v/>
      </c>
      <c r="AH94" s="252" t="str">
        <f>IF(ISNUMBER('Transformed 2007'!$AG85),"","X")</f>
        <v/>
      </c>
      <c r="AI94" s="252" t="str">
        <f>IF(ISNUMBER('Transformed 2010'!$AG85),"","X")</f>
        <v/>
      </c>
      <c r="AJ94" s="252" t="str">
        <f>IF(ISNUMBER('Transformed 2013'!$AG85),"","X")</f>
        <v/>
      </c>
      <c r="AK94" s="252" t="str">
        <f>IF(ISNUMBER('Transformed 2016'!$AG85),"","X")</f>
        <v/>
      </c>
      <c r="AL94" s="266" t="str">
        <f>IF(ISNUMBER('Transformed 2019 new'!$AG85),"","X")</f>
        <v/>
      </c>
      <c r="AM94" s="252" t="str">
        <f>IF(ISNUMBER('Transformed 2007'!$AI85),"","X")</f>
        <v/>
      </c>
      <c r="AN94" s="252" t="str">
        <f>IF(ISNUMBER('Transformed 2010'!$AI85),"","X")</f>
        <v/>
      </c>
      <c r="AO94" s="252" t="str">
        <f>IF(ISNUMBER('Transformed 2013'!$AI85),"","X")</f>
        <v/>
      </c>
      <c r="AP94" s="252" t="str">
        <f>IF(ISNUMBER('Transformed 2016'!$AI85),"","X")</f>
        <v/>
      </c>
      <c r="AQ94" s="266" t="str">
        <f>IF(ISNUMBER('Transformed 2019 new'!$AI85),"","X")</f>
        <v/>
      </c>
      <c r="AR94" s="252" t="str">
        <f>IF(ISNUMBER('Transformed 2007'!$AK85),"","X")</f>
        <v/>
      </c>
      <c r="AS94" s="252" t="str">
        <f>IF(ISNUMBER('Transformed 2010'!$AK85),"","X")</f>
        <v/>
      </c>
      <c r="AT94" s="252" t="str">
        <f>IF(ISNUMBER('Transformed 2013'!$AK85),"","X")</f>
        <v/>
      </c>
      <c r="AU94" s="252" t="str">
        <f>IF(ISNUMBER('Transformed 2016'!$AK85),"","X")</f>
        <v/>
      </c>
      <c r="AV94" s="266" t="str">
        <f>IF(ISNUMBER('Transformed 2019 new'!$AK85),"","X")</f>
        <v/>
      </c>
      <c r="AW94" s="252" t="str">
        <f>IF(ISNUMBER('Transformed 2007'!$AM85),"","X")</f>
        <v/>
      </c>
      <c r="AX94" s="252" t="str">
        <f>IF(ISNUMBER('Transformed 2010'!$AM85),"","X")</f>
        <v/>
      </c>
      <c r="AY94" s="252" t="str">
        <f>IF(ISNUMBER('Transformed 2013'!$AM85),"","X")</f>
        <v/>
      </c>
      <c r="AZ94" s="252" t="str">
        <f>IF(ISNUMBER('Transformed 2016'!$AM85),"","X")</f>
        <v/>
      </c>
      <c r="BA94" s="266" t="str">
        <f>IF(ISNUMBER('Transformed 2019 new'!$AM85),"","X")</f>
        <v/>
      </c>
      <c r="BB94" s="252" t="str">
        <f>IF(ISNUMBER('Transformed 2007'!$AO85),"","X")</f>
        <v/>
      </c>
      <c r="BC94" s="252" t="str">
        <f>IF(ISNUMBER('Transformed 2010'!$AO85),"","X")</f>
        <v/>
      </c>
      <c r="BD94" s="252" t="str">
        <f>IF(ISNUMBER('Transformed 2013'!$AO85),"","X")</f>
        <v/>
      </c>
      <c r="BE94" s="252" t="str">
        <f>IF(ISNUMBER('Transformed 2016'!$AO85),"","X")</f>
        <v/>
      </c>
      <c r="BF94" s="266" t="str">
        <f>IF(ISNUMBER('Transformed 2019 new'!$AO85),"","X")</f>
        <v/>
      </c>
    </row>
    <row r="95" spans="1:58" s="240" customFormat="1" ht="13">
      <c r="A95" s="241" t="s">
        <v>94</v>
      </c>
      <c r="B95" s="226" t="s">
        <v>94</v>
      </c>
      <c r="C95" s="239">
        <f>'Transformed 2007'!Y86</f>
        <v>0.30074273515563299</v>
      </c>
      <c r="D95" s="239">
        <f>'Transformed 2010'!Y86</f>
        <v>0.281048370904742</v>
      </c>
      <c r="E95" s="239">
        <f>'Transformed 2013'!Y86</f>
        <v>0.27067220496491079</v>
      </c>
      <c r="F95" s="239">
        <f>'Transformed 2016'!Y86</f>
        <v>0.29286474174538507</v>
      </c>
      <c r="G95" s="239">
        <f>'Transformed 2019 new'!Y86</f>
        <v>0.2380058121377702</v>
      </c>
      <c r="K95" s="240">
        <v>1</v>
      </c>
      <c r="Q95" s="251">
        <f t="shared" si="13"/>
        <v>0.93451424773170577</v>
      </c>
      <c r="R95" s="251">
        <f t="shared" si="13"/>
        <v>0.96308049782879512</v>
      </c>
      <c r="S95" s="251">
        <f t="shared" si="13"/>
        <v>1.0819904532988573</v>
      </c>
      <c r="T95" s="251">
        <f t="shared" si="13"/>
        <v>0.81268168615767034</v>
      </c>
      <c r="U95" s="273">
        <f t="shared" si="14"/>
        <v>0.79139338815484028</v>
      </c>
      <c r="W95" s="252" t="str">
        <f>IF(ISNUMBER('Transformed 2007'!AE86),IF(ISNUMBER('Transformed 2007'!AG86),IF(ISNUMBER('Transformed 2010'!AI86),IF(ISNUMBER('Transformed 2007'!AK86),IF(ISNUMBER('Transformed 2007'!AM86),IF(ISNUMBER('Transformed 2007'!AO86),"","X"),"X"),"X"),"X"),"X"),"X")</f>
        <v/>
      </c>
      <c r="X95" s="252" t="str">
        <f>IF(ISNUMBER('Transformed 2010'!AE86),IF(ISNUMBER('Transformed 2010'!AG86),IF(ISNUMBER('Transformed 2010'!AI86),IF(ISNUMBER('Transformed 2010'!AK86),IF(ISNUMBER('Transformed 2010'!AM86),IF(ISNUMBER('Transformed 2010'!AO86),"","X"),"X"),"X"),"X"),"X"),"X")</f>
        <v/>
      </c>
      <c r="Y95" s="252" t="str">
        <f>IF(ISNUMBER('Transformed 2013'!AE86),IF(ISNUMBER('Transformed 2013'!AG86),IF(ISNUMBER('Transformed 2013'!AI86),IF(ISNUMBER('Transformed 2013'!AK86),IF(ISNUMBER('Transformed 2013'!AM86),IF(ISNUMBER('Transformed 2013'!AO86),"","X"),"X"),"X"),"X"),"X"),"X")</f>
        <v/>
      </c>
      <c r="Z95" s="252" t="str">
        <f>IF(ISNUMBER('Transformed 2016'!AE86),IF(ISNUMBER('Transformed 2016'!AG86),IF(ISNUMBER('Transformed 2016'!AI86),IF(ISNUMBER('Transformed 2016'!AK86),IF(ISNUMBER('Transformed 2016'!AM86),IF(ISNUMBER('Transformed 2016'!AO86),"","X"),"X"),"X"),"X"),"X"),"X")</f>
        <v/>
      </c>
      <c r="AA95" s="252" t="str">
        <f>IF(ISNUMBER('Transformed 2019 new'!AE86),IF(ISNUMBER('Transformed 2019 new'!AG86),IF(ISNUMBER('Transformed 2019 new'!AI86),IF(ISNUMBER('Transformed 2019 new'!AK86),IF(ISNUMBER('Transformed 2019 new'!AM86),IF(ISNUMBER('Transformed 2019 new'!AO86),"","X"),"X"),"X"),"X"),"X"),"X")</f>
        <v/>
      </c>
      <c r="AB95" s="260"/>
      <c r="AC95" s="252" t="str">
        <f>IF(ISNUMBER('Transformed 2007'!$AE86),"","X")</f>
        <v/>
      </c>
      <c r="AD95" s="252" t="str">
        <f>IF(ISNUMBER('Transformed 2010'!$AE86),"","X")</f>
        <v/>
      </c>
      <c r="AE95" s="252" t="str">
        <f>IF(ISNUMBER('Transformed 2013'!$AE86),"","X")</f>
        <v/>
      </c>
      <c r="AF95" s="252" t="str">
        <f>IF(ISNUMBER('Transformed 2016'!$AE86),"","X")</f>
        <v/>
      </c>
      <c r="AG95" s="266" t="str">
        <f>IF(ISNUMBER('Transformed 2019 new'!$AE86),"","X")</f>
        <v/>
      </c>
      <c r="AH95" s="252" t="str">
        <f>IF(ISNUMBER('Transformed 2007'!$AG86),"","X")</f>
        <v/>
      </c>
      <c r="AI95" s="252" t="str">
        <f>IF(ISNUMBER('Transformed 2010'!$AG86),"","X")</f>
        <v/>
      </c>
      <c r="AJ95" s="252" t="str">
        <f>IF(ISNUMBER('Transformed 2013'!$AG86),"","X")</f>
        <v/>
      </c>
      <c r="AK95" s="252" t="str">
        <f>IF(ISNUMBER('Transformed 2016'!$AG86),"","X")</f>
        <v/>
      </c>
      <c r="AL95" s="266" t="str">
        <f>IF(ISNUMBER('Transformed 2019 new'!$AG86),"","X")</f>
        <v/>
      </c>
      <c r="AM95" s="252" t="str">
        <f>IF(ISNUMBER('Transformed 2007'!$AI86),"","X")</f>
        <v/>
      </c>
      <c r="AN95" s="252" t="str">
        <f>IF(ISNUMBER('Transformed 2010'!$AI86),"","X")</f>
        <v/>
      </c>
      <c r="AO95" s="252" t="str">
        <f>IF(ISNUMBER('Transformed 2013'!$AI86),"","X")</f>
        <v/>
      </c>
      <c r="AP95" s="252" t="str">
        <f>IF(ISNUMBER('Transformed 2016'!$AI86),"","X")</f>
        <v/>
      </c>
      <c r="AQ95" s="266" t="str">
        <f>IF(ISNUMBER('Transformed 2019 new'!$AI86),"","X")</f>
        <v/>
      </c>
      <c r="AR95" s="252" t="str">
        <f>IF(ISNUMBER('Transformed 2007'!$AK86),"","X")</f>
        <v/>
      </c>
      <c r="AS95" s="252" t="str">
        <f>IF(ISNUMBER('Transformed 2010'!$AK86),"","X")</f>
        <v/>
      </c>
      <c r="AT95" s="252" t="str">
        <f>IF(ISNUMBER('Transformed 2013'!$AK86),"","X")</f>
        <v/>
      </c>
      <c r="AU95" s="252" t="str">
        <f>IF(ISNUMBER('Transformed 2016'!$AK86),"","X")</f>
        <v/>
      </c>
      <c r="AV95" s="266" t="str">
        <f>IF(ISNUMBER('Transformed 2019 new'!$AK86),"","X")</f>
        <v/>
      </c>
      <c r="AW95" s="252" t="str">
        <f>IF(ISNUMBER('Transformed 2007'!$AM86),"","X")</f>
        <v/>
      </c>
      <c r="AX95" s="252" t="str">
        <f>IF(ISNUMBER('Transformed 2010'!$AM86),"","X")</f>
        <v/>
      </c>
      <c r="AY95" s="252" t="str">
        <f>IF(ISNUMBER('Transformed 2013'!$AM86),"","X")</f>
        <v/>
      </c>
      <c r="AZ95" s="252" t="str">
        <f>IF(ISNUMBER('Transformed 2016'!$AM86),"","X")</f>
        <v/>
      </c>
      <c r="BA95" s="266" t="str">
        <f>IF(ISNUMBER('Transformed 2019 new'!$AM86),"","X")</f>
        <v/>
      </c>
      <c r="BB95" s="252" t="str">
        <f>IF(ISNUMBER('Transformed 2007'!$AO86),"","X")</f>
        <v/>
      </c>
      <c r="BC95" s="252" t="str">
        <f>IF(ISNUMBER('Transformed 2010'!$AO86),"","X")</f>
        <v/>
      </c>
      <c r="BD95" s="252" t="str">
        <f>IF(ISNUMBER('Transformed 2013'!$AO86),"","X")</f>
        <v/>
      </c>
      <c r="BE95" s="252" t="str">
        <f>IF(ISNUMBER('Transformed 2016'!$AO86),"","X")</f>
        <v/>
      </c>
      <c r="BF95" s="266" t="str">
        <f>IF(ISNUMBER('Transformed 2019 new'!$AO86),"","X")</f>
        <v/>
      </c>
    </row>
    <row r="96" spans="1:58" s="240" customFormat="1" ht="13">
      <c r="A96" s="241" t="s">
        <v>95</v>
      </c>
      <c r="B96" s="226" t="s">
        <v>95</v>
      </c>
      <c r="C96" s="239">
        <f>'Transformed 2007'!Y87</f>
        <v>0.37303939132155051</v>
      </c>
      <c r="D96" s="239">
        <f>'Transformed 2010'!Y87</f>
        <v>0.37594677798724974</v>
      </c>
      <c r="E96" s="239">
        <f>'Transformed 2013'!Y87</f>
        <v>0.3873265121158212</v>
      </c>
      <c r="F96" s="239">
        <f>'Transformed 2016'!Y87</f>
        <v>0.38720423976046403</v>
      </c>
      <c r="G96" s="239">
        <f>'Transformed 2019 new'!Y87</f>
        <v>0.34884750383898799</v>
      </c>
      <c r="K96" s="240">
        <v>1</v>
      </c>
      <c r="Q96" s="251">
        <f t="shared" si="13"/>
        <v>1.0077937792451337</v>
      </c>
      <c r="R96" s="251">
        <f t="shared" si="13"/>
        <v>1.0302695349312381</v>
      </c>
      <c r="S96" s="251">
        <f t="shared" si="13"/>
        <v>0.99968431710318706</v>
      </c>
      <c r="T96" s="251">
        <f t="shared" si="13"/>
        <v>0.90093926671566238</v>
      </c>
      <c r="U96" s="273">
        <f t="shared" si="14"/>
        <v>0.9351492414866458</v>
      </c>
      <c r="W96" s="252" t="str">
        <f>IF(ISNUMBER('Transformed 2007'!AE87),IF(ISNUMBER('Transformed 2007'!AG87),IF(ISNUMBER('Transformed 2010'!AI87),IF(ISNUMBER('Transformed 2007'!AK87),IF(ISNUMBER('Transformed 2007'!AM87),IF(ISNUMBER('Transformed 2007'!AO87),"","X"),"X"),"X"),"X"),"X"),"X")</f>
        <v/>
      </c>
      <c r="X96" s="252" t="str">
        <f>IF(ISNUMBER('Transformed 2010'!AE87),IF(ISNUMBER('Transformed 2010'!AG87),IF(ISNUMBER('Transformed 2010'!AI87),IF(ISNUMBER('Transformed 2010'!AK87),IF(ISNUMBER('Transformed 2010'!AM87),IF(ISNUMBER('Transformed 2010'!AO87),"","X"),"X"),"X"),"X"),"X"),"X")</f>
        <v/>
      </c>
      <c r="Y96" s="252" t="str">
        <f>IF(ISNUMBER('Transformed 2013'!AE87),IF(ISNUMBER('Transformed 2013'!AG87),IF(ISNUMBER('Transformed 2013'!AI87),IF(ISNUMBER('Transformed 2013'!AK87),IF(ISNUMBER('Transformed 2013'!AM87),IF(ISNUMBER('Transformed 2013'!AO87),"","X"),"X"),"X"),"X"),"X"),"X")</f>
        <v/>
      </c>
      <c r="Z96" s="252" t="str">
        <f>IF(ISNUMBER('Transformed 2016'!AE87),IF(ISNUMBER('Transformed 2016'!AG87),IF(ISNUMBER('Transformed 2016'!AI87),IF(ISNUMBER('Transformed 2016'!AK87),IF(ISNUMBER('Transformed 2016'!AM87),IF(ISNUMBER('Transformed 2016'!AO87),"","X"),"X"),"X"),"X"),"X"),"X")</f>
        <v/>
      </c>
      <c r="AA96" s="252" t="str">
        <f>IF(ISNUMBER('Transformed 2019 new'!AE87),IF(ISNUMBER('Transformed 2019 new'!AG87),IF(ISNUMBER('Transformed 2019 new'!AI87),IF(ISNUMBER('Transformed 2019 new'!AK87),IF(ISNUMBER('Transformed 2019 new'!AM87),IF(ISNUMBER('Transformed 2019 new'!AO87),"","X"),"X"),"X"),"X"),"X"),"X")</f>
        <v/>
      </c>
      <c r="AB96" s="260"/>
      <c r="AC96" s="252" t="str">
        <f>IF(ISNUMBER('Transformed 2007'!$AE87),"","X")</f>
        <v/>
      </c>
      <c r="AD96" s="252" t="str">
        <f>IF(ISNUMBER('Transformed 2010'!$AE87),"","X")</f>
        <v/>
      </c>
      <c r="AE96" s="252" t="str">
        <f>IF(ISNUMBER('Transformed 2013'!$AE87),"","X")</f>
        <v/>
      </c>
      <c r="AF96" s="252" t="str">
        <f>IF(ISNUMBER('Transformed 2016'!$AE87),"","X")</f>
        <v/>
      </c>
      <c r="AG96" s="266" t="str">
        <f>IF(ISNUMBER('Transformed 2019 new'!$AE87),"","X")</f>
        <v/>
      </c>
      <c r="AH96" s="252" t="str">
        <f>IF(ISNUMBER('Transformed 2007'!$AG87),"","X")</f>
        <v/>
      </c>
      <c r="AI96" s="252" t="str">
        <f>IF(ISNUMBER('Transformed 2010'!$AG87),"","X")</f>
        <v/>
      </c>
      <c r="AJ96" s="252" t="str">
        <f>IF(ISNUMBER('Transformed 2013'!$AG87),"","X")</f>
        <v/>
      </c>
      <c r="AK96" s="252" t="str">
        <f>IF(ISNUMBER('Transformed 2016'!$AG87),"","X")</f>
        <v/>
      </c>
      <c r="AL96" s="266" t="str">
        <f>IF(ISNUMBER('Transformed 2019 new'!$AG87),"","X")</f>
        <v/>
      </c>
      <c r="AM96" s="252" t="str">
        <f>IF(ISNUMBER('Transformed 2007'!$AI87),"","X")</f>
        <v/>
      </c>
      <c r="AN96" s="252" t="str">
        <f>IF(ISNUMBER('Transformed 2010'!$AI87),"","X")</f>
        <v/>
      </c>
      <c r="AO96" s="252" t="str">
        <f>IF(ISNUMBER('Transformed 2013'!$AI87),"","X")</f>
        <v/>
      </c>
      <c r="AP96" s="252" t="str">
        <f>IF(ISNUMBER('Transformed 2016'!$AI87),"","X")</f>
        <v/>
      </c>
      <c r="AQ96" s="266" t="str">
        <f>IF(ISNUMBER('Transformed 2019 new'!$AI87),"","X")</f>
        <v/>
      </c>
      <c r="AR96" s="252" t="str">
        <f>IF(ISNUMBER('Transformed 2007'!$AK87),"","X")</f>
        <v/>
      </c>
      <c r="AS96" s="252" t="str">
        <f>IF(ISNUMBER('Transformed 2010'!$AK87),"","X")</f>
        <v/>
      </c>
      <c r="AT96" s="252" t="str">
        <f>IF(ISNUMBER('Transformed 2013'!$AK87),"","X")</f>
        <v/>
      </c>
      <c r="AU96" s="252" t="str">
        <f>IF(ISNUMBER('Transformed 2016'!$AK87),"","X")</f>
        <v/>
      </c>
      <c r="AV96" s="266" t="str">
        <f>IF(ISNUMBER('Transformed 2019 new'!$AK87),"","X")</f>
        <v/>
      </c>
      <c r="AW96" s="252" t="str">
        <f>IF(ISNUMBER('Transformed 2007'!$AM87),"","X")</f>
        <v/>
      </c>
      <c r="AX96" s="252" t="str">
        <f>IF(ISNUMBER('Transformed 2010'!$AM87),"","X")</f>
        <v/>
      </c>
      <c r="AY96" s="252" t="str">
        <f>IF(ISNUMBER('Transformed 2013'!$AM87),"","X")</f>
        <v/>
      </c>
      <c r="AZ96" s="252" t="str">
        <f>IF(ISNUMBER('Transformed 2016'!$AM87),"","X")</f>
        <v/>
      </c>
      <c r="BA96" s="266" t="str">
        <f>IF(ISNUMBER('Transformed 2019 new'!$AM87),"","X")</f>
        <v/>
      </c>
      <c r="BB96" s="252" t="str">
        <f>IF(ISNUMBER('Transformed 2007'!$AO87),"","X")</f>
        <v/>
      </c>
      <c r="BC96" s="252" t="str">
        <f>IF(ISNUMBER('Transformed 2010'!$AO87),"","X")</f>
        <v/>
      </c>
      <c r="BD96" s="252" t="str">
        <f>IF(ISNUMBER('Transformed 2013'!$AO87),"","X")</f>
        <v/>
      </c>
      <c r="BE96" s="252" t="str">
        <f>IF(ISNUMBER('Transformed 2016'!$AO87),"","X")</f>
        <v/>
      </c>
      <c r="BF96" s="266" t="str">
        <f>IF(ISNUMBER('Transformed 2019 new'!$AO87),"","X")</f>
        <v/>
      </c>
    </row>
    <row r="97" spans="1:58" s="240" customFormat="1" ht="13">
      <c r="A97" s="241" t="s">
        <v>96</v>
      </c>
      <c r="B97" s="226" t="s">
        <v>96</v>
      </c>
      <c r="C97" s="239">
        <f>'Transformed 2007'!Y88</f>
        <v>0.54078350605984815</v>
      </c>
      <c r="D97" s="239">
        <f>'Transformed 2010'!Y88</f>
        <v>0.54113409321074102</v>
      </c>
      <c r="E97" s="239">
        <f>'Transformed 2013'!Y88</f>
        <v>0.57244837822145533</v>
      </c>
      <c r="F97" s="239">
        <f>'Transformed 2016'!Y88</f>
        <v>0.56759834956252675</v>
      </c>
      <c r="G97" s="239">
        <f>'Transformed 2019 new'!Y88</f>
        <v>0.58022845661810996</v>
      </c>
      <c r="J97" s="240">
        <v>1</v>
      </c>
      <c r="Q97" s="251">
        <f t="shared" si="13"/>
        <v>1.0006482948295654</v>
      </c>
      <c r="R97" s="251">
        <f t="shared" si="13"/>
        <v>1.0578678841410925</v>
      </c>
      <c r="S97" s="251">
        <f t="shared" si="13"/>
        <v>0.99152757026931027</v>
      </c>
      <c r="T97" s="251">
        <f t="shared" si="13"/>
        <v>1.0222518389373714</v>
      </c>
      <c r="U97" s="273">
        <f t="shared" si="14"/>
        <v>1.0729403728409876</v>
      </c>
      <c r="W97" s="252" t="str">
        <f>IF(ISNUMBER('Transformed 2007'!AE88),IF(ISNUMBER('Transformed 2007'!AG88),IF(ISNUMBER('Transformed 2010'!AI88),IF(ISNUMBER('Transformed 2007'!AK88),IF(ISNUMBER('Transformed 2007'!AM88),IF(ISNUMBER('Transformed 2007'!AO88),"","X"),"X"),"X"),"X"),"X"),"X")</f>
        <v/>
      </c>
      <c r="X97" s="252" t="str">
        <f>IF(ISNUMBER('Transformed 2010'!AE88),IF(ISNUMBER('Transformed 2010'!AG88),IF(ISNUMBER('Transformed 2010'!AI88),IF(ISNUMBER('Transformed 2010'!AK88),IF(ISNUMBER('Transformed 2010'!AM88),IF(ISNUMBER('Transformed 2010'!AO88),"","X"),"X"),"X"),"X"),"X"),"X")</f>
        <v/>
      </c>
      <c r="Y97" s="252" t="str">
        <f>IF(ISNUMBER('Transformed 2013'!AE88),IF(ISNUMBER('Transformed 2013'!AG88),IF(ISNUMBER('Transformed 2013'!AI88),IF(ISNUMBER('Transformed 2013'!AK88),IF(ISNUMBER('Transformed 2013'!AM88),IF(ISNUMBER('Transformed 2013'!AO88),"","X"),"X"),"X"),"X"),"X"),"X")</f>
        <v/>
      </c>
      <c r="Z97" s="252" t="str">
        <f>IF(ISNUMBER('Transformed 2016'!AE88),IF(ISNUMBER('Transformed 2016'!AG88),IF(ISNUMBER('Transformed 2016'!AI88),IF(ISNUMBER('Transformed 2016'!AK88),IF(ISNUMBER('Transformed 2016'!AM88),IF(ISNUMBER('Transformed 2016'!AO88),"","X"),"X"),"X"),"X"),"X"),"X")</f>
        <v/>
      </c>
      <c r="AA97" s="252" t="str">
        <f>IF(ISNUMBER('Transformed 2019 new'!AE88),IF(ISNUMBER('Transformed 2019 new'!AG88),IF(ISNUMBER('Transformed 2019 new'!AI88),IF(ISNUMBER('Transformed 2019 new'!AK88),IF(ISNUMBER('Transformed 2019 new'!AM88),IF(ISNUMBER('Transformed 2019 new'!AO88),"","X"),"X"),"X"),"X"),"X"),"X")</f>
        <v/>
      </c>
      <c r="AB97" s="260"/>
      <c r="AC97" s="252" t="str">
        <f>IF(ISNUMBER('Transformed 2007'!$AE88),"","X")</f>
        <v/>
      </c>
      <c r="AD97" s="252" t="str">
        <f>IF(ISNUMBER('Transformed 2010'!$AE88),"","X")</f>
        <v/>
      </c>
      <c r="AE97" s="252" t="str">
        <f>IF(ISNUMBER('Transformed 2013'!$AE88),"","X")</f>
        <v/>
      </c>
      <c r="AF97" s="252" t="str">
        <f>IF(ISNUMBER('Transformed 2016'!$AE88),"","X")</f>
        <v/>
      </c>
      <c r="AG97" s="266" t="str">
        <f>IF(ISNUMBER('Transformed 2019 new'!$AE88),"","X")</f>
        <v/>
      </c>
      <c r="AH97" s="252" t="str">
        <f>IF(ISNUMBER('Transformed 2007'!$AG88),"","X")</f>
        <v/>
      </c>
      <c r="AI97" s="252" t="str">
        <f>IF(ISNUMBER('Transformed 2010'!$AG88),"","X")</f>
        <v/>
      </c>
      <c r="AJ97" s="252" t="str">
        <f>IF(ISNUMBER('Transformed 2013'!$AG88),"","X")</f>
        <v/>
      </c>
      <c r="AK97" s="252" t="str">
        <f>IF(ISNUMBER('Transformed 2016'!$AG88),"","X")</f>
        <v/>
      </c>
      <c r="AL97" s="266" t="str">
        <f>IF(ISNUMBER('Transformed 2019 new'!$AG88),"","X")</f>
        <v/>
      </c>
      <c r="AM97" s="252" t="str">
        <f>IF(ISNUMBER('Transformed 2007'!$AI88),"","X")</f>
        <v/>
      </c>
      <c r="AN97" s="252" t="str">
        <f>IF(ISNUMBER('Transformed 2010'!$AI88),"","X")</f>
        <v/>
      </c>
      <c r="AO97" s="252" t="str">
        <f>IF(ISNUMBER('Transformed 2013'!$AI88),"","X")</f>
        <v/>
      </c>
      <c r="AP97" s="252" t="str">
        <f>IF(ISNUMBER('Transformed 2016'!$AI88),"","X")</f>
        <v/>
      </c>
      <c r="AQ97" s="266" t="str">
        <f>IF(ISNUMBER('Transformed 2019 new'!$AI88),"","X")</f>
        <v/>
      </c>
      <c r="AR97" s="252" t="str">
        <f>IF(ISNUMBER('Transformed 2007'!$AK88),"","X")</f>
        <v/>
      </c>
      <c r="AS97" s="252" t="str">
        <f>IF(ISNUMBER('Transformed 2010'!$AK88),"","X")</f>
        <v/>
      </c>
      <c r="AT97" s="252" t="str">
        <f>IF(ISNUMBER('Transformed 2013'!$AK88),"","X")</f>
        <v/>
      </c>
      <c r="AU97" s="252" t="str">
        <f>IF(ISNUMBER('Transformed 2016'!$AK88),"","X")</f>
        <v/>
      </c>
      <c r="AV97" s="266" t="str">
        <f>IF(ISNUMBER('Transformed 2019 new'!$AK88),"","X")</f>
        <v/>
      </c>
      <c r="AW97" s="252" t="str">
        <f>IF(ISNUMBER('Transformed 2007'!$AM88),"","X")</f>
        <v/>
      </c>
      <c r="AX97" s="252" t="str">
        <f>IF(ISNUMBER('Transformed 2010'!$AM88),"","X")</f>
        <v/>
      </c>
      <c r="AY97" s="252" t="str">
        <f>IF(ISNUMBER('Transformed 2013'!$AM88),"","X")</f>
        <v/>
      </c>
      <c r="AZ97" s="252" t="str">
        <f>IF(ISNUMBER('Transformed 2016'!$AM88),"","X")</f>
        <v/>
      </c>
      <c r="BA97" s="266" t="str">
        <f>IF(ISNUMBER('Transformed 2019 new'!$AM88),"","X")</f>
        <v/>
      </c>
      <c r="BB97" s="252" t="str">
        <f>IF(ISNUMBER('Transformed 2007'!$AO88),"","X")</f>
        <v/>
      </c>
      <c r="BC97" s="252" t="str">
        <f>IF(ISNUMBER('Transformed 2010'!$AO88),"","X")</f>
        <v/>
      </c>
      <c r="BD97" s="252" t="str">
        <f>IF(ISNUMBER('Transformed 2013'!$AO88),"","X")</f>
        <v/>
      </c>
      <c r="BE97" s="252" t="str">
        <f>IF(ISNUMBER('Transformed 2016'!$AO88),"","X")</f>
        <v/>
      </c>
      <c r="BF97" s="266" t="str">
        <f>IF(ISNUMBER('Transformed 2019 new'!$AO88),"","X")</f>
        <v/>
      </c>
    </row>
    <row r="98" spans="1:58" s="240" customFormat="1" ht="13">
      <c r="A98" s="241" t="s">
        <v>97</v>
      </c>
      <c r="B98" s="226" t="s">
        <v>97</v>
      </c>
      <c r="C98" s="239">
        <f>'Transformed 2007'!Y89</f>
        <v>0.59194289347675344</v>
      </c>
      <c r="D98" s="239">
        <f>'Transformed 2010'!Y89</f>
        <v>0.59856629974950859</v>
      </c>
      <c r="E98" s="239">
        <f>'Transformed 2013'!Y89</f>
        <v>0.55771942645351846</v>
      </c>
      <c r="F98" s="239">
        <f>'Transformed 2016'!Y89</f>
        <v>0.59575317084166668</v>
      </c>
      <c r="G98" s="239">
        <f>'Transformed 2019 new'!Y89</f>
        <v>0.61036026069999993</v>
      </c>
      <c r="I98" s="240">
        <v>1</v>
      </c>
      <c r="Q98" s="251">
        <f t="shared" si="13"/>
        <v>1.0111892656297516</v>
      </c>
      <c r="R98" s="251">
        <f t="shared" si="13"/>
        <v>0.93175881550116679</v>
      </c>
      <c r="S98" s="251">
        <f t="shared" si="13"/>
        <v>1.0681951221064703</v>
      </c>
      <c r="T98" s="251">
        <f t="shared" si="13"/>
        <v>1.024518694273497</v>
      </c>
      <c r="U98" s="273">
        <f t="shared" si="14"/>
        <v>1.0311134189230193</v>
      </c>
      <c r="W98" s="252" t="str">
        <f>IF(ISNUMBER('Transformed 2007'!AE89),IF(ISNUMBER('Transformed 2007'!AG89),IF(ISNUMBER('Transformed 2010'!AI89),IF(ISNUMBER('Transformed 2007'!AK89),IF(ISNUMBER('Transformed 2007'!AM89),IF(ISNUMBER('Transformed 2007'!AO89),"","X"),"X"),"X"),"X"),"X"),"X")</f>
        <v/>
      </c>
      <c r="X98" s="252" t="str">
        <f>IF(ISNUMBER('Transformed 2010'!AE89),IF(ISNUMBER('Transformed 2010'!AG89),IF(ISNUMBER('Transformed 2010'!AI89),IF(ISNUMBER('Transformed 2010'!AK89),IF(ISNUMBER('Transformed 2010'!AM89),IF(ISNUMBER('Transformed 2010'!AO89),"","X"),"X"),"X"),"X"),"X"),"X")</f>
        <v/>
      </c>
      <c r="Y98" s="252" t="str">
        <f>IF(ISNUMBER('Transformed 2013'!AE89),IF(ISNUMBER('Transformed 2013'!AG89),IF(ISNUMBER('Transformed 2013'!AI89),IF(ISNUMBER('Transformed 2013'!AK89),IF(ISNUMBER('Transformed 2013'!AM89),IF(ISNUMBER('Transformed 2013'!AO89),"","X"),"X"),"X"),"X"),"X"),"X")</f>
        <v/>
      </c>
      <c r="Z98" s="252" t="str">
        <f>IF(ISNUMBER('Transformed 2016'!AE89),IF(ISNUMBER('Transformed 2016'!AG89),IF(ISNUMBER('Transformed 2016'!AI89),IF(ISNUMBER('Transformed 2016'!AK89),IF(ISNUMBER('Transformed 2016'!AM89),IF(ISNUMBER('Transformed 2016'!AO89),"","X"),"X"),"X"),"X"),"X"),"X")</f>
        <v/>
      </c>
      <c r="AA98" s="252" t="str">
        <f>IF(ISNUMBER('Transformed 2019 new'!AE89),IF(ISNUMBER('Transformed 2019 new'!AG89),IF(ISNUMBER('Transformed 2019 new'!AI89),IF(ISNUMBER('Transformed 2019 new'!AK89),IF(ISNUMBER('Transformed 2019 new'!AM89),IF(ISNUMBER('Transformed 2019 new'!AO89),"","X"),"X"),"X"),"X"),"X"),"X")</f>
        <v/>
      </c>
      <c r="AB98" s="260"/>
      <c r="AC98" s="252" t="str">
        <f>IF(ISNUMBER('Transformed 2007'!$AE89),"","X")</f>
        <v/>
      </c>
      <c r="AD98" s="252" t="str">
        <f>IF(ISNUMBER('Transformed 2010'!$AE89),"","X")</f>
        <v/>
      </c>
      <c r="AE98" s="252" t="str">
        <f>IF(ISNUMBER('Transformed 2013'!$AE89),"","X")</f>
        <v/>
      </c>
      <c r="AF98" s="252" t="str">
        <f>IF(ISNUMBER('Transformed 2016'!$AE89),"","X")</f>
        <v/>
      </c>
      <c r="AG98" s="266" t="str">
        <f>IF(ISNUMBER('Transformed 2019 new'!$AE89),"","X")</f>
        <v/>
      </c>
      <c r="AH98" s="252" t="str">
        <f>IF(ISNUMBER('Transformed 2007'!$AG89),"","X")</f>
        <v/>
      </c>
      <c r="AI98" s="252" t="str">
        <f>IF(ISNUMBER('Transformed 2010'!$AG89),"","X")</f>
        <v/>
      </c>
      <c r="AJ98" s="252" t="str">
        <f>IF(ISNUMBER('Transformed 2013'!$AG89),"","X")</f>
        <v/>
      </c>
      <c r="AK98" s="252" t="str">
        <f>IF(ISNUMBER('Transformed 2016'!$AG89),"","X")</f>
        <v/>
      </c>
      <c r="AL98" s="266" t="str">
        <f>IF(ISNUMBER('Transformed 2019 new'!$AG89),"","X")</f>
        <v/>
      </c>
      <c r="AM98" s="252" t="str">
        <f>IF(ISNUMBER('Transformed 2007'!$AI89),"","X")</f>
        <v/>
      </c>
      <c r="AN98" s="252" t="str">
        <f>IF(ISNUMBER('Transformed 2010'!$AI89),"","X")</f>
        <v/>
      </c>
      <c r="AO98" s="252" t="str">
        <f>IF(ISNUMBER('Transformed 2013'!$AI89),"","X")</f>
        <v/>
      </c>
      <c r="AP98" s="252" t="str">
        <f>IF(ISNUMBER('Transformed 2016'!$AI89),"","X")</f>
        <v/>
      </c>
      <c r="AQ98" s="266" t="str">
        <f>IF(ISNUMBER('Transformed 2019 new'!$AI89),"","X")</f>
        <v/>
      </c>
      <c r="AR98" s="252" t="str">
        <f>IF(ISNUMBER('Transformed 2007'!$AK89),"","X")</f>
        <v/>
      </c>
      <c r="AS98" s="252" t="str">
        <f>IF(ISNUMBER('Transformed 2010'!$AK89),"","X")</f>
        <v/>
      </c>
      <c r="AT98" s="252" t="str">
        <f>IF(ISNUMBER('Transformed 2013'!$AK89),"","X")</f>
        <v/>
      </c>
      <c r="AU98" s="252" t="str">
        <f>IF(ISNUMBER('Transformed 2016'!$AK89),"","X")</f>
        <v/>
      </c>
      <c r="AV98" s="266" t="str">
        <f>IF(ISNUMBER('Transformed 2019 new'!$AK89),"","X")</f>
        <v/>
      </c>
      <c r="AW98" s="252" t="str">
        <f>IF(ISNUMBER('Transformed 2007'!$AM89),"","X")</f>
        <v/>
      </c>
      <c r="AX98" s="252" t="str">
        <f>IF(ISNUMBER('Transformed 2010'!$AM89),"","X")</f>
        <v/>
      </c>
      <c r="AY98" s="252" t="str">
        <f>IF(ISNUMBER('Transformed 2013'!$AM89),"","X")</f>
        <v/>
      </c>
      <c r="AZ98" s="252" t="str">
        <f>IF(ISNUMBER('Transformed 2016'!$AM89),"","X")</f>
        <v/>
      </c>
      <c r="BA98" s="266" t="str">
        <f>IF(ISNUMBER('Transformed 2019 new'!$AM89),"","X")</f>
        <v/>
      </c>
      <c r="BB98" s="252" t="str">
        <f>IF(ISNUMBER('Transformed 2007'!$AO89),"","X")</f>
        <v/>
      </c>
      <c r="BC98" s="252" t="str">
        <f>IF(ISNUMBER('Transformed 2010'!$AO89),"","X")</f>
        <v/>
      </c>
      <c r="BD98" s="252" t="str">
        <f>IF(ISNUMBER('Transformed 2013'!$AO89),"","X")</f>
        <v/>
      </c>
      <c r="BE98" s="252" t="str">
        <f>IF(ISNUMBER('Transformed 2016'!$AO89),"","X")</f>
        <v/>
      </c>
      <c r="BF98" s="266" t="str">
        <f>IF(ISNUMBER('Transformed 2019 new'!$AO89),"","X")</f>
        <v/>
      </c>
    </row>
    <row r="99" spans="1:58" s="240" customFormat="1" ht="13">
      <c r="A99" s="241" t="s">
        <v>98</v>
      </c>
      <c r="B99" s="226" t="s">
        <v>98</v>
      </c>
      <c r="C99" s="239">
        <f>'Transformed 2007'!Y90</f>
        <v>0.36620576880221095</v>
      </c>
      <c r="D99" s="239">
        <f>'Transformed 2010'!Y90</f>
        <v>0.32184761211113955</v>
      </c>
      <c r="E99" s="239">
        <f>'Transformed 2013'!Y90</f>
        <v>0.34053591323703247</v>
      </c>
      <c r="F99" s="239">
        <f>'Transformed 2016'!Y90</f>
        <v>0.36649666828524669</v>
      </c>
      <c r="G99" s="239">
        <f>'Transformed 2019 new'!Y90</f>
        <v>0.33998159952568907</v>
      </c>
      <c r="K99" s="240">
        <v>1</v>
      </c>
      <c r="Q99" s="251">
        <f t="shared" si="13"/>
        <v>0.87887095051462882</v>
      </c>
      <c r="R99" s="251">
        <f t="shared" si="13"/>
        <v>1.058065682088825</v>
      </c>
      <c r="S99" s="251">
        <f t="shared" si="13"/>
        <v>1.0762349991266384</v>
      </c>
      <c r="T99" s="251">
        <f t="shared" si="13"/>
        <v>0.92765263355976602</v>
      </c>
      <c r="U99" s="273">
        <f t="shared" si="14"/>
        <v>0.92838952438598621</v>
      </c>
      <c r="W99" s="252" t="str">
        <f>IF(ISNUMBER('Transformed 2007'!AE90),IF(ISNUMBER('Transformed 2007'!AG90),IF(ISNUMBER('Transformed 2010'!AI90),IF(ISNUMBER('Transformed 2007'!AK90),IF(ISNUMBER('Transformed 2007'!AM90),IF(ISNUMBER('Transformed 2007'!AO90),"","X"),"X"),"X"),"X"),"X"),"X")</f>
        <v/>
      </c>
      <c r="X99" s="252" t="str">
        <f>IF(ISNUMBER('Transformed 2010'!AE90),IF(ISNUMBER('Transformed 2010'!AG90),IF(ISNUMBER('Transformed 2010'!AI90),IF(ISNUMBER('Transformed 2010'!AK90),IF(ISNUMBER('Transformed 2010'!AM90),IF(ISNUMBER('Transformed 2010'!AO90),"","X"),"X"),"X"),"X"),"X"),"X")</f>
        <v/>
      </c>
      <c r="Y99" s="252" t="str">
        <f>IF(ISNUMBER('Transformed 2013'!AE90),IF(ISNUMBER('Transformed 2013'!AG90),IF(ISNUMBER('Transformed 2013'!AI90),IF(ISNUMBER('Transformed 2013'!AK90),IF(ISNUMBER('Transformed 2013'!AM90),IF(ISNUMBER('Transformed 2013'!AO90),"","X"),"X"),"X"),"X"),"X"),"X")</f>
        <v/>
      </c>
      <c r="Z99" s="252" t="str">
        <f>IF(ISNUMBER('Transformed 2016'!AE90),IF(ISNUMBER('Transformed 2016'!AG90),IF(ISNUMBER('Transformed 2016'!AI90),IF(ISNUMBER('Transformed 2016'!AK90),IF(ISNUMBER('Transformed 2016'!AM90),IF(ISNUMBER('Transformed 2016'!AO90),"","X"),"X"),"X"),"X"),"X"),"X")</f>
        <v/>
      </c>
      <c r="AA99" s="252" t="str">
        <f>IF(ISNUMBER('Transformed 2019 new'!AE90),IF(ISNUMBER('Transformed 2019 new'!AG90),IF(ISNUMBER('Transformed 2019 new'!AI90),IF(ISNUMBER('Transformed 2019 new'!AK90),IF(ISNUMBER('Transformed 2019 new'!AM90),IF(ISNUMBER('Transformed 2019 new'!AO90),"","X"),"X"),"X"),"X"),"X"),"X")</f>
        <v/>
      </c>
      <c r="AB99" s="260"/>
      <c r="AC99" s="252" t="str">
        <f>IF(ISNUMBER('Transformed 2007'!$AE90),"","X")</f>
        <v/>
      </c>
      <c r="AD99" s="252" t="str">
        <f>IF(ISNUMBER('Transformed 2010'!$AE90),"","X")</f>
        <v/>
      </c>
      <c r="AE99" s="252" t="str">
        <f>IF(ISNUMBER('Transformed 2013'!$AE90),"","X")</f>
        <v/>
      </c>
      <c r="AF99" s="252" t="str">
        <f>IF(ISNUMBER('Transformed 2016'!$AE90),"","X")</f>
        <v/>
      </c>
      <c r="AG99" s="266" t="str">
        <f>IF(ISNUMBER('Transformed 2019 new'!$AE90),"","X")</f>
        <v/>
      </c>
      <c r="AH99" s="252" t="str">
        <f>IF(ISNUMBER('Transformed 2007'!$AG90),"","X")</f>
        <v/>
      </c>
      <c r="AI99" s="252" t="str">
        <f>IF(ISNUMBER('Transformed 2010'!$AG90),"","X")</f>
        <v/>
      </c>
      <c r="AJ99" s="252" t="str">
        <f>IF(ISNUMBER('Transformed 2013'!$AG90),"","X")</f>
        <v/>
      </c>
      <c r="AK99" s="252" t="str">
        <f>IF(ISNUMBER('Transformed 2016'!$AG90),"","X")</f>
        <v/>
      </c>
      <c r="AL99" s="266" t="str">
        <f>IF(ISNUMBER('Transformed 2019 new'!$AG90),"","X")</f>
        <v/>
      </c>
      <c r="AM99" s="252" t="str">
        <f>IF(ISNUMBER('Transformed 2007'!$AI90),"","X")</f>
        <v/>
      </c>
      <c r="AN99" s="252" t="str">
        <f>IF(ISNUMBER('Transformed 2010'!$AI90),"","X")</f>
        <v/>
      </c>
      <c r="AO99" s="252" t="str">
        <f>IF(ISNUMBER('Transformed 2013'!$AI90),"","X")</f>
        <v/>
      </c>
      <c r="AP99" s="252" t="str">
        <f>IF(ISNUMBER('Transformed 2016'!$AI90),"","X")</f>
        <v/>
      </c>
      <c r="AQ99" s="266" t="str">
        <f>IF(ISNUMBER('Transformed 2019 new'!$AI90),"","X")</f>
        <v/>
      </c>
      <c r="AR99" s="252" t="str">
        <f>IF(ISNUMBER('Transformed 2007'!$AK90),"","X")</f>
        <v/>
      </c>
      <c r="AS99" s="252" t="str">
        <f>IF(ISNUMBER('Transformed 2010'!$AK90),"","X")</f>
        <v/>
      </c>
      <c r="AT99" s="252" t="str">
        <f>IF(ISNUMBER('Transformed 2013'!$AK90),"","X")</f>
        <v/>
      </c>
      <c r="AU99" s="252" t="str">
        <f>IF(ISNUMBER('Transformed 2016'!$AK90),"","X")</f>
        <v/>
      </c>
      <c r="AV99" s="266" t="str">
        <f>IF(ISNUMBER('Transformed 2019 new'!$AK90),"","X")</f>
        <v/>
      </c>
      <c r="AW99" s="252" t="str">
        <f>IF(ISNUMBER('Transformed 2007'!$AM90),"","X")</f>
        <v/>
      </c>
      <c r="AX99" s="252" t="str">
        <f>IF(ISNUMBER('Transformed 2010'!$AM90),"","X")</f>
        <v/>
      </c>
      <c r="AY99" s="252" t="str">
        <f>IF(ISNUMBER('Transformed 2013'!$AM90),"","X")</f>
        <v/>
      </c>
      <c r="AZ99" s="252" t="str">
        <f>IF(ISNUMBER('Transformed 2016'!$AM90),"","X")</f>
        <v/>
      </c>
      <c r="BA99" s="266" t="str">
        <f>IF(ISNUMBER('Transformed 2019 new'!$AM90),"","X")</f>
        <v/>
      </c>
      <c r="BB99" s="252" t="str">
        <f>IF(ISNUMBER('Transformed 2007'!$AO90),"","X")</f>
        <v/>
      </c>
      <c r="BC99" s="252" t="str">
        <f>IF(ISNUMBER('Transformed 2010'!$AO90),"","X")</f>
        <v/>
      </c>
      <c r="BD99" s="252" t="str">
        <f>IF(ISNUMBER('Transformed 2013'!$AO90),"","X")</f>
        <v/>
      </c>
      <c r="BE99" s="252" t="str">
        <f>IF(ISNUMBER('Transformed 2016'!$AO90),"","X")</f>
        <v/>
      </c>
      <c r="BF99" s="266" t="str">
        <f>IF(ISNUMBER('Transformed 2019 new'!$AO90),"","X")</f>
        <v/>
      </c>
    </row>
    <row r="100" spans="1:58" s="240" customFormat="1" ht="13">
      <c r="A100" s="241" t="s">
        <v>99</v>
      </c>
      <c r="B100" s="226" t="s">
        <v>99</v>
      </c>
      <c r="C100" s="239">
        <f>'Transformed 2007'!Y91</f>
        <v>0.67644903280089286</v>
      </c>
      <c r="D100" s="239">
        <f>'Transformed 2010'!Y91</f>
        <v>0.68280095935357132</v>
      </c>
      <c r="E100" s="239">
        <f>'Transformed 2013'!Y91</f>
        <v>0.72153312503660716</v>
      </c>
      <c r="F100" s="239">
        <f>'Transformed 2016'!Y91</f>
        <v>0.70496972224732146</v>
      </c>
      <c r="G100" s="239">
        <f>'Transformed 2019 new'!Y91</f>
        <v>0.70134046319697363</v>
      </c>
      <c r="L100" s="240">
        <v>1</v>
      </c>
      <c r="Q100" s="251">
        <f t="shared" si="13"/>
        <v>1.0093901036806538</v>
      </c>
      <c r="R100" s="251">
        <f t="shared" si="13"/>
        <v>1.0567254119263465</v>
      </c>
      <c r="S100" s="251">
        <f t="shared" si="13"/>
        <v>0.97704415471092143</v>
      </c>
      <c r="T100" s="251">
        <f t="shared" si="13"/>
        <v>0.99485189372562222</v>
      </c>
      <c r="U100" s="273">
        <f t="shared" si="14"/>
        <v>1.0367972000684453</v>
      </c>
      <c r="W100" s="252" t="str">
        <f>IF(ISNUMBER('Transformed 2007'!AE91),IF(ISNUMBER('Transformed 2007'!AG91),IF(ISNUMBER('Transformed 2010'!AI91),IF(ISNUMBER('Transformed 2007'!AK91),IF(ISNUMBER('Transformed 2007'!AM91),IF(ISNUMBER('Transformed 2007'!AO91),"","X"),"X"),"X"),"X"),"X"),"X")</f>
        <v/>
      </c>
      <c r="X100" s="252" t="str">
        <f>IF(ISNUMBER('Transformed 2010'!AE91),IF(ISNUMBER('Transformed 2010'!AG91),IF(ISNUMBER('Transformed 2010'!AI91),IF(ISNUMBER('Transformed 2010'!AK91),IF(ISNUMBER('Transformed 2010'!AM91),IF(ISNUMBER('Transformed 2010'!AO91),"","X"),"X"),"X"),"X"),"X"),"X")</f>
        <v/>
      </c>
      <c r="Y100" s="252" t="str">
        <f>IF(ISNUMBER('Transformed 2013'!AE91),IF(ISNUMBER('Transformed 2013'!AG91),IF(ISNUMBER('Transformed 2013'!AI91),IF(ISNUMBER('Transformed 2013'!AK91),IF(ISNUMBER('Transformed 2013'!AM91),IF(ISNUMBER('Transformed 2013'!AO91),"","X"),"X"),"X"),"X"),"X"),"X")</f>
        <v/>
      </c>
      <c r="Z100" s="252" t="str">
        <f>IF(ISNUMBER('Transformed 2016'!AE91),IF(ISNUMBER('Transformed 2016'!AG91),IF(ISNUMBER('Transformed 2016'!AI91),IF(ISNUMBER('Transformed 2016'!AK91),IF(ISNUMBER('Transformed 2016'!AM91),IF(ISNUMBER('Transformed 2016'!AO91),"","X"),"X"),"X"),"X"),"X"),"X")</f>
        <v/>
      </c>
      <c r="AA100" s="252" t="str">
        <f>IF(ISNUMBER('Transformed 2019 new'!AE91),IF(ISNUMBER('Transformed 2019 new'!AG91),IF(ISNUMBER('Transformed 2019 new'!AI91),IF(ISNUMBER('Transformed 2019 new'!AK91),IF(ISNUMBER('Transformed 2019 new'!AM91),IF(ISNUMBER('Transformed 2019 new'!AO91),"","X"),"X"),"X"),"X"),"X"),"X")</f>
        <v/>
      </c>
      <c r="AB100" s="260"/>
      <c r="AC100" s="252" t="str">
        <f>IF(ISNUMBER('Transformed 2007'!$AE91),"","X")</f>
        <v/>
      </c>
      <c r="AD100" s="252" t="str">
        <f>IF(ISNUMBER('Transformed 2010'!$AE91),"","X")</f>
        <v/>
      </c>
      <c r="AE100" s="252" t="str">
        <f>IF(ISNUMBER('Transformed 2013'!$AE91),"","X")</f>
        <v/>
      </c>
      <c r="AF100" s="252" t="str">
        <f>IF(ISNUMBER('Transformed 2016'!$AE91),"","X")</f>
        <v/>
      </c>
      <c r="AG100" s="266" t="str">
        <f>IF(ISNUMBER('Transformed 2019 new'!$AE91),"","X")</f>
        <v/>
      </c>
      <c r="AH100" s="252" t="str">
        <f>IF(ISNUMBER('Transformed 2007'!$AG91),"","X")</f>
        <v/>
      </c>
      <c r="AI100" s="252" t="str">
        <f>IF(ISNUMBER('Transformed 2010'!$AG91),"","X")</f>
        <v/>
      </c>
      <c r="AJ100" s="252" t="str">
        <f>IF(ISNUMBER('Transformed 2013'!$AG91),"","X")</f>
        <v/>
      </c>
      <c r="AK100" s="252" t="str">
        <f>IF(ISNUMBER('Transformed 2016'!$AG91),"","X")</f>
        <v/>
      </c>
      <c r="AL100" s="266" t="str">
        <f>IF(ISNUMBER('Transformed 2019 new'!$AG91),"","X")</f>
        <v/>
      </c>
      <c r="AM100" s="252" t="str">
        <f>IF(ISNUMBER('Transformed 2007'!$AI91),"","X")</f>
        <v/>
      </c>
      <c r="AN100" s="252" t="str">
        <f>IF(ISNUMBER('Transformed 2010'!$AI91),"","X")</f>
        <v/>
      </c>
      <c r="AO100" s="252" t="str">
        <f>IF(ISNUMBER('Transformed 2013'!$AI91),"","X")</f>
        <v/>
      </c>
      <c r="AP100" s="252" t="str">
        <f>IF(ISNUMBER('Transformed 2016'!$AI91),"","X")</f>
        <v/>
      </c>
      <c r="AQ100" s="266" t="str">
        <f>IF(ISNUMBER('Transformed 2019 new'!$AI91),"","X")</f>
        <v/>
      </c>
      <c r="AR100" s="252" t="str">
        <f>IF(ISNUMBER('Transformed 2007'!$AK91),"","X")</f>
        <v/>
      </c>
      <c r="AS100" s="252" t="str">
        <f>IF(ISNUMBER('Transformed 2010'!$AK91),"","X")</f>
        <v/>
      </c>
      <c r="AT100" s="252" t="str">
        <f>IF(ISNUMBER('Transformed 2013'!$AK91),"","X")</f>
        <v/>
      </c>
      <c r="AU100" s="252" t="str">
        <f>IF(ISNUMBER('Transformed 2016'!$AK91),"","X")</f>
        <v/>
      </c>
      <c r="AV100" s="266" t="str">
        <f>IF(ISNUMBER('Transformed 2019 new'!$AK91),"","X")</f>
        <v/>
      </c>
      <c r="AW100" s="252" t="str">
        <f>IF(ISNUMBER('Transformed 2007'!$AM91),"","X")</f>
        <v/>
      </c>
      <c r="AX100" s="252" t="str">
        <f>IF(ISNUMBER('Transformed 2010'!$AM91),"","X")</f>
        <v/>
      </c>
      <c r="AY100" s="252" t="str">
        <f>IF(ISNUMBER('Transformed 2013'!$AM91),"","X")</f>
        <v/>
      </c>
      <c r="AZ100" s="252" t="str">
        <f>IF(ISNUMBER('Transformed 2016'!$AM91),"","X")</f>
        <v/>
      </c>
      <c r="BA100" s="266" t="str">
        <f>IF(ISNUMBER('Transformed 2019 new'!$AM91),"","X")</f>
        <v/>
      </c>
      <c r="BB100" s="252" t="str">
        <f>IF(ISNUMBER('Transformed 2007'!$AO91),"","X")</f>
        <v/>
      </c>
      <c r="BC100" s="252" t="str">
        <f>IF(ISNUMBER('Transformed 2010'!$AO91),"","X")</f>
        <v/>
      </c>
      <c r="BD100" s="252" t="str">
        <f>IF(ISNUMBER('Transformed 2013'!$AO91),"","X")</f>
        <v/>
      </c>
      <c r="BE100" s="252" t="str">
        <f>IF(ISNUMBER('Transformed 2016'!$AO91),"","X")</f>
        <v/>
      </c>
      <c r="BF100" s="266" t="str">
        <f>IF(ISNUMBER('Transformed 2019 new'!$AO91),"","X")</f>
        <v/>
      </c>
    </row>
    <row r="101" spans="1:58" s="240" customFormat="1" ht="13">
      <c r="A101" s="241" t="s">
        <v>100</v>
      </c>
      <c r="B101" s="226" t="s">
        <v>100</v>
      </c>
      <c r="C101" s="239">
        <f>'Transformed 2007'!Y92</f>
        <v>0.39172387078392862</v>
      </c>
      <c r="D101" s="239">
        <f>'Transformed 2010'!Y92</f>
        <v>0.38278275658125005</v>
      </c>
      <c r="E101" s="239">
        <f>'Transformed 2013'!Y92</f>
        <v>0.38377998981607148</v>
      </c>
      <c r="F101" s="239">
        <f>'Transformed 2016'!Y92</f>
        <v>0.37930887812589287</v>
      </c>
      <c r="G101" s="239">
        <f>'Transformed 2019 new'!Y92</f>
        <v>0.35722135750227724</v>
      </c>
      <c r="K101" s="240">
        <v>1</v>
      </c>
      <c r="Q101" s="251">
        <f t="shared" si="13"/>
        <v>0.97717495697980983</v>
      </c>
      <c r="R101" s="251">
        <f t="shared" si="13"/>
        <v>1.0026052198477486</v>
      </c>
      <c r="S101" s="251">
        <f t="shared" si="13"/>
        <v>0.98834980507367931</v>
      </c>
      <c r="T101" s="251">
        <f t="shared" si="13"/>
        <v>0.94176903864537342</v>
      </c>
      <c r="U101" s="273">
        <f t="shared" si="14"/>
        <v>0.91192134088585408</v>
      </c>
      <c r="W101" s="252" t="str">
        <f>IF(ISNUMBER('Transformed 2007'!AE92),IF(ISNUMBER('Transformed 2007'!AG92),IF(ISNUMBER('Transformed 2010'!AI92),IF(ISNUMBER('Transformed 2007'!AK92),IF(ISNUMBER('Transformed 2007'!AM92),IF(ISNUMBER('Transformed 2007'!AO92),"","X"),"X"),"X"),"X"),"X"),"X")</f>
        <v/>
      </c>
      <c r="X101" s="252" t="str">
        <f>IF(ISNUMBER('Transformed 2010'!AE92),IF(ISNUMBER('Transformed 2010'!AG92),IF(ISNUMBER('Transformed 2010'!AI92),IF(ISNUMBER('Transformed 2010'!AK92),IF(ISNUMBER('Transformed 2010'!AM92),IF(ISNUMBER('Transformed 2010'!AO92),"","X"),"X"),"X"),"X"),"X"),"X")</f>
        <v/>
      </c>
      <c r="Y101" s="252" t="str">
        <f>IF(ISNUMBER('Transformed 2013'!AE92),IF(ISNUMBER('Transformed 2013'!AG92),IF(ISNUMBER('Transformed 2013'!AI92),IF(ISNUMBER('Transformed 2013'!AK92),IF(ISNUMBER('Transformed 2013'!AM92),IF(ISNUMBER('Transformed 2013'!AO92),"","X"),"X"),"X"),"X"),"X"),"X")</f>
        <v/>
      </c>
      <c r="Z101" s="252" t="str">
        <f>IF(ISNUMBER('Transformed 2016'!AE92),IF(ISNUMBER('Transformed 2016'!AG92),IF(ISNUMBER('Transformed 2016'!AI92),IF(ISNUMBER('Transformed 2016'!AK92),IF(ISNUMBER('Transformed 2016'!AM92),IF(ISNUMBER('Transformed 2016'!AO92),"","X"),"X"),"X"),"X"),"X"),"X")</f>
        <v/>
      </c>
      <c r="AA101" s="252" t="str">
        <f>IF(ISNUMBER('Transformed 2019 new'!AE92),IF(ISNUMBER('Transformed 2019 new'!AG92),IF(ISNUMBER('Transformed 2019 new'!AI92),IF(ISNUMBER('Transformed 2019 new'!AK92),IF(ISNUMBER('Transformed 2019 new'!AM92),IF(ISNUMBER('Transformed 2019 new'!AO92),"","X"),"X"),"X"),"X"),"X"),"X")</f>
        <v/>
      </c>
      <c r="AB101" s="260"/>
      <c r="AC101" s="252" t="str">
        <f>IF(ISNUMBER('Transformed 2007'!$AE92),"","X")</f>
        <v/>
      </c>
      <c r="AD101" s="252" t="str">
        <f>IF(ISNUMBER('Transformed 2010'!$AE92),"","X")</f>
        <v/>
      </c>
      <c r="AE101" s="252" t="str">
        <f>IF(ISNUMBER('Transformed 2013'!$AE92),"","X")</f>
        <v/>
      </c>
      <c r="AF101" s="252" t="str">
        <f>IF(ISNUMBER('Transformed 2016'!$AE92),"","X")</f>
        <v/>
      </c>
      <c r="AG101" s="266" t="str">
        <f>IF(ISNUMBER('Transformed 2019 new'!$AE92),"","X")</f>
        <v/>
      </c>
      <c r="AH101" s="252" t="str">
        <f>IF(ISNUMBER('Transformed 2007'!$AG92),"","X")</f>
        <v/>
      </c>
      <c r="AI101" s="252" t="str">
        <f>IF(ISNUMBER('Transformed 2010'!$AG92),"","X")</f>
        <v/>
      </c>
      <c r="AJ101" s="252" t="str">
        <f>IF(ISNUMBER('Transformed 2013'!$AG92),"","X")</f>
        <v/>
      </c>
      <c r="AK101" s="252" t="str">
        <f>IF(ISNUMBER('Transformed 2016'!$AG92),"","X")</f>
        <v/>
      </c>
      <c r="AL101" s="266" t="str">
        <f>IF(ISNUMBER('Transformed 2019 new'!$AG92),"","X")</f>
        <v/>
      </c>
      <c r="AM101" s="252" t="str">
        <f>IF(ISNUMBER('Transformed 2007'!$AI92),"","X")</f>
        <v/>
      </c>
      <c r="AN101" s="252" t="str">
        <f>IF(ISNUMBER('Transformed 2010'!$AI92),"","X")</f>
        <v/>
      </c>
      <c r="AO101" s="252" t="str">
        <f>IF(ISNUMBER('Transformed 2013'!$AI92),"","X")</f>
        <v/>
      </c>
      <c r="AP101" s="252" t="str">
        <f>IF(ISNUMBER('Transformed 2016'!$AI92),"","X")</f>
        <v/>
      </c>
      <c r="AQ101" s="266" t="str">
        <f>IF(ISNUMBER('Transformed 2019 new'!$AI92),"","X")</f>
        <v/>
      </c>
      <c r="AR101" s="252" t="str">
        <f>IF(ISNUMBER('Transformed 2007'!$AK92),"","X")</f>
        <v/>
      </c>
      <c r="AS101" s="252" t="str">
        <f>IF(ISNUMBER('Transformed 2010'!$AK92),"","X")</f>
        <v/>
      </c>
      <c r="AT101" s="252" t="str">
        <f>IF(ISNUMBER('Transformed 2013'!$AK92),"","X")</f>
        <v/>
      </c>
      <c r="AU101" s="252" t="str">
        <f>IF(ISNUMBER('Transformed 2016'!$AK92),"","X")</f>
        <v/>
      </c>
      <c r="AV101" s="266" t="str">
        <f>IF(ISNUMBER('Transformed 2019 new'!$AK92),"","X")</f>
        <v/>
      </c>
      <c r="AW101" s="252" t="str">
        <f>IF(ISNUMBER('Transformed 2007'!$AM92),"","X")</f>
        <v/>
      </c>
      <c r="AX101" s="252" t="str">
        <f>IF(ISNUMBER('Transformed 2010'!$AM92),"","X")</f>
        <v/>
      </c>
      <c r="AY101" s="252" t="str">
        <f>IF(ISNUMBER('Transformed 2013'!$AM92),"","X")</f>
        <v/>
      </c>
      <c r="AZ101" s="252" t="str">
        <f>IF(ISNUMBER('Transformed 2016'!$AM92),"","X")</f>
        <v/>
      </c>
      <c r="BA101" s="266" t="str">
        <f>IF(ISNUMBER('Transformed 2019 new'!$AM92),"","X")</f>
        <v/>
      </c>
      <c r="BB101" s="252" t="str">
        <f>IF(ISNUMBER('Transformed 2007'!$AO92),"","X")</f>
        <v/>
      </c>
      <c r="BC101" s="252" t="str">
        <f>IF(ISNUMBER('Transformed 2010'!$AO92),"","X")</f>
        <v/>
      </c>
      <c r="BD101" s="252" t="str">
        <f>IF(ISNUMBER('Transformed 2013'!$AO92),"","X")</f>
        <v/>
      </c>
      <c r="BE101" s="252" t="str">
        <f>IF(ISNUMBER('Transformed 2016'!$AO92),"","X")</f>
        <v/>
      </c>
      <c r="BF101" s="266" t="str">
        <f>IF(ISNUMBER('Transformed 2019 new'!$AO92),"","X")</f>
        <v/>
      </c>
    </row>
    <row r="102" spans="1:58" s="240" customFormat="1" ht="13">
      <c r="A102" s="241" t="s">
        <v>101</v>
      </c>
      <c r="B102" s="226" t="s">
        <v>101</v>
      </c>
      <c r="C102" s="239">
        <f>'Transformed 2007'!Y93</f>
        <v>0.61069698930982974</v>
      </c>
      <c r="D102" s="239">
        <f>'Transformed 2010'!Y93</f>
        <v>0.65094820446656732</v>
      </c>
      <c r="E102" s="239">
        <f>'Transformed 2013'!Y93</f>
        <v>0.66926685130528285</v>
      </c>
      <c r="F102" s="239">
        <f>'Transformed 2016'!Y93</f>
        <v>0.71033137333936003</v>
      </c>
      <c r="G102" s="239">
        <f>'Transformed 2019 new'!Y93</f>
        <v>0.69180044817782504</v>
      </c>
      <c r="K102" s="240">
        <v>1</v>
      </c>
      <c r="Q102" s="251">
        <f t="shared" si="13"/>
        <v>1.0659102891635783</v>
      </c>
      <c r="R102" s="251">
        <f t="shared" si="13"/>
        <v>1.0281414814773582</v>
      </c>
      <c r="S102" s="251">
        <f t="shared" si="13"/>
        <v>1.0613574719172005</v>
      </c>
      <c r="T102" s="251">
        <f t="shared" si="13"/>
        <v>0.9739122811450398</v>
      </c>
      <c r="U102" s="273">
        <f t="shared" si="14"/>
        <v>1.1328047465235636</v>
      </c>
      <c r="W102" s="252" t="str">
        <f>IF(ISNUMBER('Transformed 2007'!AE93),IF(ISNUMBER('Transformed 2007'!AG93),IF(ISNUMBER('Transformed 2010'!AI93),IF(ISNUMBER('Transformed 2007'!AK93),IF(ISNUMBER('Transformed 2007'!AM93),IF(ISNUMBER('Transformed 2007'!AO93),"","X"),"X"),"X"),"X"),"X"),"X")</f>
        <v/>
      </c>
      <c r="X102" s="252" t="str">
        <f>IF(ISNUMBER('Transformed 2010'!AE93),IF(ISNUMBER('Transformed 2010'!AG93),IF(ISNUMBER('Transformed 2010'!AI93),IF(ISNUMBER('Transformed 2010'!AK93),IF(ISNUMBER('Transformed 2010'!AM93),IF(ISNUMBER('Transformed 2010'!AO93),"","X"),"X"),"X"),"X"),"X"),"X")</f>
        <v/>
      </c>
      <c r="Y102" s="252" t="str">
        <f>IF(ISNUMBER('Transformed 2013'!AE93),IF(ISNUMBER('Transformed 2013'!AG93),IF(ISNUMBER('Transformed 2013'!AI93),IF(ISNUMBER('Transformed 2013'!AK93),IF(ISNUMBER('Transformed 2013'!AM93),IF(ISNUMBER('Transformed 2013'!AO93),"","X"),"X"),"X"),"X"),"X"),"X")</f>
        <v/>
      </c>
      <c r="Z102" s="252" t="str">
        <f>IF(ISNUMBER('Transformed 2016'!AE93),IF(ISNUMBER('Transformed 2016'!AG93),IF(ISNUMBER('Transformed 2016'!AI93),IF(ISNUMBER('Transformed 2016'!AK93),IF(ISNUMBER('Transformed 2016'!AM93),IF(ISNUMBER('Transformed 2016'!AO93),"","X"),"X"),"X"),"X"),"X"),"X")</f>
        <v/>
      </c>
      <c r="AA102" s="252" t="str">
        <f>IF(ISNUMBER('Transformed 2019 new'!AE93),IF(ISNUMBER('Transformed 2019 new'!AG93),IF(ISNUMBER('Transformed 2019 new'!AI93),IF(ISNUMBER('Transformed 2019 new'!AK93),IF(ISNUMBER('Transformed 2019 new'!AM93),IF(ISNUMBER('Transformed 2019 new'!AO93),"","X"),"X"),"X"),"X"),"X"),"X")</f>
        <v/>
      </c>
      <c r="AB102" s="260"/>
      <c r="AC102" s="252" t="str">
        <f>IF(ISNUMBER('Transformed 2007'!$AE93),"","X")</f>
        <v/>
      </c>
      <c r="AD102" s="252" t="str">
        <f>IF(ISNUMBER('Transformed 2010'!$AE93),"","X")</f>
        <v/>
      </c>
      <c r="AE102" s="252" t="str">
        <f>IF(ISNUMBER('Transformed 2013'!$AE93),"","X")</f>
        <v/>
      </c>
      <c r="AF102" s="252" t="str">
        <f>IF(ISNUMBER('Transformed 2016'!$AE93),"","X")</f>
        <v/>
      </c>
      <c r="AG102" s="266" t="str">
        <f>IF(ISNUMBER('Transformed 2019 new'!$AE93),"","X")</f>
        <v/>
      </c>
      <c r="AH102" s="252" t="str">
        <f>IF(ISNUMBER('Transformed 2007'!$AG93),"","X")</f>
        <v/>
      </c>
      <c r="AI102" s="252" t="str">
        <f>IF(ISNUMBER('Transformed 2010'!$AG93),"","X")</f>
        <v/>
      </c>
      <c r="AJ102" s="252" t="str">
        <f>IF(ISNUMBER('Transformed 2013'!$AG93),"","X")</f>
        <v/>
      </c>
      <c r="AK102" s="252" t="str">
        <f>IF(ISNUMBER('Transformed 2016'!$AG93),"","X")</f>
        <v/>
      </c>
      <c r="AL102" s="266" t="str">
        <f>IF(ISNUMBER('Transformed 2019 new'!$AG93),"","X")</f>
        <v/>
      </c>
      <c r="AM102" s="252" t="str">
        <f>IF(ISNUMBER('Transformed 2007'!$AI93),"","X")</f>
        <v/>
      </c>
      <c r="AN102" s="252" t="str">
        <f>IF(ISNUMBER('Transformed 2010'!$AI93),"","X")</f>
        <v/>
      </c>
      <c r="AO102" s="252" t="str">
        <f>IF(ISNUMBER('Transformed 2013'!$AI93),"","X")</f>
        <v/>
      </c>
      <c r="AP102" s="252" t="str">
        <f>IF(ISNUMBER('Transformed 2016'!$AI93),"","X")</f>
        <v/>
      </c>
      <c r="AQ102" s="266" t="str">
        <f>IF(ISNUMBER('Transformed 2019 new'!$AI93),"","X")</f>
        <v/>
      </c>
      <c r="AR102" s="252" t="str">
        <f>IF(ISNUMBER('Transformed 2007'!$AK93),"","X")</f>
        <v/>
      </c>
      <c r="AS102" s="252" t="str">
        <f>IF(ISNUMBER('Transformed 2010'!$AK93),"","X")</f>
        <v/>
      </c>
      <c r="AT102" s="252" t="str">
        <f>IF(ISNUMBER('Transformed 2013'!$AK93),"","X")</f>
        <v/>
      </c>
      <c r="AU102" s="252" t="str">
        <f>IF(ISNUMBER('Transformed 2016'!$AK93),"","X")</f>
        <v/>
      </c>
      <c r="AV102" s="266" t="str">
        <f>IF(ISNUMBER('Transformed 2019 new'!$AK93),"","X")</f>
        <v/>
      </c>
      <c r="AW102" s="252" t="str">
        <f>IF(ISNUMBER('Transformed 2007'!$AM93),"","X")</f>
        <v/>
      </c>
      <c r="AX102" s="252" t="str">
        <f>IF(ISNUMBER('Transformed 2010'!$AM93),"","X")</f>
        <v/>
      </c>
      <c r="AY102" s="252" t="str">
        <f>IF(ISNUMBER('Transformed 2013'!$AM93),"","X")</f>
        <v/>
      </c>
      <c r="AZ102" s="252" t="str">
        <f>IF(ISNUMBER('Transformed 2016'!$AM93),"","X")</f>
        <v/>
      </c>
      <c r="BA102" s="266" t="str">
        <f>IF(ISNUMBER('Transformed 2019 new'!$AM93),"","X")</f>
        <v/>
      </c>
      <c r="BB102" s="252" t="str">
        <f>IF(ISNUMBER('Transformed 2007'!$AO93),"","X")</f>
        <v/>
      </c>
      <c r="BC102" s="252" t="str">
        <f>IF(ISNUMBER('Transformed 2010'!$AO93),"","X")</f>
        <v/>
      </c>
      <c r="BD102" s="252" t="str">
        <f>IF(ISNUMBER('Transformed 2013'!$AO93),"","X")</f>
        <v/>
      </c>
      <c r="BE102" s="252" t="str">
        <f>IF(ISNUMBER('Transformed 2016'!$AO93),"","X")</f>
        <v/>
      </c>
      <c r="BF102" s="266" t="str">
        <f>IF(ISNUMBER('Transformed 2019 new'!$AO93),"","X")</f>
        <v/>
      </c>
    </row>
    <row r="103" spans="1:58" s="240" customFormat="1" ht="13">
      <c r="A103" s="241" t="s">
        <v>102</v>
      </c>
      <c r="B103" s="226" t="s">
        <v>102</v>
      </c>
      <c r="C103" s="239">
        <f>'Transformed 2007'!Y94</f>
        <v>0.53375179979192122</v>
      </c>
      <c r="D103" s="239">
        <f>'Transformed 2010'!Y94</f>
        <v>0.54868535690888554</v>
      </c>
      <c r="E103" s="239">
        <f>'Transformed 2013'!Y94</f>
        <v>0.57278760320352839</v>
      </c>
      <c r="F103" s="239">
        <f>'Transformed 2016'!Y94</f>
        <v>0.57879226589906418</v>
      </c>
      <c r="G103" s="239">
        <f>'Transformed 2019 new'!Y94</f>
        <v>0.59735795774229539</v>
      </c>
      <c r="N103" s="240">
        <v>1</v>
      </c>
      <c r="Q103" s="251">
        <f t="shared" si="13"/>
        <v>1.0279784670005536</v>
      </c>
      <c r="R103" s="251">
        <f t="shared" si="13"/>
        <v>1.0439272635785781</v>
      </c>
      <c r="S103" s="251">
        <f t="shared" si="13"/>
        <v>1.0104832273986946</v>
      </c>
      <c r="T103" s="251">
        <f t="shared" si="13"/>
        <v>1.0320766066464144</v>
      </c>
      <c r="U103" s="273">
        <f t="shared" si="14"/>
        <v>1.1191680439769394</v>
      </c>
      <c r="W103" s="252" t="str">
        <f>IF(ISNUMBER('Transformed 2007'!AE94),IF(ISNUMBER('Transformed 2007'!AG94),IF(ISNUMBER('Transformed 2010'!AI94),IF(ISNUMBER('Transformed 2007'!AK94),IF(ISNUMBER('Transformed 2007'!AM94),IF(ISNUMBER('Transformed 2007'!AO94),"","X"),"X"),"X"),"X"),"X"),"X")</f>
        <v/>
      </c>
      <c r="X103" s="252" t="str">
        <f>IF(ISNUMBER('Transformed 2010'!AE94),IF(ISNUMBER('Transformed 2010'!AG94),IF(ISNUMBER('Transformed 2010'!AI94),IF(ISNUMBER('Transformed 2010'!AK94),IF(ISNUMBER('Transformed 2010'!AM94),IF(ISNUMBER('Transformed 2010'!AO94),"","X"),"X"),"X"),"X"),"X"),"X")</f>
        <v/>
      </c>
      <c r="Y103" s="252" t="str">
        <f>IF(ISNUMBER('Transformed 2013'!AE94),IF(ISNUMBER('Transformed 2013'!AG94),IF(ISNUMBER('Transformed 2013'!AI94),IF(ISNUMBER('Transformed 2013'!AK94),IF(ISNUMBER('Transformed 2013'!AM94),IF(ISNUMBER('Transformed 2013'!AO94),"","X"),"X"),"X"),"X"),"X"),"X")</f>
        <v/>
      </c>
      <c r="Z103" s="252" t="str">
        <f>IF(ISNUMBER('Transformed 2016'!AE94),IF(ISNUMBER('Transformed 2016'!AG94),IF(ISNUMBER('Transformed 2016'!AI94),IF(ISNUMBER('Transformed 2016'!AK94),IF(ISNUMBER('Transformed 2016'!AM94),IF(ISNUMBER('Transformed 2016'!AO94),"","X"),"X"),"X"),"X"),"X"),"X")</f>
        <v/>
      </c>
      <c r="AA103" s="252" t="str">
        <f>IF(ISNUMBER('Transformed 2019 new'!AE94),IF(ISNUMBER('Transformed 2019 new'!AG94),IF(ISNUMBER('Transformed 2019 new'!AI94),IF(ISNUMBER('Transformed 2019 new'!AK94),IF(ISNUMBER('Transformed 2019 new'!AM94),IF(ISNUMBER('Transformed 2019 new'!AO94),"","X"),"X"),"X"),"X"),"X"),"X")</f>
        <v/>
      </c>
      <c r="AB103" s="260"/>
      <c r="AC103" s="252" t="str">
        <f>IF(ISNUMBER('Transformed 2007'!$AE94),"","X")</f>
        <v/>
      </c>
      <c r="AD103" s="252" t="str">
        <f>IF(ISNUMBER('Transformed 2010'!$AE94),"","X")</f>
        <v/>
      </c>
      <c r="AE103" s="252" t="str">
        <f>IF(ISNUMBER('Transformed 2013'!$AE94),"","X")</f>
        <v/>
      </c>
      <c r="AF103" s="252" t="str">
        <f>IF(ISNUMBER('Transformed 2016'!$AE94),"","X")</f>
        <v/>
      </c>
      <c r="AG103" s="266" t="str">
        <f>IF(ISNUMBER('Transformed 2019 new'!$AE94),"","X")</f>
        <v/>
      </c>
      <c r="AH103" s="252" t="str">
        <f>IF(ISNUMBER('Transformed 2007'!$AG94),"","X")</f>
        <v/>
      </c>
      <c r="AI103" s="252" t="str">
        <f>IF(ISNUMBER('Transformed 2010'!$AG94),"","X")</f>
        <v/>
      </c>
      <c r="AJ103" s="252" t="str">
        <f>IF(ISNUMBER('Transformed 2013'!$AG94),"","X")</f>
        <v/>
      </c>
      <c r="AK103" s="252" t="str">
        <f>IF(ISNUMBER('Transformed 2016'!$AG94),"","X")</f>
        <v/>
      </c>
      <c r="AL103" s="266" t="str">
        <f>IF(ISNUMBER('Transformed 2019 new'!$AG94),"","X")</f>
        <v/>
      </c>
      <c r="AM103" s="252" t="str">
        <f>IF(ISNUMBER('Transformed 2007'!$AI94),"","X")</f>
        <v/>
      </c>
      <c r="AN103" s="252" t="str">
        <f>IF(ISNUMBER('Transformed 2010'!$AI94),"","X")</f>
        <v/>
      </c>
      <c r="AO103" s="252" t="str">
        <f>IF(ISNUMBER('Transformed 2013'!$AI94),"","X")</f>
        <v/>
      </c>
      <c r="AP103" s="252" t="str">
        <f>IF(ISNUMBER('Transformed 2016'!$AI94),"","X")</f>
        <v/>
      </c>
      <c r="AQ103" s="266" t="str">
        <f>IF(ISNUMBER('Transformed 2019 new'!$AI94),"","X")</f>
        <v/>
      </c>
      <c r="AR103" s="252" t="str">
        <f>IF(ISNUMBER('Transformed 2007'!$AK94),"","X")</f>
        <v/>
      </c>
      <c r="AS103" s="252" t="str">
        <f>IF(ISNUMBER('Transformed 2010'!$AK94),"","X")</f>
        <v/>
      </c>
      <c r="AT103" s="252" t="str">
        <f>IF(ISNUMBER('Transformed 2013'!$AK94),"","X")</f>
        <v/>
      </c>
      <c r="AU103" s="252" t="str">
        <f>IF(ISNUMBER('Transformed 2016'!$AK94),"","X")</f>
        <v/>
      </c>
      <c r="AV103" s="266" t="str">
        <f>IF(ISNUMBER('Transformed 2019 new'!$AK94),"","X")</f>
        <v/>
      </c>
      <c r="AW103" s="252" t="str">
        <f>IF(ISNUMBER('Transformed 2007'!$AM94),"","X")</f>
        <v/>
      </c>
      <c r="AX103" s="252" t="str">
        <f>IF(ISNUMBER('Transformed 2010'!$AM94),"","X")</f>
        <v/>
      </c>
      <c r="AY103" s="252" t="str">
        <f>IF(ISNUMBER('Transformed 2013'!$AM94),"","X")</f>
        <v/>
      </c>
      <c r="AZ103" s="252" t="str">
        <f>IF(ISNUMBER('Transformed 2016'!$AM94),"","X")</f>
        <v/>
      </c>
      <c r="BA103" s="266" t="str">
        <f>IF(ISNUMBER('Transformed 2019 new'!$AM94),"","X")</f>
        <v/>
      </c>
      <c r="BB103" s="252" t="str">
        <f>IF(ISNUMBER('Transformed 2007'!$AO94),"","X")</f>
        <v/>
      </c>
      <c r="BC103" s="252" t="str">
        <f>IF(ISNUMBER('Transformed 2010'!$AO94),"","X")</f>
        <v/>
      </c>
      <c r="BD103" s="252" t="str">
        <f>IF(ISNUMBER('Transformed 2013'!$AO94),"","X")</f>
        <v/>
      </c>
      <c r="BE103" s="252" t="str">
        <f>IF(ISNUMBER('Transformed 2016'!$AO94),"","X")</f>
        <v/>
      </c>
      <c r="BF103" s="266" t="str">
        <f>IF(ISNUMBER('Transformed 2019 new'!$AO94),"","X")</f>
        <v/>
      </c>
    </row>
    <row r="104" spans="1:58" s="240" customFormat="1" ht="13">
      <c r="A104" s="241" t="s">
        <v>103</v>
      </c>
      <c r="B104" s="226" t="s">
        <v>103</v>
      </c>
      <c r="C104" s="239">
        <f>'Transformed 2007'!Y95</f>
        <v>0.60331482166494732</v>
      </c>
      <c r="D104" s="239">
        <f>'Transformed 2010'!Y95</f>
        <v>0.58881822428994723</v>
      </c>
      <c r="E104" s="239">
        <f>'Transformed 2013'!Y95</f>
        <v>0.5743616332176259</v>
      </c>
      <c r="F104" s="239">
        <f>'Transformed 2016'!Y95</f>
        <v>0.56923426516673292</v>
      </c>
      <c r="G104" s="239">
        <f>'Transformed 2019 new'!Y95</f>
        <v>0.60949143037588227</v>
      </c>
      <c r="O104" s="240">
        <v>1</v>
      </c>
      <c r="Q104" s="251">
        <f t="shared" si="13"/>
        <v>0.97597175329624042</v>
      </c>
      <c r="R104" s="251">
        <f t="shared" si="13"/>
        <v>0.97544812562526495</v>
      </c>
      <c r="S104" s="251">
        <f t="shared" si="13"/>
        <v>0.99107292730858609</v>
      </c>
      <c r="T104" s="251">
        <f t="shared" si="13"/>
        <v>1.0707216126516166</v>
      </c>
      <c r="U104" s="273">
        <f t="shared" si="14"/>
        <v>1.0102377871206438</v>
      </c>
      <c r="W104" s="252" t="str">
        <f>IF(ISNUMBER('Transformed 2007'!AE95),IF(ISNUMBER('Transformed 2007'!AG95),IF(ISNUMBER('Transformed 2010'!AI95),IF(ISNUMBER('Transformed 2007'!AK95),IF(ISNUMBER('Transformed 2007'!AM95),IF(ISNUMBER('Transformed 2007'!AO95),"","X"),"X"),"X"),"X"),"X"),"X")</f>
        <v/>
      </c>
      <c r="X104" s="252" t="str">
        <f>IF(ISNUMBER('Transformed 2010'!AE95),IF(ISNUMBER('Transformed 2010'!AG95),IF(ISNUMBER('Transformed 2010'!AI95),IF(ISNUMBER('Transformed 2010'!AK95),IF(ISNUMBER('Transformed 2010'!AM95),IF(ISNUMBER('Transformed 2010'!AO95),"","X"),"X"),"X"),"X"),"X"),"X")</f>
        <v/>
      </c>
      <c r="Y104" s="252" t="str">
        <f>IF(ISNUMBER('Transformed 2013'!AE95),IF(ISNUMBER('Transformed 2013'!AG95),IF(ISNUMBER('Transformed 2013'!AI95),IF(ISNUMBER('Transformed 2013'!AK95),IF(ISNUMBER('Transformed 2013'!AM95),IF(ISNUMBER('Transformed 2013'!AO95),"","X"),"X"),"X"),"X"),"X"),"X")</f>
        <v/>
      </c>
      <c r="Z104" s="252" t="str">
        <f>IF(ISNUMBER('Transformed 2016'!AE95),IF(ISNUMBER('Transformed 2016'!AG95),IF(ISNUMBER('Transformed 2016'!AI95),IF(ISNUMBER('Transformed 2016'!AK95),IF(ISNUMBER('Transformed 2016'!AM95),IF(ISNUMBER('Transformed 2016'!AO95),"","X"),"X"),"X"),"X"),"X"),"X")</f>
        <v/>
      </c>
      <c r="AA104" s="252" t="str">
        <f>IF(ISNUMBER('Transformed 2019 new'!AE95),IF(ISNUMBER('Transformed 2019 new'!AG95),IF(ISNUMBER('Transformed 2019 new'!AI95),IF(ISNUMBER('Transformed 2019 new'!AK95),IF(ISNUMBER('Transformed 2019 new'!AM95),IF(ISNUMBER('Transformed 2019 new'!AO95),"","X"),"X"),"X"),"X"),"X"),"X")</f>
        <v/>
      </c>
      <c r="AB104" s="260"/>
      <c r="AC104" s="252" t="str">
        <f>IF(ISNUMBER('Transformed 2007'!$AE95),"","X")</f>
        <v/>
      </c>
      <c r="AD104" s="252" t="str">
        <f>IF(ISNUMBER('Transformed 2010'!$AE95),"","X")</f>
        <v/>
      </c>
      <c r="AE104" s="252" t="str">
        <f>IF(ISNUMBER('Transformed 2013'!$AE95),"","X")</f>
        <v/>
      </c>
      <c r="AF104" s="252" t="str">
        <f>IF(ISNUMBER('Transformed 2016'!$AE95),"","X")</f>
        <v/>
      </c>
      <c r="AG104" s="266" t="str">
        <f>IF(ISNUMBER('Transformed 2019 new'!$AE95),"","X")</f>
        <v/>
      </c>
      <c r="AH104" s="252" t="str">
        <f>IF(ISNUMBER('Transformed 2007'!$AG95),"","X")</f>
        <v/>
      </c>
      <c r="AI104" s="252" t="str">
        <f>IF(ISNUMBER('Transformed 2010'!$AG95),"","X")</f>
        <v/>
      </c>
      <c r="AJ104" s="252" t="str">
        <f>IF(ISNUMBER('Transformed 2013'!$AG95),"","X")</f>
        <v/>
      </c>
      <c r="AK104" s="252" t="str">
        <f>IF(ISNUMBER('Transformed 2016'!$AG95),"","X")</f>
        <v/>
      </c>
      <c r="AL104" s="266" t="str">
        <f>IF(ISNUMBER('Transformed 2019 new'!$AG95),"","X")</f>
        <v/>
      </c>
      <c r="AM104" s="252" t="str">
        <f>IF(ISNUMBER('Transformed 2007'!$AI95),"","X")</f>
        <v/>
      </c>
      <c r="AN104" s="252" t="str">
        <f>IF(ISNUMBER('Transformed 2010'!$AI95),"","X")</f>
        <v/>
      </c>
      <c r="AO104" s="252" t="str">
        <f>IF(ISNUMBER('Transformed 2013'!$AI95),"","X")</f>
        <v/>
      </c>
      <c r="AP104" s="252" t="str">
        <f>IF(ISNUMBER('Transformed 2016'!$AI95),"","X")</f>
        <v/>
      </c>
      <c r="AQ104" s="266" t="str">
        <f>IF(ISNUMBER('Transformed 2019 new'!$AI95),"","X")</f>
        <v/>
      </c>
      <c r="AR104" s="252" t="str">
        <f>IF(ISNUMBER('Transformed 2007'!$AK95),"","X")</f>
        <v/>
      </c>
      <c r="AS104" s="252" t="str">
        <f>IF(ISNUMBER('Transformed 2010'!$AK95),"","X")</f>
        <v/>
      </c>
      <c r="AT104" s="252" t="str">
        <f>IF(ISNUMBER('Transformed 2013'!$AK95),"","X")</f>
        <v/>
      </c>
      <c r="AU104" s="252" t="str">
        <f>IF(ISNUMBER('Transformed 2016'!$AK95),"","X")</f>
        <v/>
      </c>
      <c r="AV104" s="266" t="str">
        <f>IF(ISNUMBER('Transformed 2019 new'!$AK95),"","X")</f>
        <v/>
      </c>
      <c r="AW104" s="252" t="str">
        <f>IF(ISNUMBER('Transformed 2007'!$AM95),"","X")</f>
        <v/>
      </c>
      <c r="AX104" s="252" t="str">
        <f>IF(ISNUMBER('Transformed 2010'!$AM95),"","X")</f>
        <v/>
      </c>
      <c r="AY104" s="252" t="str">
        <f>IF(ISNUMBER('Transformed 2013'!$AM95),"","X")</f>
        <v/>
      </c>
      <c r="AZ104" s="252" t="str">
        <f>IF(ISNUMBER('Transformed 2016'!$AM95),"","X")</f>
        <v/>
      </c>
      <c r="BA104" s="266" t="str">
        <f>IF(ISNUMBER('Transformed 2019 new'!$AM95),"","X")</f>
        <v/>
      </c>
      <c r="BB104" s="252" t="str">
        <f>IF(ISNUMBER('Transformed 2007'!$AO95),"","X")</f>
        <v/>
      </c>
      <c r="BC104" s="252" t="str">
        <f>IF(ISNUMBER('Transformed 2010'!$AO95),"","X")</f>
        <v/>
      </c>
      <c r="BD104" s="252" t="str">
        <f>IF(ISNUMBER('Transformed 2013'!$AO95),"","X")</f>
        <v/>
      </c>
      <c r="BE104" s="252" t="str">
        <f>IF(ISNUMBER('Transformed 2016'!$AO95),"","X")</f>
        <v/>
      </c>
      <c r="BF104" s="266" t="str">
        <f>IF(ISNUMBER('Transformed 2019 new'!$AO95),"","X")</f>
        <v/>
      </c>
    </row>
    <row r="105" spans="1:58" s="240" customFormat="1" ht="13">
      <c r="A105" s="241" t="s">
        <v>104</v>
      </c>
      <c r="B105" s="226" t="s">
        <v>104</v>
      </c>
      <c r="C105" s="239">
        <f>'Transformed 2007'!Y96</f>
        <v>0.5282000152773344</v>
      </c>
      <c r="D105" s="239">
        <f>'Transformed 2010'!Y96</f>
        <v>0.54500772758090588</v>
      </c>
      <c r="E105" s="239">
        <f>'Transformed 2013'!Y96</f>
        <v>0.56216897766483442</v>
      </c>
      <c r="F105" s="239">
        <f>'Transformed 2016'!Y96</f>
        <v>0.58451057770144155</v>
      </c>
      <c r="G105" s="239">
        <f>'Transformed 2019 new'!Y96</f>
        <v>0.6057452807094269</v>
      </c>
      <c r="J105" s="240">
        <v>1</v>
      </c>
      <c r="Q105" s="251">
        <f t="shared" si="13"/>
        <v>1.0318207342246033</v>
      </c>
      <c r="R105" s="251">
        <f t="shared" si="13"/>
        <v>1.031488085793024</v>
      </c>
      <c r="S105" s="251">
        <f t="shared" si="13"/>
        <v>1.0397417874771582</v>
      </c>
      <c r="T105" s="251">
        <f t="shared" si="13"/>
        <v>1.0363290311896318</v>
      </c>
      <c r="U105" s="273">
        <f t="shared" si="14"/>
        <v>1.1468104187603572</v>
      </c>
      <c r="W105" s="252" t="str">
        <f>IF(ISNUMBER('Transformed 2007'!AE96),IF(ISNUMBER('Transformed 2007'!AG96),IF(ISNUMBER('Transformed 2010'!AI96),IF(ISNUMBER('Transformed 2007'!AK96),IF(ISNUMBER('Transformed 2007'!AM96),IF(ISNUMBER('Transformed 2007'!AO96),"","X"),"X"),"X"),"X"),"X"),"X")</f>
        <v/>
      </c>
      <c r="X105" s="252" t="str">
        <f>IF(ISNUMBER('Transformed 2010'!AE96),IF(ISNUMBER('Transformed 2010'!AG96),IF(ISNUMBER('Transformed 2010'!AI96),IF(ISNUMBER('Transformed 2010'!AK96),IF(ISNUMBER('Transformed 2010'!AM96),IF(ISNUMBER('Transformed 2010'!AO96),"","X"),"X"),"X"),"X"),"X"),"X")</f>
        <v/>
      </c>
      <c r="Y105" s="252" t="str">
        <f>IF(ISNUMBER('Transformed 2013'!AE96),IF(ISNUMBER('Transformed 2013'!AG96),IF(ISNUMBER('Transformed 2013'!AI96),IF(ISNUMBER('Transformed 2013'!AK96),IF(ISNUMBER('Transformed 2013'!AM96),IF(ISNUMBER('Transformed 2013'!AO96),"","X"),"X"),"X"),"X"),"X"),"X")</f>
        <v/>
      </c>
      <c r="Z105" s="252" t="str">
        <f>IF(ISNUMBER('Transformed 2016'!AE96),IF(ISNUMBER('Transformed 2016'!AG96),IF(ISNUMBER('Transformed 2016'!AI96),IF(ISNUMBER('Transformed 2016'!AK96),IF(ISNUMBER('Transformed 2016'!AM96),IF(ISNUMBER('Transformed 2016'!AO96),"","X"),"X"),"X"),"X"),"X"),"X")</f>
        <v/>
      </c>
      <c r="AA105" s="252" t="str">
        <f>IF(ISNUMBER('Transformed 2019 new'!AE96),IF(ISNUMBER('Transformed 2019 new'!AG96),IF(ISNUMBER('Transformed 2019 new'!AI96),IF(ISNUMBER('Transformed 2019 new'!AK96),IF(ISNUMBER('Transformed 2019 new'!AM96),IF(ISNUMBER('Transformed 2019 new'!AO96),"","X"),"X"),"X"),"X"),"X"),"X")</f>
        <v/>
      </c>
      <c r="AB105" s="260"/>
      <c r="AC105" s="252" t="str">
        <f>IF(ISNUMBER('Transformed 2007'!$AE96),"","X")</f>
        <v/>
      </c>
      <c r="AD105" s="252" t="str">
        <f>IF(ISNUMBER('Transformed 2010'!$AE96),"","X")</f>
        <v/>
      </c>
      <c r="AE105" s="252" t="str">
        <f>IF(ISNUMBER('Transformed 2013'!$AE96),"","X")</f>
        <v/>
      </c>
      <c r="AF105" s="252" t="str">
        <f>IF(ISNUMBER('Transformed 2016'!$AE96),"","X")</f>
        <v/>
      </c>
      <c r="AG105" s="266" t="str">
        <f>IF(ISNUMBER('Transformed 2019 new'!$AE96),"","X")</f>
        <v/>
      </c>
      <c r="AH105" s="252" t="str">
        <f>IF(ISNUMBER('Transformed 2007'!$AG96),"","X")</f>
        <v/>
      </c>
      <c r="AI105" s="252" t="str">
        <f>IF(ISNUMBER('Transformed 2010'!$AG96),"","X")</f>
        <v/>
      </c>
      <c r="AJ105" s="252" t="str">
        <f>IF(ISNUMBER('Transformed 2013'!$AG96),"","X")</f>
        <v/>
      </c>
      <c r="AK105" s="252" t="str">
        <f>IF(ISNUMBER('Transformed 2016'!$AG96),"","X")</f>
        <v/>
      </c>
      <c r="AL105" s="266" t="str">
        <f>IF(ISNUMBER('Transformed 2019 new'!$AG96),"","X")</f>
        <v/>
      </c>
      <c r="AM105" s="252" t="str">
        <f>IF(ISNUMBER('Transformed 2007'!$AI96),"","X")</f>
        <v/>
      </c>
      <c r="AN105" s="252" t="str">
        <f>IF(ISNUMBER('Transformed 2010'!$AI96),"","X")</f>
        <v/>
      </c>
      <c r="AO105" s="252" t="str">
        <f>IF(ISNUMBER('Transformed 2013'!$AI96),"","X")</f>
        <v/>
      </c>
      <c r="AP105" s="252" t="str">
        <f>IF(ISNUMBER('Transformed 2016'!$AI96),"","X")</f>
        <v/>
      </c>
      <c r="AQ105" s="266" t="str">
        <f>IF(ISNUMBER('Transformed 2019 new'!$AI96),"","X")</f>
        <v/>
      </c>
      <c r="AR105" s="252" t="str">
        <f>IF(ISNUMBER('Transformed 2007'!$AK96),"","X")</f>
        <v/>
      </c>
      <c r="AS105" s="252" t="str">
        <f>IF(ISNUMBER('Transformed 2010'!$AK96),"","X")</f>
        <v/>
      </c>
      <c r="AT105" s="252" t="str">
        <f>IF(ISNUMBER('Transformed 2013'!$AK96),"","X")</f>
        <v/>
      </c>
      <c r="AU105" s="252" t="str">
        <f>IF(ISNUMBER('Transformed 2016'!$AK96),"","X")</f>
        <v/>
      </c>
      <c r="AV105" s="266" t="str">
        <f>IF(ISNUMBER('Transformed 2019 new'!$AK96),"","X")</f>
        <v/>
      </c>
      <c r="AW105" s="252" t="str">
        <f>IF(ISNUMBER('Transformed 2007'!$AM96),"","X")</f>
        <v/>
      </c>
      <c r="AX105" s="252" t="str">
        <f>IF(ISNUMBER('Transformed 2010'!$AM96),"","X")</f>
        <v/>
      </c>
      <c r="AY105" s="252" t="str">
        <f>IF(ISNUMBER('Transformed 2013'!$AM96),"","X")</f>
        <v/>
      </c>
      <c r="AZ105" s="252" t="str">
        <f>IF(ISNUMBER('Transformed 2016'!$AM96),"","X")</f>
        <v/>
      </c>
      <c r="BA105" s="266" t="str">
        <f>IF(ISNUMBER('Transformed 2019 new'!$AM96),"","X")</f>
        <v/>
      </c>
      <c r="BB105" s="252" t="str">
        <f>IF(ISNUMBER('Transformed 2007'!$AO96),"","X")</f>
        <v/>
      </c>
      <c r="BC105" s="252" t="str">
        <f>IF(ISNUMBER('Transformed 2010'!$AO96),"","X")</f>
        <v/>
      </c>
      <c r="BD105" s="252" t="str">
        <f>IF(ISNUMBER('Transformed 2013'!$AO96),"","X")</f>
        <v/>
      </c>
      <c r="BE105" s="252" t="str">
        <f>IF(ISNUMBER('Transformed 2016'!$AO96),"","X")</f>
        <v/>
      </c>
      <c r="BF105" s="266" t="str">
        <f>IF(ISNUMBER('Transformed 2019 new'!$AO96),"","X")</f>
        <v/>
      </c>
    </row>
    <row r="106" spans="1:58" s="240" customFormat="1" ht="13">
      <c r="A106" s="241" t="s">
        <v>105</v>
      </c>
      <c r="B106" s="226" t="s">
        <v>105</v>
      </c>
      <c r="C106" s="239">
        <f>'Transformed 2007'!Y97</f>
        <v>0.52580266205097914</v>
      </c>
      <c r="D106" s="239">
        <f>'Transformed 2010'!Y97</f>
        <v>0.58168951378490763</v>
      </c>
      <c r="E106" s="239">
        <f>'Transformed 2013'!Y97</f>
        <v>0.59520264312419335</v>
      </c>
      <c r="F106" s="239">
        <f>'Transformed 2016'!Y97</f>
        <v>0.57255889879562194</v>
      </c>
      <c r="G106" s="239">
        <f>'Transformed 2019 new'!Y97</f>
        <v>0.64321186431067323</v>
      </c>
      <c r="O106" s="240">
        <v>1</v>
      </c>
      <c r="Q106" s="251">
        <f t="shared" si="13"/>
        <v>1.1062886435681643</v>
      </c>
      <c r="R106" s="251">
        <f t="shared" si="13"/>
        <v>1.0232308285073926</v>
      </c>
      <c r="S106" s="251">
        <f t="shared" si="13"/>
        <v>0.9619562436589405</v>
      </c>
      <c r="T106" s="251">
        <f t="shared" si="13"/>
        <v>1.12339859822923</v>
      </c>
      <c r="U106" s="273">
        <f t="shared" si="14"/>
        <v>1.2232951841698942</v>
      </c>
      <c r="W106" s="252" t="str">
        <f>IF(ISNUMBER('Transformed 2007'!AE97),IF(ISNUMBER('Transformed 2007'!AG97),IF(ISNUMBER('Transformed 2010'!AI97),IF(ISNUMBER('Transformed 2007'!AK97),IF(ISNUMBER('Transformed 2007'!AM97),IF(ISNUMBER('Transformed 2007'!AO97),"","X"),"X"),"X"),"X"),"X"),"X")</f>
        <v/>
      </c>
      <c r="X106" s="252" t="str">
        <f>IF(ISNUMBER('Transformed 2010'!AE97),IF(ISNUMBER('Transformed 2010'!AG97),IF(ISNUMBER('Transformed 2010'!AI97),IF(ISNUMBER('Transformed 2010'!AK97),IF(ISNUMBER('Transformed 2010'!AM97),IF(ISNUMBER('Transformed 2010'!AO97),"","X"),"X"),"X"),"X"),"X"),"X")</f>
        <v/>
      </c>
      <c r="Y106" s="252" t="str">
        <f>IF(ISNUMBER('Transformed 2013'!AE97),IF(ISNUMBER('Transformed 2013'!AG97),IF(ISNUMBER('Transformed 2013'!AI97),IF(ISNUMBER('Transformed 2013'!AK97),IF(ISNUMBER('Transformed 2013'!AM97),IF(ISNUMBER('Transformed 2013'!AO97),"","X"),"X"),"X"),"X"),"X"),"X")</f>
        <v/>
      </c>
      <c r="Z106" s="252" t="str">
        <f>IF(ISNUMBER('Transformed 2016'!AE97),IF(ISNUMBER('Transformed 2016'!AG97),IF(ISNUMBER('Transformed 2016'!AI97),IF(ISNUMBER('Transformed 2016'!AK97),IF(ISNUMBER('Transformed 2016'!AM97),IF(ISNUMBER('Transformed 2016'!AO97),"","X"),"X"),"X"),"X"),"X"),"X")</f>
        <v/>
      </c>
      <c r="AA106" s="252" t="str">
        <f>IF(ISNUMBER('Transformed 2019 new'!AE97),IF(ISNUMBER('Transformed 2019 new'!AG97),IF(ISNUMBER('Transformed 2019 new'!AI97),IF(ISNUMBER('Transformed 2019 new'!AK97),IF(ISNUMBER('Transformed 2019 new'!AM97),IF(ISNUMBER('Transformed 2019 new'!AO97),"","X"),"X"),"X"),"X"),"X"),"X")</f>
        <v/>
      </c>
      <c r="AB106" s="260"/>
      <c r="AC106" s="252" t="str">
        <f>IF(ISNUMBER('Transformed 2007'!$AE97),"","X")</f>
        <v/>
      </c>
      <c r="AD106" s="252" t="str">
        <f>IF(ISNUMBER('Transformed 2010'!$AE97),"","X")</f>
        <v/>
      </c>
      <c r="AE106" s="252" t="str">
        <f>IF(ISNUMBER('Transformed 2013'!$AE97),"","X")</f>
        <v/>
      </c>
      <c r="AF106" s="252" t="str">
        <f>IF(ISNUMBER('Transformed 2016'!$AE97),"","X")</f>
        <v/>
      </c>
      <c r="AG106" s="266" t="str">
        <f>IF(ISNUMBER('Transformed 2019 new'!$AE97),"","X")</f>
        <v/>
      </c>
      <c r="AH106" s="252" t="str">
        <f>IF(ISNUMBER('Transformed 2007'!$AG97),"","X")</f>
        <v/>
      </c>
      <c r="AI106" s="252" t="str">
        <f>IF(ISNUMBER('Transformed 2010'!$AG97),"","X")</f>
        <v/>
      </c>
      <c r="AJ106" s="252" t="str">
        <f>IF(ISNUMBER('Transformed 2013'!$AG97),"","X")</f>
        <v/>
      </c>
      <c r="AK106" s="252" t="str">
        <f>IF(ISNUMBER('Transformed 2016'!$AG97),"","X")</f>
        <v/>
      </c>
      <c r="AL106" s="266" t="str">
        <f>IF(ISNUMBER('Transformed 2019 new'!$AG97),"","X")</f>
        <v/>
      </c>
      <c r="AM106" s="252" t="str">
        <f>IF(ISNUMBER('Transformed 2007'!$AI97),"","X")</f>
        <v/>
      </c>
      <c r="AN106" s="252" t="str">
        <f>IF(ISNUMBER('Transformed 2010'!$AI97),"","X")</f>
        <v/>
      </c>
      <c r="AO106" s="252" t="str">
        <f>IF(ISNUMBER('Transformed 2013'!$AI97),"","X")</f>
        <v/>
      </c>
      <c r="AP106" s="252" t="str">
        <f>IF(ISNUMBER('Transformed 2016'!$AI97),"","X")</f>
        <v/>
      </c>
      <c r="AQ106" s="266" t="str">
        <f>IF(ISNUMBER('Transformed 2019 new'!$AI97),"","X")</f>
        <v/>
      </c>
      <c r="AR106" s="252" t="str">
        <f>IF(ISNUMBER('Transformed 2007'!$AK97),"","X")</f>
        <v/>
      </c>
      <c r="AS106" s="252" t="str">
        <f>IF(ISNUMBER('Transformed 2010'!$AK97),"","X")</f>
        <v/>
      </c>
      <c r="AT106" s="252" t="str">
        <f>IF(ISNUMBER('Transformed 2013'!$AK97),"","X")</f>
        <v/>
      </c>
      <c r="AU106" s="252" t="str">
        <f>IF(ISNUMBER('Transformed 2016'!$AK97),"","X")</f>
        <v/>
      </c>
      <c r="AV106" s="266" t="str">
        <f>IF(ISNUMBER('Transformed 2019 new'!$AK97),"","X")</f>
        <v/>
      </c>
      <c r="AW106" s="252" t="str">
        <f>IF(ISNUMBER('Transformed 2007'!$AM97),"","X")</f>
        <v/>
      </c>
      <c r="AX106" s="252" t="str">
        <f>IF(ISNUMBER('Transformed 2010'!$AM97),"","X")</f>
        <v/>
      </c>
      <c r="AY106" s="252" t="str">
        <f>IF(ISNUMBER('Transformed 2013'!$AM97),"","X")</f>
        <v/>
      </c>
      <c r="AZ106" s="252" t="str">
        <f>IF(ISNUMBER('Transformed 2016'!$AM97),"","X")</f>
        <v/>
      </c>
      <c r="BA106" s="266" t="str">
        <f>IF(ISNUMBER('Transformed 2019 new'!$AM97),"","X")</f>
        <v/>
      </c>
      <c r="BB106" s="252" t="str">
        <f>IF(ISNUMBER('Transformed 2007'!$AO97),"","X")</f>
        <v/>
      </c>
      <c r="BC106" s="252" t="str">
        <f>IF(ISNUMBER('Transformed 2010'!$AO97),"","X")</f>
        <v/>
      </c>
      <c r="BD106" s="252" t="str">
        <f>IF(ISNUMBER('Transformed 2013'!$AO97),"","X")</f>
        <v/>
      </c>
      <c r="BE106" s="252" t="str">
        <f>IF(ISNUMBER('Transformed 2016'!$AO97),"","X")</f>
        <v/>
      </c>
      <c r="BF106" s="266" t="str">
        <f>IF(ISNUMBER('Transformed 2019 new'!$AO97),"","X")</f>
        <v/>
      </c>
    </row>
    <row r="107" spans="1:58" s="240" customFormat="1" ht="13">
      <c r="A107" s="241" t="s">
        <v>106</v>
      </c>
      <c r="B107" s="226" t="s">
        <v>106</v>
      </c>
      <c r="C107" s="239">
        <f>'Transformed 2007'!Y98</f>
        <v>0.53574408239445825</v>
      </c>
      <c r="D107" s="239">
        <f>'Transformed 2010'!Y98</f>
        <v>0.55355438597992324</v>
      </c>
      <c r="E107" s="239">
        <f>'Transformed 2013'!Y98</f>
        <v>0.58622546354867322</v>
      </c>
      <c r="F107" s="239">
        <f>'Transformed 2016'!Y98</f>
        <v>0.56410986831550691</v>
      </c>
      <c r="G107" s="239">
        <f>'Transformed 2019 new'!Y98</f>
        <v>0.58691917288375273</v>
      </c>
      <c r="H107" s="240">
        <v>1</v>
      </c>
      <c r="Q107" s="251">
        <f t="shared" si="13"/>
        <v>1.0332440509764726</v>
      </c>
      <c r="R107" s="251">
        <f t="shared" si="13"/>
        <v>1.0590205378120425</v>
      </c>
      <c r="S107" s="251">
        <f t="shared" si="13"/>
        <v>0.96227459124806491</v>
      </c>
      <c r="T107" s="251">
        <f t="shared" si="13"/>
        <v>1.0404341527233991</v>
      </c>
      <c r="U107" s="273">
        <f t="shared" si="14"/>
        <v>1.0955215226280657</v>
      </c>
      <c r="W107" s="252" t="str">
        <f>IF(ISNUMBER('Transformed 2007'!AE98),IF(ISNUMBER('Transformed 2007'!AG98),IF(ISNUMBER('Transformed 2010'!AI98),IF(ISNUMBER('Transformed 2007'!AK98),IF(ISNUMBER('Transformed 2007'!AM98),IF(ISNUMBER('Transformed 2007'!AO98),"","X"),"X"),"X"),"X"),"X"),"X")</f>
        <v/>
      </c>
      <c r="X107" s="252" t="str">
        <f>IF(ISNUMBER('Transformed 2010'!AE98),IF(ISNUMBER('Transformed 2010'!AG98),IF(ISNUMBER('Transformed 2010'!AI98),IF(ISNUMBER('Transformed 2010'!AK98),IF(ISNUMBER('Transformed 2010'!AM98),IF(ISNUMBER('Transformed 2010'!AO98),"","X"),"X"),"X"),"X"),"X"),"X")</f>
        <v/>
      </c>
      <c r="Y107" s="252" t="str">
        <f>IF(ISNUMBER('Transformed 2013'!AE98),IF(ISNUMBER('Transformed 2013'!AG98),IF(ISNUMBER('Transformed 2013'!AI98),IF(ISNUMBER('Transformed 2013'!AK98),IF(ISNUMBER('Transformed 2013'!AM98),IF(ISNUMBER('Transformed 2013'!AO98),"","X"),"X"),"X"),"X"),"X"),"X")</f>
        <v/>
      </c>
      <c r="Z107" s="252" t="str">
        <f>IF(ISNUMBER('Transformed 2016'!AE98),IF(ISNUMBER('Transformed 2016'!AG98),IF(ISNUMBER('Transformed 2016'!AI98),IF(ISNUMBER('Transformed 2016'!AK98),IF(ISNUMBER('Transformed 2016'!AM98),IF(ISNUMBER('Transformed 2016'!AO98),"","X"),"X"),"X"),"X"),"X"),"X")</f>
        <v/>
      </c>
      <c r="AA107" s="252" t="str">
        <f>IF(ISNUMBER('Transformed 2019 new'!AE98),IF(ISNUMBER('Transformed 2019 new'!AG98),IF(ISNUMBER('Transformed 2019 new'!AI98),IF(ISNUMBER('Transformed 2019 new'!AK98),IF(ISNUMBER('Transformed 2019 new'!AM98),IF(ISNUMBER('Transformed 2019 new'!AO98),"","X"),"X"),"X"),"X"),"X"),"X")</f>
        <v/>
      </c>
      <c r="AB107" s="260"/>
      <c r="AC107" s="252" t="str">
        <f>IF(ISNUMBER('Transformed 2007'!$AE98),"","X")</f>
        <v/>
      </c>
      <c r="AD107" s="252" t="str">
        <f>IF(ISNUMBER('Transformed 2010'!$AE98),"","X")</f>
        <v/>
      </c>
      <c r="AE107" s="252" t="str">
        <f>IF(ISNUMBER('Transformed 2013'!$AE98),"","X")</f>
        <v/>
      </c>
      <c r="AF107" s="252" t="str">
        <f>IF(ISNUMBER('Transformed 2016'!$AE98),"","X")</f>
        <v/>
      </c>
      <c r="AG107" s="266" t="str">
        <f>IF(ISNUMBER('Transformed 2019 new'!$AE98),"","X")</f>
        <v/>
      </c>
      <c r="AH107" s="252" t="str">
        <f>IF(ISNUMBER('Transformed 2007'!$AG98),"","X")</f>
        <v/>
      </c>
      <c r="AI107" s="252" t="str">
        <f>IF(ISNUMBER('Transformed 2010'!$AG98),"","X")</f>
        <v/>
      </c>
      <c r="AJ107" s="252" t="str">
        <f>IF(ISNUMBER('Transformed 2013'!$AG98),"","X")</f>
        <v/>
      </c>
      <c r="AK107" s="252" t="str">
        <f>IF(ISNUMBER('Transformed 2016'!$AG98),"","X")</f>
        <v/>
      </c>
      <c r="AL107" s="266" t="str">
        <f>IF(ISNUMBER('Transformed 2019 new'!$AG98),"","X")</f>
        <v/>
      </c>
      <c r="AM107" s="252" t="str">
        <f>IF(ISNUMBER('Transformed 2007'!$AI98),"","X")</f>
        <v/>
      </c>
      <c r="AN107" s="252" t="str">
        <f>IF(ISNUMBER('Transformed 2010'!$AI98),"","X")</f>
        <v/>
      </c>
      <c r="AO107" s="252" t="str">
        <f>IF(ISNUMBER('Transformed 2013'!$AI98),"","X")</f>
        <v/>
      </c>
      <c r="AP107" s="252" t="str">
        <f>IF(ISNUMBER('Transformed 2016'!$AI98),"","X")</f>
        <v/>
      </c>
      <c r="AQ107" s="266" t="str">
        <f>IF(ISNUMBER('Transformed 2019 new'!$AI98),"","X")</f>
        <v/>
      </c>
      <c r="AR107" s="252" t="str">
        <f>IF(ISNUMBER('Transformed 2007'!$AK98),"","X")</f>
        <v/>
      </c>
      <c r="AS107" s="252" t="str">
        <f>IF(ISNUMBER('Transformed 2010'!$AK98),"","X")</f>
        <v/>
      </c>
      <c r="AT107" s="252" t="str">
        <f>IF(ISNUMBER('Transformed 2013'!$AK98),"","X")</f>
        <v/>
      </c>
      <c r="AU107" s="252" t="str">
        <f>IF(ISNUMBER('Transformed 2016'!$AK98),"","X")</f>
        <v/>
      </c>
      <c r="AV107" s="266" t="str">
        <f>IF(ISNUMBER('Transformed 2019 new'!$AK98),"","X")</f>
        <v/>
      </c>
      <c r="AW107" s="252" t="str">
        <f>IF(ISNUMBER('Transformed 2007'!$AM98),"","X")</f>
        <v/>
      </c>
      <c r="AX107" s="252" t="str">
        <f>IF(ISNUMBER('Transformed 2010'!$AM98),"","X")</f>
        <v/>
      </c>
      <c r="AY107" s="252" t="str">
        <f>IF(ISNUMBER('Transformed 2013'!$AM98),"","X")</f>
        <v/>
      </c>
      <c r="AZ107" s="252" t="str">
        <f>IF(ISNUMBER('Transformed 2016'!$AM98),"","X")</f>
        <v/>
      </c>
      <c r="BA107" s="266" t="str">
        <f>IF(ISNUMBER('Transformed 2019 new'!$AM98),"","X")</f>
        <v/>
      </c>
      <c r="BB107" s="252" t="str">
        <f>IF(ISNUMBER('Transformed 2007'!$AO98),"","X")</f>
        <v/>
      </c>
      <c r="BC107" s="252" t="str">
        <f>IF(ISNUMBER('Transformed 2010'!$AO98),"","X")</f>
        <v/>
      </c>
      <c r="BD107" s="252" t="str">
        <f>IF(ISNUMBER('Transformed 2013'!$AO98),"","X")</f>
        <v/>
      </c>
      <c r="BE107" s="252" t="str">
        <f>IF(ISNUMBER('Transformed 2016'!$AO98),"","X")</f>
        <v/>
      </c>
      <c r="BF107" s="266" t="str">
        <f>IF(ISNUMBER('Transformed 2019 new'!$AO98),"","X")</f>
        <v/>
      </c>
    </row>
    <row r="108" spans="1:58" s="240" customFormat="1" ht="13">
      <c r="A108" s="241" t="s">
        <v>107</v>
      </c>
      <c r="B108" s="226" t="s">
        <v>107</v>
      </c>
      <c r="C108" s="239">
        <f>'Transformed 2007'!Y99</f>
        <v>0.37358984189196431</v>
      </c>
      <c r="D108" s="239">
        <f>'Transformed 2010'!Y99</f>
        <v>0.3829348353178571</v>
      </c>
      <c r="E108" s="239">
        <f>'Transformed 2013'!Y99</f>
        <v>0.38437989471071432</v>
      </c>
      <c r="F108" s="239">
        <f>'Transformed 2016'!Y99</f>
        <v>0.39488102076696424</v>
      </c>
      <c r="G108" s="239">
        <f>'Transformed 2019 new'!Y99</f>
        <v>0.35182747368502548</v>
      </c>
      <c r="K108" s="240">
        <v>1</v>
      </c>
      <c r="Q108" s="251">
        <f t="shared" si="13"/>
        <v>1.0250140458278179</v>
      </c>
      <c r="R108" s="251">
        <f t="shared" si="13"/>
        <v>1.0037736430838362</v>
      </c>
      <c r="S108" s="251">
        <f t="shared" si="13"/>
        <v>1.0273196548538344</v>
      </c>
      <c r="T108" s="251">
        <f t="shared" si="13"/>
        <v>0.89097083724531179</v>
      </c>
      <c r="U108" s="273">
        <f t="shared" si="14"/>
        <v>0.94174796590633181</v>
      </c>
      <c r="W108" s="252" t="str">
        <f>IF(ISNUMBER('Transformed 2007'!AE99),IF(ISNUMBER('Transformed 2007'!AG99),IF(ISNUMBER('Transformed 2010'!AI99),IF(ISNUMBER('Transformed 2007'!AK99),IF(ISNUMBER('Transformed 2007'!AM99),IF(ISNUMBER('Transformed 2007'!AO99),"","X"),"X"),"X"),"X"),"X"),"X")</f>
        <v/>
      </c>
      <c r="X108" s="252" t="str">
        <f>IF(ISNUMBER('Transformed 2010'!AE99),IF(ISNUMBER('Transformed 2010'!AG99),IF(ISNUMBER('Transformed 2010'!AI99),IF(ISNUMBER('Transformed 2010'!AK99),IF(ISNUMBER('Transformed 2010'!AM99),IF(ISNUMBER('Transformed 2010'!AO99),"","X"),"X"),"X"),"X"),"X"),"X")</f>
        <v/>
      </c>
      <c r="Y108" s="252" t="str">
        <f>IF(ISNUMBER('Transformed 2013'!AE99),IF(ISNUMBER('Transformed 2013'!AG99),IF(ISNUMBER('Transformed 2013'!AI99),IF(ISNUMBER('Transformed 2013'!AK99),IF(ISNUMBER('Transformed 2013'!AM99),IF(ISNUMBER('Transformed 2013'!AO99),"","X"),"X"),"X"),"X"),"X"),"X")</f>
        <v/>
      </c>
      <c r="Z108" s="252" t="str">
        <f>IF(ISNUMBER('Transformed 2016'!AE99),IF(ISNUMBER('Transformed 2016'!AG99),IF(ISNUMBER('Transformed 2016'!AI99),IF(ISNUMBER('Transformed 2016'!AK99),IF(ISNUMBER('Transformed 2016'!AM99),IF(ISNUMBER('Transformed 2016'!AO99),"","X"),"X"),"X"),"X"),"X"),"X")</f>
        <v/>
      </c>
      <c r="AA108" s="252" t="str">
        <f>IF(ISNUMBER('Transformed 2019 new'!AE99),IF(ISNUMBER('Transformed 2019 new'!AG99),IF(ISNUMBER('Transformed 2019 new'!AI99),IF(ISNUMBER('Transformed 2019 new'!AK99),IF(ISNUMBER('Transformed 2019 new'!AM99),IF(ISNUMBER('Transformed 2019 new'!AO99),"","X"),"X"),"X"),"X"),"X"),"X")</f>
        <v/>
      </c>
      <c r="AB108" s="260"/>
      <c r="AC108" s="252" t="str">
        <f>IF(ISNUMBER('Transformed 2007'!$AE99),"","X")</f>
        <v/>
      </c>
      <c r="AD108" s="252" t="str">
        <f>IF(ISNUMBER('Transformed 2010'!$AE99),"","X")</f>
        <v/>
      </c>
      <c r="AE108" s="252" t="str">
        <f>IF(ISNUMBER('Transformed 2013'!$AE99),"","X")</f>
        <v/>
      </c>
      <c r="AF108" s="252" t="str">
        <f>IF(ISNUMBER('Transformed 2016'!$AE99),"","X")</f>
        <v/>
      </c>
      <c r="AG108" s="266" t="str">
        <f>IF(ISNUMBER('Transformed 2019 new'!$AE99),"","X")</f>
        <v/>
      </c>
      <c r="AH108" s="252" t="str">
        <f>IF(ISNUMBER('Transformed 2007'!$AG99),"","X")</f>
        <v/>
      </c>
      <c r="AI108" s="252" t="str">
        <f>IF(ISNUMBER('Transformed 2010'!$AG99),"","X")</f>
        <v/>
      </c>
      <c r="AJ108" s="252" t="str">
        <f>IF(ISNUMBER('Transformed 2013'!$AG99),"","X")</f>
        <v/>
      </c>
      <c r="AK108" s="252" t="str">
        <f>IF(ISNUMBER('Transformed 2016'!$AG99),"","X")</f>
        <v/>
      </c>
      <c r="AL108" s="266" t="str">
        <f>IF(ISNUMBER('Transformed 2019 new'!$AG99),"","X")</f>
        <v/>
      </c>
      <c r="AM108" s="252" t="str">
        <f>IF(ISNUMBER('Transformed 2007'!$AI99),"","X")</f>
        <v/>
      </c>
      <c r="AN108" s="252" t="str">
        <f>IF(ISNUMBER('Transformed 2010'!$AI99),"","X")</f>
        <v/>
      </c>
      <c r="AO108" s="252" t="str">
        <f>IF(ISNUMBER('Transformed 2013'!$AI99),"","X")</f>
        <v/>
      </c>
      <c r="AP108" s="252" t="str">
        <f>IF(ISNUMBER('Transformed 2016'!$AI99),"","X")</f>
        <v/>
      </c>
      <c r="AQ108" s="266" t="str">
        <f>IF(ISNUMBER('Transformed 2019 new'!$AI99),"","X")</f>
        <v/>
      </c>
      <c r="AR108" s="252" t="str">
        <f>IF(ISNUMBER('Transformed 2007'!$AK99),"","X")</f>
        <v/>
      </c>
      <c r="AS108" s="252" t="str">
        <f>IF(ISNUMBER('Transformed 2010'!$AK99),"","X")</f>
        <v/>
      </c>
      <c r="AT108" s="252" t="str">
        <f>IF(ISNUMBER('Transformed 2013'!$AK99),"","X")</f>
        <v/>
      </c>
      <c r="AU108" s="252" t="str">
        <f>IF(ISNUMBER('Transformed 2016'!$AK99),"","X")</f>
        <v/>
      </c>
      <c r="AV108" s="266" t="str">
        <f>IF(ISNUMBER('Transformed 2019 new'!$AK99),"","X")</f>
        <v/>
      </c>
      <c r="AW108" s="252" t="str">
        <f>IF(ISNUMBER('Transformed 2007'!$AM99),"","X")</f>
        <v/>
      </c>
      <c r="AX108" s="252" t="str">
        <f>IF(ISNUMBER('Transformed 2010'!$AM99),"","X")</f>
        <v/>
      </c>
      <c r="AY108" s="252" t="str">
        <f>IF(ISNUMBER('Transformed 2013'!$AM99),"","X")</f>
        <v/>
      </c>
      <c r="AZ108" s="252" t="str">
        <f>IF(ISNUMBER('Transformed 2016'!$AM99),"","X")</f>
        <v/>
      </c>
      <c r="BA108" s="266" t="str">
        <f>IF(ISNUMBER('Transformed 2019 new'!$AM99),"","X")</f>
        <v/>
      </c>
      <c r="BB108" s="252" t="str">
        <f>IF(ISNUMBER('Transformed 2007'!$AO99),"","X")</f>
        <v/>
      </c>
      <c r="BC108" s="252" t="str">
        <f>IF(ISNUMBER('Transformed 2010'!$AO99),"","X")</f>
        <v/>
      </c>
      <c r="BD108" s="252" t="str">
        <f>IF(ISNUMBER('Transformed 2013'!$AO99),"","X")</f>
        <v/>
      </c>
      <c r="BE108" s="252" t="str">
        <f>IF(ISNUMBER('Transformed 2016'!$AO99),"","X")</f>
        <v/>
      </c>
      <c r="BF108" s="266" t="str">
        <f>IF(ISNUMBER('Transformed 2019 new'!$AO99),"","X")</f>
        <v/>
      </c>
    </row>
    <row r="109" spans="1:58" s="240" customFormat="1" ht="13">
      <c r="A109" s="241" t="s">
        <v>108</v>
      </c>
      <c r="B109" s="226" t="s">
        <v>108</v>
      </c>
      <c r="C109" s="239">
        <f>'Transformed 2007'!Y100</f>
        <v>0.24188575968145631</v>
      </c>
      <c r="D109" s="239">
        <f>'Transformed 2010'!Y100</f>
        <v>0.24422026650645634</v>
      </c>
      <c r="E109" s="239">
        <f>'Transformed 2013'!Y100</f>
        <v>0.27011336345020631</v>
      </c>
      <c r="F109" s="239">
        <f>'Transformed 2016'!Y100</f>
        <v>0.28465665564127779</v>
      </c>
      <c r="G109" s="239">
        <f>'Transformed 2019 new'!Y100</f>
        <v>0.30323509973837037</v>
      </c>
      <c r="J109" s="240">
        <v>1</v>
      </c>
      <c r="Q109" s="251">
        <f t="shared" si="13"/>
        <v>1.009651278471599</v>
      </c>
      <c r="R109" s="251">
        <f t="shared" si="13"/>
        <v>1.1060235389722066</v>
      </c>
      <c r="S109" s="251">
        <f t="shared" si="13"/>
        <v>1.0538414390362159</v>
      </c>
      <c r="T109" s="251">
        <f t="shared" si="13"/>
        <v>1.0652661503917371</v>
      </c>
      <c r="U109" s="273">
        <f t="shared" si="14"/>
        <v>1.2536293998361296</v>
      </c>
      <c r="W109" s="252" t="str">
        <f>IF(ISNUMBER('Transformed 2007'!AE100),IF(ISNUMBER('Transformed 2007'!AG100),IF(ISNUMBER('Transformed 2010'!AI100),IF(ISNUMBER('Transformed 2007'!AK100),IF(ISNUMBER('Transformed 2007'!AM100),IF(ISNUMBER('Transformed 2007'!AO100),"","X"),"X"),"X"),"X"),"X"),"X")</f>
        <v/>
      </c>
      <c r="X109" s="252" t="str">
        <f>IF(ISNUMBER('Transformed 2010'!AE100),IF(ISNUMBER('Transformed 2010'!AG100),IF(ISNUMBER('Transformed 2010'!AI100),IF(ISNUMBER('Transformed 2010'!AK100),IF(ISNUMBER('Transformed 2010'!AM100),IF(ISNUMBER('Transformed 2010'!AO100),"","X"),"X"),"X"),"X"),"X"),"X")</f>
        <v/>
      </c>
      <c r="Y109" s="252" t="str">
        <f>IF(ISNUMBER('Transformed 2013'!AE100),IF(ISNUMBER('Transformed 2013'!AG100),IF(ISNUMBER('Transformed 2013'!AI100),IF(ISNUMBER('Transformed 2013'!AK100),IF(ISNUMBER('Transformed 2013'!AM100),IF(ISNUMBER('Transformed 2013'!AO100),"","X"),"X"),"X"),"X"),"X"),"X")</f>
        <v/>
      </c>
      <c r="Z109" s="252" t="str">
        <f>IF(ISNUMBER('Transformed 2016'!AE100),IF(ISNUMBER('Transformed 2016'!AG100),IF(ISNUMBER('Transformed 2016'!AI100),IF(ISNUMBER('Transformed 2016'!AK100),IF(ISNUMBER('Transformed 2016'!AM100),IF(ISNUMBER('Transformed 2016'!AO100),"","X"),"X"),"X"),"X"),"X"),"X")</f>
        <v/>
      </c>
      <c r="AA109" s="252" t="str">
        <f>IF(ISNUMBER('Transformed 2019 new'!AE100),IF(ISNUMBER('Transformed 2019 new'!AG100),IF(ISNUMBER('Transformed 2019 new'!AI100),IF(ISNUMBER('Transformed 2019 new'!AK100),IF(ISNUMBER('Transformed 2019 new'!AM100),IF(ISNUMBER('Transformed 2019 new'!AO100),"","X"),"X"),"X"),"X"),"X"),"X")</f>
        <v/>
      </c>
      <c r="AB109" s="260"/>
      <c r="AC109" s="252" t="str">
        <f>IF(ISNUMBER('Transformed 2007'!$AE100),"","X")</f>
        <v/>
      </c>
      <c r="AD109" s="252" t="str">
        <f>IF(ISNUMBER('Transformed 2010'!$AE100),"","X")</f>
        <v/>
      </c>
      <c r="AE109" s="252" t="str">
        <f>IF(ISNUMBER('Transformed 2013'!$AE100),"","X")</f>
        <v/>
      </c>
      <c r="AF109" s="252" t="str">
        <f>IF(ISNUMBER('Transformed 2016'!$AE100),"","X")</f>
        <v/>
      </c>
      <c r="AG109" s="266" t="str">
        <f>IF(ISNUMBER('Transformed 2019 new'!$AE100),"","X")</f>
        <v/>
      </c>
      <c r="AH109" s="252" t="str">
        <f>IF(ISNUMBER('Transformed 2007'!$AG100),"","X")</f>
        <v/>
      </c>
      <c r="AI109" s="252" t="str">
        <f>IF(ISNUMBER('Transformed 2010'!$AG100),"","X")</f>
        <v/>
      </c>
      <c r="AJ109" s="252" t="str">
        <f>IF(ISNUMBER('Transformed 2013'!$AG100),"","X")</f>
        <v/>
      </c>
      <c r="AK109" s="252" t="str">
        <f>IF(ISNUMBER('Transformed 2016'!$AG100),"","X")</f>
        <v/>
      </c>
      <c r="AL109" s="266" t="str">
        <f>IF(ISNUMBER('Transformed 2019 new'!$AG100),"","X")</f>
        <v/>
      </c>
      <c r="AM109" s="252" t="str">
        <f>IF(ISNUMBER('Transformed 2007'!$AI100),"","X")</f>
        <v/>
      </c>
      <c r="AN109" s="252" t="str">
        <f>IF(ISNUMBER('Transformed 2010'!$AI100),"","X")</f>
        <v/>
      </c>
      <c r="AO109" s="252" t="str">
        <f>IF(ISNUMBER('Transformed 2013'!$AI100),"","X")</f>
        <v/>
      </c>
      <c r="AP109" s="252" t="str">
        <f>IF(ISNUMBER('Transformed 2016'!$AI100),"","X")</f>
        <v/>
      </c>
      <c r="AQ109" s="266" t="str">
        <f>IF(ISNUMBER('Transformed 2019 new'!$AI100),"","X")</f>
        <v/>
      </c>
      <c r="AR109" s="252" t="str">
        <f>IF(ISNUMBER('Transformed 2007'!$AK100),"","X")</f>
        <v/>
      </c>
      <c r="AS109" s="252" t="str">
        <f>IF(ISNUMBER('Transformed 2010'!$AK100),"","X")</f>
        <v/>
      </c>
      <c r="AT109" s="252" t="str">
        <f>IF(ISNUMBER('Transformed 2013'!$AK100),"","X")</f>
        <v/>
      </c>
      <c r="AU109" s="252" t="str">
        <f>IF(ISNUMBER('Transformed 2016'!$AK100),"","X")</f>
        <v/>
      </c>
      <c r="AV109" s="266" t="str">
        <f>IF(ISNUMBER('Transformed 2019 new'!$AK100),"","X")</f>
        <v/>
      </c>
      <c r="AW109" s="252" t="str">
        <f>IF(ISNUMBER('Transformed 2007'!$AM100),"","X")</f>
        <v/>
      </c>
      <c r="AX109" s="252" t="str">
        <f>IF(ISNUMBER('Transformed 2010'!$AM100),"","X")</f>
        <v/>
      </c>
      <c r="AY109" s="252" t="str">
        <f>IF(ISNUMBER('Transformed 2013'!$AM100),"","X")</f>
        <v/>
      </c>
      <c r="AZ109" s="252" t="str">
        <f>IF(ISNUMBER('Transformed 2016'!$AM100),"","X")</f>
        <v/>
      </c>
      <c r="BA109" s="266" t="str">
        <f>IF(ISNUMBER('Transformed 2019 new'!$AM100),"","X")</f>
        <v/>
      </c>
      <c r="BB109" s="252" t="str">
        <f>IF(ISNUMBER('Transformed 2007'!$AO100),"","X")</f>
        <v/>
      </c>
      <c r="BC109" s="252" t="str">
        <f>IF(ISNUMBER('Transformed 2010'!$AO100),"","X")</f>
        <v/>
      </c>
      <c r="BD109" s="252" t="str">
        <f>IF(ISNUMBER('Transformed 2013'!$AO100),"","X")</f>
        <v/>
      </c>
      <c r="BE109" s="252" t="str">
        <f>IF(ISNUMBER('Transformed 2016'!$AO100),"","X")</f>
        <v/>
      </c>
      <c r="BF109" s="266" t="str">
        <f>IF(ISNUMBER('Transformed 2019 new'!$AO100),"","X")</f>
        <v/>
      </c>
    </row>
    <row r="110" spans="1:58" s="240" customFormat="1" ht="13">
      <c r="A110" s="241" t="s">
        <v>109</v>
      </c>
      <c r="B110" s="226" t="s">
        <v>109</v>
      </c>
      <c r="C110" s="239">
        <f>'Transformed 2007'!Y101</f>
        <v>0.59951571545635229</v>
      </c>
      <c r="D110" s="239">
        <f>'Transformed 2010'!Y101</f>
        <v>0.62336466052752737</v>
      </c>
      <c r="E110" s="239">
        <f>'Transformed 2013'!Y101</f>
        <v>0.58929899628689097</v>
      </c>
      <c r="F110" s="239">
        <f>'Transformed 2016'!Y101</f>
        <v>0.62137402347035831</v>
      </c>
      <c r="G110" s="239">
        <f>'Transformed 2019 new'!Y101</f>
        <v>0.57887747963155056</v>
      </c>
      <c r="K110" s="240">
        <v>1</v>
      </c>
      <c r="Q110" s="251">
        <f t="shared" si="13"/>
        <v>1.0397803501331424</v>
      </c>
      <c r="R110" s="251">
        <f t="shared" si="13"/>
        <v>0.94535194822913438</v>
      </c>
      <c r="S110" s="251">
        <f t="shared" si="13"/>
        <v>1.0544291223734787</v>
      </c>
      <c r="T110" s="251">
        <f t="shared" si="13"/>
        <v>0.93160875377205887</v>
      </c>
      <c r="U110" s="273">
        <f t="shared" si="14"/>
        <v>0.96557515459108212</v>
      </c>
      <c r="W110" s="252" t="str">
        <f>IF(ISNUMBER('Transformed 2007'!AE101),IF(ISNUMBER('Transformed 2007'!AG101),IF(ISNUMBER('Transformed 2010'!AI101),IF(ISNUMBER('Transformed 2007'!AK101),IF(ISNUMBER('Transformed 2007'!AM101),IF(ISNUMBER('Transformed 2007'!AO101),"","X"),"X"),"X"),"X"),"X"),"X")</f>
        <v/>
      </c>
      <c r="X110" s="252" t="str">
        <f>IF(ISNUMBER('Transformed 2010'!AE101),IF(ISNUMBER('Transformed 2010'!AG101),IF(ISNUMBER('Transformed 2010'!AI101),IF(ISNUMBER('Transformed 2010'!AK101),IF(ISNUMBER('Transformed 2010'!AM101),IF(ISNUMBER('Transformed 2010'!AO101),"","X"),"X"),"X"),"X"),"X"),"X")</f>
        <v/>
      </c>
      <c r="Y110" s="252" t="str">
        <f>IF(ISNUMBER('Transformed 2013'!AE101),IF(ISNUMBER('Transformed 2013'!AG101),IF(ISNUMBER('Transformed 2013'!AI101),IF(ISNUMBER('Transformed 2013'!AK101),IF(ISNUMBER('Transformed 2013'!AM101),IF(ISNUMBER('Transformed 2013'!AO101),"","X"),"X"),"X"),"X"),"X"),"X")</f>
        <v/>
      </c>
      <c r="Z110" s="252" t="str">
        <f>IF(ISNUMBER('Transformed 2016'!AE101),IF(ISNUMBER('Transformed 2016'!AG101),IF(ISNUMBER('Transformed 2016'!AI101),IF(ISNUMBER('Transformed 2016'!AK101),IF(ISNUMBER('Transformed 2016'!AM101),IF(ISNUMBER('Transformed 2016'!AO101),"","X"),"X"),"X"),"X"),"X"),"X")</f>
        <v/>
      </c>
      <c r="AA110" s="252" t="str">
        <f>IF(ISNUMBER('Transformed 2019 new'!AE101),IF(ISNUMBER('Transformed 2019 new'!AG101),IF(ISNUMBER('Transformed 2019 new'!AI101),IF(ISNUMBER('Transformed 2019 new'!AK101),IF(ISNUMBER('Transformed 2019 new'!AM101),IF(ISNUMBER('Transformed 2019 new'!AO101),"","X"),"X"),"X"),"X"),"X"),"X")</f>
        <v/>
      </c>
      <c r="AB110" s="260"/>
      <c r="AC110" s="252" t="str">
        <f>IF(ISNUMBER('Transformed 2007'!$AE101),"","X")</f>
        <v/>
      </c>
      <c r="AD110" s="252" t="str">
        <f>IF(ISNUMBER('Transformed 2010'!$AE101),"","X")</f>
        <v/>
      </c>
      <c r="AE110" s="252" t="str">
        <f>IF(ISNUMBER('Transformed 2013'!$AE101),"","X")</f>
        <v/>
      </c>
      <c r="AF110" s="252" t="str">
        <f>IF(ISNUMBER('Transformed 2016'!$AE101),"","X")</f>
        <v/>
      </c>
      <c r="AG110" s="266" t="str">
        <f>IF(ISNUMBER('Transformed 2019 new'!$AE101),"","X")</f>
        <v/>
      </c>
      <c r="AH110" s="252" t="str">
        <f>IF(ISNUMBER('Transformed 2007'!$AG101),"","X")</f>
        <v/>
      </c>
      <c r="AI110" s="252" t="str">
        <f>IF(ISNUMBER('Transformed 2010'!$AG101),"","X")</f>
        <v/>
      </c>
      <c r="AJ110" s="252" t="str">
        <f>IF(ISNUMBER('Transformed 2013'!$AG101),"","X")</f>
        <v/>
      </c>
      <c r="AK110" s="252" t="str">
        <f>IF(ISNUMBER('Transformed 2016'!$AG101),"","X")</f>
        <v/>
      </c>
      <c r="AL110" s="266" t="str">
        <f>IF(ISNUMBER('Transformed 2019 new'!$AG101),"","X")</f>
        <v/>
      </c>
      <c r="AM110" s="252" t="str">
        <f>IF(ISNUMBER('Transformed 2007'!$AI101),"","X")</f>
        <v/>
      </c>
      <c r="AN110" s="252" t="str">
        <f>IF(ISNUMBER('Transformed 2010'!$AI101),"","X")</f>
        <v/>
      </c>
      <c r="AO110" s="252" t="str">
        <f>IF(ISNUMBER('Transformed 2013'!$AI101),"","X")</f>
        <v/>
      </c>
      <c r="AP110" s="252" t="str">
        <f>IF(ISNUMBER('Transformed 2016'!$AI101),"","X")</f>
        <v/>
      </c>
      <c r="AQ110" s="266" t="str">
        <f>IF(ISNUMBER('Transformed 2019 new'!$AI101),"","X")</f>
        <v/>
      </c>
      <c r="AR110" s="252" t="str">
        <f>IF(ISNUMBER('Transformed 2007'!$AK101),"","X")</f>
        <v/>
      </c>
      <c r="AS110" s="252" t="str">
        <f>IF(ISNUMBER('Transformed 2010'!$AK101),"","X")</f>
        <v/>
      </c>
      <c r="AT110" s="252" t="str">
        <f>IF(ISNUMBER('Transformed 2013'!$AK101),"","X")</f>
        <v/>
      </c>
      <c r="AU110" s="252" t="str">
        <f>IF(ISNUMBER('Transformed 2016'!$AK101),"","X")</f>
        <v/>
      </c>
      <c r="AV110" s="266" t="str">
        <f>IF(ISNUMBER('Transformed 2019 new'!$AK101),"","X")</f>
        <v/>
      </c>
      <c r="AW110" s="252" t="str">
        <f>IF(ISNUMBER('Transformed 2007'!$AM101),"","X")</f>
        <v/>
      </c>
      <c r="AX110" s="252" t="str">
        <f>IF(ISNUMBER('Transformed 2010'!$AM101),"","X")</f>
        <v/>
      </c>
      <c r="AY110" s="252" t="str">
        <f>IF(ISNUMBER('Transformed 2013'!$AM101),"","X")</f>
        <v/>
      </c>
      <c r="AZ110" s="252" t="str">
        <f>IF(ISNUMBER('Transformed 2016'!$AM101),"","X")</f>
        <v/>
      </c>
      <c r="BA110" s="266" t="str">
        <f>IF(ISNUMBER('Transformed 2019 new'!$AM101),"","X")</f>
        <v/>
      </c>
      <c r="BB110" s="252" t="str">
        <f>IF(ISNUMBER('Transformed 2007'!$AO101),"","X")</f>
        <v/>
      </c>
      <c r="BC110" s="252" t="str">
        <f>IF(ISNUMBER('Transformed 2010'!$AO101),"","X")</f>
        <v/>
      </c>
      <c r="BD110" s="252" t="str">
        <f>IF(ISNUMBER('Transformed 2013'!$AO101),"","X")</f>
        <v/>
      </c>
      <c r="BE110" s="252" t="str">
        <f>IF(ISNUMBER('Transformed 2016'!$AO101),"","X")</f>
        <v/>
      </c>
      <c r="BF110" s="266" t="str">
        <f>IF(ISNUMBER('Transformed 2019 new'!$AO101),"","X")</f>
        <v/>
      </c>
    </row>
    <row r="111" spans="1:58" s="240" customFormat="1" ht="13">
      <c r="A111" s="241" t="s">
        <v>110</v>
      </c>
      <c r="B111" s="226" t="s">
        <v>110</v>
      </c>
      <c r="C111" s="239">
        <f>'Transformed 2007'!Y102</f>
        <v>0.35145314519882792</v>
      </c>
      <c r="D111" s="239">
        <f>'Transformed 2010'!Y102</f>
        <v>0.37903795708722077</v>
      </c>
      <c r="E111" s="239">
        <f>'Transformed 2013'!Y102</f>
        <v>0.41813284806760931</v>
      </c>
      <c r="F111" s="239">
        <f>'Transformed 2016'!Y102</f>
        <v>0.44787301493989934</v>
      </c>
      <c r="G111" s="239">
        <f>'Transformed 2019 new'!Y102</f>
        <v>0.45250858476892941</v>
      </c>
      <c r="I111" s="240">
        <v>1</v>
      </c>
      <c r="Q111" s="251">
        <f t="shared" si="13"/>
        <v>1.0784878788687102</v>
      </c>
      <c r="R111" s="251">
        <f t="shared" si="13"/>
        <v>1.1031424168724937</v>
      </c>
      <c r="S111" s="251">
        <f t="shared" si="13"/>
        <v>1.0711261193894082</v>
      </c>
      <c r="T111" s="251">
        <f t="shared" si="13"/>
        <v>1.0103501878309238</v>
      </c>
      <c r="U111" s="273">
        <f t="shared" si="14"/>
        <v>1.2875360227973811</v>
      </c>
      <c r="W111" s="252" t="str">
        <f>IF(ISNUMBER('Transformed 2007'!AE102),IF(ISNUMBER('Transformed 2007'!AG102),IF(ISNUMBER('Transformed 2010'!AI102),IF(ISNUMBER('Transformed 2007'!AK102),IF(ISNUMBER('Transformed 2007'!AM102),IF(ISNUMBER('Transformed 2007'!AO102),"","X"),"X"),"X"),"X"),"X"),"X")</f>
        <v/>
      </c>
      <c r="X111" s="252" t="str">
        <f>IF(ISNUMBER('Transformed 2010'!AE102),IF(ISNUMBER('Transformed 2010'!AG102),IF(ISNUMBER('Transformed 2010'!AI102),IF(ISNUMBER('Transformed 2010'!AK102),IF(ISNUMBER('Transformed 2010'!AM102),IF(ISNUMBER('Transformed 2010'!AO102),"","X"),"X"),"X"),"X"),"X"),"X")</f>
        <v/>
      </c>
      <c r="Y111" s="252" t="str">
        <f>IF(ISNUMBER('Transformed 2013'!AE102),IF(ISNUMBER('Transformed 2013'!AG102),IF(ISNUMBER('Transformed 2013'!AI102),IF(ISNUMBER('Transformed 2013'!AK102),IF(ISNUMBER('Transformed 2013'!AM102),IF(ISNUMBER('Transformed 2013'!AO102),"","X"),"X"),"X"),"X"),"X"),"X")</f>
        <v/>
      </c>
      <c r="Z111" s="252" t="str">
        <f>IF(ISNUMBER('Transformed 2016'!AE102),IF(ISNUMBER('Transformed 2016'!AG102),IF(ISNUMBER('Transformed 2016'!AI102),IF(ISNUMBER('Transformed 2016'!AK102),IF(ISNUMBER('Transformed 2016'!AM102),IF(ISNUMBER('Transformed 2016'!AO102),"","X"),"X"),"X"),"X"),"X"),"X")</f>
        <v/>
      </c>
      <c r="AA111" s="252" t="str">
        <f>IF(ISNUMBER('Transformed 2019 new'!AE102),IF(ISNUMBER('Transformed 2019 new'!AG102),IF(ISNUMBER('Transformed 2019 new'!AI102),IF(ISNUMBER('Transformed 2019 new'!AK102),IF(ISNUMBER('Transformed 2019 new'!AM102),IF(ISNUMBER('Transformed 2019 new'!AO102),"","X"),"X"),"X"),"X"),"X"),"X")</f>
        <v/>
      </c>
      <c r="AB111" s="260"/>
      <c r="AC111" s="252" t="str">
        <f>IF(ISNUMBER('Transformed 2007'!$AE102),"","X")</f>
        <v/>
      </c>
      <c r="AD111" s="252" t="str">
        <f>IF(ISNUMBER('Transformed 2010'!$AE102),"","X")</f>
        <v/>
      </c>
      <c r="AE111" s="252" t="str">
        <f>IF(ISNUMBER('Transformed 2013'!$AE102),"","X")</f>
        <v/>
      </c>
      <c r="AF111" s="252" t="str">
        <f>IF(ISNUMBER('Transformed 2016'!$AE102),"","X")</f>
        <v/>
      </c>
      <c r="AG111" s="266" t="str">
        <f>IF(ISNUMBER('Transformed 2019 new'!$AE102),"","X")</f>
        <v/>
      </c>
      <c r="AH111" s="252" t="str">
        <f>IF(ISNUMBER('Transformed 2007'!$AG102),"","X")</f>
        <v/>
      </c>
      <c r="AI111" s="252" t="str">
        <f>IF(ISNUMBER('Transformed 2010'!$AG102),"","X")</f>
        <v/>
      </c>
      <c r="AJ111" s="252" t="str">
        <f>IF(ISNUMBER('Transformed 2013'!$AG102),"","X")</f>
        <v/>
      </c>
      <c r="AK111" s="252" t="str">
        <f>IF(ISNUMBER('Transformed 2016'!$AG102),"","X")</f>
        <v/>
      </c>
      <c r="AL111" s="266" t="str">
        <f>IF(ISNUMBER('Transformed 2019 new'!$AG102),"","X")</f>
        <v/>
      </c>
      <c r="AM111" s="252" t="str">
        <f>IF(ISNUMBER('Transformed 2007'!$AI102),"","X")</f>
        <v/>
      </c>
      <c r="AN111" s="252" t="str">
        <f>IF(ISNUMBER('Transformed 2010'!$AI102),"","X")</f>
        <v/>
      </c>
      <c r="AO111" s="252" t="str">
        <f>IF(ISNUMBER('Transformed 2013'!$AI102),"","X")</f>
        <v/>
      </c>
      <c r="AP111" s="252" t="str">
        <f>IF(ISNUMBER('Transformed 2016'!$AI102),"","X")</f>
        <v/>
      </c>
      <c r="AQ111" s="266" t="str">
        <f>IF(ISNUMBER('Transformed 2019 new'!$AI102),"","X")</f>
        <v/>
      </c>
      <c r="AR111" s="252" t="str">
        <f>IF(ISNUMBER('Transformed 2007'!$AK102),"","X")</f>
        <v/>
      </c>
      <c r="AS111" s="252" t="str">
        <f>IF(ISNUMBER('Transformed 2010'!$AK102),"","X")</f>
        <v/>
      </c>
      <c r="AT111" s="252" t="str">
        <f>IF(ISNUMBER('Transformed 2013'!$AK102),"","X")</f>
        <v/>
      </c>
      <c r="AU111" s="252" t="str">
        <f>IF(ISNUMBER('Transformed 2016'!$AK102),"","X")</f>
        <v/>
      </c>
      <c r="AV111" s="266" t="str">
        <f>IF(ISNUMBER('Transformed 2019 new'!$AK102),"","X")</f>
        <v/>
      </c>
      <c r="AW111" s="252" t="str">
        <f>IF(ISNUMBER('Transformed 2007'!$AM102),"","X")</f>
        <v/>
      </c>
      <c r="AX111" s="252" t="str">
        <f>IF(ISNUMBER('Transformed 2010'!$AM102),"","X")</f>
        <v/>
      </c>
      <c r="AY111" s="252" t="str">
        <f>IF(ISNUMBER('Transformed 2013'!$AM102),"","X")</f>
        <v/>
      </c>
      <c r="AZ111" s="252" t="str">
        <f>IF(ISNUMBER('Transformed 2016'!$AM102),"","X")</f>
        <v/>
      </c>
      <c r="BA111" s="266" t="str">
        <f>IF(ISNUMBER('Transformed 2019 new'!$AM102),"","X")</f>
        <v/>
      </c>
      <c r="BB111" s="252" t="str">
        <f>IF(ISNUMBER('Transformed 2007'!$AO102),"","X")</f>
        <v/>
      </c>
      <c r="BC111" s="252" t="str">
        <f>IF(ISNUMBER('Transformed 2010'!$AO102),"","X")</f>
        <v/>
      </c>
      <c r="BD111" s="252" t="str">
        <f>IF(ISNUMBER('Transformed 2013'!$AO102),"","X")</f>
        <v/>
      </c>
      <c r="BE111" s="252" t="str">
        <f>IF(ISNUMBER('Transformed 2016'!$AO102),"","X")</f>
        <v/>
      </c>
      <c r="BF111" s="266" t="str">
        <f>IF(ISNUMBER('Transformed 2019 new'!$AO102),"","X")</f>
        <v/>
      </c>
    </row>
    <row r="112" spans="1:58" s="240" customFormat="1" ht="13">
      <c r="A112" s="241" t="s">
        <v>111</v>
      </c>
      <c r="B112" s="226" t="s">
        <v>111</v>
      </c>
      <c r="C112" s="239">
        <f>'Transformed 2007'!Y103</f>
        <v>0.87990375219107153</v>
      </c>
      <c r="D112" s="239">
        <f>'Transformed 2010'!Y103</f>
        <v>0.85860594886249997</v>
      </c>
      <c r="E112" s="239">
        <f>'Transformed 2013'!Y103</f>
        <v>0.86832983550714293</v>
      </c>
      <c r="F112" s="239">
        <f>'Transformed 2016'!Y103</f>
        <v>0.87645373418482142</v>
      </c>
      <c r="G112" s="239">
        <f>'Transformed 2019 new'!Y103</f>
        <v>0.88717375401287779</v>
      </c>
      <c r="L112" s="240">
        <v>1</v>
      </c>
      <c r="Q112" s="251">
        <f t="shared" si="13"/>
        <v>0.97579530343456622</v>
      </c>
      <c r="R112" s="251">
        <f t="shared" si="13"/>
        <v>1.0113252029729416</v>
      </c>
      <c r="S112" s="251">
        <f t="shared" si="13"/>
        <v>1.0093557751277011</v>
      </c>
      <c r="T112" s="251">
        <f t="shared" si="13"/>
        <v>1.0122311303037883</v>
      </c>
      <c r="U112" s="273">
        <f t="shared" si="14"/>
        <v>1.0082622693717387</v>
      </c>
      <c r="W112" s="252" t="str">
        <f>IF(ISNUMBER('Transformed 2007'!AE103),IF(ISNUMBER('Transformed 2007'!AG103),IF(ISNUMBER('Transformed 2010'!AI103),IF(ISNUMBER('Transformed 2007'!AK103),IF(ISNUMBER('Transformed 2007'!AM103),IF(ISNUMBER('Transformed 2007'!AO103),"","X"),"X"),"X"),"X"),"X"),"X")</f>
        <v/>
      </c>
      <c r="X112" s="252" t="str">
        <f>IF(ISNUMBER('Transformed 2010'!AE103),IF(ISNUMBER('Transformed 2010'!AG103),IF(ISNUMBER('Transformed 2010'!AI103),IF(ISNUMBER('Transformed 2010'!AK103),IF(ISNUMBER('Transformed 2010'!AM103),IF(ISNUMBER('Transformed 2010'!AO103),"","X"),"X"),"X"),"X"),"X"),"X")</f>
        <v/>
      </c>
      <c r="Y112" s="252" t="str">
        <f>IF(ISNUMBER('Transformed 2013'!AE103),IF(ISNUMBER('Transformed 2013'!AG103),IF(ISNUMBER('Transformed 2013'!AI103),IF(ISNUMBER('Transformed 2013'!AK103),IF(ISNUMBER('Transformed 2013'!AM103),IF(ISNUMBER('Transformed 2013'!AO103),"","X"),"X"),"X"),"X"),"X"),"X")</f>
        <v/>
      </c>
      <c r="Z112" s="252" t="str">
        <f>IF(ISNUMBER('Transformed 2016'!AE103),IF(ISNUMBER('Transformed 2016'!AG103),IF(ISNUMBER('Transformed 2016'!AI103),IF(ISNUMBER('Transformed 2016'!AK103),IF(ISNUMBER('Transformed 2016'!AM103),IF(ISNUMBER('Transformed 2016'!AO103),"","X"),"X"),"X"),"X"),"X"),"X")</f>
        <v/>
      </c>
      <c r="AA112" s="252" t="str">
        <f>IF(ISNUMBER('Transformed 2019 new'!AE103),IF(ISNUMBER('Transformed 2019 new'!AG103),IF(ISNUMBER('Transformed 2019 new'!AI103),IF(ISNUMBER('Transformed 2019 new'!AK103),IF(ISNUMBER('Transformed 2019 new'!AM103),IF(ISNUMBER('Transformed 2019 new'!AO103),"","X"),"X"),"X"),"X"),"X"),"X")</f>
        <v/>
      </c>
      <c r="AB112" s="260"/>
      <c r="AC112" s="252" t="str">
        <f>IF(ISNUMBER('Transformed 2007'!$AE103),"","X")</f>
        <v/>
      </c>
      <c r="AD112" s="252" t="str">
        <f>IF(ISNUMBER('Transformed 2010'!$AE103),"","X")</f>
        <v/>
      </c>
      <c r="AE112" s="252" t="str">
        <f>IF(ISNUMBER('Transformed 2013'!$AE103),"","X")</f>
        <v/>
      </c>
      <c r="AF112" s="252" t="str">
        <f>IF(ISNUMBER('Transformed 2016'!$AE103),"","X")</f>
        <v/>
      </c>
      <c r="AG112" s="266" t="str">
        <f>IF(ISNUMBER('Transformed 2019 new'!$AE103),"","X")</f>
        <v/>
      </c>
      <c r="AH112" s="252" t="str">
        <f>IF(ISNUMBER('Transformed 2007'!$AG103),"","X")</f>
        <v/>
      </c>
      <c r="AI112" s="252" t="str">
        <f>IF(ISNUMBER('Transformed 2010'!$AG103),"","X")</f>
        <v/>
      </c>
      <c r="AJ112" s="252" t="str">
        <f>IF(ISNUMBER('Transformed 2013'!$AG103),"","X")</f>
        <v/>
      </c>
      <c r="AK112" s="252" t="str">
        <f>IF(ISNUMBER('Transformed 2016'!$AG103),"","X")</f>
        <v/>
      </c>
      <c r="AL112" s="266" t="str">
        <f>IF(ISNUMBER('Transformed 2019 new'!$AG103),"","X")</f>
        <v/>
      </c>
      <c r="AM112" s="252" t="str">
        <f>IF(ISNUMBER('Transformed 2007'!$AI103),"","X")</f>
        <v/>
      </c>
      <c r="AN112" s="252" t="str">
        <f>IF(ISNUMBER('Transformed 2010'!$AI103),"","X")</f>
        <v/>
      </c>
      <c r="AO112" s="252" t="str">
        <f>IF(ISNUMBER('Transformed 2013'!$AI103),"","X")</f>
        <v/>
      </c>
      <c r="AP112" s="252" t="str">
        <f>IF(ISNUMBER('Transformed 2016'!$AI103),"","X")</f>
        <v/>
      </c>
      <c r="AQ112" s="266" t="str">
        <f>IF(ISNUMBER('Transformed 2019 new'!$AI103),"","X")</f>
        <v/>
      </c>
      <c r="AR112" s="252" t="str">
        <f>IF(ISNUMBER('Transformed 2007'!$AK103),"","X")</f>
        <v/>
      </c>
      <c r="AS112" s="252" t="str">
        <f>IF(ISNUMBER('Transformed 2010'!$AK103),"","X")</f>
        <v/>
      </c>
      <c r="AT112" s="252" t="str">
        <f>IF(ISNUMBER('Transformed 2013'!$AK103),"","X")</f>
        <v/>
      </c>
      <c r="AU112" s="252" t="str">
        <f>IF(ISNUMBER('Transformed 2016'!$AK103),"","X")</f>
        <v/>
      </c>
      <c r="AV112" s="266" t="str">
        <f>IF(ISNUMBER('Transformed 2019 new'!$AK103),"","X")</f>
        <v/>
      </c>
      <c r="AW112" s="252" t="str">
        <f>IF(ISNUMBER('Transformed 2007'!$AM103),"","X")</f>
        <v/>
      </c>
      <c r="AX112" s="252" t="str">
        <f>IF(ISNUMBER('Transformed 2010'!$AM103),"","X")</f>
        <v/>
      </c>
      <c r="AY112" s="252" t="str">
        <f>IF(ISNUMBER('Transformed 2013'!$AM103),"","X")</f>
        <v/>
      </c>
      <c r="AZ112" s="252" t="str">
        <f>IF(ISNUMBER('Transformed 2016'!$AM103),"","X")</f>
        <v/>
      </c>
      <c r="BA112" s="266" t="str">
        <f>IF(ISNUMBER('Transformed 2019 new'!$AM103),"","X")</f>
        <v/>
      </c>
      <c r="BB112" s="252" t="str">
        <f>IF(ISNUMBER('Transformed 2007'!$AO103),"","X")</f>
        <v/>
      </c>
      <c r="BC112" s="252" t="str">
        <f>IF(ISNUMBER('Transformed 2010'!$AO103),"","X")</f>
        <v/>
      </c>
      <c r="BD112" s="252" t="str">
        <f>IF(ISNUMBER('Transformed 2013'!$AO103),"","X")</f>
        <v/>
      </c>
      <c r="BE112" s="252" t="str">
        <f>IF(ISNUMBER('Transformed 2016'!$AO103),"","X")</f>
        <v/>
      </c>
      <c r="BF112" s="266" t="str">
        <f>IF(ISNUMBER('Transformed 2019 new'!$AO103),"","X")</f>
        <v/>
      </c>
    </row>
    <row r="113" spans="1:58" s="240" customFormat="1" ht="13">
      <c r="A113" s="241" t="s">
        <v>112</v>
      </c>
      <c r="B113" s="226" t="s">
        <v>112</v>
      </c>
      <c r="C113" s="239">
        <f>'Transformed 2007'!Y104</f>
        <v>0.73661818002053581</v>
      </c>
      <c r="D113" s="239">
        <f>'Transformed 2010'!Y104</f>
        <v>0.75041304770803574</v>
      </c>
      <c r="E113" s="239">
        <f>'Transformed 2013'!Y104</f>
        <v>0.76742895235803565</v>
      </c>
      <c r="F113" s="239">
        <f>'Transformed 2016'!Y104</f>
        <v>0.76522780022321435</v>
      </c>
      <c r="G113" s="239">
        <f>'Transformed 2019 new'!Y104</f>
        <v>0.8756014235967654</v>
      </c>
      <c r="M113" s="240">
        <v>1</v>
      </c>
      <c r="Q113" s="251">
        <f t="shared" si="13"/>
        <v>1.0187272973457095</v>
      </c>
      <c r="R113" s="251">
        <f t="shared" si="13"/>
        <v>1.0226753848456809</v>
      </c>
      <c r="S113" s="251">
        <f t="shared" si="13"/>
        <v>0.99713178382434242</v>
      </c>
      <c r="T113" s="251">
        <f t="shared" si="13"/>
        <v>1.1442362958342018</v>
      </c>
      <c r="U113" s="273">
        <f t="shared" si="14"/>
        <v>1.1886774550858288</v>
      </c>
      <c r="W113" s="252" t="str">
        <f>IF(ISNUMBER('Transformed 2007'!AE104),IF(ISNUMBER('Transformed 2007'!AG104),IF(ISNUMBER('Transformed 2010'!AI104),IF(ISNUMBER('Transformed 2007'!AK104),IF(ISNUMBER('Transformed 2007'!AM104),IF(ISNUMBER('Transformed 2007'!AO104),"","X"),"X"),"X"),"X"),"X"),"X")</f>
        <v/>
      </c>
      <c r="X113" s="252" t="str">
        <f>IF(ISNUMBER('Transformed 2010'!AE104),IF(ISNUMBER('Transformed 2010'!AG104),IF(ISNUMBER('Transformed 2010'!AI104),IF(ISNUMBER('Transformed 2010'!AK104),IF(ISNUMBER('Transformed 2010'!AM104),IF(ISNUMBER('Transformed 2010'!AO104),"","X"),"X"),"X"),"X"),"X"),"X")</f>
        <v/>
      </c>
      <c r="Y113" s="252" t="str">
        <f>IF(ISNUMBER('Transformed 2013'!AE104),IF(ISNUMBER('Transformed 2013'!AG104),IF(ISNUMBER('Transformed 2013'!AI104),IF(ISNUMBER('Transformed 2013'!AK104),IF(ISNUMBER('Transformed 2013'!AM104),IF(ISNUMBER('Transformed 2013'!AO104),"","X"),"X"),"X"),"X"),"X"),"X")</f>
        <v/>
      </c>
      <c r="Z113" s="252" t="str">
        <f>IF(ISNUMBER('Transformed 2016'!AE104),IF(ISNUMBER('Transformed 2016'!AG104),IF(ISNUMBER('Transformed 2016'!AI104),IF(ISNUMBER('Transformed 2016'!AK104),IF(ISNUMBER('Transformed 2016'!AM104),IF(ISNUMBER('Transformed 2016'!AO104),"","X"),"X"),"X"),"X"),"X"),"X")</f>
        <v/>
      </c>
      <c r="AA113" s="252" t="str">
        <f>IF(ISNUMBER('Transformed 2019 new'!AE104),IF(ISNUMBER('Transformed 2019 new'!AG104),IF(ISNUMBER('Transformed 2019 new'!AI104),IF(ISNUMBER('Transformed 2019 new'!AK104),IF(ISNUMBER('Transformed 2019 new'!AM104),IF(ISNUMBER('Transformed 2019 new'!AO104),"","X"),"X"),"X"),"X"),"X"),"X")</f>
        <v/>
      </c>
      <c r="AB113" s="260"/>
      <c r="AC113" s="252" t="str">
        <f>IF(ISNUMBER('Transformed 2007'!$AE104),"","X")</f>
        <v/>
      </c>
      <c r="AD113" s="252" t="str">
        <f>IF(ISNUMBER('Transformed 2010'!$AE104),"","X")</f>
        <v/>
      </c>
      <c r="AE113" s="252" t="str">
        <f>IF(ISNUMBER('Transformed 2013'!$AE104),"","X")</f>
        <v/>
      </c>
      <c r="AF113" s="252" t="str">
        <f>IF(ISNUMBER('Transformed 2016'!$AE104),"","X")</f>
        <v/>
      </c>
      <c r="AG113" s="266" t="str">
        <f>IF(ISNUMBER('Transformed 2019 new'!$AE104),"","X")</f>
        <v/>
      </c>
      <c r="AH113" s="252" t="str">
        <f>IF(ISNUMBER('Transformed 2007'!$AG104),"","X")</f>
        <v/>
      </c>
      <c r="AI113" s="252" t="str">
        <f>IF(ISNUMBER('Transformed 2010'!$AG104),"","X")</f>
        <v/>
      </c>
      <c r="AJ113" s="252" t="str">
        <f>IF(ISNUMBER('Transformed 2013'!$AG104),"","X")</f>
        <v/>
      </c>
      <c r="AK113" s="252" t="str">
        <f>IF(ISNUMBER('Transformed 2016'!$AG104),"","X")</f>
        <v/>
      </c>
      <c r="AL113" s="266" t="str">
        <f>IF(ISNUMBER('Transformed 2019 new'!$AG104),"","X")</f>
        <v/>
      </c>
      <c r="AM113" s="252" t="str">
        <f>IF(ISNUMBER('Transformed 2007'!$AI104),"","X")</f>
        <v/>
      </c>
      <c r="AN113" s="252" t="str">
        <f>IF(ISNUMBER('Transformed 2010'!$AI104),"","X")</f>
        <v/>
      </c>
      <c r="AO113" s="252" t="str">
        <f>IF(ISNUMBER('Transformed 2013'!$AI104),"","X")</f>
        <v/>
      </c>
      <c r="AP113" s="252" t="str">
        <f>IF(ISNUMBER('Transformed 2016'!$AI104),"","X")</f>
        <v/>
      </c>
      <c r="AQ113" s="266" t="str">
        <f>IF(ISNUMBER('Transformed 2019 new'!$AI104),"","X")</f>
        <v/>
      </c>
      <c r="AR113" s="252" t="str">
        <f>IF(ISNUMBER('Transformed 2007'!$AK104),"","X")</f>
        <v/>
      </c>
      <c r="AS113" s="252" t="str">
        <f>IF(ISNUMBER('Transformed 2010'!$AK104),"","X")</f>
        <v/>
      </c>
      <c r="AT113" s="252" t="str">
        <f>IF(ISNUMBER('Transformed 2013'!$AK104),"","X")</f>
        <v/>
      </c>
      <c r="AU113" s="252" t="str">
        <f>IF(ISNUMBER('Transformed 2016'!$AK104),"","X")</f>
        <v/>
      </c>
      <c r="AV113" s="266" t="str">
        <f>IF(ISNUMBER('Transformed 2019 new'!$AK104),"","X")</f>
        <v/>
      </c>
      <c r="AW113" s="252" t="str">
        <f>IF(ISNUMBER('Transformed 2007'!$AM104),"","X")</f>
        <v/>
      </c>
      <c r="AX113" s="252" t="str">
        <f>IF(ISNUMBER('Transformed 2010'!$AM104),"","X")</f>
        <v/>
      </c>
      <c r="AY113" s="252" t="str">
        <f>IF(ISNUMBER('Transformed 2013'!$AM104),"","X")</f>
        <v/>
      </c>
      <c r="AZ113" s="252" t="str">
        <f>IF(ISNUMBER('Transformed 2016'!$AM104),"","X")</f>
        <v/>
      </c>
      <c r="BA113" s="266" t="str">
        <f>IF(ISNUMBER('Transformed 2019 new'!$AM104),"","X")</f>
        <v/>
      </c>
      <c r="BB113" s="252" t="str">
        <f>IF(ISNUMBER('Transformed 2007'!$AO104),"","X")</f>
        <v/>
      </c>
      <c r="BC113" s="252" t="str">
        <f>IF(ISNUMBER('Transformed 2010'!$AO104),"","X")</f>
        <v/>
      </c>
      <c r="BD113" s="252" t="str">
        <f>IF(ISNUMBER('Transformed 2013'!$AO104),"","X")</f>
        <v/>
      </c>
      <c r="BE113" s="252" t="str">
        <f>IF(ISNUMBER('Transformed 2016'!$AO104),"","X")</f>
        <v/>
      </c>
      <c r="BF113" s="266" t="str">
        <f>IF(ISNUMBER('Transformed 2019 new'!$AO104),"","X")</f>
        <v/>
      </c>
    </row>
    <row r="114" spans="1:58" s="240" customFormat="1" ht="13">
      <c r="A114" s="241" t="s">
        <v>113</v>
      </c>
      <c r="B114" s="226" t="s">
        <v>113</v>
      </c>
      <c r="C114" s="239">
        <f>'Transformed 2007'!Y105</f>
        <v>0.44607198106365242</v>
      </c>
      <c r="D114" s="239">
        <f>'Transformed 2010'!Y105</f>
        <v>0.39482273114579536</v>
      </c>
      <c r="E114" s="239">
        <f>'Transformed 2013'!Y105</f>
        <v>0.42239783378418816</v>
      </c>
      <c r="F114" s="239">
        <f>'Transformed 2016'!Y105</f>
        <v>0.44444454553954532</v>
      </c>
      <c r="G114" s="239">
        <f>'Transformed 2019 new'!Y105</f>
        <v>0.43642986183255383</v>
      </c>
      <c r="N114" s="240">
        <v>1</v>
      </c>
      <c r="Q114" s="251">
        <f t="shared" si="13"/>
        <v>0.88510991029821251</v>
      </c>
      <c r="R114" s="251">
        <f t="shared" si="13"/>
        <v>1.0698417301313135</v>
      </c>
      <c r="S114" s="251">
        <f t="shared" si="13"/>
        <v>1.0521941875455292</v>
      </c>
      <c r="T114" s="251">
        <f t="shared" si="13"/>
        <v>0.98196696576113485</v>
      </c>
      <c r="U114" s="273">
        <f t="shared" si="14"/>
        <v>0.97838438718319165</v>
      </c>
      <c r="W114" s="252" t="str">
        <f>IF(ISNUMBER('Transformed 2007'!AE105),IF(ISNUMBER('Transformed 2007'!AG105),IF(ISNUMBER('Transformed 2010'!AI105),IF(ISNUMBER('Transformed 2007'!AK105),IF(ISNUMBER('Transformed 2007'!AM105),IF(ISNUMBER('Transformed 2007'!AO105),"","X"),"X"),"X"),"X"),"X"),"X")</f>
        <v/>
      </c>
      <c r="X114" s="252" t="str">
        <f>IF(ISNUMBER('Transformed 2010'!AE105),IF(ISNUMBER('Transformed 2010'!AG105),IF(ISNUMBER('Transformed 2010'!AI105),IF(ISNUMBER('Transformed 2010'!AK105),IF(ISNUMBER('Transformed 2010'!AM105),IF(ISNUMBER('Transformed 2010'!AO105),"","X"),"X"),"X"),"X"),"X"),"X")</f>
        <v/>
      </c>
      <c r="Y114" s="252" t="str">
        <f>IF(ISNUMBER('Transformed 2013'!AE105),IF(ISNUMBER('Transformed 2013'!AG105),IF(ISNUMBER('Transformed 2013'!AI105),IF(ISNUMBER('Transformed 2013'!AK105),IF(ISNUMBER('Transformed 2013'!AM105),IF(ISNUMBER('Transformed 2013'!AO105),"","X"),"X"),"X"),"X"),"X"),"X")</f>
        <v/>
      </c>
      <c r="Z114" s="252" t="str">
        <f>IF(ISNUMBER('Transformed 2016'!AE105),IF(ISNUMBER('Transformed 2016'!AG105),IF(ISNUMBER('Transformed 2016'!AI105),IF(ISNUMBER('Transformed 2016'!AK105),IF(ISNUMBER('Transformed 2016'!AM105),IF(ISNUMBER('Transformed 2016'!AO105),"","X"),"X"),"X"),"X"),"X"),"X")</f>
        <v/>
      </c>
      <c r="AA114" s="252" t="str">
        <f>IF(ISNUMBER('Transformed 2019 new'!AE105),IF(ISNUMBER('Transformed 2019 new'!AG105),IF(ISNUMBER('Transformed 2019 new'!AI105),IF(ISNUMBER('Transformed 2019 new'!AK105),IF(ISNUMBER('Transformed 2019 new'!AM105),IF(ISNUMBER('Transformed 2019 new'!AO105),"","X"),"X"),"X"),"X"),"X"),"X")</f>
        <v/>
      </c>
      <c r="AB114" s="260"/>
      <c r="AC114" s="252" t="str">
        <f>IF(ISNUMBER('Transformed 2007'!$AE105),"","X")</f>
        <v/>
      </c>
      <c r="AD114" s="252" t="str">
        <f>IF(ISNUMBER('Transformed 2010'!$AE105),"","X")</f>
        <v/>
      </c>
      <c r="AE114" s="252" t="str">
        <f>IF(ISNUMBER('Transformed 2013'!$AE105),"","X")</f>
        <v/>
      </c>
      <c r="AF114" s="252" t="str">
        <f>IF(ISNUMBER('Transformed 2016'!$AE105),"","X")</f>
        <v/>
      </c>
      <c r="AG114" s="266" t="str">
        <f>IF(ISNUMBER('Transformed 2019 new'!$AE105),"","X")</f>
        <v/>
      </c>
      <c r="AH114" s="252" t="str">
        <f>IF(ISNUMBER('Transformed 2007'!$AG105),"","X")</f>
        <v/>
      </c>
      <c r="AI114" s="252" t="str">
        <f>IF(ISNUMBER('Transformed 2010'!$AG105),"","X")</f>
        <v/>
      </c>
      <c r="AJ114" s="252" t="str">
        <f>IF(ISNUMBER('Transformed 2013'!$AG105),"","X")</f>
        <v/>
      </c>
      <c r="AK114" s="252" t="str">
        <f>IF(ISNUMBER('Transformed 2016'!$AG105),"","X")</f>
        <v/>
      </c>
      <c r="AL114" s="266" t="str">
        <f>IF(ISNUMBER('Transformed 2019 new'!$AG105),"","X")</f>
        <v/>
      </c>
      <c r="AM114" s="252" t="str">
        <f>IF(ISNUMBER('Transformed 2007'!$AI105),"","X")</f>
        <v/>
      </c>
      <c r="AN114" s="252" t="str">
        <f>IF(ISNUMBER('Transformed 2010'!$AI105),"","X")</f>
        <v/>
      </c>
      <c r="AO114" s="252" t="str">
        <f>IF(ISNUMBER('Transformed 2013'!$AI105),"","X")</f>
        <v/>
      </c>
      <c r="AP114" s="252" t="str">
        <f>IF(ISNUMBER('Transformed 2016'!$AI105),"","X")</f>
        <v/>
      </c>
      <c r="AQ114" s="266" t="str">
        <f>IF(ISNUMBER('Transformed 2019 new'!$AI105),"","X")</f>
        <v/>
      </c>
      <c r="AR114" s="252" t="str">
        <f>IF(ISNUMBER('Transformed 2007'!$AK105),"","X")</f>
        <v/>
      </c>
      <c r="AS114" s="252" t="str">
        <f>IF(ISNUMBER('Transformed 2010'!$AK105),"","X")</f>
        <v/>
      </c>
      <c r="AT114" s="252" t="str">
        <f>IF(ISNUMBER('Transformed 2013'!$AK105),"","X")</f>
        <v/>
      </c>
      <c r="AU114" s="252" t="str">
        <f>IF(ISNUMBER('Transformed 2016'!$AK105),"","X")</f>
        <v/>
      </c>
      <c r="AV114" s="266" t="str">
        <f>IF(ISNUMBER('Transformed 2019 new'!$AK105),"","X")</f>
        <v/>
      </c>
      <c r="AW114" s="252" t="str">
        <f>IF(ISNUMBER('Transformed 2007'!$AM105),"","X")</f>
        <v/>
      </c>
      <c r="AX114" s="252" t="str">
        <f>IF(ISNUMBER('Transformed 2010'!$AM105),"","X")</f>
        <v/>
      </c>
      <c r="AY114" s="252" t="str">
        <f>IF(ISNUMBER('Transformed 2013'!$AM105),"","X")</f>
        <v/>
      </c>
      <c r="AZ114" s="252" t="str">
        <f>IF(ISNUMBER('Transformed 2016'!$AM105),"","X")</f>
        <v/>
      </c>
      <c r="BA114" s="266" t="str">
        <f>IF(ISNUMBER('Transformed 2019 new'!$AM105),"","X")</f>
        <v/>
      </c>
      <c r="BB114" s="252" t="str">
        <f>IF(ISNUMBER('Transformed 2007'!$AO105),"","X")</f>
        <v/>
      </c>
      <c r="BC114" s="252" t="str">
        <f>IF(ISNUMBER('Transformed 2010'!$AO105),"","X")</f>
        <v/>
      </c>
      <c r="BD114" s="252" t="str">
        <f>IF(ISNUMBER('Transformed 2013'!$AO105),"","X")</f>
        <v/>
      </c>
      <c r="BE114" s="252" t="str">
        <f>IF(ISNUMBER('Transformed 2016'!$AO105),"","X")</f>
        <v/>
      </c>
      <c r="BF114" s="266" t="str">
        <f>IF(ISNUMBER('Transformed 2019 new'!$AO105),"","X")</f>
        <v/>
      </c>
    </row>
    <row r="115" spans="1:58" s="240" customFormat="1" ht="13">
      <c r="A115" s="241" t="s">
        <v>114</v>
      </c>
      <c r="B115" s="226" t="s">
        <v>114</v>
      </c>
      <c r="C115" s="239">
        <f>'Transformed 2007'!Y106</f>
        <v>0.29406740511840312</v>
      </c>
      <c r="D115" s="239">
        <f>'Transformed 2010'!Y106</f>
        <v>0.27504098568492369</v>
      </c>
      <c r="E115" s="239">
        <f>'Transformed 2013'!Y106</f>
        <v>0.27327412037420934</v>
      </c>
      <c r="F115" s="239">
        <f>'Transformed 2016'!Y106</f>
        <v>0.2897160649029269</v>
      </c>
      <c r="G115" s="239">
        <f>'Transformed 2019 new'!Y106</f>
        <v>0.2410280415279269</v>
      </c>
      <c r="K115" s="240">
        <v>1</v>
      </c>
      <c r="Q115" s="251">
        <f t="shared" si="13"/>
        <v>0.93529912155405781</v>
      </c>
      <c r="R115" s="251">
        <f t="shared" si="13"/>
        <v>0.99357599266045971</v>
      </c>
      <c r="S115" s="251">
        <f t="shared" si="13"/>
        <v>1.0601664896266163</v>
      </c>
      <c r="T115" s="251">
        <f t="shared" si="13"/>
        <v>0.83194572454477611</v>
      </c>
      <c r="U115" s="273">
        <f t="shared" si="14"/>
        <v>0.81963535343497018</v>
      </c>
      <c r="W115" s="252" t="str">
        <f>IF(ISNUMBER('Transformed 2007'!AE106),IF(ISNUMBER('Transformed 2007'!AG106),IF(ISNUMBER('Transformed 2010'!AI106),IF(ISNUMBER('Transformed 2007'!AK106),IF(ISNUMBER('Transformed 2007'!AM106),IF(ISNUMBER('Transformed 2007'!AO106),"","X"),"X"),"X"),"X"),"X"),"X")</f>
        <v/>
      </c>
      <c r="X115" s="252" t="str">
        <f>IF(ISNUMBER('Transformed 2010'!AE106),IF(ISNUMBER('Transformed 2010'!AG106),IF(ISNUMBER('Transformed 2010'!AI106),IF(ISNUMBER('Transformed 2010'!AK106),IF(ISNUMBER('Transformed 2010'!AM106),IF(ISNUMBER('Transformed 2010'!AO106),"","X"),"X"),"X"),"X"),"X"),"X")</f>
        <v/>
      </c>
      <c r="Y115" s="252" t="str">
        <f>IF(ISNUMBER('Transformed 2013'!AE106),IF(ISNUMBER('Transformed 2013'!AG106),IF(ISNUMBER('Transformed 2013'!AI106),IF(ISNUMBER('Transformed 2013'!AK106),IF(ISNUMBER('Transformed 2013'!AM106),IF(ISNUMBER('Transformed 2013'!AO106),"","X"),"X"),"X"),"X"),"X"),"X")</f>
        <v/>
      </c>
      <c r="Z115" s="252" t="str">
        <f>IF(ISNUMBER('Transformed 2016'!AE106),IF(ISNUMBER('Transformed 2016'!AG106),IF(ISNUMBER('Transformed 2016'!AI106),IF(ISNUMBER('Transformed 2016'!AK106),IF(ISNUMBER('Transformed 2016'!AM106),IF(ISNUMBER('Transformed 2016'!AO106),"","X"),"X"),"X"),"X"),"X"),"X")</f>
        <v/>
      </c>
      <c r="AA115" s="252" t="str">
        <f>IF(ISNUMBER('Transformed 2019 new'!AE106),IF(ISNUMBER('Transformed 2019 new'!AG106),IF(ISNUMBER('Transformed 2019 new'!AI106),IF(ISNUMBER('Transformed 2019 new'!AK106),IF(ISNUMBER('Transformed 2019 new'!AM106),IF(ISNUMBER('Transformed 2019 new'!AO106),"","X"),"X"),"X"),"X"),"X"),"X")</f>
        <v/>
      </c>
      <c r="AB115" s="260"/>
      <c r="AC115" s="252" t="str">
        <f>IF(ISNUMBER('Transformed 2007'!$AE106),"","X")</f>
        <v/>
      </c>
      <c r="AD115" s="252" t="str">
        <f>IF(ISNUMBER('Transformed 2010'!$AE106),"","X")</f>
        <v/>
      </c>
      <c r="AE115" s="252" t="str">
        <f>IF(ISNUMBER('Transformed 2013'!$AE106),"","X")</f>
        <v/>
      </c>
      <c r="AF115" s="252" t="str">
        <f>IF(ISNUMBER('Transformed 2016'!$AE106),"","X")</f>
        <v/>
      </c>
      <c r="AG115" s="266" t="str">
        <f>IF(ISNUMBER('Transformed 2019 new'!$AE106),"","X")</f>
        <v/>
      </c>
      <c r="AH115" s="252" t="str">
        <f>IF(ISNUMBER('Transformed 2007'!$AG106),"","X")</f>
        <v/>
      </c>
      <c r="AI115" s="252" t="str">
        <f>IF(ISNUMBER('Transformed 2010'!$AG106),"","X")</f>
        <v/>
      </c>
      <c r="AJ115" s="252" t="str">
        <f>IF(ISNUMBER('Transformed 2013'!$AG106),"","X")</f>
        <v/>
      </c>
      <c r="AK115" s="252" t="str">
        <f>IF(ISNUMBER('Transformed 2016'!$AG106),"","X")</f>
        <v/>
      </c>
      <c r="AL115" s="266" t="str">
        <f>IF(ISNUMBER('Transformed 2019 new'!$AG106),"","X")</f>
        <v/>
      </c>
      <c r="AM115" s="252" t="str">
        <f>IF(ISNUMBER('Transformed 2007'!$AI106),"","X")</f>
        <v/>
      </c>
      <c r="AN115" s="252" t="str">
        <f>IF(ISNUMBER('Transformed 2010'!$AI106),"","X")</f>
        <v/>
      </c>
      <c r="AO115" s="252" t="str">
        <f>IF(ISNUMBER('Transformed 2013'!$AI106),"","X")</f>
        <v/>
      </c>
      <c r="AP115" s="252" t="str">
        <f>IF(ISNUMBER('Transformed 2016'!$AI106),"","X")</f>
        <v/>
      </c>
      <c r="AQ115" s="266" t="str">
        <f>IF(ISNUMBER('Transformed 2019 new'!$AI106),"","X")</f>
        <v/>
      </c>
      <c r="AR115" s="252" t="str">
        <f>IF(ISNUMBER('Transformed 2007'!$AK106),"","X")</f>
        <v/>
      </c>
      <c r="AS115" s="252" t="str">
        <f>IF(ISNUMBER('Transformed 2010'!$AK106),"","X")</f>
        <v/>
      </c>
      <c r="AT115" s="252" t="str">
        <f>IF(ISNUMBER('Transformed 2013'!$AK106),"","X")</f>
        <v/>
      </c>
      <c r="AU115" s="252" t="str">
        <f>IF(ISNUMBER('Transformed 2016'!$AK106),"","X")</f>
        <v/>
      </c>
      <c r="AV115" s="266" t="str">
        <f>IF(ISNUMBER('Transformed 2019 new'!$AK106),"","X")</f>
        <v/>
      </c>
      <c r="AW115" s="252" t="str">
        <f>IF(ISNUMBER('Transformed 2007'!$AM106),"","X")</f>
        <v/>
      </c>
      <c r="AX115" s="252" t="str">
        <f>IF(ISNUMBER('Transformed 2010'!$AM106),"","X")</f>
        <v/>
      </c>
      <c r="AY115" s="252" t="str">
        <f>IF(ISNUMBER('Transformed 2013'!$AM106),"","X")</f>
        <v/>
      </c>
      <c r="AZ115" s="252" t="str">
        <f>IF(ISNUMBER('Transformed 2016'!$AM106),"","X")</f>
        <v/>
      </c>
      <c r="BA115" s="266" t="str">
        <f>IF(ISNUMBER('Transformed 2019 new'!$AM106),"","X")</f>
        <v/>
      </c>
      <c r="BB115" s="252" t="str">
        <f>IF(ISNUMBER('Transformed 2007'!$AO106),"","X")</f>
        <v/>
      </c>
      <c r="BC115" s="252" t="str">
        <f>IF(ISNUMBER('Transformed 2010'!$AO106),"","X")</f>
        <v/>
      </c>
      <c r="BD115" s="252" t="str">
        <f>IF(ISNUMBER('Transformed 2013'!$AO106),"","X")</f>
        <v/>
      </c>
      <c r="BE115" s="252" t="str">
        <f>IF(ISNUMBER('Transformed 2016'!$AO106),"","X")</f>
        <v/>
      </c>
      <c r="BF115" s="266" t="str">
        <f>IF(ISNUMBER('Transformed 2019 new'!$AO106),"","X")</f>
        <v/>
      </c>
    </row>
    <row r="116" spans="1:58" s="240" customFormat="1" ht="13">
      <c r="A116" s="241" t="s">
        <v>115</v>
      </c>
      <c r="B116" s="226" t="s">
        <v>115</v>
      </c>
      <c r="C116" s="239">
        <f>'Transformed 2007'!Y107</f>
        <v>0.25920736209101719</v>
      </c>
      <c r="D116" s="239">
        <f>'Transformed 2010'!Y107</f>
        <v>0.24733179839007224</v>
      </c>
      <c r="E116" s="239">
        <f>'Transformed 2013'!Y107</f>
        <v>0.2925545072931639</v>
      </c>
      <c r="F116" s="239">
        <f>'Transformed 2016'!Y107</f>
        <v>0.29745920507619966</v>
      </c>
      <c r="G116" s="239">
        <f>'Transformed 2019 new'!Y107</f>
        <v>0.26945918344094316</v>
      </c>
      <c r="K116" s="240">
        <v>1</v>
      </c>
      <c r="Q116" s="251">
        <f t="shared" si="13"/>
        <v>0.95418508330494489</v>
      </c>
      <c r="R116" s="251">
        <f t="shared" si="13"/>
        <v>1.1828422758313104</v>
      </c>
      <c r="S116" s="251">
        <f t="shared" si="13"/>
        <v>1.0167650733821061</v>
      </c>
      <c r="T116" s="251">
        <f t="shared" si="13"/>
        <v>0.90586937248055988</v>
      </c>
      <c r="U116" s="273">
        <f t="shared" si="14"/>
        <v>1.0395506565370092</v>
      </c>
      <c r="W116" s="252" t="str">
        <f>IF(ISNUMBER('Transformed 2007'!AE107),IF(ISNUMBER('Transformed 2007'!AG107),IF(ISNUMBER('Transformed 2010'!AI107),IF(ISNUMBER('Transformed 2007'!AK107),IF(ISNUMBER('Transformed 2007'!AM107),IF(ISNUMBER('Transformed 2007'!AO107),"","X"),"X"),"X"),"X"),"X"),"X")</f>
        <v/>
      </c>
      <c r="X116" s="252" t="str">
        <f>IF(ISNUMBER('Transformed 2010'!AE107),IF(ISNUMBER('Transformed 2010'!AG107),IF(ISNUMBER('Transformed 2010'!AI107),IF(ISNUMBER('Transformed 2010'!AK107),IF(ISNUMBER('Transformed 2010'!AM107),IF(ISNUMBER('Transformed 2010'!AO107),"","X"),"X"),"X"),"X"),"X"),"X")</f>
        <v/>
      </c>
      <c r="Y116" s="252" t="str">
        <f>IF(ISNUMBER('Transformed 2013'!AE107),IF(ISNUMBER('Transformed 2013'!AG107),IF(ISNUMBER('Transformed 2013'!AI107),IF(ISNUMBER('Transformed 2013'!AK107),IF(ISNUMBER('Transformed 2013'!AM107),IF(ISNUMBER('Transformed 2013'!AO107),"","X"),"X"),"X"),"X"),"X"),"X")</f>
        <v/>
      </c>
      <c r="Z116" s="252" t="str">
        <f>IF(ISNUMBER('Transformed 2016'!AE107),IF(ISNUMBER('Transformed 2016'!AG107),IF(ISNUMBER('Transformed 2016'!AI107),IF(ISNUMBER('Transformed 2016'!AK107),IF(ISNUMBER('Transformed 2016'!AM107),IF(ISNUMBER('Transformed 2016'!AO107),"","X"),"X"),"X"),"X"),"X"),"X")</f>
        <v/>
      </c>
      <c r="AA116" s="252" t="str">
        <f>IF(ISNUMBER('Transformed 2019 new'!AE107),IF(ISNUMBER('Transformed 2019 new'!AG107),IF(ISNUMBER('Transformed 2019 new'!AI107),IF(ISNUMBER('Transformed 2019 new'!AK107),IF(ISNUMBER('Transformed 2019 new'!AM107),IF(ISNUMBER('Transformed 2019 new'!AO107),"","X"),"X"),"X"),"X"),"X"),"X")</f>
        <v/>
      </c>
      <c r="AB116" s="260"/>
      <c r="AC116" s="252" t="str">
        <f>IF(ISNUMBER('Transformed 2007'!$AE107),"","X")</f>
        <v/>
      </c>
      <c r="AD116" s="252" t="str">
        <f>IF(ISNUMBER('Transformed 2010'!$AE107),"","X")</f>
        <v/>
      </c>
      <c r="AE116" s="252" t="str">
        <f>IF(ISNUMBER('Transformed 2013'!$AE107),"","X")</f>
        <v/>
      </c>
      <c r="AF116" s="252" t="str">
        <f>IF(ISNUMBER('Transformed 2016'!$AE107),"","X")</f>
        <v/>
      </c>
      <c r="AG116" s="266" t="str">
        <f>IF(ISNUMBER('Transformed 2019 new'!$AE107),"","X")</f>
        <v/>
      </c>
      <c r="AH116" s="252" t="str">
        <f>IF(ISNUMBER('Transformed 2007'!$AG107),"","X")</f>
        <v/>
      </c>
      <c r="AI116" s="252" t="str">
        <f>IF(ISNUMBER('Transformed 2010'!$AG107),"","X")</f>
        <v/>
      </c>
      <c r="AJ116" s="252" t="str">
        <f>IF(ISNUMBER('Transformed 2013'!$AG107),"","X")</f>
        <v/>
      </c>
      <c r="AK116" s="252" t="str">
        <f>IF(ISNUMBER('Transformed 2016'!$AG107),"","X")</f>
        <v/>
      </c>
      <c r="AL116" s="266" t="str">
        <f>IF(ISNUMBER('Transformed 2019 new'!$AG107),"","X")</f>
        <v/>
      </c>
      <c r="AM116" s="252" t="str">
        <f>IF(ISNUMBER('Transformed 2007'!$AI107),"","X")</f>
        <v/>
      </c>
      <c r="AN116" s="252" t="str">
        <f>IF(ISNUMBER('Transformed 2010'!$AI107),"","X")</f>
        <v/>
      </c>
      <c r="AO116" s="252" t="str">
        <f>IF(ISNUMBER('Transformed 2013'!$AI107),"","X")</f>
        <v/>
      </c>
      <c r="AP116" s="252" t="str">
        <f>IF(ISNUMBER('Transformed 2016'!$AI107),"","X")</f>
        <v/>
      </c>
      <c r="AQ116" s="266" t="str">
        <f>IF(ISNUMBER('Transformed 2019 new'!$AI107),"","X")</f>
        <v/>
      </c>
      <c r="AR116" s="252" t="str">
        <f>IF(ISNUMBER('Transformed 2007'!$AK107),"","X")</f>
        <v/>
      </c>
      <c r="AS116" s="252" t="str">
        <f>IF(ISNUMBER('Transformed 2010'!$AK107),"","X")</f>
        <v/>
      </c>
      <c r="AT116" s="252" t="str">
        <f>IF(ISNUMBER('Transformed 2013'!$AK107),"","X")</f>
        <v/>
      </c>
      <c r="AU116" s="252" t="str">
        <f>IF(ISNUMBER('Transformed 2016'!$AK107),"","X")</f>
        <v/>
      </c>
      <c r="AV116" s="266" t="str">
        <f>IF(ISNUMBER('Transformed 2019 new'!$AK107),"","X")</f>
        <v/>
      </c>
      <c r="AW116" s="252" t="str">
        <f>IF(ISNUMBER('Transformed 2007'!$AM107),"","X")</f>
        <v/>
      </c>
      <c r="AX116" s="252" t="str">
        <f>IF(ISNUMBER('Transformed 2010'!$AM107),"","X")</f>
        <v/>
      </c>
      <c r="AY116" s="252" t="str">
        <f>IF(ISNUMBER('Transformed 2013'!$AM107),"","X")</f>
        <v/>
      </c>
      <c r="AZ116" s="252" t="str">
        <f>IF(ISNUMBER('Transformed 2016'!$AM107),"","X")</f>
        <v/>
      </c>
      <c r="BA116" s="266" t="str">
        <f>IF(ISNUMBER('Transformed 2019 new'!$AM107),"","X")</f>
        <v/>
      </c>
      <c r="BB116" s="252" t="str">
        <f>IF(ISNUMBER('Transformed 2007'!$AO107),"","X")</f>
        <v/>
      </c>
      <c r="BC116" s="252" t="str">
        <f>IF(ISNUMBER('Transformed 2010'!$AO107),"","X")</f>
        <v/>
      </c>
      <c r="BD116" s="252" t="str">
        <f>IF(ISNUMBER('Transformed 2013'!$AO107),"","X")</f>
        <v/>
      </c>
      <c r="BE116" s="252" t="str">
        <f>IF(ISNUMBER('Transformed 2016'!$AO107),"","X")</f>
        <v/>
      </c>
      <c r="BF116" s="266" t="str">
        <f>IF(ISNUMBER('Transformed 2019 new'!$AO107),"","X")</f>
        <v/>
      </c>
    </row>
    <row r="117" spans="1:58" s="240" customFormat="1" ht="13">
      <c r="A117" s="241" t="s">
        <v>193</v>
      </c>
      <c r="B117" s="242"/>
      <c r="C117" s="239">
        <f>'Transformed 2007'!Y108</f>
        <v>0.59239590167099865</v>
      </c>
      <c r="D117" s="239">
        <f>'Transformed 2010'!Y108</f>
        <v>0.59822971273349856</v>
      </c>
      <c r="E117" s="239">
        <f>'Transformed 2013'!Y108</f>
        <v>0.63070489465314139</v>
      </c>
      <c r="F117" s="239">
        <f>'Transformed 2016'!Y108</f>
        <v>0.63348075472456999</v>
      </c>
      <c r="G117" s="239">
        <f>'Transformed 2019 new'!Y108</f>
        <v>0.61963253300028853</v>
      </c>
      <c r="O117" s="240">
        <v>1</v>
      </c>
      <c r="Q117" s="251">
        <f t="shared" si="13"/>
        <v>1.0098478248179035</v>
      </c>
      <c r="R117" s="251">
        <f t="shared" si="13"/>
        <v>1.0542854713304921</v>
      </c>
      <c r="S117" s="251">
        <f t="shared" si="13"/>
        <v>1.0044012026780849</v>
      </c>
      <c r="T117" s="251">
        <f t="shared" si="13"/>
        <v>0.97813947523898737</v>
      </c>
      <c r="U117" s="273">
        <f t="shared" si="14"/>
        <v>1.0459770758920888</v>
      </c>
      <c r="W117" s="252" t="str">
        <f>IF(ISNUMBER('Transformed 2007'!AE108),IF(ISNUMBER('Transformed 2007'!AG108),IF(ISNUMBER('Transformed 2010'!AI108),IF(ISNUMBER('Transformed 2007'!AK108),IF(ISNUMBER('Transformed 2007'!AM108),IF(ISNUMBER('Transformed 2007'!AO108),"","X"),"X"),"X"),"X"),"X"),"X")</f>
        <v/>
      </c>
      <c r="X117" s="252" t="str">
        <f>IF(ISNUMBER('Transformed 2010'!AE108),IF(ISNUMBER('Transformed 2010'!AG108),IF(ISNUMBER('Transformed 2010'!AI108),IF(ISNUMBER('Transformed 2010'!AK108),IF(ISNUMBER('Transformed 2010'!AM108),IF(ISNUMBER('Transformed 2010'!AO108),"","X"),"X"),"X"),"X"),"X"),"X")</f>
        <v/>
      </c>
      <c r="Y117" s="252" t="str">
        <f>IF(ISNUMBER('Transformed 2013'!AE108),IF(ISNUMBER('Transformed 2013'!AG108),IF(ISNUMBER('Transformed 2013'!AI108),IF(ISNUMBER('Transformed 2013'!AK108),IF(ISNUMBER('Transformed 2013'!AM108),IF(ISNUMBER('Transformed 2013'!AO108),"","X"),"X"),"X"),"X"),"X"),"X")</f>
        <v/>
      </c>
      <c r="Z117" s="252" t="str">
        <f>IF(ISNUMBER('Transformed 2016'!AE108),IF(ISNUMBER('Transformed 2016'!AG108),IF(ISNUMBER('Transformed 2016'!AI108),IF(ISNUMBER('Transformed 2016'!AK108),IF(ISNUMBER('Transformed 2016'!AM108),IF(ISNUMBER('Transformed 2016'!AO108),"","X"),"X"),"X"),"X"),"X"),"X")</f>
        <v/>
      </c>
      <c r="AA117" s="252" t="str">
        <f>IF(ISNUMBER('Transformed 2019 new'!AE108),IF(ISNUMBER('Transformed 2019 new'!AG108),IF(ISNUMBER('Transformed 2019 new'!AI108),IF(ISNUMBER('Transformed 2019 new'!AK108),IF(ISNUMBER('Transformed 2019 new'!AM108),IF(ISNUMBER('Transformed 2019 new'!AO108),"","X"),"X"),"X"),"X"),"X"),"X")</f>
        <v/>
      </c>
      <c r="AB117" s="260"/>
      <c r="AC117" s="252" t="str">
        <f>IF(ISNUMBER('Transformed 2007'!$AE108),"","X")</f>
        <v/>
      </c>
      <c r="AD117" s="252" t="str">
        <f>IF(ISNUMBER('Transformed 2010'!$AE108),"","X")</f>
        <v/>
      </c>
      <c r="AE117" s="252" t="str">
        <f>IF(ISNUMBER('Transformed 2013'!$AE108),"","X")</f>
        <v/>
      </c>
      <c r="AF117" s="252" t="str">
        <f>IF(ISNUMBER('Transformed 2016'!$AE108),"","X")</f>
        <v/>
      </c>
      <c r="AG117" s="266" t="str">
        <f>IF(ISNUMBER('Transformed 2019 new'!$AE108),"","X")</f>
        <v/>
      </c>
      <c r="AH117" s="252" t="str">
        <f>IF(ISNUMBER('Transformed 2007'!$AG108),"","X")</f>
        <v/>
      </c>
      <c r="AI117" s="252" t="str">
        <f>IF(ISNUMBER('Transformed 2010'!$AG108),"","X")</f>
        <v/>
      </c>
      <c r="AJ117" s="252" t="str">
        <f>IF(ISNUMBER('Transformed 2013'!$AG108),"","X")</f>
        <v/>
      </c>
      <c r="AK117" s="252" t="str">
        <f>IF(ISNUMBER('Transformed 2016'!$AG108),"","X")</f>
        <v/>
      </c>
      <c r="AL117" s="266" t="str">
        <f>IF(ISNUMBER('Transformed 2019 new'!$AG108),"","X")</f>
        <v/>
      </c>
      <c r="AM117" s="252" t="str">
        <f>IF(ISNUMBER('Transformed 2007'!$AI108),"","X")</f>
        <v/>
      </c>
      <c r="AN117" s="252" t="str">
        <f>IF(ISNUMBER('Transformed 2010'!$AI108),"","X")</f>
        <v/>
      </c>
      <c r="AO117" s="252" t="str">
        <f>IF(ISNUMBER('Transformed 2013'!$AI108),"","X")</f>
        <v/>
      </c>
      <c r="AP117" s="252" t="str">
        <f>IF(ISNUMBER('Transformed 2016'!$AI108),"","X")</f>
        <v/>
      </c>
      <c r="AQ117" s="266" t="str">
        <f>IF(ISNUMBER('Transformed 2019 new'!$AI108),"","X")</f>
        <v/>
      </c>
      <c r="AR117" s="252" t="str">
        <f>IF(ISNUMBER('Transformed 2007'!$AK108),"","X")</f>
        <v/>
      </c>
      <c r="AS117" s="252" t="str">
        <f>IF(ISNUMBER('Transformed 2010'!$AK108),"","X")</f>
        <v/>
      </c>
      <c r="AT117" s="252" t="str">
        <f>IF(ISNUMBER('Transformed 2013'!$AK108),"","X")</f>
        <v/>
      </c>
      <c r="AU117" s="252" t="str">
        <f>IF(ISNUMBER('Transformed 2016'!$AK108),"","X")</f>
        <v/>
      </c>
      <c r="AV117" s="266" t="str">
        <f>IF(ISNUMBER('Transformed 2019 new'!$AK108),"","X")</f>
        <v/>
      </c>
      <c r="AW117" s="252" t="str">
        <f>IF(ISNUMBER('Transformed 2007'!$AM108),"","X")</f>
        <v/>
      </c>
      <c r="AX117" s="252" t="str">
        <f>IF(ISNUMBER('Transformed 2010'!$AM108),"","X")</f>
        <v/>
      </c>
      <c r="AY117" s="252" t="str">
        <f>IF(ISNUMBER('Transformed 2013'!$AM108),"","X")</f>
        <v/>
      </c>
      <c r="AZ117" s="252" t="str">
        <f>IF(ISNUMBER('Transformed 2016'!$AM108),"","X")</f>
        <v/>
      </c>
      <c r="BA117" s="266" t="str">
        <f>IF(ISNUMBER('Transformed 2019 new'!$AM108),"","X")</f>
        <v/>
      </c>
      <c r="BB117" s="252" t="str">
        <f>IF(ISNUMBER('Transformed 2007'!$AO108),"","X")</f>
        <v/>
      </c>
      <c r="BC117" s="252" t="str">
        <f>IF(ISNUMBER('Transformed 2010'!$AO108),"","X")</f>
        <v/>
      </c>
      <c r="BD117" s="252" t="str">
        <f>IF(ISNUMBER('Transformed 2013'!$AO108),"","X")</f>
        <v/>
      </c>
      <c r="BE117" s="252" t="str">
        <f>IF(ISNUMBER('Transformed 2016'!$AO108),"","X")</f>
        <v/>
      </c>
      <c r="BF117" s="266" t="str">
        <f>IF(ISNUMBER('Transformed 2019 new'!$AO108),"","X")</f>
        <v/>
      </c>
    </row>
    <row r="118" spans="1:58" s="240" customFormat="1" ht="13">
      <c r="A118" s="241" t="s">
        <v>116</v>
      </c>
      <c r="B118" s="226" t="s">
        <v>116</v>
      </c>
      <c r="C118" s="239">
        <f>'Transformed 2007'!Y109</f>
        <v>0.84073388138482141</v>
      </c>
      <c r="D118" s="239">
        <f>'Transformed 2010'!Y109</f>
        <v>0.83678614185714284</v>
      </c>
      <c r="E118" s="239">
        <f>'Transformed 2013'!Y109</f>
        <v>0.83825979664374994</v>
      </c>
      <c r="F118" s="239">
        <f>'Transformed 2016'!Y109</f>
        <v>0.85225068190625008</v>
      </c>
      <c r="G118" s="239">
        <f>'Transformed 2019 new'!Y109</f>
        <v>0.85482449356293155</v>
      </c>
      <c r="M118" s="240">
        <v>1</v>
      </c>
      <c r="Q118" s="251">
        <f t="shared" si="13"/>
        <v>0.99530441247214152</v>
      </c>
      <c r="R118" s="251">
        <f t="shared" si="13"/>
        <v>1.0017610889006079</v>
      </c>
      <c r="S118" s="251">
        <f t="shared" si="13"/>
        <v>1.0166903927857656</v>
      </c>
      <c r="T118" s="251">
        <f t="shared" si="13"/>
        <v>1.0030200171279706</v>
      </c>
      <c r="U118" s="273">
        <f t="shared" si="14"/>
        <v>1.0167598957174186</v>
      </c>
      <c r="W118" s="252" t="str">
        <f>IF(ISNUMBER('Transformed 2007'!AE109),IF(ISNUMBER('Transformed 2007'!AG109),IF(ISNUMBER('Transformed 2010'!AI109),IF(ISNUMBER('Transformed 2007'!AK109),IF(ISNUMBER('Transformed 2007'!AM109),IF(ISNUMBER('Transformed 2007'!AO109),"","X"),"X"),"X"),"X"),"X"),"X")</f>
        <v/>
      </c>
      <c r="X118" s="252" t="str">
        <f>IF(ISNUMBER('Transformed 2010'!AE109),IF(ISNUMBER('Transformed 2010'!AG109),IF(ISNUMBER('Transformed 2010'!AI109),IF(ISNUMBER('Transformed 2010'!AK109),IF(ISNUMBER('Transformed 2010'!AM109),IF(ISNUMBER('Transformed 2010'!AO109),"","X"),"X"),"X"),"X"),"X"),"X")</f>
        <v/>
      </c>
      <c r="Y118" s="252" t="str">
        <f>IF(ISNUMBER('Transformed 2013'!AE109),IF(ISNUMBER('Transformed 2013'!AG109),IF(ISNUMBER('Transformed 2013'!AI109),IF(ISNUMBER('Transformed 2013'!AK109),IF(ISNUMBER('Transformed 2013'!AM109),IF(ISNUMBER('Transformed 2013'!AO109),"","X"),"X"),"X"),"X"),"X"),"X")</f>
        <v/>
      </c>
      <c r="Z118" s="252" t="str">
        <f>IF(ISNUMBER('Transformed 2016'!AE109),IF(ISNUMBER('Transformed 2016'!AG109),IF(ISNUMBER('Transformed 2016'!AI109),IF(ISNUMBER('Transformed 2016'!AK109),IF(ISNUMBER('Transformed 2016'!AM109),IF(ISNUMBER('Transformed 2016'!AO109),"","X"),"X"),"X"),"X"),"X"),"X")</f>
        <v/>
      </c>
      <c r="AA118" s="252" t="str">
        <f>IF(ISNUMBER('Transformed 2019 new'!AE109),IF(ISNUMBER('Transformed 2019 new'!AG109),IF(ISNUMBER('Transformed 2019 new'!AI109),IF(ISNUMBER('Transformed 2019 new'!AK109),IF(ISNUMBER('Transformed 2019 new'!AM109),IF(ISNUMBER('Transformed 2019 new'!AO109),"","X"),"X"),"X"),"X"),"X"),"X")</f>
        <v/>
      </c>
      <c r="AB118" s="260"/>
      <c r="AC118" s="252" t="str">
        <f>IF(ISNUMBER('Transformed 2007'!$AE109),"","X")</f>
        <v/>
      </c>
      <c r="AD118" s="252" t="str">
        <f>IF(ISNUMBER('Transformed 2010'!$AE109),"","X")</f>
        <v/>
      </c>
      <c r="AE118" s="252" t="str">
        <f>IF(ISNUMBER('Transformed 2013'!$AE109),"","X")</f>
        <v/>
      </c>
      <c r="AF118" s="252" t="str">
        <f>IF(ISNUMBER('Transformed 2016'!$AE109),"","X")</f>
        <v/>
      </c>
      <c r="AG118" s="266" t="str">
        <f>IF(ISNUMBER('Transformed 2019 new'!$AE109),"","X")</f>
        <v/>
      </c>
      <c r="AH118" s="252" t="str">
        <f>IF(ISNUMBER('Transformed 2007'!$AG109),"","X")</f>
        <v/>
      </c>
      <c r="AI118" s="252" t="str">
        <f>IF(ISNUMBER('Transformed 2010'!$AG109),"","X")</f>
        <v/>
      </c>
      <c r="AJ118" s="252" t="str">
        <f>IF(ISNUMBER('Transformed 2013'!$AG109),"","X")</f>
        <v/>
      </c>
      <c r="AK118" s="252" t="str">
        <f>IF(ISNUMBER('Transformed 2016'!$AG109),"","X")</f>
        <v/>
      </c>
      <c r="AL118" s="266" t="str">
        <f>IF(ISNUMBER('Transformed 2019 new'!$AG109),"","X")</f>
        <v/>
      </c>
      <c r="AM118" s="252" t="str">
        <f>IF(ISNUMBER('Transformed 2007'!$AI109),"","X")</f>
        <v/>
      </c>
      <c r="AN118" s="252" t="str">
        <f>IF(ISNUMBER('Transformed 2010'!$AI109),"","X")</f>
        <v/>
      </c>
      <c r="AO118" s="252" t="str">
        <f>IF(ISNUMBER('Transformed 2013'!$AI109),"","X")</f>
        <v/>
      </c>
      <c r="AP118" s="252" t="str">
        <f>IF(ISNUMBER('Transformed 2016'!$AI109),"","X")</f>
        <v/>
      </c>
      <c r="AQ118" s="266" t="str">
        <f>IF(ISNUMBER('Transformed 2019 new'!$AI109),"","X")</f>
        <v/>
      </c>
      <c r="AR118" s="252" t="str">
        <f>IF(ISNUMBER('Transformed 2007'!$AK109),"","X")</f>
        <v/>
      </c>
      <c r="AS118" s="252" t="str">
        <f>IF(ISNUMBER('Transformed 2010'!$AK109),"","X")</f>
        <v/>
      </c>
      <c r="AT118" s="252" t="str">
        <f>IF(ISNUMBER('Transformed 2013'!$AK109),"","X")</f>
        <v/>
      </c>
      <c r="AU118" s="252" t="str">
        <f>IF(ISNUMBER('Transformed 2016'!$AK109),"","X")</f>
        <v/>
      </c>
      <c r="AV118" s="266" t="str">
        <f>IF(ISNUMBER('Transformed 2019 new'!$AK109),"","X")</f>
        <v/>
      </c>
      <c r="AW118" s="252" t="str">
        <f>IF(ISNUMBER('Transformed 2007'!$AM109),"","X")</f>
        <v/>
      </c>
      <c r="AX118" s="252" t="str">
        <f>IF(ISNUMBER('Transformed 2010'!$AM109),"","X")</f>
        <v/>
      </c>
      <c r="AY118" s="252" t="str">
        <f>IF(ISNUMBER('Transformed 2013'!$AM109),"","X")</f>
        <v/>
      </c>
      <c r="AZ118" s="252" t="str">
        <f>IF(ISNUMBER('Transformed 2016'!$AM109),"","X")</f>
        <v/>
      </c>
      <c r="BA118" s="266" t="str">
        <f>IF(ISNUMBER('Transformed 2019 new'!$AM109),"","X")</f>
        <v/>
      </c>
      <c r="BB118" s="252" t="str">
        <f>IF(ISNUMBER('Transformed 2007'!$AO109),"","X")</f>
        <v/>
      </c>
      <c r="BC118" s="252" t="str">
        <f>IF(ISNUMBER('Transformed 2010'!$AO109),"","X")</f>
        <v/>
      </c>
      <c r="BD118" s="252" t="str">
        <f>IF(ISNUMBER('Transformed 2013'!$AO109),"","X")</f>
        <v/>
      </c>
      <c r="BE118" s="252" t="str">
        <f>IF(ISNUMBER('Transformed 2016'!$AO109),"","X")</f>
        <v/>
      </c>
      <c r="BF118" s="266" t="str">
        <f>IF(ISNUMBER('Transformed 2019 new'!$AO109),"","X")</f>
        <v/>
      </c>
    </row>
    <row r="119" spans="1:58" s="240" customFormat="1" ht="13">
      <c r="A119" s="241" t="s">
        <v>117</v>
      </c>
      <c r="B119" s="64" t="s">
        <v>117</v>
      </c>
      <c r="C119" s="239">
        <f>'Transformed 2007'!Y110</f>
        <v>0.55053959365843896</v>
      </c>
      <c r="D119" s="239">
        <f>'Transformed 2010'!Y110</f>
        <v>0.56736815001298091</v>
      </c>
      <c r="E119" s="239">
        <f>'Transformed 2013'!Y110</f>
        <v>0.62022463037011533</v>
      </c>
      <c r="F119" s="239">
        <f>'Transformed 2016'!Y110</f>
        <v>0.62771408654711114</v>
      </c>
      <c r="G119" s="239">
        <f>'Transformed 2019 new'!Y110</f>
        <v>0.61943990018296313</v>
      </c>
      <c r="H119" s="240">
        <v>1</v>
      </c>
      <c r="Q119" s="251">
        <f t="shared" si="13"/>
        <v>1.0305673861578475</v>
      </c>
      <c r="R119" s="251">
        <f t="shared" si="13"/>
        <v>1.0931608169332825</v>
      </c>
      <c r="S119" s="251">
        <f t="shared" si="13"/>
        <v>1.0120753930274045</v>
      </c>
      <c r="T119" s="251">
        <f t="shared" si="13"/>
        <v>0.98681854280240533</v>
      </c>
      <c r="U119" s="273">
        <f t="shared" si="14"/>
        <v>1.1251505020132497</v>
      </c>
      <c r="W119" s="252" t="str">
        <f>IF(ISNUMBER('Transformed 2007'!AE110),IF(ISNUMBER('Transformed 2007'!AG110),IF(ISNUMBER('Transformed 2010'!AI110),IF(ISNUMBER('Transformed 2007'!AK110),IF(ISNUMBER('Transformed 2007'!AM110),IF(ISNUMBER('Transformed 2007'!AO110),"","X"),"X"),"X"),"X"),"X"),"X")</f>
        <v/>
      </c>
      <c r="X119" s="252" t="str">
        <f>IF(ISNUMBER('Transformed 2010'!AE110),IF(ISNUMBER('Transformed 2010'!AG110),IF(ISNUMBER('Transformed 2010'!AI110),IF(ISNUMBER('Transformed 2010'!AK110),IF(ISNUMBER('Transformed 2010'!AM110),IF(ISNUMBER('Transformed 2010'!AO110),"","X"),"X"),"X"),"X"),"X"),"X")</f>
        <v/>
      </c>
      <c r="Y119" s="252" t="str">
        <f>IF(ISNUMBER('Transformed 2013'!AE110),IF(ISNUMBER('Transformed 2013'!AG110),IF(ISNUMBER('Transformed 2013'!AI110),IF(ISNUMBER('Transformed 2013'!AK110),IF(ISNUMBER('Transformed 2013'!AM110),IF(ISNUMBER('Transformed 2013'!AO110),"","X"),"X"),"X"),"X"),"X"),"X")</f>
        <v/>
      </c>
      <c r="Z119" s="252" t="str">
        <f>IF(ISNUMBER('Transformed 2016'!AE110),IF(ISNUMBER('Transformed 2016'!AG110),IF(ISNUMBER('Transformed 2016'!AI110),IF(ISNUMBER('Transformed 2016'!AK110),IF(ISNUMBER('Transformed 2016'!AM110),IF(ISNUMBER('Transformed 2016'!AO110),"","X"),"X"),"X"),"X"),"X"),"X")</f>
        <v/>
      </c>
      <c r="AA119" s="252" t="str">
        <f>IF(ISNUMBER('Transformed 2019 new'!AE110),IF(ISNUMBER('Transformed 2019 new'!AG110),IF(ISNUMBER('Transformed 2019 new'!AI110),IF(ISNUMBER('Transformed 2019 new'!AK110),IF(ISNUMBER('Transformed 2019 new'!AM110),IF(ISNUMBER('Transformed 2019 new'!AO110),"","X"),"X"),"X"),"X"),"X"),"X")</f>
        <v/>
      </c>
      <c r="AB119" s="260"/>
      <c r="AC119" s="252" t="str">
        <f>IF(ISNUMBER('Transformed 2007'!$AE110),"","X")</f>
        <v/>
      </c>
      <c r="AD119" s="252" t="str">
        <f>IF(ISNUMBER('Transformed 2010'!$AE110),"","X")</f>
        <v/>
      </c>
      <c r="AE119" s="252" t="str">
        <f>IF(ISNUMBER('Transformed 2013'!$AE110),"","X")</f>
        <v/>
      </c>
      <c r="AF119" s="252" t="str">
        <f>IF(ISNUMBER('Transformed 2016'!$AE110),"","X")</f>
        <v/>
      </c>
      <c r="AG119" s="266" t="str">
        <f>IF(ISNUMBER('Transformed 2019 new'!$AE110),"","X")</f>
        <v/>
      </c>
      <c r="AH119" s="252" t="str">
        <f>IF(ISNUMBER('Transformed 2007'!$AG110),"","X")</f>
        <v/>
      </c>
      <c r="AI119" s="252" t="str">
        <f>IF(ISNUMBER('Transformed 2010'!$AG110),"","X")</f>
        <v/>
      </c>
      <c r="AJ119" s="252" t="str">
        <f>IF(ISNUMBER('Transformed 2013'!$AG110),"","X")</f>
        <v/>
      </c>
      <c r="AK119" s="252" t="str">
        <f>IF(ISNUMBER('Transformed 2016'!$AG110),"","X")</f>
        <v/>
      </c>
      <c r="AL119" s="266" t="str">
        <f>IF(ISNUMBER('Transformed 2019 new'!$AG110),"","X")</f>
        <v/>
      </c>
      <c r="AM119" s="252" t="str">
        <f>IF(ISNUMBER('Transformed 2007'!$AI110),"","X")</f>
        <v/>
      </c>
      <c r="AN119" s="252" t="str">
        <f>IF(ISNUMBER('Transformed 2010'!$AI110),"","X")</f>
        <v/>
      </c>
      <c r="AO119" s="252" t="str">
        <f>IF(ISNUMBER('Transformed 2013'!$AI110),"","X")</f>
        <v/>
      </c>
      <c r="AP119" s="252" t="str">
        <f>IF(ISNUMBER('Transformed 2016'!$AI110),"","X")</f>
        <v/>
      </c>
      <c r="AQ119" s="266" t="str">
        <f>IF(ISNUMBER('Transformed 2019 new'!$AI110),"","X")</f>
        <v/>
      </c>
      <c r="AR119" s="252" t="str">
        <f>IF(ISNUMBER('Transformed 2007'!$AK110),"","X")</f>
        <v/>
      </c>
      <c r="AS119" s="252" t="str">
        <f>IF(ISNUMBER('Transformed 2010'!$AK110),"","X")</f>
        <v/>
      </c>
      <c r="AT119" s="252" t="str">
        <f>IF(ISNUMBER('Transformed 2013'!$AK110),"","X")</f>
        <v/>
      </c>
      <c r="AU119" s="252" t="str">
        <f>IF(ISNUMBER('Transformed 2016'!$AK110),"","X")</f>
        <v/>
      </c>
      <c r="AV119" s="266" t="str">
        <f>IF(ISNUMBER('Transformed 2019 new'!$AK110),"","X")</f>
        <v/>
      </c>
      <c r="AW119" s="252" t="str">
        <f>IF(ISNUMBER('Transformed 2007'!$AM110),"","X")</f>
        <v/>
      </c>
      <c r="AX119" s="252" t="str">
        <f>IF(ISNUMBER('Transformed 2010'!$AM110),"","X")</f>
        <v/>
      </c>
      <c r="AY119" s="252" t="str">
        <f>IF(ISNUMBER('Transformed 2013'!$AM110),"","X")</f>
        <v/>
      </c>
      <c r="AZ119" s="252" t="str">
        <f>IF(ISNUMBER('Transformed 2016'!$AM110),"","X")</f>
        <v/>
      </c>
      <c r="BA119" s="266" t="str">
        <f>IF(ISNUMBER('Transformed 2019 new'!$AM110),"","X")</f>
        <v/>
      </c>
      <c r="BB119" s="252" t="str">
        <f>IF(ISNUMBER('Transformed 2007'!$AO110),"","X")</f>
        <v/>
      </c>
      <c r="BC119" s="252" t="str">
        <f>IF(ISNUMBER('Transformed 2010'!$AO110),"","X")</f>
        <v/>
      </c>
      <c r="BD119" s="252" t="str">
        <f>IF(ISNUMBER('Transformed 2013'!$AO110),"","X")</f>
        <v/>
      </c>
      <c r="BE119" s="252" t="str">
        <f>IF(ISNUMBER('Transformed 2016'!$AO110),"","X")</f>
        <v/>
      </c>
      <c r="BF119" s="266" t="str">
        <f>IF(ISNUMBER('Transformed 2019 new'!$AO110),"","X")</f>
        <v/>
      </c>
    </row>
    <row r="120" spans="1:58" s="240" customFormat="1" ht="13">
      <c r="A120" s="241" t="s">
        <v>118</v>
      </c>
      <c r="B120" s="226" t="s">
        <v>118</v>
      </c>
      <c r="C120" s="239">
        <f>'Transformed 2007'!Y111</f>
        <v>0.32497818685298474</v>
      </c>
      <c r="D120" s="239">
        <f>'Transformed 2010'!Y111</f>
        <v>0.31787610720755122</v>
      </c>
      <c r="E120" s="239">
        <f>'Transformed 2013'!Y111</f>
        <v>0.32226995039019574</v>
      </c>
      <c r="F120" s="239">
        <f>'Transformed 2016'!Y111</f>
        <v>0.34041452785833415</v>
      </c>
      <c r="G120" s="239">
        <f>'Transformed 2019 new'!Y111</f>
        <v>0.35682665593624874</v>
      </c>
      <c r="I120" s="240">
        <v>1</v>
      </c>
      <c r="Q120" s="251">
        <f t="shared" si="13"/>
        <v>0.97814598046038581</v>
      </c>
      <c r="R120" s="251">
        <f t="shared" si="13"/>
        <v>1.0138225021730736</v>
      </c>
      <c r="S120" s="251">
        <f t="shared" si="13"/>
        <v>1.0563024180385712</v>
      </c>
      <c r="T120" s="251">
        <f t="shared" si="13"/>
        <v>1.0482121846595942</v>
      </c>
      <c r="U120" s="273">
        <f t="shared" si="14"/>
        <v>1.0980018671150742</v>
      </c>
      <c r="W120" s="252" t="str">
        <f>IF(ISNUMBER('Transformed 2007'!AE111),IF(ISNUMBER('Transformed 2007'!AG111),IF(ISNUMBER('Transformed 2010'!AI111),IF(ISNUMBER('Transformed 2007'!AK111),IF(ISNUMBER('Transformed 2007'!AM111),IF(ISNUMBER('Transformed 2007'!AO111),"","X"),"X"),"X"),"X"),"X"),"X")</f>
        <v/>
      </c>
      <c r="X120" s="252" t="str">
        <f>IF(ISNUMBER('Transformed 2010'!AE111),IF(ISNUMBER('Transformed 2010'!AG111),IF(ISNUMBER('Transformed 2010'!AI111),IF(ISNUMBER('Transformed 2010'!AK111),IF(ISNUMBER('Transformed 2010'!AM111),IF(ISNUMBER('Transformed 2010'!AO111),"","X"),"X"),"X"),"X"),"X"),"X")</f>
        <v/>
      </c>
      <c r="Y120" s="252" t="str">
        <f>IF(ISNUMBER('Transformed 2013'!AE111),IF(ISNUMBER('Transformed 2013'!AG111),IF(ISNUMBER('Transformed 2013'!AI111),IF(ISNUMBER('Transformed 2013'!AK111),IF(ISNUMBER('Transformed 2013'!AM111),IF(ISNUMBER('Transformed 2013'!AO111),"","X"),"X"),"X"),"X"),"X"),"X")</f>
        <v/>
      </c>
      <c r="Z120" s="252" t="str">
        <f>IF(ISNUMBER('Transformed 2016'!AE111),IF(ISNUMBER('Transformed 2016'!AG111),IF(ISNUMBER('Transformed 2016'!AI111),IF(ISNUMBER('Transformed 2016'!AK111),IF(ISNUMBER('Transformed 2016'!AM111),IF(ISNUMBER('Transformed 2016'!AO111),"","X"),"X"),"X"),"X"),"X"),"X")</f>
        <v/>
      </c>
      <c r="AA120" s="252" t="str">
        <f>IF(ISNUMBER('Transformed 2019 new'!AE111),IF(ISNUMBER('Transformed 2019 new'!AG111),IF(ISNUMBER('Transformed 2019 new'!AI111),IF(ISNUMBER('Transformed 2019 new'!AK111),IF(ISNUMBER('Transformed 2019 new'!AM111),IF(ISNUMBER('Transformed 2019 new'!AO111),"","X"),"X"),"X"),"X"),"X"),"X")</f>
        <v/>
      </c>
      <c r="AB120" s="260"/>
      <c r="AC120" s="252" t="str">
        <f>IF(ISNUMBER('Transformed 2007'!$AE111),"","X")</f>
        <v/>
      </c>
      <c r="AD120" s="252" t="str">
        <f>IF(ISNUMBER('Transformed 2010'!$AE111),"","X")</f>
        <v/>
      </c>
      <c r="AE120" s="252" t="str">
        <f>IF(ISNUMBER('Transformed 2013'!$AE111),"","X")</f>
        <v/>
      </c>
      <c r="AF120" s="252" t="str">
        <f>IF(ISNUMBER('Transformed 2016'!$AE111),"","X")</f>
        <v/>
      </c>
      <c r="AG120" s="266" t="str">
        <f>IF(ISNUMBER('Transformed 2019 new'!$AE111),"","X")</f>
        <v/>
      </c>
      <c r="AH120" s="252" t="str">
        <f>IF(ISNUMBER('Transformed 2007'!$AG111),"","X")</f>
        <v/>
      </c>
      <c r="AI120" s="252" t="str">
        <f>IF(ISNUMBER('Transformed 2010'!$AG111),"","X")</f>
        <v/>
      </c>
      <c r="AJ120" s="252" t="str">
        <f>IF(ISNUMBER('Transformed 2013'!$AG111),"","X")</f>
        <v/>
      </c>
      <c r="AK120" s="252" t="str">
        <f>IF(ISNUMBER('Transformed 2016'!$AG111),"","X")</f>
        <v/>
      </c>
      <c r="AL120" s="266" t="str">
        <f>IF(ISNUMBER('Transformed 2019 new'!$AG111),"","X")</f>
        <v/>
      </c>
      <c r="AM120" s="252" t="str">
        <f>IF(ISNUMBER('Transformed 2007'!$AI111),"","X")</f>
        <v/>
      </c>
      <c r="AN120" s="252" t="str">
        <f>IF(ISNUMBER('Transformed 2010'!$AI111),"","X")</f>
        <v/>
      </c>
      <c r="AO120" s="252" t="str">
        <f>IF(ISNUMBER('Transformed 2013'!$AI111),"","X")</f>
        <v/>
      </c>
      <c r="AP120" s="252" t="str">
        <f>IF(ISNUMBER('Transformed 2016'!$AI111),"","X")</f>
        <v/>
      </c>
      <c r="AQ120" s="266" t="str">
        <f>IF(ISNUMBER('Transformed 2019 new'!$AI111),"","X")</f>
        <v/>
      </c>
      <c r="AR120" s="252" t="str">
        <f>IF(ISNUMBER('Transformed 2007'!$AK111),"","X")</f>
        <v/>
      </c>
      <c r="AS120" s="252" t="str">
        <f>IF(ISNUMBER('Transformed 2010'!$AK111),"","X")</f>
        <v/>
      </c>
      <c r="AT120" s="252" t="str">
        <f>IF(ISNUMBER('Transformed 2013'!$AK111),"","X")</f>
        <v/>
      </c>
      <c r="AU120" s="252" t="str">
        <f>IF(ISNUMBER('Transformed 2016'!$AK111),"","X")</f>
        <v/>
      </c>
      <c r="AV120" s="266" t="str">
        <f>IF(ISNUMBER('Transformed 2019 new'!$AK111),"","X")</f>
        <v/>
      </c>
      <c r="AW120" s="252" t="str">
        <f>IF(ISNUMBER('Transformed 2007'!$AM111),"","X")</f>
        <v/>
      </c>
      <c r="AX120" s="252" t="str">
        <f>IF(ISNUMBER('Transformed 2010'!$AM111),"","X")</f>
        <v/>
      </c>
      <c r="AY120" s="252" t="str">
        <f>IF(ISNUMBER('Transformed 2013'!$AM111),"","X")</f>
        <v/>
      </c>
      <c r="AZ120" s="252" t="str">
        <f>IF(ISNUMBER('Transformed 2016'!$AM111),"","X")</f>
        <v/>
      </c>
      <c r="BA120" s="266" t="str">
        <f>IF(ISNUMBER('Transformed 2019 new'!$AM111),"","X")</f>
        <v/>
      </c>
      <c r="BB120" s="252" t="str">
        <f>IF(ISNUMBER('Transformed 2007'!$AO111),"","X")</f>
        <v/>
      </c>
      <c r="BC120" s="252" t="str">
        <f>IF(ISNUMBER('Transformed 2010'!$AO111),"","X")</f>
        <v/>
      </c>
      <c r="BD120" s="252" t="str">
        <f>IF(ISNUMBER('Transformed 2013'!$AO111),"","X")</f>
        <v/>
      </c>
      <c r="BE120" s="252" t="str">
        <f>IF(ISNUMBER('Transformed 2016'!$AO111),"","X")</f>
        <v/>
      </c>
      <c r="BF120" s="266" t="str">
        <f>IF(ISNUMBER('Transformed 2019 new'!$AO111),"","X")</f>
        <v/>
      </c>
    </row>
    <row r="121" spans="1:58" s="240" customFormat="1" ht="13">
      <c r="A121" s="241" t="s">
        <v>119</v>
      </c>
      <c r="B121" s="226" t="s">
        <v>119</v>
      </c>
      <c r="C121" s="239">
        <f>'Transformed 2007'!Y112</f>
        <v>0.5199920829803526</v>
      </c>
      <c r="D121" s="239">
        <f>'Transformed 2010'!Y112</f>
        <v>0.5582269548499954</v>
      </c>
      <c r="E121" s="239">
        <f>'Transformed 2013'!Y112</f>
        <v>0.63388939520297938</v>
      </c>
      <c r="F121" s="239">
        <f>'Transformed 2016'!Y112</f>
        <v>0.58064135218854085</v>
      </c>
      <c r="G121" s="239">
        <f>'Transformed 2019 new'!Y112</f>
        <v>0.53439980988696878</v>
      </c>
      <c r="N121" s="240">
        <v>1</v>
      </c>
      <c r="Q121" s="251">
        <f t="shared" si="13"/>
        <v>1.0735297192420667</v>
      </c>
      <c r="R121" s="251">
        <f t="shared" si="13"/>
        <v>1.1355406429152382</v>
      </c>
      <c r="S121" s="251">
        <f t="shared" si="13"/>
        <v>0.91599789581999891</v>
      </c>
      <c r="T121" s="251">
        <f t="shared" si="13"/>
        <v>0.92036126581877187</v>
      </c>
      <c r="U121" s="273">
        <f t="shared" si="14"/>
        <v>1.0277075889771972</v>
      </c>
      <c r="W121" s="252" t="str">
        <f>IF(ISNUMBER('Transformed 2007'!AE112),IF(ISNUMBER('Transformed 2007'!AG112),IF(ISNUMBER('Transformed 2010'!AI112),IF(ISNUMBER('Transformed 2007'!AK112),IF(ISNUMBER('Transformed 2007'!AM112),IF(ISNUMBER('Transformed 2007'!AO112),"","X"),"X"),"X"),"X"),"X"),"X")</f>
        <v/>
      </c>
      <c r="X121" s="252" t="str">
        <f>IF(ISNUMBER('Transformed 2010'!AE112),IF(ISNUMBER('Transformed 2010'!AG112),IF(ISNUMBER('Transformed 2010'!AI112),IF(ISNUMBER('Transformed 2010'!AK112),IF(ISNUMBER('Transformed 2010'!AM112),IF(ISNUMBER('Transformed 2010'!AO112),"","X"),"X"),"X"),"X"),"X"),"X")</f>
        <v/>
      </c>
      <c r="Y121" s="252" t="str">
        <f>IF(ISNUMBER('Transformed 2013'!AE112),IF(ISNUMBER('Transformed 2013'!AG112),IF(ISNUMBER('Transformed 2013'!AI112),IF(ISNUMBER('Transformed 2013'!AK112),IF(ISNUMBER('Transformed 2013'!AM112),IF(ISNUMBER('Transformed 2013'!AO112),"","X"),"X"),"X"),"X"),"X"),"X")</f>
        <v/>
      </c>
      <c r="Z121" s="252" t="str">
        <f>IF(ISNUMBER('Transformed 2016'!AE112),IF(ISNUMBER('Transformed 2016'!AG112),IF(ISNUMBER('Transformed 2016'!AI112),IF(ISNUMBER('Transformed 2016'!AK112),IF(ISNUMBER('Transformed 2016'!AM112),IF(ISNUMBER('Transformed 2016'!AO112),"","X"),"X"),"X"),"X"),"X"),"X")</f>
        <v/>
      </c>
      <c r="AA121" s="252" t="str">
        <f>IF(ISNUMBER('Transformed 2019 new'!AE112),IF(ISNUMBER('Transformed 2019 new'!AG112),IF(ISNUMBER('Transformed 2019 new'!AI112),IF(ISNUMBER('Transformed 2019 new'!AK112),IF(ISNUMBER('Transformed 2019 new'!AM112),IF(ISNUMBER('Transformed 2019 new'!AO112),"","X"),"X"),"X"),"X"),"X"),"X")</f>
        <v/>
      </c>
      <c r="AB121" s="260"/>
      <c r="AC121" s="252" t="str">
        <f>IF(ISNUMBER('Transformed 2007'!$AE112),"","X")</f>
        <v/>
      </c>
      <c r="AD121" s="252" t="str">
        <f>IF(ISNUMBER('Transformed 2010'!$AE112),"","X")</f>
        <v/>
      </c>
      <c r="AE121" s="252" t="str">
        <f>IF(ISNUMBER('Transformed 2013'!$AE112),"","X")</f>
        <v/>
      </c>
      <c r="AF121" s="252" t="str">
        <f>IF(ISNUMBER('Transformed 2016'!$AE112),"","X")</f>
        <v/>
      </c>
      <c r="AG121" s="266" t="str">
        <f>IF(ISNUMBER('Transformed 2019 new'!$AE112),"","X")</f>
        <v/>
      </c>
      <c r="AH121" s="252" t="str">
        <f>IF(ISNUMBER('Transformed 2007'!$AG112),"","X")</f>
        <v/>
      </c>
      <c r="AI121" s="252" t="str">
        <f>IF(ISNUMBER('Transformed 2010'!$AG112),"","X")</f>
        <v/>
      </c>
      <c r="AJ121" s="252" t="str">
        <f>IF(ISNUMBER('Transformed 2013'!$AG112),"","X")</f>
        <v/>
      </c>
      <c r="AK121" s="252" t="str">
        <f>IF(ISNUMBER('Transformed 2016'!$AG112),"","X")</f>
        <v/>
      </c>
      <c r="AL121" s="266" t="str">
        <f>IF(ISNUMBER('Transformed 2019 new'!$AG112),"","X")</f>
        <v/>
      </c>
      <c r="AM121" s="252" t="str">
        <f>IF(ISNUMBER('Transformed 2007'!$AI112),"","X")</f>
        <v/>
      </c>
      <c r="AN121" s="252" t="str">
        <f>IF(ISNUMBER('Transformed 2010'!$AI112),"","X")</f>
        <v/>
      </c>
      <c r="AO121" s="252" t="str">
        <f>IF(ISNUMBER('Transformed 2013'!$AI112),"","X")</f>
        <v/>
      </c>
      <c r="AP121" s="252" t="str">
        <f>IF(ISNUMBER('Transformed 2016'!$AI112),"","X")</f>
        <v/>
      </c>
      <c r="AQ121" s="266" t="str">
        <f>IF(ISNUMBER('Transformed 2019 new'!$AI112),"","X")</f>
        <v/>
      </c>
      <c r="AR121" s="252" t="str">
        <f>IF(ISNUMBER('Transformed 2007'!$AK112),"","X")</f>
        <v/>
      </c>
      <c r="AS121" s="252" t="str">
        <f>IF(ISNUMBER('Transformed 2010'!$AK112),"","X")</f>
        <v/>
      </c>
      <c r="AT121" s="252" t="str">
        <f>IF(ISNUMBER('Transformed 2013'!$AK112),"","X")</f>
        <v/>
      </c>
      <c r="AU121" s="252" t="str">
        <f>IF(ISNUMBER('Transformed 2016'!$AK112),"","X")</f>
        <v/>
      </c>
      <c r="AV121" s="266" t="str">
        <f>IF(ISNUMBER('Transformed 2019 new'!$AK112),"","X")</f>
        <v/>
      </c>
      <c r="AW121" s="252" t="str">
        <f>IF(ISNUMBER('Transformed 2007'!$AM112),"","X")</f>
        <v/>
      </c>
      <c r="AX121" s="252" t="str">
        <f>IF(ISNUMBER('Transformed 2010'!$AM112),"","X")</f>
        <v/>
      </c>
      <c r="AY121" s="252" t="str">
        <f>IF(ISNUMBER('Transformed 2013'!$AM112),"","X")</f>
        <v/>
      </c>
      <c r="AZ121" s="252" t="str">
        <f>IF(ISNUMBER('Transformed 2016'!$AM112),"","X")</f>
        <v/>
      </c>
      <c r="BA121" s="266" t="str">
        <f>IF(ISNUMBER('Transformed 2019 new'!$AM112),"","X")</f>
        <v/>
      </c>
      <c r="BB121" s="252" t="str">
        <f>IF(ISNUMBER('Transformed 2007'!$AO112),"","X")</f>
        <v/>
      </c>
      <c r="BC121" s="252" t="str">
        <f>IF(ISNUMBER('Transformed 2010'!$AO112),"","X")</f>
        <v/>
      </c>
      <c r="BD121" s="252" t="str">
        <f>IF(ISNUMBER('Transformed 2013'!$AO112),"","X")</f>
        <v/>
      </c>
      <c r="BE121" s="252" t="str">
        <f>IF(ISNUMBER('Transformed 2016'!$AO112),"","X")</f>
        <v/>
      </c>
      <c r="BF121" s="266" t="str">
        <f>IF(ISNUMBER('Transformed 2019 new'!$AO112),"","X")</f>
        <v/>
      </c>
    </row>
    <row r="122" spans="1:58" s="240" customFormat="1" ht="13">
      <c r="A122" s="278" t="s">
        <v>120</v>
      </c>
      <c r="B122" s="267" t="s">
        <v>120</v>
      </c>
      <c r="C122" s="239"/>
      <c r="D122" s="239"/>
      <c r="E122" s="239"/>
      <c r="F122" s="239"/>
      <c r="G122" s="239"/>
      <c r="J122" s="240">
        <v>1</v>
      </c>
      <c r="U122" s="274"/>
      <c r="V122" s="277" t="s">
        <v>681</v>
      </c>
      <c r="W122" s="252" t="str">
        <f>IF(ISNUMBER('Transformed 2007'!AE113),IF(ISNUMBER('Transformed 2007'!AG113),IF(ISNUMBER('Transformed 2010'!AI113),IF(ISNUMBER('Transformed 2007'!AK113),IF(ISNUMBER('Transformed 2007'!AM113),IF(ISNUMBER('Transformed 2007'!AO113),"","X"),"X"),"X"),"X"),"X"),"X")</f>
        <v>X</v>
      </c>
      <c r="X122" s="252" t="str">
        <f>IF(ISNUMBER('Transformed 2010'!AE113),IF(ISNUMBER('Transformed 2010'!AG113),IF(ISNUMBER('Transformed 2010'!AI113),IF(ISNUMBER('Transformed 2010'!AK113),IF(ISNUMBER('Transformed 2010'!AM113),IF(ISNUMBER('Transformed 2010'!AO113),"","X"),"X"),"X"),"X"),"X"),"X")</f>
        <v>X</v>
      </c>
      <c r="Y122" s="252" t="str">
        <f>IF(ISNUMBER('Transformed 2013'!AE113),IF(ISNUMBER('Transformed 2013'!AG113),IF(ISNUMBER('Transformed 2013'!AI113),IF(ISNUMBER('Transformed 2013'!AK113),IF(ISNUMBER('Transformed 2013'!AM113),IF(ISNUMBER('Transformed 2013'!AO113),"","X"),"X"),"X"),"X"),"X"),"X")</f>
        <v>X</v>
      </c>
      <c r="Z122" s="252" t="str">
        <f>IF(ISNUMBER('Transformed 2016'!AE113),IF(ISNUMBER('Transformed 2016'!AG113),IF(ISNUMBER('Transformed 2016'!AI113),IF(ISNUMBER('Transformed 2016'!AK113),IF(ISNUMBER('Transformed 2016'!AM113),IF(ISNUMBER('Transformed 2016'!AO113),"","X"),"X"),"X"),"X"),"X"),"X")</f>
        <v>X</v>
      </c>
      <c r="AA122" s="252" t="str">
        <f>IF(ISNUMBER('Transformed 2019 new'!AE113),IF(ISNUMBER('Transformed 2019 new'!AG113),IF(ISNUMBER('Transformed 2019 new'!AI113),IF(ISNUMBER('Transformed 2019 new'!AK113),IF(ISNUMBER('Transformed 2019 new'!AM113),IF(ISNUMBER('Transformed 2019 new'!AO113),"","X"),"X"),"X"),"X"),"X"),"X")</f>
        <v>X</v>
      </c>
      <c r="AB122" s="260"/>
      <c r="AC122" s="252" t="str">
        <f>IF(ISNUMBER('Transformed 2007'!$AE113),"","X")</f>
        <v/>
      </c>
      <c r="AD122" s="252" t="str">
        <f>IF(ISNUMBER('Transformed 2010'!$AE113),"","X")</f>
        <v/>
      </c>
      <c r="AE122" s="252" t="str">
        <f>IF(ISNUMBER('Transformed 2013'!$AE113),"","X")</f>
        <v/>
      </c>
      <c r="AF122" s="252" t="str">
        <f>IF(ISNUMBER('Transformed 2016'!$AE113),"","X")</f>
        <v/>
      </c>
      <c r="AG122" s="266" t="str">
        <f>IF(ISNUMBER('Transformed 2019 new'!$AE113),"","X")</f>
        <v/>
      </c>
      <c r="AH122" s="252" t="str">
        <f>IF(ISNUMBER('Transformed 2007'!$AG113),"","X")</f>
        <v>X</v>
      </c>
      <c r="AI122" s="252" t="str">
        <f>IF(ISNUMBER('Transformed 2010'!$AG113),"","X")</f>
        <v>X</v>
      </c>
      <c r="AJ122" s="252" t="str">
        <f>IF(ISNUMBER('Transformed 2013'!$AG113),"","X")</f>
        <v>X</v>
      </c>
      <c r="AK122" s="252" t="str">
        <f>IF(ISNUMBER('Transformed 2016'!$AG113),"","X")</f>
        <v>X</v>
      </c>
      <c r="AL122" s="266" t="str">
        <f>IF(ISNUMBER('Transformed 2019 new'!$AG113),"","X")</f>
        <v>X</v>
      </c>
      <c r="AM122" s="252" t="str">
        <f>IF(ISNUMBER('Transformed 2007'!$AI113),"","X")</f>
        <v/>
      </c>
      <c r="AN122" s="252" t="str">
        <f>IF(ISNUMBER('Transformed 2010'!$AI113),"","X")</f>
        <v/>
      </c>
      <c r="AO122" s="252" t="str">
        <f>IF(ISNUMBER('Transformed 2013'!$AI113),"","X")</f>
        <v/>
      </c>
      <c r="AP122" s="252" t="str">
        <f>IF(ISNUMBER('Transformed 2016'!$AI113),"","X")</f>
        <v/>
      </c>
      <c r="AQ122" s="266" t="str">
        <f>IF(ISNUMBER('Transformed 2019 new'!$AI113),"","X")</f>
        <v/>
      </c>
      <c r="AR122" s="252" t="str">
        <f>IF(ISNUMBER('Transformed 2007'!$AK113),"","X")</f>
        <v/>
      </c>
      <c r="AS122" s="252" t="str">
        <f>IF(ISNUMBER('Transformed 2010'!$AK113),"","X")</f>
        <v/>
      </c>
      <c r="AT122" s="252" t="str">
        <f>IF(ISNUMBER('Transformed 2013'!$AK113),"","X")</f>
        <v/>
      </c>
      <c r="AU122" s="252" t="str">
        <f>IF(ISNUMBER('Transformed 2016'!$AK113),"","X")</f>
        <v/>
      </c>
      <c r="AV122" s="266" t="str">
        <f>IF(ISNUMBER('Transformed 2019 new'!$AK113),"","X")</f>
        <v/>
      </c>
      <c r="AW122" s="252" t="str">
        <f>IF(ISNUMBER('Transformed 2007'!$AM113),"","X")</f>
        <v/>
      </c>
      <c r="AX122" s="252" t="str">
        <f>IF(ISNUMBER('Transformed 2010'!$AM113),"","X")</f>
        <v/>
      </c>
      <c r="AY122" s="252" t="str">
        <f>IF(ISNUMBER('Transformed 2013'!$AM113),"","X")</f>
        <v/>
      </c>
      <c r="AZ122" s="252" t="str">
        <f>IF(ISNUMBER('Transformed 2016'!$AM113),"","X")</f>
        <v/>
      </c>
      <c r="BA122" s="266" t="str">
        <f>IF(ISNUMBER('Transformed 2019 new'!$AM113),"","X")</f>
        <v/>
      </c>
      <c r="BB122" s="252" t="str">
        <f>IF(ISNUMBER('Transformed 2007'!$AO113),"","X")</f>
        <v/>
      </c>
      <c r="BC122" s="252" t="str">
        <f>IF(ISNUMBER('Transformed 2010'!$AO113),"","X")</f>
        <v/>
      </c>
      <c r="BD122" s="252" t="str">
        <f>IF(ISNUMBER('Transformed 2013'!$AO113),"","X")</f>
        <v/>
      </c>
      <c r="BE122" s="252" t="str">
        <f>IF(ISNUMBER('Transformed 2016'!$AO113),"","X")</f>
        <v/>
      </c>
      <c r="BF122" s="266" t="str">
        <f>IF(ISNUMBER('Transformed 2019 new'!$AO113),"","X")</f>
        <v/>
      </c>
    </row>
    <row r="123" spans="1:58" s="240" customFormat="1" ht="13">
      <c r="A123" s="241" t="s">
        <v>121</v>
      </c>
      <c r="B123" s="226" t="s">
        <v>121</v>
      </c>
      <c r="C123" s="239">
        <f>'Transformed 2007'!Y114</f>
        <v>0.3859100325354452</v>
      </c>
      <c r="D123" s="239">
        <f>'Transformed 2010'!Y114</f>
        <v>0.40852000599526661</v>
      </c>
      <c r="E123" s="239">
        <f>'Transformed 2013'!Y114</f>
        <v>0.44368069741401667</v>
      </c>
      <c r="F123" s="239">
        <f>'Transformed 2016'!Y114</f>
        <v>0.4552270148791952</v>
      </c>
      <c r="G123" s="239">
        <f>'Transformed 2019 new'!Y114</f>
        <v>0.51073497165331394</v>
      </c>
      <c r="N123" s="240">
        <v>1</v>
      </c>
      <c r="Q123" s="251">
        <f t="shared" si="13"/>
        <v>1.0585887164199204</v>
      </c>
      <c r="R123" s="251">
        <f t="shared" si="13"/>
        <v>1.0860684688699369</v>
      </c>
      <c r="S123" s="251">
        <f t="shared" si="13"/>
        <v>1.0260239346279341</v>
      </c>
      <c r="T123" s="251">
        <f t="shared" si="13"/>
        <v>1.1219346720643304</v>
      </c>
      <c r="U123" s="273">
        <f t="shared" si="14"/>
        <v>1.3234560612424704</v>
      </c>
      <c r="W123" s="252" t="str">
        <f>IF(ISNUMBER('Transformed 2007'!AE114),IF(ISNUMBER('Transformed 2007'!AG114),IF(ISNUMBER('Transformed 2010'!AI114),IF(ISNUMBER('Transformed 2007'!AK114),IF(ISNUMBER('Transformed 2007'!AM114),IF(ISNUMBER('Transformed 2007'!AO114),"","X"),"X"),"X"),"X"),"X"),"X")</f>
        <v/>
      </c>
      <c r="X123" s="252" t="str">
        <f>IF(ISNUMBER('Transformed 2010'!AE114),IF(ISNUMBER('Transformed 2010'!AG114),IF(ISNUMBER('Transformed 2010'!AI114),IF(ISNUMBER('Transformed 2010'!AK114),IF(ISNUMBER('Transformed 2010'!AM114),IF(ISNUMBER('Transformed 2010'!AO114),"","X"),"X"),"X"),"X"),"X"),"X")</f>
        <v/>
      </c>
      <c r="Y123" s="252" t="str">
        <f>IF(ISNUMBER('Transformed 2013'!AE114),IF(ISNUMBER('Transformed 2013'!AG114),IF(ISNUMBER('Transformed 2013'!AI114),IF(ISNUMBER('Transformed 2013'!AK114),IF(ISNUMBER('Transformed 2013'!AM114),IF(ISNUMBER('Transformed 2013'!AO114),"","X"),"X"),"X"),"X"),"X"),"X")</f>
        <v/>
      </c>
      <c r="Z123" s="252" t="str">
        <f>IF(ISNUMBER('Transformed 2016'!AE114),IF(ISNUMBER('Transformed 2016'!AG114),IF(ISNUMBER('Transformed 2016'!AI114),IF(ISNUMBER('Transformed 2016'!AK114),IF(ISNUMBER('Transformed 2016'!AM114),IF(ISNUMBER('Transformed 2016'!AO114),"","X"),"X"),"X"),"X"),"X"),"X")</f>
        <v/>
      </c>
      <c r="AA123" s="252" t="str">
        <f>IF(ISNUMBER('Transformed 2019 new'!AE114),IF(ISNUMBER('Transformed 2019 new'!AG114),IF(ISNUMBER('Transformed 2019 new'!AI114),IF(ISNUMBER('Transformed 2019 new'!AK114),IF(ISNUMBER('Transformed 2019 new'!AM114),IF(ISNUMBER('Transformed 2019 new'!AO114),"","X"),"X"),"X"),"X"),"X"),"X")</f>
        <v/>
      </c>
      <c r="AB123" s="260"/>
      <c r="AC123" s="252" t="str">
        <f>IF(ISNUMBER('Transformed 2007'!$AE114),"","X")</f>
        <v/>
      </c>
      <c r="AD123" s="252" t="str">
        <f>IF(ISNUMBER('Transformed 2010'!$AE114),"","X")</f>
        <v/>
      </c>
      <c r="AE123" s="252" t="str">
        <f>IF(ISNUMBER('Transformed 2013'!$AE114),"","X")</f>
        <v/>
      </c>
      <c r="AF123" s="252" t="str">
        <f>IF(ISNUMBER('Transformed 2016'!$AE114),"","X")</f>
        <v/>
      </c>
      <c r="AG123" s="266" t="str">
        <f>IF(ISNUMBER('Transformed 2019 new'!$AE114),"","X")</f>
        <v/>
      </c>
      <c r="AH123" s="252" t="str">
        <f>IF(ISNUMBER('Transformed 2007'!$AG114),"","X")</f>
        <v/>
      </c>
      <c r="AI123" s="252" t="str">
        <f>IF(ISNUMBER('Transformed 2010'!$AG114),"","X")</f>
        <v/>
      </c>
      <c r="AJ123" s="252" t="str">
        <f>IF(ISNUMBER('Transformed 2013'!$AG114),"","X")</f>
        <v/>
      </c>
      <c r="AK123" s="252" t="str">
        <f>IF(ISNUMBER('Transformed 2016'!$AG114),"","X")</f>
        <v/>
      </c>
      <c r="AL123" s="266" t="str">
        <f>IF(ISNUMBER('Transformed 2019 new'!$AG114),"","X")</f>
        <v/>
      </c>
      <c r="AM123" s="252" t="str">
        <f>IF(ISNUMBER('Transformed 2007'!$AI114),"","X")</f>
        <v/>
      </c>
      <c r="AN123" s="252" t="str">
        <f>IF(ISNUMBER('Transformed 2010'!$AI114),"","X")</f>
        <v/>
      </c>
      <c r="AO123" s="252" t="str">
        <f>IF(ISNUMBER('Transformed 2013'!$AI114),"","X")</f>
        <v/>
      </c>
      <c r="AP123" s="252" t="str">
        <f>IF(ISNUMBER('Transformed 2016'!$AI114),"","X")</f>
        <v/>
      </c>
      <c r="AQ123" s="266" t="str">
        <f>IF(ISNUMBER('Transformed 2019 new'!$AI114),"","X")</f>
        <v/>
      </c>
      <c r="AR123" s="252" t="str">
        <f>IF(ISNUMBER('Transformed 2007'!$AK114),"","X")</f>
        <v/>
      </c>
      <c r="AS123" s="252" t="str">
        <f>IF(ISNUMBER('Transformed 2010'!$AK114),"","X")</f>
        <v/>
      </c>
      <c r="AT123" s="252" t="str">
        <f>IF(ISNUMBER('Transformed 2013'!$AK114),"","X")</f>
        <v/>
      </c>
      <c r="AU123" s="252" t="str">
        <f>IF(ISNUMBER('Transformed 2016'!$AK114),"","X")</f>
        <v/>
      </c>
      <c r="AV123" s="266" t="str">
        <f>IF(ISNUMBER('Transformed 2019 new'!$AK114),"","X")</f>
        <v/>
      </c>
      <c r="AW123" s="252" t="str">
        <f>IF(ISNUMBER('Transformed 2007'!$AM114),"","X")</f>
        <v/>
      </c>
      <c r="AX123" s="252" t="str">
        <f>IF(ISNUMBER('Transformed 2010'!$AM114),"","X")</f>
        <v/>
      </c>
      <c r="AY123" s="252" t="str">
        <f>IF(ISNUMBER('Transformed 2013'!$AM114),"","X")</f>
        <v/>
      </c>
      <c r="AZ123" s="252" t="str">
        <f>IF(ISNUMBER('Transformed 2016'!$AM114),"","X")</f>
        <v/>
      </c>
      <c r="BA123" s="266" t="str">
        <f>IF(ISNUMBER('Transformed 2019 new'!$AM114),"","X")</f>
        <v/>
      </c>
      <c r="BB123" s="252" t="str">
        <f>IF(ISNUMBER('Transformed 2007'!$AO114),"","X")</f>
        <v/>
      </c>
      <c r="BC123" s="252" t="str">
        <f>IF(ISNUMBER('Transformed 2010'!$AO114),"","X")</f>
        <v/>
      </c>
      <c r="BD123" s="252" t="str">
        <f>IF(ISNUMBER('Transformed 2013'!$AO114),"","X")</f>
        <v/>
      </c>
      <c r="BE123" s="252" t="str">
        <f>IF(ISNUMBER('Transformed 2016'!$AO114),"","X")</f>
        <v/>
      </c>
      <c r="BF123" s="266" t="str">
        <f>IF(ISNUMBER('Transformed 2019 new'!$AO114),"","X")</f>
        <v/>
      </c>
    </row>
    <row r="124" spans="1:58" s="240" customFormat="1" ht="13">
      <c r="A124" s="241" t="s">
        <v>122</v>
      </c>
      <c r="B124" s="226" t="s">
        <v>122</v>
      </c>
      <c r="C124" s="239">
        <f>'Transformed 2007'!Y115</f>
        <v>0.43551589982503502</v>
      </c>
      <c r="D124" s="239">
        <f>'Transformed 2010'!Y115</f>
        <v>0.43814380550985643</v>
      </c>
      <c r="E124" s="239">
        <f>'Transformed 2013'!Y115</f>
        <v>0.44898666466789211</v>
      </c>
      <c r="F124" s="239">
        <f>'Transformed 2016'!Y115</f>
        <v>0.47222227866878497</v>
      </c>
      <c r="G124" s="239">
        <f>'Transformed 2019 new'!Y115</f>
        <v>0.49092941868911444</v>
      </c>
      <c r="N124" s="240">
        <v>1</v>
      </c>
      <c r="Q124" s="251">
        <f t="shared" si="13"/>
        <v>1.006034006303506</v>
      </c>
      <c r="R124" s="251">
        <f t="shared" si="13"/>
        <v>1.024747261108526</v>
      </c>
      <c r="S124" s="251">
        <f t="shared" si="13"/>
        <v>1.0517512341220197</v>
      </c>
      <c r="T124" s="251">
        <f t="shared" si="13"/>
        <v>1.0396151153077016</v>
      </c>
      <c r="U124" s="273">
        <f t="shared" si="14"/>
        <v>1.1272365001744857</v>
      </c>
      <c r="W124" s="252" t="str">
        <f>IF(ISNUMBER('Transformed 2007'!AE115),IF(ISNUMBER('Transformed 2007'!AG115),IF(ISNUMBER('Transformed 2010'!AI115),IF(ISNUMBER('Transformed 2007'!AK115),IF(ISNUMBER('Transformed 2007'!AM115),IF(ISNUMBER('Transformed 2007'!AO115),"","X"),"X"),"X"),"X"),"X"),"X")</f>
        <v/>
      </c>
      <c r="X124" s="252" t="str">
        <f>IF(ISNUMBER('Transformed 2010'!AE115),IF(ISNUMBER('Transformed 2010'!AG115),IF(ISNUMBER('Transformed 2010'!AI115),IF(ISNUMBER('Transformed 2010'!AK115),IF(ISNUMBER('Transformed 2010'!AM115),IF(ISNUMBER('Transformed 2010'!AO115),"","X"),"X"),"X"),"X"),"X"),"X")</f>
        <v/>
      </c>
      <c r="Y124" s="252" t="str">
        <f>IF(ISNUMBER('Transformed 2013'!AE115),IF(ISNUMBER('Transformed 2013'!AG115),IF(ISNUMBER('Transformed 2013'!AI115),IF(ISNUMBER('Transformed 2013'!AK115),IF(ISNUMBER('Transformed 2013'!AM115),IF(ISNUMBER('Transformed 2013'!AO115),"","X"),"X"),"X"),"X"),"X"),"X")</f>
        <v/>
      </c>
      <c r="Z124" s="252" t="str">
        <f>IF(ISNUMBER('Transformed 2016'!AE115),IF(ISNUMBER('Transformed 2016'!AG115),IF(ISNUMBER('Transformed 2016'!AI115),IF(ISNUMBER('Transformed 2016'!AK115),IF(ISNUMBER('Transformed 2016'!AM115),IF(ISNUMBER('Transformed 2016'!AO115),"","X"),"X"),"X"),"X"),"X"),"X")</f>
        <v/>
      </c>
      <c r="AA124" s="252" t="str">
        <f>IF(ISNUMBER('Transformed 2019 new'!AE115),IF(ISNUMBER('Transformed 2019 new'!AG115),IF(ISNUMBER('Transformed 2019 new'!AI115),IF(ISNUMBER('Transformed 2019 new'!AK115),IF(ISNUMBER('Transformed 2019 new'!AM115),IF(ISNUMBER('Transformed 2019 new'!AO115),"","X"),"X"),"X"),"X"),"X"),"X")</f>
        <v/>
      </c>
      <c r="AB124" s="260"/>
      <c r="AC124" s="252" t="str">
        <f>IF(ISNUMBER('Transformed 2007'!$AE115),"","X")</f>
        <v/>
      </c>
      <c r="AD124" s="252" t="str">
        <f>IF(ISNUMBER('Transformed 2010'!$AE115),"","X")</f>
        <v/>
      </c>
      <c r="AE124" s="252" t="str">
        <f>IF(ISNUMBER('Transformed 2013'!$AE115),"","X")</f>
        <v/>
      </c>
      <c r="AF124" s="252" t="str">
        <f>IF(ISNUMBER('Transformed 2016'!$AE115),"","X")</f>
        <v/>
      </c>
      <c r="AG124" s="266" t="str">
        <f>IF(ISNUMBER('Transformed 2019 new'!$AE115),"","X")</f>
        <v/>
      </c>
      <c r="AH124" s="252" t="str">
        <f>IF(ISNUMBER('Transformed 2007'!$AG115),"","X")</f>
        <v/>
      </c>
      <c r="AI124" s="252" t="str">
        <f>IF(ISNUMBER('Transformed 2010'!$AG115),"","X")</f>
        <v/>
      </c>
      <c r="AJ124" s="252" t="str">
        <f>IF(ISNUMBER('Transformed 2013'!$AG115),"","X")</f>
        <v/>
      </c>
      <c r="AK124" s="252" t="str">
        <f>IF(ISNUMBER('Transformed 2016'!$AG115),"","X")</f>
        <v/>
      </c>
      <c r="AL124" s="266" t="str">
        <f>IF(ISNUMBER('Transformed 2019 new'!$AG115),"","X")</f>
        <v/>
      </c>
      <c r="AM124" s="252" t="str">
        <f>IF(ISNUMBER('Transformed 2007'!$AI115),"","X")</f>
        <v/>
      </c>
      <c r="AN124" s="252" t="str">
        <f>IF(ISNUMBER('Transformed 2010'!$AI115),"","X")</f>
        <v/>
      </c>
      <c r="AO124" s="252" t="str">
        <f>IF(ISNUMBER('Transformed 2013'!$AI115),"","X")</f>
        <v/>
      </c>
      <c r="AP124" s="252" t="str">
        <f>IF(ISNUMBER('Transformed 2016'!$AI115),"","X")</f>
        <v/>
      </c>
      <c r="AQ124" s="266" t="str">
        <f>IF(ISNUMBER('Transformed 2019 new'!$AI115),"","X")</f>
        <v/>
      </c>
      <c r="AR124" s="252" t="str">
        <f>IF(ISNUMBER('Transformed 2007'!$AK115),"","X")</f>
        <v/>
      </c>
      <c r="AS124" s="252" t="str">
        <f>IF(ISNUMBER('Transformed 2010'!$AK115),"","X")</f>
        <v/>
      </c>
      <c r="AT124" s="252" t="str">
        <f>IF(ISNUMBER('Transformed 2013'!$AK115),"","X")</f>
        <v/>
      </c>
      <c r="AU124" s="252" t="str">
        <f>IF(ISNUMBER('Transformed 2016'!$AK115),"","X")</f>
        <v/>
      </c>
      <c r="AV124" s="266" t="str">
        <f>IF(ISNUMBER('Transformed 2019 new'!$AK115),"","X")</f>
        <v/>
      </c>
      <c r="AW124" s="252" t="str">
        <f>IF(ISNUMBER('Transformed 2007'!$AM115),"","X")</f>
        <v/>
      </c>
      <c r="AX124" s="252" t="str">
        <f>IF(ISNUMBER('Transformed 2010'!$AM115),"","X")</f>
        <v/>
      </c>
      <c r="AY124" s="252" t="str">
        <f>IF(ISNUMBER('Transformed 2013'!$AM115),"","X")</f>
        <v/>
      </c>
      <c r="AZ124" s="252" t="str">
        <f>IF(ISNUMBER('Transformed 2016'!$AM115),"","X")</f>
        <v/>
      </c>
      <c r="BA124" s="266" t="str">
        <f>IF(ISNUMBER('Transformed 2019 new'!$AM115),"","X")</f>
        <v/>
      </c>
      <c r="BB124" s="252" t="str">
        <f>IF(ISNUMBER('Transformed 2007'!$AO115),"","X")</f>
        <v/>
      </c>
      <c r="BC124" s="252" t="str">
        <f>IF(ISNUMBER('Transformed 2010'!$AO115),"","X")</f>
        <v/>
      </c>
      <c r="BD124" s="252" t="str">
        <f>IF(ISNUMBER('Transformed 2013'!$AO115),"","X")</f>
        <v/>
      </c>
      <c r="BE124" s="252" t="str">
        <f>IF(ISNUMBER('Transformed 2016'!$AO115),"","X")</f>
        <v/>
      </c>
      <c r="BF124" s="266" t="str">
        <f>IF(ISNUMBER('Transformed 2019 new'!$AO115),"","X")</f>
        <v/>
      </c>
    </row>
    <row r="125" spans="1:58" s="240" customFormat="1" ht="13">
      <c r="A125" s="241" t="s">
        <v>123</v>
      </c>
      <c r="B125" s="226" t="s">
        <v>123</v>
      </c>
      <c r="C125" s="239">
        <f>'Transformed 2007'!Y116</f>
        <v>0.3621393845234453</v>
      </c>
      <c r="D125" s="239">
        <f>'Transformed 2010'!Y116</f>
        <v>0.38080559154776117</v>
      </c>
      <c r="E125" s="239">
        <f>'Transformed 2013'!Y116</f>
        <v>0.41779371038799373</v>
      </c>
      <c r="F125" s="239">
        <f>'Transformed 2016'!Y116</f>
        <v>0.44223957984584417</v>
      </c>
      <c r="G125" s="239">
        <f>'Transformed 2019 new'!Y116</f>
        <v>0.46750228361059898</v>
      </c>
      <c r="J125" s="240">
        <v>1</v>
      </c>
      <c r="Q125" s="251">
        <f t="shared" si="13"/>
        <v>1.0515442611934616</v>
      </c>
      <c r="R125" s="251">
        <f t="shared" si="13"/>
        <v>1.0971312387769743</v>
      </c>
      <c r="S125" s="251">
        <f t="shared" si="13"/>
        <v>1.0585118177943564</v>
      </c>
      <c r="T125" s="251">
        <f t="shared" si="13"/>
        <v>1.0571244748684885</v>
      </c>
      <c r="U125" s="273">
        <f t="shared" si="14"/>
        <v>1.2909457065152006</v>
      </c>
      <c r="W125" s="252" t="str">
        <f>IF(ISNUMBER('Transformed 2007'!AE116),IF(ISNUMBER('Transformed 2007'!AG116),IF(ISNUMBER('Transformed 2010'!AI116),IF(ISNUMBER('Transformed 2007'!AK116),IF(ISNUMBER('Transformed 2007'!AM116),IF(ISNUMBER('Transformed 2007'!AO116),"","X"),"X"),"X"),"X"),"X"),"X")</f>
        <v/>
      </c>
      <c r="X125" s="252" t="str">
        <f>IF(ISNUMBER('Transformed 2010'!AE116),IF(ISNUMBER('Transformed 2010'!AG116),IF(ISNUMBER('Transformed 2010'!AI116),IF(ISNUMBER('Transformed 2010'!AK116),IF(ISNUMBER('Transformed 2010'!AM116),IF(ISNUMBER('Transformed 2010'!AO116),"","X"),"X"),"X"),"X"),"X"),"X")</f>
        <v/>
      </c>
      <c r="Y125" s="252" t="str">
        <f>IF(ISNUMBER('Transformed 2013'!AE116),IF(ISNUMBER('Transformed 2013'!AG116),IF(ISNUMBER('Transformed 2013'!AI116),IF(ISNUMBER('Transformed 2013'!AK116),IF(ISNUMBER('Transformed 2013'!AM116),IF(ISNUMBER('Transformed 2013'!AO116),"","X"),"X"),"X"),"X"),"X"),"X")</f>
        <v/>
      </c>
      <c r="Z125" s="252" t="str">
        <f>IF(ISNUMBER('Transformed 2016'!AE116),IF(ISNUMBER('Transformed 2016'!AG116),IF(ISNUMBER('Transformed 2016'!AI116),IF(ISNUMBER('Transformed 2016'!AK116),IF(ISNUMBER('Transformed 2016'!AM116),IF(ISNUMBER('Transformed 2016'!AO116),"","X"),"X"),"X"),"X"),"X"),"X")</f>
        <v/>
      </c>
      <c r="AA125" s="252" t="str">
        <f>IF(ISNUMBER('Transformed 2019 new'!AE116),IF(ISNUMBER('Transformed 2019 new'!AG116),IF(ISNUMBER('Transformed 2019 new'!AI116),IF(ISNUMBER('Transformed 2019 new'!AK116),IF(ISNUMBER('Transformed 2019 new'!AM116),IF(ISNUMBER('Transformed 2019 new'!AO116),"","X"),"X"),"X"),"X"),"X"),"X")</f>
        <v/>
      </c>
      <c r="AB125" s="260"/>
      <c r="AC125" s="252" t="str">
        <f>IF(ISNUMBER('Transformed 2007'!$AE116),"","X")</f>
        <v/>
      </c>
      <c r="AD125" s="252" t="str">
        <f>IF(ISNUMBER('Transformed 2010'!$AE116),"","X")</f>
        <v/>
      </c>
      <c r="AE125" s="252" t="str">
        <f>IF(ISNUMBER('Transformed 2013'!$AE116),"","X")</f>
        <v/>
      </c>
      <c r="AF125" s="252" t="str">
        <f>IF(ISNUMBER('Transformed 2016'!$AE116),"","X")</f>
        <v/>
      </c>
      <c r="AG125" s="266" t="str">
        <f>IF(ISNUMBER('Transformed 2019 new'!$AE116),"","X")</f>
        <v/>
      </c>
      <c r="AH125" s="252" t="str">
        <f>IF(ISNUMBER('Transformed 2007'!$AG116),"","X")</f>
        <v/>
      </c>
      <c r="AI125" s="252" t="str">
        <f>IF(ISNUMBER('Transformed 2010'!$AG116),"","X")</f>
        <v/>
      </c>
      <c r="AJ125" s="252" t="str">
        <f>IF(ISNUMBER('Transformed 2013'!$AG116),"","X")</f>
        <v/>
      </c>
      <c r="AK125" s="252" t="str">
        <f>IF(ISNUMBER('Transformed 2016'!$AG116),"","X")</f>
        <v/>
      </c>
      <c r="AL125" s="266" t="str">
        <f>IF(ISNUMBER('Transformed 2019 new'!$AG116),"","X")</f>
        <v/>
      </c>
      <c r="AM125" s="252" t="str">
        <f>IF(ISNUMBER('Transformed 2007'!$AI116),"","X")</f>
        <v/>
      </c>
      <c r="AN125" s="252" t="str">
        <f>IF(ISNUMBER('Transformed 2010'!$AI116),"","X")</f>
        <v/>
      </c>
      <c r="AO125" s="252" t="str">
        <f>IF(ISNUMBER('Transformed 2013'!$AI116),"","X")</f>
        <v/>
      </c>
      <c r="AP125" s="252" t="str">
        <f>IF(ISNUMBER('Transformed 2016'!$AI116),"","X")</f>
        <v/>
      </c>
      <c r="AQ125" s="266" t="str">
        <f>IF(ISNUMBER('Transformed 2019 new'!$AI116),"","X")</f>
        <v/>
      </c>
      <c r="AR125" s="252" t="str">
        <f>IF(ISNUMBER('Transformed 2007'!$AK116),"","X")</f>
        <v/>
      </c>
      <c r="AS125" s="252" t="str">
        <f>IF(ISNUMBER('Transformed 2010'!$AK116),"","X")</f>
        <v/>
      </c>
      <c r="AT125" s="252" t="str">
        <f>IF(ISNUMBER('Transformed 2013'!$AK116),"","X")</f>
        <v/>
      </c>
      <c r="AU125" s="252" t="str">
        <f>IF(ISNUMBER('Transformed 2016'!$AK116),"","X")</f>
        <v/>
      </c>
      <c r="AV125" s="266" t="str">
        <f>IF(ISNUMBER('Transformed 2019 new'!$AK116),"","X")</f>
        <v/>
      </c>
      <c r="AW125" s="252" t="str">
        <f>IF(ISNUMBER('Transformed 2007'!$AM116),"","X")</f>
        <v/>
      </c>
      <c r="AX125" s="252" t="str">
        <f>IF(ISNUMBER('Transformed 2010'!$AM116),"","X")</f>
        <v/>
      </c>
      <c r="AY125" s="252" t="str">
        <f>IF(ISNUMBER('Transformed 2013'!$AM116),"","X")</f>
        <v/>
      </c>
      <c r="AZ125" s="252" t="str">
        <f>IF(ISNUMBER('Transformed 2016'!$AM116),"","X")</f>
        <v/>
      </c>
      <c r="BA125" s="266" t="str">
        <f>IF(ISNUMBER('Transformed 2019 new'!$AM116),"","X")</f>
        <v/>
      </c>
      <c r="BB125" s="252" t="str">
        <f>IF(ISNUMBER('Transformed 2007'!$AO116),"","X")</f>
        <v/>
      </c>
      <c r="BC125" s="252" t="str">
        <f>IF(ISNUMBER('Transformed 2010'!$AO116),"","X")</f>
        <v/>
      </c>
      <c r="BD125" s="252" t="str">
        <f>IF(ISNUMBER('Transformed 2013'!$AO116),"","X")</f>
        <v/>
      </c>
      <c r="BE125" s="252" t="str">
        <f>IF(ISNUMBER('Transformed 2016'!$AO116),"","X")</f>
        <v/>
      </c>
      <c r="BF125" s="266" t="str">
        <f>IF(ISNUMBER('Transformed 2019 new'!$AO116),"","X")</f>
        <v/>
      </c>
    </row>
    <row r="126" spans="1:58" s="240" customFormat="1" ht="13">
      <c r="A126" s="241" t="s">
        <v>124</v>
      </c>
      <c r="B126" s="226" t="s">
        <v>124</v>
      </c>
      <c r="C126" s="239">
        <f>'Transformed 2007'!Y117</f>
        <v>0.6484118381589129</v>
      </c>
      <c r="D126" s="239">
        <f>'Transformed 2010'!Y117</f>
        <v>0.67502036170980562</v>
      </c>
      <c r="E126" s="239">
        <f>'Transformed 2013'!Y117</f>
        <v>0.67648489015266289</v>
      </c>
      <c r="F126" s="239">
        <f>'Transformed 2016'!Y117</f>
        <v>0.67873381611159134</v>
      </c>
      <c r="G126" s="239">
        <f>'Transformed 2019 new'!Y117</f>
        <v>0.7089275030458535</v>
      </c>
      <c r="L126" s="240">
        <v>1</v>
      </c>
      <c r="Q126" s="251">
        <f t="shared" si="13"/>
        <v>1.0410364555132805</v>
      </c>
      <c r="R126" s="251">
        <f t="shared" si="13"/>
        <v>1.0021696063199452</v>
      </c>
      <c r="S126" s="251">
        <f t="shared" si="13"/>
        <v>1.0033244289586734</v>
      </c>
      <c r="T126" s="251">
        <f t="shared" si="13"/>
        <v>1.0444853140031232</v>
      </c>
      <c r="U126" s="273">
        <f t="shared" si="14"/>
        <v>1.0933290562041056</v>
      </c>
      <c r="W126" s="252" t="str">
        <f>IF(ISNUMBER('Transformed 2007'!AE117),IF(ISNUMBER('Transformed 2007'!AG117),IF(ISNUMBER('Transformed 2010'!AI117),IF(ISNUMBER('Transformed 2007'!AK117),IF(ISNUMBER('Transformed 2007'!AM117),IF(ISNUMBER('Transformed 2007'!AO117),"","X"),"X"),"X"),"X"),"X"),"X")</f>
        <v/>
      </c>
      <c r="X126" s="252" t="str">
        <f>IF(ISNUMBER('Transformed 2010'!AE117),IF(ISNUMBER('Transformed 2010'!AG117),IF(ISNUMBER('Transformed 2010'!AI117),IF(ISNUMBER('Transformed 2010'!AK117),IF(ISNUMBER('Transformed 2010'!AM117),IF(ISNUMBER('Transformed 2010'!AO117),"","X"),"X"),"X"),"X"),"X"),"X")</f>
        <v/>
      </c>
      <c r="Y126" s="252" t="str">
        <f>IF(ISNUMBER('Transformed 2013'!AE117),IF(ISNUMBER('Transformed 2013'!AG117),IF(ISNUMBER('Transformed 2013'!AI117),IF(ISNUMBER('Transformed 2013'!AK117),IF(ISNUMBER('Transformed 2013'!AM117),IF(ISNUMBER('Transformed 2013'!AO117),"","X"),"X"),"X"),"X"),"X"),"X")</f>
        <v/>
      </c>
      <c r="Z126" s="252" t="str">
        <f>IF(ISNUMBER('Transformed 2016'!AE117),IF(ISNUMBER('Transformed 2016'!AG117),IF(ISNUMBER('Transformed 2016'!AI117),IF(ISNUMBER('Transformed 2016'!AK117),IF(ISNUMBER('Transformed 2016'!AM117),IF(ISNUMBER('Transformed 2016'!AO117),"","X"),"X"),"X"),"X"),"X"),"X")</f>
        <v/>
      </c>
      <c r="AA126" s="252" t="str">
        <f>IF(ISNUMBER('Transformed 2019 new'!AE117),IF(ISNUMBER('Transformed 2019 new'!AG117),IF(ISNUMBER('Transformed 2019 new'!AI117),IF(ISNUMBER('Transformed 2019 new'!AK117),IF(ISNUMBER('Transformed 2019 new'!AM117),IF(ISNUMBER('Transformed 2019 new'!AO117),"","X"),"X"),"X"),"X"),"X"),"X")</f>
        <v/>
      </c>
      <c r="AB126" s="260"/>
      <c r="AC126" s="252" t="str">
        <f>IF(ISNUMBER('Transformed 2007'!$AE117),"","X")</f>
        <v/>
      </c>
      <c r="AD126" s="252" t="str">
        <f>IF(ISNUMBER('Transformed 2010'!$AE117),"","X")</f>
        <v/>
      </c>
      <c r="AE126" s="252" t="str">
        <f>IF(ISNUMBER('Transformed 2013'!$AE117),"","X")</f>
        <v/>
      </c>
      <c r="AF126" s="252" t="str">
        <f>IF(ISNUMBER('Transformed 2016'!$AE117),"","X")</f>
        <v/>
      </c>
      <c r="AG126" s="266" t="str">
        <f>IF(ISNUMBER('Transformed 2019 new'!$AE117),"","X")</f>
        <v/>
      </c>
      <c r="AH126" s="252" t="str">
        <f>IF(ISNUMBER('Transformed 2007'!$AG117),"","X")</f>
        <v/>
      </c>
      <c r="AI126" s="252" t="str">
        <f>IF(ISNUMBER('Transformed 2010'!$AG117),"","X")</f>
        <v/>
      </c>
      <c r="AJ126" s="252" t="str">
        <f>IF(ISNUMBER('Transformed 2013'!$AG117),"","X")</f>
        <v/>
      </c>
      <c r="AK126" s="252" t="str">
        <f>IF(ISNUMBER('Transformed 2016'!$AG117),"","X")</f>
        <v/>
      </c>
      <c r="AL126" s="266" t="str">
        <f>IF(ISNUMBER('Transformed 2019 new'!$AG117),"","X")</f>
        <v/>
      </c>
      <c r="AM126" s="252" t="str">
        <f>IF(ISNUMBER('Transformed 2007'!$AI117),"","X")</f>
        <v/>
      </c>
      <c r="AN126" s="252" t="str">
        <f>IF(ISNUMBER('Transformed 2010'!$AI117),"","X")</f>
        <v/>
      </c>
      <c r="AO126" s="252" t="str">
        <f>IF(ISNUMBER('Transformed 2013'!$AI117),"","X")</f>
        <v/>
      </c>
      <c r="AP126" s="252" t="str">
        <f>IF(ISNUMBER('Transformed 2016'!$AI117),"","X")</f>
        <v/>
      </c>
      <c r="AQ126" s="266" t="str">
        <f>IF(ISNUMBER('Transformed 2019 new'!$AI117),"","X")</f>
        <v/>
      </c>
      <c r="AR126" s="252" t="str">
        <f>IF(ISNUMBER('Transformed 2007'!$AK117),"","X")</f>
        <v/>
      </c>
      <c r="AS126" s="252" t="str">
        <f>IF(ISNUMBER('Transformed 2010'!$AK117),"","X")</f>
        <v/>
      </c>
      <c r="AT126" s="252" t="str">
        <f>IF(ISNUMBER('Transformed 2013'!$AK117),"","X")</f>
        <v/>
      </c>
      <c r="AU126" s="252" t="str">
        <f>IF(ISNUMBER('Transformed 2016'!$AK117),"","X")</f>
        <v/>
      </c>
      <c r="AV126" s="266" t="str">
        <f>IF(ISNUMBER('Transformed 2019 new'!$AK117),"","X")</f>
        <v/>
      </c>
      <c r="AW126" s="252" t="str">
        <f>IF(ISNUMBER('Transformed 2007'!$AM117),"","X")</f>
        <v/>
      </c>
      <c r="AX126" s="252" t="str">
        <f>IF(ISNUMBER('Transformed 2010'!$AM117),"","X")</f>
        <v/>
      </c>
      <c r="AY126" s="252" t="str">
        <f>IF(ISNUMBER('Transformed 2013'!$AM117),"","X")</f>
        <v/>
      </c>
      <c r="AZ126" s="252" t="str">
        <f>IF(ISNUMBER('Transformed 2016'!$AM117),"","X")</f>
        <v/>
      </c>
      <c r="BA126" s="266" t="str">
        <f>IF(ISNUMBER('Transformed 2019 new'!$AM117),"","X")</f>
        <v/>
      </c>
      <c r="BB126" s="252" t="str">
        <f>IF(ISNUMBER('Transformed 2007'!$AO117),"","X")</f>
        <v/>
      </c>
      <c r="BC126" s="252" t="str">
        <f>IF(ISNUMBER('Transformed 2010'!$AO117),"","X")</f>
        <v/>
      </c>
      <c r="BD126" s="252" t="str">
        <f>IF(ISNUMBER('Transformed 2013'!$AO117),"","X")</f>
        <v/>
      </c>
      <c r="BE126" s="252" t="str">
        <f>IF(ISNUMBER('Transformed 2016'!$AO117),"","X")</f>
        <v/>
      </c>
      <c r="BF126" s="266" t="str">
        <f>IF(ISNUMBER('Transformed 2019 new'!$AO117),"","X")</f>
        <v/>
      </c>
    </row>
    <row r="127" spans="1:58" s="240" customFormat="1" ht="13">
      <c r="A127" s="241" t="s">
        <v>125</v>
      </c>
      <c r="B127" s="226" t="s">
        <v>125</v>
      </c>
      <c r="C127" s="239">
        <f>'Transformed 2007'!Y118</f>
        <v>0.7324838914035714</v>
      </c>
      <c r="D127" s="239">
        <f>'Transformed 2010'!Y118</f>
        <v>0.7094382877383929</v>
      </c>
      <c r="E127" s="239">
        <f>'Transformed 2013'!Y118</f>
        <v>0.72000489005446422</v>
      </c>
      <c r="F127" s="239">
        <f>'Transformed 2016'!Y118</f>
        <v>0.73221519753660724</v>
      </c>
      <c r="G127" s="239">
        <f>'Transformed 2019 new'!Y118</f>
        <v>0.75600902306472284</v>
      </c>
      <c r="L127" s="240">
        <v>1</v>
      </c>
      <c r="Q127" s="251">
        <f t="shared" si="13"/>
        <v>0.96853773313564762</v>
      </c>
      <c r="R127" s="251">
        <f t="shared" si="13"/>
        <v>1.014894322027299</v>
      </c>
      <c r="S127" s="251">
        <f t="shared" si="13"/>
        <v>1.016958645213117</v>
      </c>
      <c r="T127" s="251">
        <f t="shared" si="13"/>
        <v>1.0324956728679837</v>
      </c>
      <c r="U127" s="273">
        <f t="shared" si="14"/>
        <v>1.0321169269894428</v>
      </c>
      <c r="W127" s="252" t="str">
        <f>IF(ISNUMBER('Transformed 2007'!AE118),IF(ISNUMBER('Transformed 2007'!AG118),IF(ISNUMBER('Transformed 2010'!AI118),IF(ISNUMBER('Transformed 2007'!AK118),IF(ISNUMBER('Transformed 2007'!AM118),IF(ISNUMBER('Transformed 2007'!AO118),"","X"),"X"),"X"),"X"),"X"),"X")</f>
        <v/>
      </c>
      <c r="X127" s="252" t="str">
        <f>IF(ISNUMBER('Transformed 2010'!AE118),IF(ISNUMBER('Transformed 2010'!AG118),IF(ISNUMBER('Transformed 2010'!AI118),IF(ISNUMBER('Transformed 2010'!AK118),IF(ISNUMBER('Transformed 2010'!AM118),IF(ISNUMBER('Transformed 2010'!AO118),"","X"),"X"),"X"),"X"),"X"),"X")</f>
        <v/>
      </c>
      <c r="Y127" s="252" t="str">
        <f>IF(ISNUMBER('Transformed 2013'!AE118),IF(ISNUMBER('Transformed 2013'!AG118),IF(ISNUMBER('Transformed 2013'!AI118),IF(ISNUMBER('Transformed 2013'!AK118),IF(ISNUMBER('Transformed 2013'!AM118),IF(ISNUMBER('Transformed 2013'!AO118),"","X"),"X"),"X"),"X"),"X"),"X")</f>
        <v/>
      </c>
      <c r="Z127" s="252" t="str">
        <f>IF(ISNUMBER('Transformed 2016'!AE118),IF(ISNUMBER('Transformed 2016'!AG118),IF(ISNUMBER('Transformed 2016'!AI118),IF(ISNUMBER('Transformed 2016'!AK118),IF(ISNUMBER('Transformed 2016'!AM118),IF(ISNUMBER('Transformed 2016'!AO118),"","X"),"X"),"X"),"X"),"X"),"X")</f>
        <v/>
      </c>
      <c r="AA127" s="252" t="str">
        <f>IF(ISNUMBER('Transformed 2019 new'!AE118),IF(ISNUMBER('Transformed 2019 new'!AG118),IF(ISNUMBER('Transformed 2019 new'!AI118),IF(ISNUMBER('Transformed 2019 new'!AK118),IF(ISNUMBER('Transformed 2019 new'!AM118),IF(ISNUMBER('Transformed 2019 new'!AO118),"","X"),"X"),"X"),"X"),"X"),"X")</f>
        <v/>
      </c>
      <c r="AB127" s="260"/>
      <c r="AC127" s="252" t="str">
        <f>IF(ISNUMBER('Transformed 2007'!$AE118),"","X")</f>
        <v/>
      </c>
      <c r="AD127" s="252" t="str">
        <f>IF(ISNUMBER('Transformed 2010'!$AE118),"","X")</f>
        <v/>
      </c>
      <c r="AE127" s="252" t="str">
        <f>IF(ISNUMBER('Transformed 2013'!$AE118),"","X")</f>
        <v/>
      </c>
      <c r="AF127" s="252" t="str">
        <f>IF(ISNUMBER('Transformed 2016'!$AE118),"","X")</f>
        <v/>
      </c>
      <c r="AG127" s="266" t="str">
        <f>IF(ISNUMBER('Transformed 2019 new'!$AE118),"","X")</f>
        <v/>
      </c>
      <c r="AH127" s="252" t="str">
        <f>IF(ISNUMBER('Transformed 2007'!$AG118),"","X")</f>
        <v/>
      </c>
      <c r="AI127" s="252" t="str">
        <f>IF(ISNUMBER('Transformed 2010'!$AG118),"","X")</f>
        <v/>
      </c>
      <c r="AJ127" s="252" t="str">
        <f>IF(ISNUMBER('Transformed 2013'!$AG118),"","X")</f>
        <v/>
      </c>
      <c r="AK127" s="252" t="str">
        <f>IF(ISNUMBER('Transformed 2016'!$AG118),"","X")</f>
        <v/>
      </c>
      <c r="AL127" s="266" t="str">
        <f>IF(ISNUMBER('Transformed 2019 new'!$AG118),"","X")</f>
        <v/>
      </c>
      <c r="AM127" s="252" t="str">
        <f>IF(ISNUMBER('Transformed 2007'!$AI118),"","X")</f>
        <v/>
      </c>
      <c r="AN127" s="252" t="str">
        <f>IF(ISNUMBER('Transformed 2010'!$AI118),"","X")</f>
        <v/>
      </c>
      <c r="AO127" s="252" t="str">
        <f>IF(ISNUMBER('Transformed 2013'!$AI118),"","X")</f>
        <v/>
      </c>
      <c r="AP127" s="252" t="str">
        <f>IF(ISNUMBER('Transformed 2016'!$AI118),"","X")</f>
        <v/>
      </c>
      <c r="AQ127" s="266" t="str">
        <f>IF(ISNUMBER('Transformed 2019 new'!$AI118),"","X")</f>
        <v/>
      </c>
      <c r="AR127" s="252" t="str">
        <f>IF(ISNUMBER('Transformed 2007'!$AK118),"","X")</f>
        <v/>
      </c>
      <c r="AS127" s="252" t="str">
        <f>IF(ISNUMBER('Transformed 2010'!$AK118),"","X")</f>
        <v/>
      </c>
      <c r="AT127" s="252" t="str">
        <f>IF(ISNUMBER('Transformed 2013'!$AK118),"","X")</f>
        <v/>
      </c>
      <c r="AU127" s="252" t="str">
        <f>IF(ISNUMBER('Transformed 2016'!$AK118),"","X")</f>
        <v/>
      </c>
      <c r="AV127" s="266" t="str">
        <f>IF(ISNUMBER('Transformed 2019 new'!$AK118),"","X")</f>
        <v/>
      </c>
      <c r="AW127" s="252" t="str">
        <f>IF(ISNUMBER('Transformed 2007'!$AM118),"","X")</f>
        <v/>
      </c>
      <c r="AX127" s="252" t="str">
        <f>IF(ISNUMBER('Transformed 2010'!$AM118),"","X")</f>
        <v/>
      </c>
      <c r="AY127" s="252" t="str">
        <f>IF(ISNUMBER('Transformed 2013'!$AM118),"","X")</f>
        <v/>
      </c>
      <c r="AZ127" s="252" t="str">
        <f>IF(ISNUMBER('Transformed 2016'!$AM118),"","X")</f>
        <v/>
      </c>
      <c r="BA127" s="266" t="str">
        <f>IF(ISNUMBER('Transformed 2019 new'!$AM118),"","X")</f>
        <v/>
      </c>
      <c r="BB127" s="252" t="str">
        <f>IF(ISNUMBER('Transformed 2007'!$AO118),"","X")</f>
        <v/>
      </c>
      <c r="BC127" s="252" t="str">
        <f>IF(ISNUMBER('Transformed 2010'!$AO118),"","X")</f>
        <v/>
      </c>
      <c r="BD127" s="252" t="str">
        <f>IF(ISNUMBER('Transformed 2013'!$AO118),"","X")</f>
        <v/>
      </c>
      <c r="BE127" s="252" t="str">
        <f>IF(ISNUMBER('Transformed 2016'!$AO118),"","X")</f>
        <v/>
      </c>
      <c r="BF127" s="266" t="str">
        <f>IF(ISNUMBER('Transformed 2019 new'!$AO118),"","X")</f>
        <v/>
      </c>
    </row>
    <row r="128" spans="1:58" s="240" customFormat="1" ht="13">
      <c r="A128" s="241" t="s">
        <v>126</v>
      </c>
      <c r="B128" s="226" t="s">
        <v>126</v>
      </c>
      <c r="C128" s="239">
        <f>'Transformed 2007'!Y119</f>
        <v>0.52014275517946429</v>
      </c>
      <c r="D128" s="239">
        <f>'Transformed 2010'!Y119</f>
        <v>0.54149217891696422</v>
      </c>
      <c r="E128" s="239">
        <f>'Transformed 2013'!Y119</f>
        <v>0.61409937470803566</v>
      </c>
      <c r="F128" s="239">
        <f>'Transformed 2016'!Y119</f>
        <v>0.58769211141607136</v>
      </c>
      <c r="G128" s="239">
        <f>'Transformed 2019 new'!Y119</f>
        <v>0.60257051349803703</v>
      </c>
      <c r="H128" s="240">
        <v>1</v>
      </c>
      <c r="Q128" s="251">
        <f t="shared" si="13"/>
        <v>1.041045315973177</v>
      </c>
      <c r="R128" s="251">
        <f t="shared" si="13"/>
        <v>1.1340872474581123</v>
      </c>
      <c r="S128" s="251">
        <f t="shared" si="13"/>
        <v>0.9569983875907393</v>
      </c>
      <c r="T128" s="251">
        <f t="shared" si="13"/>
        <v>1.0253166612124764</v>
      </c>
      <c r="U128" s="273">
        <f t="shared" si="14"/>
        <v>1.1584714148140596</v>
      </c>
      <c r="W128" s="252" t="str">
        <f>IF(ISNUMBER('Transformed 2007'!AE119),IF(ISNUMBER('Transformed 2007'!AG119),IF(ISNUMBER('Transformed 2010'!AI119),IF(ISNUMBER('Transformed 2007'!AK119),IF(ISNUMBER('Transformed 2007'!AM119),IF(ISNUMBER('Transformed 2007'!AO119),"","X"),"X"),"X"),"X"),"X"),"X")</f>
        <v/>
      </c>
      <c r="X128" s="252" t="str">
        <f>IF(ISNUMBER('Transformed 2010'!AE119),IF(ISNUMBER('Transformed 2010'!AG119),IF(ISNUMBER('Transformed 2010'!AI119),IF(ISNUMBER('Transformed 2010'!AK119),IF(ISNUMBER('Transformed 2010'!AM119),IF(ISNUMBER('Transformed 2010'!AO119),"","X"),"X"),"X"),"X"),"X"),"X")</f>
        <v/>
      </c>
      <c r="Y128" s="252" t="str">
        <f>IF(ISNUMBER('Transformed 2013'!AE119),IF(ISNUMBER('Transformed 2013'!AG119),IF(ISNUMBER('Transformed 2013'!AI119),IF(ISNUMBER('Transformed 2013'!AK119),IF(ISNUMBER('Transformed 2013'!AM119),IF(ISNUMBER('Transformed 2013'!AO119),"","X"),"X"),"X"),"X"),"X"),"X")</f>
        <v/>
      </c>
      <c r="Z128" s="252" t="str">
        <f>IF(ISNUMBER('Transformed 2016'!AE119),IF(ISNUMBER('Transformed 2016'!AG119),IF(ISNUMBER('Transformed 2016'!AI119),IF(ISNUMBER('Transformed 2016'!AK119),IF(ISNUMBER('Transformed 2016'!AM119),IF(ISNUMBER('Transformed 2016'!AO119),"","X"),"X"),"X"),"X"),"X"),"X")</f>
        <v/>
      </c>
      <c r="AA128" s="252" t="str">
        <f>IF(ISNUMBER('Transformed 2019 new'!AE119),IF(ISNUMBER('Transformed 2019 new'!AG119),IF(ISNUMBER('Transformed 2019 new'!AI119),IF(ISNUMBER('Transformed 2019 new'!AK119),IF(ISNUMBER('Transformed 2019 new'!AM119),IF(ISNUMBER('Transformed 2019 new'!AO119),"","X"),"X"),"X"),"X"),"X"),"X")</f>
        <v/>
      </c>
      <c r="AB128" s="260"/>
      <c r="AC128" s="252" t="str">
        <f>IF(ISNUMBER('Transformed 2007'!$AE119),"","X")</f>
        <v/>
      </c>
      <c r="AD128" s="252" t="str">
        <f>IF(ISNUMBER('Transformed 2010'!$AE119),"","X")</f>
        <v/>
      </c>
      <c r="AE128" s="252" t="str">
        <f>IF(ISNUMBER('Transformed 2013'!$AE119),"","X")</f>
        <v/>
      </c>
      <c r="AF128" s="252" t="str">
        <f>IF(ISNUMBER('Transformed 2016'!$AE119),"","X")</f>
        <v/>
      </c>
      <c r="AG128" s="266" t="str">
        <f>IF(ISNUMBER('Transformed 2019 new'!$AE119),"","X")</f>
        <v/>
      </c>
      <c r="AH128" s="252" t="str">
        <f>IF(ISNUMBER('Transformed 2007'!$AG119),"","X")</f>
        <v/>
      </c>
      <c r="AI128" s="252" t="str">
        <f>IF(ISNUMBER('Transformed 2010'!$AG119),"","X")</f>
        <v/>
      </c>
      <c r="AJ128" s="252" t="str">
        <f>IF(ISNUMBER('Transformed 2013'!$AG119),"","X")</f>
        <v/>
      </c>
      <c r="AK128" s="252" t="str">
        <f>IF(ISNUMBER('Transformed 2016'!$AG119),"","X")</f>
        <v/>
      </c>
      <c r="AL128" s="266" t="str">
        <f>IF(ISNUMBER('Transformed 2019 new'!$AG119),"","X")</f>
        <v/>
      </c>
      <c r="AM128" s="252" t="str">
        <f>IF(ISNUMBER('Transformed 2007'!$AI119),"","X")</f>
        <v/>
      </c>
      <c r="AN128" s="252" t="str">
        <f>IF(ISNUMBER('Transformed 2010'!$AI119),"","X")</f>
        <v/>
      </c>
      <c r="AO128" s="252" t="str">
        <f>IF(ISNUMBER('Transformed 2013'!$AI119),"","X")</f>
        <v/>
      </c>
      <c r="AP128" s="252" t="str">
        <f>IF(ISNUMBER('Transformed 2016'!$AI119),"","X")</f>
        <v/>
      </c>
      <c r="AQ128" s="266" t="str">
        <f>IF(ISNUMBER('Transformed 2019 new'!$AI119),"","X")</f>
        <v/>
      </c>
      <c r="AR128" s="252" t="str">
        <f>IF(ISNUMBER('Transformed 2007'!$AK119),"","X")</f>
        <v/>
      </c>
      <c r="AS128" s="252" t="str">
        <f>IF(ISNUMBER('Transformed 2010'!$AK119),"","X")</f>
        <v/>
      </c>
      <c r="AT128" s="252" t="str">
        <f>IF(ISNUMBER('Transformed 2013'!$AK119),"","X")</f>
        <v/>
      </c>
      <c r="AU128" s="252" t="str">
        <f>IF(ISNUMBER('Transformed 2016'!$AK119),"","X")</f>
        <v/>
      </c>
      <c r="AV128" s="266" t="str">
        <f>IF(ISNUMBER('Transformed 2019 new'!$AK119),"","X")</f>
        <v/>
      </c>
      <c r="AW128" s="252" t="str">
        <f>IF(ISNUMBER('Transformed 2007'!$AM119),"","X")</f>
        <v/>
      </c>
      <c r="AX128" s="252" t="str">
        <f>IF(ISNUMBER('Transformed 2010'!$AM119),"","X")</f>
        <v/>
      </c>
      <c r="AY128" s="252" t="str">
        <f>IF(ISNUMBER('Transformed 2013'!$AM119),"","X")</f>
        <v/>
      </c>
      <c r="AZ128" s="252" t="str">
        <f>IF(ISNUMBER('Transformed 2016'!$AM119),"","X")</f>
        <v/>
      </c>
      <c r="BA128" s="266" t="str">
        <f>IF(ISNUMBER('Transformed 2019 new'!$AM119),"","X")</f>
        <v/>
      </c>
      <c r="BB128" s="252" t="str">
        <f>IF(ISNUMBER('Transformed 2007'!$AO119),"","X")</f>
        <v/>
      </c>
      <c r="BC128" s="252" t="str">
        <f>IF(ISNUMBER('Transformed 2010'!$AO119),"","X")</f>
        <v/>
      </c>
      <c r="BD128" s="252" t="str">
        <f>IF(ISNUMBER('Transformed 2013'!$AO119),"","X")</f>
        <v/>
      </c>
      <c r="BE128" s="252" t="str">
        <f>IF(ISNUMBER('Transformed 2016'!$AO119),"","X")</f>
        <v/>
      </c>
      <c r="BF128" s="266" t="str">
        <f>IF(ISNUMBER('Transformed 2019 new'!$AO119),"","X")</f>
        <v/>
      </c>
    </row>
    <row r="129" spans="1:58" s="240" customFormat="1" ht="13">
      <c r="A129" s="241" t="s">
        <v>127</v>
      </c>
      <c r="B129" s="226" t="s">
        <v>127</v>
      </c>
      <c r="C129" s="239">
        <f>'Transformed 2007'!Y120</f>
        <v>0.61231878984248356</v>
      </c>
      <c r="D129" s="239">
        <f>'Transformed 2010'!Y120</f>
        <v>0.61988431052194792</v>
      </c>
      <c r="E129" s="239">
        <f>'Transformed 2013'!Y120</f>
        <v>0.6024286684621265</v>
      </c>
      <c r="F129" s="239">
        <f>'Transformed 2016'!Y120</f>
        <v>0.62175739110587647</v>
      </c>
      <c r="G129" s="239">
        <f>'Transformed 2019 new'!Y120</f>
        <v>0.66948981200062563</v>
      </c>
      <c r="L129" s="240">
        <v>1</v>
      </c>
      <c r="Q129" s="251">
        <f t="shared" si="13"/>
        <v>1.0123555259204287</v>
      </c>
      <c r="R129" s="251">
        <f t="shared" si="13"/>
        <v>0.97184048416207913</v>
      </c>
      <c r="S129" s="251">
        <f t="shared" si="13"/>
        <v>1.0320846660453462</v>
      </c>
      <c r="T129" s="251">
        <f t="shared" si="13"/>
        <v>1.0767701704516144</v>
      </c>
      <c r="U129" s="273">
        <f t="shared" si="14"/>
        <v>1.0933680675924531</v>
      </c>
      <c r="W129" s="252" t="str">
        <f>IF(ISNUMBER('Transformed 2007'!AE120),IF(ISNUMBER('Transformed 2007'!AG120),IF(ISNUMBER('Transformed 2010'!AI120),IF(ISNUMBER('Transformed 2007'!AK120),IF(ISNUMBER('Transformed 2007'!AM120),IF(ISNUMBER('Transformed 2007'!AO120),"","X"),"X"),"X"),"X"),"X"),"X")</f>
        <v/>
      </c>
      <c r="X129" s="252" t="str">
        <f>IF(ISNUMBER('Transformed 2010'!AE120),IF(ISNUMBER('Transformed 2010'!AG120),IF(ISNUMBER('Transformed 2010'!AI120),IF(ISNUMBER('Transformed 2010'!AK120),IF(ISNUMBER('Transformed 2010'!AM120),IF(ISNUMBER('Transformed 2010'!AO120),"","X"),"X"),"X"),"X"),"X"),"X")</f>
        <v/>
      </c>
      <c r="Y129" s="252" t="str">
        <f>IF(ISNUMBER('Transformed 2013'!AE120),IF(ISNUMBER('Transformed 2013'!AG120),IF(ISNUMBER('Transformed 2013'!AI120),IF(ISNUMBER('Transformed 2013'!AK120),IF(ISNUMBER('Transformed 2013'!AM120),IF(ISNUMBER('Transformed 2013'!AO120),"","X"),"X"),"X"),"X"),"X"),"X")</f>
        <v/>
      </c>
      <c r="Z129" s="252" t="str">
        <f>IF(ISNUMBER('Transformed 2016'!AE120),IF(ISNUMBER('Transformed 2016'!AG120),IF(ISNUMBER('Transformed 2016'!AI120),IF(ISNUMBER('Transformed 2016'!AK120),IF(ISNUMBER('Transformed 2016'!AM120),IF(ISNUMBER('Transformed 2016'!AO120),"","X"),"X"),"X"),"X"),"X"),"X")</f>
        <v/>
      </c>
      <c r="AA129" s="252" t="str">
        <f>IF(ISNUMBER('Transformed 2019 new'!AE120),IF(ISNUMBER('Transformed 2019 new'!AG120),IF(ISNUMBER('Transformed 2019 new'!AI120),IF(ISNUMBER('Transformed 2019 new'!AK120),IF(ISNUMBER('Transformed 2019 new'!AM120),IF(ISNUMBER('Transformed 2019 new'!AO120),"","X"),"X"),"X"),"X"),"X"),"X")</f>
        <v/>
      </c>
      <c r="AB129" s="260"/>
      <c r="AC129" s="252" t="str">
        <f>IF(ISNUMBER('Transformed 2007'!$AE120),"","X")</f>
        <v/>
      </c>
      <c r="AD129" s="252" t="str">
        <f>IF(ISNUMBER('Transformed 2010'!$AE120),"","X")</f>
        <v/>
      </c>
      <c r="AE129" s="252" t="str">
        <f>IF(ISNUMBER('Transformed 2013'!$AE120),"","X")</f>
        <v/>
      </c>
      <c r="AF129" s="252" t="str">
        <f>IF(ISNUMBER('Transformed 2016'!$AE120),"","X")</f>
        <v/>
      </c>
      <c r="AG129" s="266" t="str">
        <f>IF(ISNUMBER('Transformed 2019 new'!$AE120),"","X")</f>
        <v/>
      </c>
      <c r="AH129" s="252" t="str">
        <f>IF(ISNUMBER('Transformed 2007'!$AG120),"","X")</f>
        <v/>
      </c>
      <c r="AI129" s="252" t="str">
        <f>IF(ISNUMBER('Transformed 2010'!$AG120),"","X")</f>
        <v/>
      </c>
      <c r="AJ129" s="252" t="str">
        <f>IF(ISNUMBER('Transformed 2013'!$AG120),"","X")</f>
        <v/>
      </c>
      <c r="AK129" s="252" t="str">
        <f>IF(ISNUMBER('Transformed 2016'!$AG120),"","X")</f>
        <v/>
      </c>
      <c r="AL129" s="266" t="str">
        <f>IF(ISNUMBER('Transformed 2019 new'!$AG120),"","X")</f>
        <v/>
      </c>
      <c r="AM129" s="252" t="str">
        <f>IF(ISNUMBER('Transformed 2007'!$AI120),"","X")</f>
        <v/>
      </c>
      <c r="AN129" s="252" t="str">
        <f>IF(ISNUMBER('Transformed 2010'!$AI120),"","X")</f>
        <v/>
      </c>
      <c r="AO129" s="252" t="str">
        <f>IF(ISNUMBER('Transformed 2013'!$AI120),"","X")</f>
        <v/>
      </c>
      <c r="AP129" s="252" t="str">
        <f>IF(ISNUMBER('Transformed 2016'!$AI120),"","X")</f>
        <v/>
      </c>
      <c r="AQ129" s="266" t="str">
        <f>IF(ISNUMBER('Transformed 2019 new'!$AI120),"","X")</f>
        <v/>
      </c>
      <c r="AR129" s="252" t="str">
        <f>IF(ISNUMBER('Transformed 2007'!$AK120),"","X")</f>
        <v/>
      </c>
      <c r="AS129" s="252" t="str">
        <f>IF(ISNUMBER('Transformed 2010'!$AK120),"","X")</f>
        <v/>
      </c>
      <c r="AT129" s="252" t="str">
        <f>IF(ISNUMBER('Transformed 2013'!$AK120),"","X")</f>
        <v/>
      </c>
      <c r="AU129" s="252" t="str">
        <f>IF(ISNUMBER('Transformed 2016'!$AK120),"","X")</f>
        <v/>
      </c>
      <c r="AV129" s="266" t="str">
        <f>IF(ISNUMBER('Transformed 2019 new'!$AK120),"","X")</f>
        <v/>
      </c>
      <c r="AW129" s="252" t="str">
        <f>IF(ISNUMBER('Transformed 2007'!$AM120),"","X")</f>
        <v/>
      </c>
      <c r="AX129" s="252" t="str">
        <f>IF(ISNUMBER('Transformed 2010'!$AM120),"","X")</f>
        <v/>
      </c>
      <c r="AY129" s="252" t="str">
        <f>IF(ISNUMBER('Transformed 2013'!$AM120),"","X")</f>
        <v/>
      </c>
      <c r="AZ129" s="252" t="str">
        <f>IF(ISNUMBER('Transformed 2016'!$AM120),"","X")</f>
        <v/>
      </c>
      <c r="BA129" s="266" t="str">
        <f>IF(ISNUMBER('Transformed 2019 new'!$AM120),"","X")</f>
        <v/>
      </c>
      <c r="BB129" s="252" t="str">
        <f>IF(ISNUMBER('Transformed 2007'!$AO120),"","X")</f>
        <v/>
      </c>
      <c r="BC129" s="252" t="str">
        <f>IF(ISNUMBER('Transformed 2010'!$AO120),"","X")</f>
        <v/>
      </c>
      <c r="BD129" s="252" t="str">
        <f>IF(ISNUMBER('Transformed 2013'!$AO120),"","X")</f>
        <v/>
      </c>
      <c r="BE129" s="252" t="str">
        <f>IF(ISNUMBER('Transformed 2016'!$AO120),"","X")</f>
        <v/>
      </c>
      <c r="BF129" s="266" t="str">
        <f>IF(ISNUMBER('Transformed 2019 new'!$AO120),"","X")</f>
        <v/>
      </c>
    </row>
    <row r="130" spans="1:58" s="240" customFormat="1" ht="13">
      <c r="A130" s="241" t="s">
        <v>194</v>
      </c>
      <c r="B130" s="226" t="s">
        <v>128</v>
      </c>
      <c r="C130" s="239">
        <f>'Transformed 2007'!Y121</f>
        <v>0.60868661254576106</v>
      </c>
      <c r="D130" s="239">
        <f>'Transformed 2010'!Y121</f>
        <v>0.60947228622076099</v>
      </c>
      <c r="E130" s="239">
        <f>'Transformed 2013'!Y121</f>
        <v>0.64184302947790384</v>
      </c>
      <c r="F130" s="239">
        <f>'Transformed 2016'!Y121</f>
        <v>0.65726376981897539</v>
      </c>
      <c r="G130" s="239">
        <f>'Transformed 2019 new'!Y121</f>
        <v>0.69048178476808963</v>
      </c>
      <c r="O130" s="240">
        <v>1</v>
      </c>
      <c r="Q130" s="251">
        <f t="shared" si="13"/>
        <v>1.0012907687779002</v>
      </c>
      <c r="R130" s="251">
        <f t="shared" si="13"/>
        <v>1.053112740298445</v>
      </c>
      <c r="S130" s="251">
        <f t="shared" si="13"/>
        <v>1.0240257191133091</v>
      </c>
      <c r="T130" s="251">
        <f t="shared" si="13"/>
        <v>1.0505398539740951</v>
      </c>
      <c r="U130" s="273">
        <f t="shared" si="14"/>
        <v>1.1343797785862741</v>
      </c>
      <c r="W130" s="252" t="str">
        <f>IF(ISNUMBER('Transformed 2007'!AE121),IF(ISNUMBER('Transformed 2007'!AG121),IF(ISNUMBER('Transformed 2010'!AI121),IF(ISNUMBER('Transformed 2007'!AK121),IF(ISNUMBER('Transformed 2007'!AM121),IF(ISNUMBER('Transformed 2007'!AO121),"","X"),"X"),"X"),"X"),"X"),"X")</f>
        <v/>
      </c>
      <c r="X130" s="252" t="str">
        <f>IF(ISNUMBER('Transformed 2010'!AE121),IF(ISNUMBER('Transformed 2010'!AG121),IF(ISNUMBER('Transformed 2010'!AI121),IF(ISNUMBER('Transformed 2010'!AK121),IF(ISNUMBER('Transformed 2010'!AM121),IF(ISNUMBER('Transformed 2010'!AO121),"","X"),"X"),"X"),"X"),"X"),"X")</f>
        <v/>
      </c>
      <c r="Y130" s="252" t="str">
        <f>IF(ISNUMBER('Transformed 2013'!AE121),IF(ISNUMBER('Transformed 2013'!AG121),IF(ISNUMBER('Transformed 2013'!AI121),IF(ISNUMBER('Transformed 2013'!AK121),IF(ISNUMBER('Transformed 2013'!AM121),IF(ISNUMBER('Transformed 2013'!AO121),"","X"),"X"),"X"),"X"),"X"),"X")</f>
        <v/>
      </c>
      <c r="Z130" s="252" t="str">
        <f>IF(ISNUMBER('Transformed 2016'!AE121),IF(ISNUMBER('Transformed 2016'!AG121),IF(ISNUMBER('Transformed 2016'!AI121),IF(ISNUMBER('Transformed 2016'!AK121),IF(ISNUMBER('Transformed 2016'!AM121),IF(ISNUMBER('Transformed 2016'!AO121),"","X"),"X"),"X"),"X"),"X"),"X")</f>
        <v/>
      </c>
      <c r="AA130" s="252" t="str">
        <f>IF(ISNUMBER('Transformed 2019 new'!AE121),IF(ISNUMBER('Transformed 2019 new'!AG121),IF(ISNUMBER('Transformed 2019 new'!AI121),IF(ISNUMBER('Transformed 2019 new'!AK121),IF(ISNUMBER('Transformed 2019 new'!AM121),IF(ISNUMBER('Transformed 2019 new'!AO121),"","X"),"X"),"X"),"X"),"X"),"X")</f>
        <v/>
      </c>
      <c r="AB130" s="260"/>
      <c r="AC130" s="252" t="str">
        <f>IF(ISNUMBER('Transformed 2007'!$AE121),"","X")</f>
        <v/>
      </c>
      <c r="AD130" s="252" t="str">
        <f>IF(ISNUMBER('Transformed 2010'!$AE121),"","X")</f>
        <v/>
      </c>
      <c r="AE130" s="252" t="str">
        <f>IF(ISNUMBER('Transformed 2013'!$AE121),"","X")</f>
        <v/>
      </c>
      <c r="AF130" s="252" t="str">
        <f>IF(ISNUMBER('Transformed 2016'!$AE121),"","X")</f>
        <v/>
      </c>
      <c r="AG130" s="266" t="str">
        <f>IF(ISNUMBER('Transformed 2019 new'!$AE121),"","X")</f>
        <v/>
      </c>
      <c r="AH130" s="252" t="str">
        <f>IF(ISNUMBER('Transformed 2007'!$AG121),"","X")</f>
        <v/>
      </c>
      <c r="AI130" s="252" t="str">
        <f>IF(ISNUMBER('Transformed 2010'!$AG121),"","X")</f>
        <v/>
      </c>
      <c r="AJ130" s="252" t="str">
        <f>IF(ISNUMBER('Transformed 2013'!$AG121),"","X")</f>
        <v/>
      </c>
      <c r="AK130" s="252" t="str">
        <f>IF(ISNUMBER('Transformed 2016'!$AG121),"","X")</f>
        <v/>
      </c>
      <c r="AL130" s="266" t="str">
        <f>IF(ISNUMBER('Transformed 2019 new'!$AG121),"","X")</f>
        <v/>
      </c>
      <c r="AM130" s="252" t="str">
        <f>IF(ISNUMBER('Transformed 2007'!$AI121),"","X")</f>
        <v/>
      </c>
      <c r="AN130" s="252" t="str">
        <f>IF(ISNUMBER('Transformed 2010'!$AI121),"","X")</f>
        <v/>
      </c>
      <c r="AO130" s="252" t="str">
        <f>IF(ISNUMBER('Transformed 2013'!$AI121),"","X")</f>
        <v/>
      </c>
      <c r="AP130" s="252" t="str">
        <f>IF(ISNUMBER('Transformed 2016'!$AI121),"","X")</f>
        <v/>
      </c>
      <c r="AQ130" s="266" t="str">
        <f>IF(ISNUMBER('Transformed 2019 new'!$AI121),"","X")</f>
        <v/>
      </c>
      <c r="AR130" s="252" t="str">
        <f>IF(ISNUMBER('Transformed 2007'!$AK121),"","X")</f>
        <v/>
      </c>
      <c r="AS130" s="252" t="str">
        <f>IF(ISNUMBER('Transformed 2010'!$AK121),"","X")</f>
        <v/>
      </c>
      <c r="AT130" s="252" t="str">
        <f>IF(ISNUMBER('Transformed 2013'!$AK121),"","X")</f>
        <v/>
      </c>
      <c r="AU130" s="252" t="str">
        <f>IF(ISNUMBER('Transformed 2016'!$AK121),"","X")</f>
        <v/>
      </c>
      <c r="AV130" s="266" t="str">
        <f>IF(ISNUMBER('Transformed 2019 new'!$AK121),"","X")</f>
        <v/>
      </c>
      <c r="AW130" s="252" t="str">
        <f>IF(ISNUMBER('Transformed 2007'!$AM121),"","X")</f>
        <v/>
      </c>
      <c r="AX130" s="252" t="str">
        <f>IF(ISNUMBER('Transformed 2010'!$AM121),"","X")</f>
        <v/>
      </c>
      <c r="AY130" s="252" t="str">
        <f>IF(ISNUMBER('Transformed 2013'!$AM121),"","X")</f>
        <v/>
      </c>
      <c r="AZ130" s="252" t="str">
        <f>IF(ISNUMBER('Transformed 2016'!$AM121),"","X")</f>
        <v/>
      </c>
      <c r="BA130" s="266" t="str">
        <f>IF(ISNUMBER('Transformed 2019 new'!$AM121),"","X")</f>
        <v/>
      </c>
      <c r="BB130" s="252" t="str">
        <f>IF(ISNUMBER('Transformed 2007'!$AO121),"","X")</f>
        <v/>
      </c>
      <c r="BC130" s="252" t="str">
        <f>IF(ISNUMBER('Transformed 2010'!$AO121),"","X")</f>
        <v/>
      </c>
      <c r="BD130" s="252" t="str">
        <f>IF(ISNUMBER('Transformed 2013'!$AO121),"","X")</f>
        <v/>
      </c>
      <c r="BE130" s="252" t="str">
        <f>IF(ISNUMBER('Transformed 2016'!$AO121),"","X")</f>
        <v/>
      </c>
      <c r="BF130" s="266" t="str">
        <f>IF(ISNUMBER('Transformed 2019 new'!$AO121),"","X")</f>
        <v/>
      </c>
    </row>
    <row r="131" spans="1:58" s="240" customFormat="1" ht="13">
      <c r="A131" s="241" t="s">
        <v>129</v>
      </c>
      <c r="B131" s="226" t="s">
        <v>129</v>
      </c>
      <c r="C131" s="239">
        <f>'Transformed 2007'!Y122</f>
        <v>0.46193632444017851</v>
      </c>
      <c r="D131" s="239">
        <f>'Transformed 2010'!Y122</f>
        <v>0.45916817677733146</v>
      </c>
      <c r="E131" s="239">
        <f>'Transformed 2013'!Y122</f>
        <v>0.4754463586996529</v>
      </c>
      <c r="F131" s="239">
        <f>'Transformed 2016'!Y122</f>
        <v>0.46179108705357141</v>
      </c>
      <c r="G131" s="239">
        <f>'Transformed 2019 new'!Y122</f>
        <v>0.41719870574873835</v>
      </c>
      <c r="K131" s="240">
        <v>1</v>
      </c>
      <c r="Q131" s="251">
        <f t="shared" si="13"/>
        <v>0.99400751247219676</v>
      </c>
      <c r="R131" s="251">
        <f t="shared" si="13"/>
        <v>1.0354514592813677</v>
      </c>
      <c r="S131" s="251">
        <f t="shared" si="13"/>
        <v>0.9712790488427997</v>
      </c>
      <c r="T131" s="251">
        <f t="shared" si="13"/>
        <v>0.90343602863937478</v>
      </c>
      <c r="U131" s="273">
        <f t="shared" si="14"/>
        <v>0.90315197934334834</v>
      </c>
      <c r="W131" s="252" t="str">
        <f>IF(ISNUMBER('Transformed 2007'!AE122),IF(ISNUMBER('Transformed 2007'!AG122),IF(ISNUMBER('Transformed 2010'!AI122),IF(ISNUMBER('Transformed 2007'!AK122),IF(ISNUMBER('Transformed 2007'!AM122),IF(ISNUMBER('Transformed 2007'!AO122),"","X"),"X"),"X"),"X"),"X"),"X")</f>
        <v/>
      </c>
      <c r="X131" s="252" t="str">
        <f>IF(ISNUMBER('Transformed 2010'!AE122),IF(ISNUMBER('Transformed 2010'!AG122),IF(ISNUMBER('Transformed 2010'!AI122),IF(ISNUMBER('Transformed 2010'!AK122),IF(ISNUMBER('Transformed 2010'!AM122),IF(ISNUMBER('Transformed 2010'!AO122),"","X"),"X"),"X"),"X"),"X"),"X")</f>
        <v/>
      </c>
      <c r="Y131" s="252" t="str">
        <f>IF(ISNUMBER('Transformed 2013'!AE122),IF(ISNUMBER('Transformed 2013'!AG122),IF(ISNUMBER('Transformed 2013'!AI122),IF(ISNUMBER('Transformed 2013'!AK122),IF(ISNUMBER('Transformed 2013'!AM122),IF(ISNUMBER('Transformed 2013'!AO122),"","X"),"X"),"X"),"X"),"X"),"X")</f>
        <v/>
      </c>
      <c r="Z131" s="252" t="str">
        <f>IF(ISNUMBER('Transformed 2016'!AE122),IF(ISNUMBER('Transformed 2016'!AG122),IF(ISNUMBER('Transformed 2016'!AI122),IF(ISNUMBER('Transformed 2016'!AK122),IF(ISNUMBER('Transformed 2016'!AM122),IF(ISNUMBER('Transformed 2016'!AO122),"","X"),"X"),"X"),"X"),"X"),"X")</f>
        <v/>
      </c>
      <c r="AA131" s="252" t="str">
        <f>IF(ISNUMBER('Transformed 2019 new'!AE122),IF(ISNUMBER('Transformed 2019 new'!AG122),IF(ISNUMBER('Transformed 2019 new'!AI122),IF(ISNUMBER('Transformed 2019 new'!AK122),IF(ISNUMBER('Transformed 2019 new'!AM122),IF(ISNUMBER('Transformed 2019 new'!AO122),"","X"),"X"),"X"),"X"),"X"),"X")</f>
        <v/>
      </c>
      <c r="AB131" s="260"/>
      <c r="AC131" s="252" t="str">
        <f>IF(ISNUMBER('Transformed 2007'!$AE122),"","X")</f>
        <v/>
      </c>
      <c r="AD131" s="252" t="str">
        <f>IF(ISNUMBER('Transformed 2010'!$AE122),"","X")</f>
        <v/>
      </c>
      <c r="AE131" s="252" t="str">
        <f>IF(ISNUMBER('Transformed 2013'!$AE122),"","X")</f>
        <v/>
      </c>
      <c r="AF131" s="252" t="str">
        <f>IF(ISNUMBER('Transformed 2016'!$AE122),"","X")</f>
        <v/>
      </c>
      <c r="AG131" s="266" t="str">
        <f>IF(ISNUMBER('Transformed 2019 new'!$AE122),"","X")</f>
        <v/>
      </c>
      <c r="AH131" s="252" t="str">
        <f>IF(ISNUMBER('Transformed 2007'!$AG122),"","X")</f>
        <v/>
      </c>
      <c r="AI131" s="252" t="str">
        <f>IF(ISNUMBER('Transformed 2010'!$AG122),"","X")</f>
        <v/>
      </c>
      <c r="AJ131" s="252" t="str">
        <f>IF(ISNUMBER('Transformed 2013'!$AG122),"","X")</f>
        <v/>
      </c>
      <c r="AK131" s="252" t="str">
        <f>IF(ISNUMBER('Transformed 2016'!$AG122),"","X")</f>
        <v/>
      </c>
      <c r="AL131" s="266" t="str">
        <f>IF(ISNUMBER('Transformed 2019 new'!$AG122),"","X")</f>
        <v/>
      </c>
      <c r="AM131" s="252" t="str">
        <f>IF(ISNUMBER('Transformed 2007'!$AI122),"","X")</f>
        <v/>
      </c>
      <c r="AN131" s="252" t="str">
        <f>IF(ISNUMBER('Transformed 2010'!$AI122),"","X")</f>
        <v/>
      </c>
      <c r="AO131" s="252" t="str">
        <f>IF(ISNUMBER('Transformed 2013'!$AI122),"","X")</f>
        <v/>
      </c>
      <c r="AP131" s="252" t="str">
        <f>IF(ISNUMBER('Transformed 2016'!$AI122),"","X")</f>
        <v/>
      </c>
      <c r="AQ131" s="266" t="str">
        <f>IF(ISNUMBER('Transformed 2019 new'!$AI122),"","X")</f>
        <v/>
      </c>
      <c r="AR131" s="252" t="str">
        <f>IF(ISNUMBER('Transformed 2007'!$AK122),"","X")</f>
        <v/>
      </c>
      <c r="AS131" s="252" t="str">
        <f>IF(ISNUMBER('Transformed 2010'!$AK122),"","X")</f>
        <v/>
      </c>
      <c r="AT131" s="252" t="str">
        <f>IF(ISNUMBER('Transformed 2013'!$AK122),"","X")</f>
        <v/>
      </c>
      <c r="AU131" s="252" t="str">
        <f>IF(ISNUMBER('Transformed 2016'!$AK122),"","X")</f>
        <v/>
      </c>
      <c r="AV131" s="266" t="str">
        <f>IF(ISNUMBER('Transformed 2019 new'!$AK122),"","X")</f>
        <v/>
      </c>
      <c r="AW131" s="252" t="str">
        <f>IF(ISNUMBER('Transformed 2007'!$AM122),"","X")</f>
        <v/>
      </c>
      <c r="AX131" s="252" t="str">
        <f>IF(ISNUMBER('Transformed 2010'!$AM122),"","X")</f>
        <v/>
      </c>
      <c r="AY131" s="252" t="str">
        <f>IF(ISNUMBER('Transformed 2013'!$AM122),"","X")</f>
        <v/>
      </c>
      <c r="AZ131" s="252" t="str">
        <f>IF(ISNUMBER('Transformed 2016'!$AM122),"","X")</f>
        <v/>
      </c>
      <c r="BA131" s="266" t="str">
        <f>IF(ISNUMBER('Transformed 2019 new'!$AM122),"","X")</f>
        <v/>
      </c>
      <c r="BB131" s="252" t="str">
        <f>IF(ISNUMBER('Transformed 2007'!$AO122),"","X")</f>
        <v/>
      </c>
      <c r="BC131" s="252" t="str">
        <f>IF(ISNUMBER('Transformed 2010'!$AO122),"","X")</f>
        <v/>
      </c>
      <c r="BD131" s="252" t="str">
        <f>IF(ISNUMBER('Transformed 2013'!$AO122),"","X")</f>
        <v/>
      </c>
      <c r="BE131" s="252" t="str">
        <f>IF(ISNUMBER('Transformed 2016'!$AO122),"","X")</f>
        <v/>
      </c>
      <c r="BF131" s="266" t="str">
        <f>IF(ISNUMBER('Transformed 2019 new'!$AO122),"","X")</f>
        <v/>
      </c>
    </row>
    <row r="132" spans="1:58" s="240" customFormat="1" ht="13">
      <c r="A132" s="241" t="s">
        <v>130</v>
      </c>
      <c r="B132" s="226" t="s">
        <v>130</v>
      </c>
      <c r="C132" s="239">
        <f>'Transformed 2007'!Y123</f>
        <v>0.58360989818159037</v>
      </c>
      <c r="D132" s="239">
        <f>'Transformed 2010'!Y123</f>
        <v>0.62752064802176899</v>
      </c>
      <c r="E132" s="239">
        <f>'Transformed 2013'!Y123</f>
        <v>0.6432638404056974</v>
      </c>
      <c r="F132" s="239">
        <f>'Transformed 2016'!Y123</f>
        <v>0.64829310111373317</v>
      </c>
      <c r="G132" s="239">
        <f>'Transformed 2019 new'!Y123</f>
        <v>0.66688735451195247</v>
      </c>
      <c r="H132" s="240">
        <v>1</v>
      </c>
      <c r="Q132" s="251">
        <f t="shared" ref="Q132:T165" si="15">D132/C132</f>
        <v>1.0752398990781267</v>
      </c>
      <c r="R132" s="251">
        <f t="shared" si="15"/>
        <v>1.0250879272794577</v>
      </c>
      <c r="S132" s="251">
        <f t="shared" si="15"/>
        <v>1.0078183482299641</v>
      </c>
      <c r="T132" s="251">
        <f t="shared" si="15"/>
        <v>1.0286818622105887</v>
      </c>
      <c r="U132" s="273">
        <f t="shared" ref="U132:U165" si="16">G132/C132</f>
        <v>1.1426937010318667</v>
      </c>
      <c r="W132" s="252" t="str">
        <f>IF(ISNUMBER('Transformed 2007'!AE123),IF(ISNUMBER('Transformed 2007'!AG123),IF(ISNUMBER('Transformed 2010'!AI123),IF(ISNUMBER('Transformed 2007'!AK123),IF(ISNUMBER('Transformed 2007'!AM123),IF(ISNUMBER('Transformed 2007'!AO123),"","X"),"X"),"X"),"X"),"X"),"X")</f>
        <v/>
      </c>
      <c r="X132" s="252" t="str">
        <f>IF(ISNUMBER('Transformed 2010'!AE123),IF(ISNUMBER('Transformed 2010'!AG123),IF(ISNUMBER('Transformed 2010'!AI123),IF(ISNUMBER('Transformed 2010'!AK123),IF(ISNUMBER('Transformed 2010'!AM123),IF(ISNUMBER('Transformed 2010'!AO123),"","X"),"X"),"X"),"X"),"X"),"X")</f>
        <v/>
      </c>
      <c r="Y132" s="252" t="str">
        <f>IF(ISNUMBER('Transformed 2013'!AE123),IF(ISNUMBER('Transformed 2013'!AG123),IF(ISNUMBER('Transformed 2013'!AI123),IF(ISNUMBER('Transformed 2013'!AK123),IF(ISNUMBER('Transformed 2013'!AM123),IF(ISNUMBER('Transformed 2013'!AO123),"","X"),"X"),"X"),"X"),"X"),"X")</f>
        <v/>
      </c>
      <c r="Z132" s="252" t="str">
        <f>IF(ISNUMBER('Transformed 2016'!AE123),IF(ISNUMBER('Transformed 2016'!AG123),IF(ISNUMBER('Transformed 2016'!AI123),IF(ISNUMBER('Transformed 2016'!AK123),IF(ISNUMBER('Transformed 2016'!AM123),IF(ISNUMBER('Transformed 2016'!AO123),"","X"),"X"),"X"),"X"),"X"),"X")</f>
        <v/>
      </c>
      <c r="AA132" s="252" t="str">
        <f>IF(ISNUMBER('Transformed 2019 new'!AE123),IF(ISNUMBER('Transformed 2019 new'!AG123),IF(ISNUMBER('Transformed 2019 new'!AI123),IF(ISNUMBER('Transformed 2019 new'!AK123),IF(ISNUMBER('Transformed 2019 new'!AM123),IF(ISNUMBER('Transformed 2019 new'!AO123),"","X"),"X"),"X"),"X"),"X"),"X")</f>
        <v/>
      </c>
      <c r="AB132" s="260"/>
      <c r="AC132" s="252" t="str">
        <f>IF(ISNUMBER('Transformed 2007'!$AE123),"","X")</f>
        <v/>
      </c>
      <c r="AD132" s="252" t="str">
        <f>IF(ISNUMBER('Transformed 2010'!$AE123),"","X")</f>
        <v/>
      </c>
      <c r="AE132" s="252" t="str">
        <f>IF(ISNUMBER('Transformed 2013'!$AE123),"","X")</f>
        <v/>
      </c>
      <c r="AF132" s="252" t="str">
        <f>IF(ISNUMBER('Transformed 2016'!$AE123),"","X")</f>
        <v/>
      </c>
      <c r="AG132" s="266" t="str">
        <f>IF(ISNUMBER('Transformed 2019 new'!$AE123),"","X")</f>
        <v/>
      </c>
      <c r="AH132" s="252" t="str">
        <f>IF(ISNUMBER('Transformed 2007'!$AG123),"","X")</f>
        <v/>
      </c>
      <c r="AI132" s="252" t="str">
        <f>IF(ISNUMBER('Transformed 2010'!$AG123),"","X")</f>
        <v/>
      </c>
      <c r="AJ132" s="252" t="str">
        <f>IF(ISNUMBER('Transformed 2013'!$AG123),"","X")</f>
        <v/>
      </c>
      <c r="AK132" s="252" t="str">
        <f>IF(ISNUMBER('Transformed 2016'!$AG123),"","X")</f>
        <v/>
      </c>
      <c r="AL132" s="266" t="str">
        <f>IF(ISNUMBER('Transformed 2019 new'!$AG123),"","X")</f>
        <v/>
      </c>
      <c r="AM132" s="252" t="str">
        <f>IF(ISNUMBER('Transformed 2007'!$AI123),"","X")</f>
        <v/>
      </c>
      <c r="AN132" s="252" t="str">
        <f>IF(ISNUMBER('Transformed 2010'!$AI123),"","X")</f>
        <v/>
      </c>
      <c r="AO132" s="252" t="str">
        <f>IF(ISNUMBER('Transformed 2013'!$AI123),"","X")</f>
        <v/>
      </c>
      <c r="AP132" s="252" t="str">
        <f>IF(ISNUMBER('Transformed 2016'!$AI123),"","X")</f>
        <v/>
      </c>
      <c r="AQ132" s="266" t="str">
        <f>IF(ISNUMBER('Transformed 2019 new'!$AI123),"","X")</f>
        <v/>
      </c>
      <c r="AR132" s="252" t="str">
        <f>IF(ISNUMBER('Transformed 2007'!$AK123),"","X")</f>
        <v/>
      </c>
      <c r="AS132" s="252" t="str">
        <f>IF(ISNUMBER('Transformed 2010'!$AK123),"","X")</f>
        <v/>
      </c>
      <c r="AT132" s="252" t="str">
        <f>IF(ISNUMBER('Transformed 2013'!$AK123),"","X")</f>
        <v/>
      </c>
      <c r="AU132" s="252" t="str">
        <f>IF(ISNUMBER('Transformed 2016'!$AK123),"","X")</f>
        <v/>
      </c>
      <c r="AV132" s="266" t="str">
        <f>IF(ISNUMBER('Transformed 2019 new'!$AK123),"","X")</f>
        <v/>
      </c>
      <c r="AW132" s="252" t="str">
        <f>IF(ISNUMBER('Transformed 2007'!$AM123),"","X")</f>
        <v/>
      </c>
      <c r="AX132" s="252" t="str">
        <f>IF(ISNUMBER('Transformed 2010'!$AM123),"","X")</f>
        <v/>
      </c>
      <c r="AY132" s="252" t="str">
        <f>IF(ISNUMBER('Transformed 2013'!$AM123),"","X")</f>
        <v/>
      </c>
      <c r="AZ132" s="252" t="str">
        <f>IF(ISNUMBER('Transformed 2016'!$AM123),"","X")</f>
        <v/>
      </c>
      <c r="BA132" s="266" t="str">
        <f>IF(ISNUMBER('Transformed 2019 new'!$AM123),"","X")</f>
        <v/>
      </c>
      <c r="BB132" s="252" t="str">
        <f>IF(ISNUMBER('Transformed 2007'!$AO123),"","X")</f>
        <v/>
      </c>
      <c r="BC132" s="252" t="str">
        <f>IF(ISNUMBER('Transformed 2010'!$AO123),"","X")</f>
        <v/>
      </c>
      <c r="BD132" s="252" t="str">
        <f>IF(ISNUMBER('Transformed 2013'!$AO123),"","X")</f>
        <v/>
      </c>
      <c r="BE132" s="252" t="str">
        <f>IF(ISNUMBER('Transformed 2016'!$AO123),"","X")</f>
        <v/>
      </c>
      <c r="BF132" s="266" t="str">
        <f>IF(ISNUMBER('Transformed 2019 new'!$AO123),"","X")</f>
        <v/>
      </c>
    </row>
    <row r="133" spans="1:58" s="240" customFormat="1" ht="13">
      <c r="A133" s="241" t="s">
        <v>131</v>
      </c>
      <c r="B133" s="226" t="s">
        <v>131</v>
      </c>
      <c r="C133" s="239">
        <f>'Transformed 2007'!Y124</f>
        <v>0.39498173150969795</v>
      </c>
      <c r="D133" s="239">
        <f>'Transformed 2010'!Y124</f>
        <v>0.42234105723023363</v>
      </c>
      <c r="E133" s="239">
        <f>'Transformed 2013'!Y124</f>
        <v>0.41267233326148367</v>
      </c>
      <c r="F133" s="239">
        <f>'Transformed 2016'!Y124</f>
        <v>0.42370030090344801</v>
      </c>
      <c r="G133" s="239">
        <f>'Transformed 2019 new'!Y124</f>
        <v>0.40723466602732694</v>
      </c>
      <c r="K133" s="240">
        <v>1</v>
      </c>
      <c r="Q133" s="251">
        <f t="shared" si="15"/>
        <v>1.0692673193161693</v>
      </c>
      <c r="R133" s="251">
        <f t="shared" si="15"/>
        <v>0.97710683391248132</v>
      </c>
      <c r="S133" s="251">
        <f t="shared" si="15"/>
        <v>1.0267233026134965</v>
      </c>
      <c r="T133" s="251">
        <f t="shared" si="15"/>
        <v>0.96113848670625979</v>
      </c>
      <c r="U133" s="273">
        <f t="shared" si="16"/>
        <v>1.0310215221114047</v>
      </c>
      <c r="W133" s="252" t="str">
        <f>IF(ISNUMBER('Transformed 2007'!AE124),IF(ISNUMBER('Transformed 2007'!AG124),IF(ISNUMBER('Transformed 2010'!AI124),IF(ISNUMBER('Transformed 2007'!AK124),IF(ISNUMBER('Transformed 2007'!AM124),IF(ISNUMBER('Transformed 2007'!AO124),"","X"),"X"),"X"),"X"),"X"),"X")</f>
        <v/>
      </c>
      <c r="X133" s="252" t="str">
        <f>IF(ISNUMBER('Transformed 2010'!AE124),IF(ISNUMBER('Transformed 2010'!AG124),IF(ISNUMBER('Transformed 2010'!AI124),IF(ISNUMBER('Transformed 2010'!AK124),IF(ISNUMBER('Transformed 2010'!AM124),IF(ISNUMBER('Transformed 2010'!AO124),"","X"),"X"),"X"),"X"),"X"),"X")</f>
        <v/>
      </c>
      <c r="Y133" s="252" t="str">
        <f>IF(ISNUMBER('Transformed 2013'!AE124),IF(ISNUMBER('Transformed 2013'!AG124),IF(ISNUMBER('Transformed 2013'!AI124),IF(ISNUMBER('Transformed 2013'!AK124),IF(ISNUMBER('Transformed 2013'!AM124),IF(ISNUMBER('Transformed 2013'!AO124),"","X"),"X"),"X"),"X"),"X"),"X")</f>
        <v/>
      </c>
      <c r="Z133" s="252" t="str">
        <f>IF(ISNUMBER('Transformed 2016'!AE124),IF(ISNUMBER('Transformed 2016'!AG124),IF(ISNUMBER('Transformed 2016'!AI124),IF(ISNUMBER('Transformed 2016'!AK124),IF(ISNUMBER('Transformed 2016'!AM124),IF(ISNUMBER('Transformed 2016'!AO124),"","X"),"X"),"X"),"X"),"X"),"X")</f>
        <v/>
      </c>
      <c r="AA133" s="252" t="str">
        <f>IF(ISNUMBER('Transformed 2019 new'!AE124),IF(ISNUMBER('Transformed 2019 new'!AG124),IF(ISNUMBER('Transformed 2019 new'!AI124),IF(ISNUMBER('Transformed 2019 new'!AK124),IF(ISNUMBER('Transformed 2019 new'!AM124),IF(ISNUMBER('Transformed 2019 new'!AO124),"","X"),"X"),"X"),"X"),"X"),"X")</f>
        <v/>
      </c>
      <c r="AB133" s="260"/>
      <c r="AC133" s="252" t="str">
        <f>IF(ISNUMBER('Transformed 2007'!$AE124),"","X")</f>
        <v/>
      </c>
      <c r="AD133" s="252" t="str">
        <f>IF(ISNUMBER('Transformed 2010'!$AE124),"","X")</f>
        <v/>
      </c>
      <c r="AE133" s="252" t="str">
        <f>IF(ISNUMBER('Transformed 2013'!$AE124),"","X")</f>
        <v/>
      </c>
      <c r="AF133" s="252" t="str">
        <f>IF(ISNUMBER('Transformed 2016'!$AE124),"","X")</f>
        <v/>
      </c>
      <c r="AG133" s="266" t="str">
        <f>IF(ISNUMBER('Transformed 2019 new'!$AE124),"","X")</f>
        <v/>
      </c>
      <c r="AH133" s="252" t="str">
        <f>IF(ISNUMBER('Transformed 2007'!$AG124),"","X")</f>
        <v/>
      </c>
      <c r="AI133" s="252" t="str">
        <f>IF(ISNUMBER('Transformed 2010'!$AG124),"","X")</f>
        <v/>
      </c>
      <c r="AJ133" s="252" t="str">
        <f>IF(ISNUMBER('Transformed 2013'!$AG124),"","X")</f>
        <v/>
      </c>
      <c r="AK133" s="252" t="str">
        <f>IF(ISNUMBER('Transformed 2016'!$AG124),"","X")</f>
        <v/>
      </c>
      <c r="AL133" s="266" t="str">
        <f>IF(ISNUMBER('Transformed 2019 new'!$AG124),"","X")</f>
        <v/>
      </c>
      <c r="AM133" s="252" t="str">
        <f>IF(ISNUMBER('Transformed 2007'!$AI124),"","X")</f>
        <v/>
      </c>
      <c r="AN133" s="252" t="str">
        <f>IF(ISNUMBER('Transformed 2010'!$AI124),"","X")</f>
        <v/>
      </c>
      <c r="AO133" s="252" t="str">
        <f>IF(ISNUMBER('Transformed 2013'!$AI124),"","X")</f>
        <v/>
      </c>
      <c r="AP133" s="252" t="str">
        <f>IF(ISNUMBER('Transformed 2016'!$AI124),"","X")</f>
        <v/>
      </c>
      <c r="AQ133" s="266" t="str">
        <f>IF(ISNUMBER('Transformed 2019 new'!$AI124),"","X")</f>
        <v/>
      </c>
      <c r="AR133" s="252" t="str">
        <f>IF(ISNUMBER('Transformed 2007'!$AK124),"","X")</f>
        <v/>
      </c>
      <c r="AS133" s="252" t="str">
        <f>IF(ISNUMBER('Transformed 2010'!$AK124),"","X")</f>
        <v/>
      </c>
      <c r="AT133" s="252" t="str">
        <f>IF(ISNUMBER('Transformed 2013'!$AK124),"","X")</f>
        <v/>
      </c>
      <c r="AU133" s="252" t="str">
        <f>IF(ISNUMBER('Transformed 2016'!$AK124),"","X")</f>
        <v/>
      </c>
      <c r="AV133" s="266" t="str">
        <f>IF(ISNUMBER('Transformed 2019 new'!$AK124),"","X")</f>
        <v/>
      </c>
      <c r="AW133" s="252" t="str">
        <f>IF(ISNUMBER('Transformed 2007'!$AM124),"","X")</f>
        <v/>
      </c>
      <c r="AX133" s="252" t="str">
        <f>IF(ISNUMBER('Transformed 2010'!$AM124),"","X")</f>
        <v/>
      </c>
      <c r="AY133" s="252" t="str">
        <f>IF(ISNUMBER('Transformed 2013'!$AM124),"","X")</f>
        <v/>
      </c>
      <c r="AZ133" s="252" t="str">
        <f>IF(ISNUMBER('Transformed 2016'!$AM124),"","X")</f>
        <v/>
      </c>
      <c r="BA133" s="266" t="str">
        <f>IF(ISNUMBER('Transformed 2019 new'!$AM124),"","X")</f>
        <v/>
      </c>
      <c r="BB133" s="252" t="str">
        <f>IF(ISNUMBER('Transformed 2007'!$AO124),"","X")</f>
        <v/>
      </c>
      <c r="BC133" s="252" t="str">
        <f>IF(ISNUMBER('Transformed 2010'!$AO124),"","X")</f>
        <v/>
      </c>
      <c r="BD133" s="252" t="str">
        <f>IF(ISNUMBER('Transformed 2013'!$AO124),"","X")</f>
        <v/>
      </c>
      <c r="BE133" s="252" t="str">
        <f>IF(ISNUMBER('Transformed 2016'!$AO124),"","X")</f>
        <v/>
      </c>
      <c r="BF133" s="266" t="str">
        <f>IF(ISNUMBER('Transformed 2019 new'!$AO124),"","X")</f>
        <v/>
      </c>
    </row>
    <row r="134" spans="1:58" s="240" customFormat="1" ht="13">
      <c r="A134" s="241" t="s">
        <v>132</v>
      </c>
      <c r="B134" s="226" t="s">
        <v>132</v>
      </c>
      <c r="C134" s="239">
        <f>'Transformed 2007'!Y125</f>
        <v>0.58469483942943845</v>
      </c>
      <c r="D134" s="239">
        <f>'Transformed 2010'!Y125</f>
        <v>0.58954180725443839</v>
      </c>
      <c r="E134" s="239">
        <f>'Transformed 2013'!Y125</f>
        <v>0.59250149244193839</v>
      </c>
      <c r="F134" s="239">
        <f>'Transformed 2016'!Y125</f>
        <v>0.5823895588722956</v>
      </c>
      <c r="G134" s="239">
        <f>'Transformed 2019 new'!Y125</f>
        <v>0.61417541276394993</v>
      </c>
      <c r="O134" s="240">
        <v>1</v>
      </c>
      <c r="Q134" s="251">
        <f t="shared" si="15"/>
        <v>1.0082897393616981</v>
      </c>
      <c r="R134" s="251">
        <f t="shared" si="15"/>
        <v>1.0050203143374743</v>
      </c>
      <c r="S134" s="251">
        <f t="shared" si="15"/>
        <v>0.9829334884407338</v>
      </c>
      <c r="T134" s="251">
        <f t="shared" si="15"/>
        <v>1.0545783374846256</v>
      </c>
      <c r="U134" s="273">
        <f t="shared" si="16"/>
        <v>1.0504204438733877</v>
      </c>
      <c r="W134" s="252" t="str">
        <f>IF(ISNUMBER('Transformed 2007'!AE125),IF(ISNUMBER('Transformed 2007'!AG125),IF(ISNUMBER('Transformed 2010'!AI125),IF(ISNUMBER('Transformed 2007'!AK125),IF(ISNUMBER('Transformed 2007'!AM125),IF(ISNUMBER('Transformed 2007'!AO125),"","X"),"X"),"X"),"X"),"X"),"X")</f>
        <v/>
      </c>
      <c r="X134" s="252" t="str">
        <f>IF(ISNUMBER('Transformed 2010'!AE125),IF(ISNUMBER('Transformed 2010'!AG125),IF(ISNUMBER('Transformed 2010'!AI125),IF(ISNUMBER('Transformed 2010'!AK125),IF(ISNUMBER('Transformed 2010'!AM125),IF(ISNUMBER('Transformed 2010'!AO125),"","X"),"X"),"X"),"X"),"X"),"X")</f>
        <v/>
      </c>
      <c r="Y134" s="252" t="str">
        <f>IF(ISNUMBER('Transformed 2013'!AE125),IF(ISNUMBER('Transformed 2013'!AG125),IF(ISNUMBER('Transformed 2013'!AI125),IF(ISNUMBER('Transformed 2013'!AK125),IF(ISNUMBER('Transformed 2013'!AM125),IF(ISNUMBER('Transformed 2013'!AO125),"","X"),"X"),"X"),"X"),"X"),"X")</f>
        <v/>
      </c>
      <c r="Z134" s="252" t="str">
        <f>IF(ISNUMBER('Transformed 2016'!AE125),IF(ISNUMBER('Transformed 2016'!AG125),IF(ISNUMBER('Transformed 2016'!AI125),IF(ISNUMBER('Transformed 2016'!AK125),IF(ISNUMBER('Transformed 2016'!AM125),IF(ISNUMBER('Transformed 2016'!AO125),"","X"),"X"),"X"),"X"),"X"),"X")</f>
        <v/>
      </c>
      <c r="AA134" s="252" t="str">
        <f>IF(ISNUMBER('Transformed 2019 new'!AE125),IF(ISNUMBER('Transformed 2019 new'!AG125),IF(ISNUMBER('Transformed 2019 new'!AI125),IF(ISNUMBER('Transformed 2019 new'!AK125),IF(ISNUMBER('Transformed 2019 new'!AM125),IF(ISNUMBER('Transformed 2019 new'!AO125),"","X"),"X"),"X"),"X"),"X"),"X")</f>
        <v/>
      </c>
      <c r="AB134" s="260"/>
      <c r="AC134" s="252" t="str">
        <f>IF(ISNUMBER('Transformed 2007'!$AE125),"","X")</f>
        <v/>
      </c>
      <c r="AD134" s="252" t="str">
        <f>IF(ISNUMBER('Transformed 2010'!$AE125),"","X")</f>
        <v/>
      </c>
      <c r="AE134" s="252" t="str">
        <f>IF(ISNUMBER('Transformed 2013'!$AE125),"","X")</f>
        <v/>
      </c>
      <c r="AF134" s="252" t="str">
        <f>IF(ISNUMBER('Transformed 2016'!$AE125),"","X")</f>
        <v/>
      </c>
      <c r="AG134" s="266" t="str">
        <f>IF(ISNUMBER('Transformed 2019 new'!$AE125),"","X")</f>
        <v/>
      </c>
      <c r="AH134" s="252" t="str">
        <f>IF(ISNUMBER('Transformed 2007'!$AG125),"","X")</f>
        <v/>
      </c>
      <c r="AI134" s="252" t="str">
        <f>IF(ISNUMBER('Transformed 2010'!$AG125),"","X")</f>
        <v/>
      </c>
      <c r="AJ134" s="252" t="str">
        <f>IF(ISNUMBER('Transformed 2013'!$AG125),"","X")</f>
        <v/>
      </c>
      <c r="AK134" s="252" t="str">
        <f>IF(ISNUMBER('Transformed 2016'!$AG125),"","X")</f>
        <v/>
      </c>
      <c r="AL134" s="266" t="str">
        <f>IF(ISNUMBER('Transformed 2019 new'!$AG125),"","X")</f>
        <v/>
      </c>
      <c r="AM134" s="252" t="str">
        <f>IF(ISNUMBER('Transformed 2007'!$AI125),"","X")</f>
        <v/>
      </c>
      <c r="AN134" s="252" t="str">
        <f>IF(ISNUMBER('Transformed 2010'!$AI125),"","X")</f>
        <v/>
      </c>
      <c r="AO134" s="252" t="str">
        <f>IF(ISNUMBER('Transformed 2013'!$AI125),"","X")</f>
        <v/>
      </c>
      <c r="AP134" s="252" t="str">
        <f>IF(ISNUMBER('Transformed 2016'!$AI125),"","X")</f>
        <v/>
      </c>
      <c r="AQ134" s="266" t="str">
        <f>IF(ISNUMBER('Transformed 2019 new'!$AI125),"","X")</f>
        <v/>
      </c>
      <c r="AR134" s="252" t="str">
        <f>IF(ISNUMBER('Transformed 2007'!$AK125),"","X")</f>
        <v/>
      </c>
      <c r="AS134" s="252" t="str">
        <f>IF(ISNUMBER('Transformed 2010'!$AK125),"","X")</f>
        <v/>
      </c>
      <c r="AT134" s="252" t="str">
        <f>IF(ISNUMBER('Transformed 2013'!$AK125),"","X")</f>
        <v/>
      </c>
      <c r="AU134" s="252" t="str">
        <f>IF(ISNUMBER('Transformed 2016'!$AK125),"","X")</f>
        <v/>
      </c>
      <c r="AV134" s="266" t="str">
        <f>IF(ISNUMBER('Transformed 2019 new'!$AK125),"","X")</f>
        <v/>
      </c>
      <c r="AW134" s="252" t="str">
        <f>IF(ISNUMBER('Transformed 2007'!$AM125),"","X")</f>
        <v/>
      </c>
      <c r="AX134" s="252" t="str">
        <f>IF(ISNUMBER('Transformed 2010'!$AM125),"","X")</f>
        <v/>
      </c>
      <c r="AY134" s="252" t="str">
        <f>IF(ISNUMBER('Transformed 2013'!$AM125),"","X")</f>
        <v/>
      </c>
      <c r="AZ134" s="252" t="str">
        <f>IF(ISNUMBER('Transformed 2016'!$AM125),"","X")</f>
        <v/>
      </c>
      <c r="BA134" s="266" t="str">
        <f>IF(ISNUMBER('Transformed 2019 new'!$AM125),"","X")</f>
        <v/>
      </c>
      <c r="BB134" s="252" t="str">
        <f>IF(ISNUMBER('Transformed 2007'!$AO125),"","X")</f>
        <v/>
      </c>
      <c r="BC134" s="252" t="str">
        <f>IF(ISNUMBER('Transformed 2010'!$AO125),"","X")</f>
        <v/>
      </c>
      <c r="BD134" s="252" t="str">
        <f>IF(ISNUMBER('Transformed 2013'!$AO125),"","X")</f>
        <v/>
      </c>
      <c r="BE134" s="252" t="str">
        <f>IF(ISNUMBER('Transformed 2016'!$AO125),"","X")</f>
        <v/>
      </c>
      <c r="BF134" s="266" t="str">
        <f>IF(ISNUMBER('Transformed 2019 new'!$AO125),"","X")</f>
        <v/>
      </c>
    </row>
    <row r="135" spans="1:58" s="240" customFormat="1" ht="13">
      <c r="A135" s="241" t="s">
        <v>133</v>
      </c>
      <c r="B135" s="226" t="s">
        <v>133</v>
      </c>
      <c r="C135" s="239">
        <f>'Transformed 2007'!Y126</f>
        <v>0.68833698999547166</v>
      </c>
      <c r="D135" s="239">
        <f>'Transformed 2010'!Y126</f>
        <v>0.61297253159286424</v>
      </c>
      <c r="E135" s="239">
        <f>'Transformed 2013'!Y126</f>
        <v>0.65426277597618177</v>
      </c>
      <c r="F135" s="239">
        <f>'Transformed 2016'!Y126</f>
        <v>0.66962530347253602</v>
      </c>
      <c r="G135" s="239">
        <f>'Transformed 2019 new'!Y126</f>
        <v>0.69667363055556286</v>
      </c>
      <c r="K135" s="240">
        <v>1</v>
      </c>
      <c r="Q135" s="251">
        <f t="shared" si="15"/>
        <v>0.8905122643443828</v>
      </c>
      <c r="R135" s="251">
        <f t="shared" si="15"/>
        <v>1.0673606764662376</v>
      </c>
      <c r="S135" s="251">
        <f t="shared" si="15"/>
        <v>1.0234806687166833</v>
      </c>
      <c r="T135" s="251">
        <f t="shared" si="15"/>
        <v>1.0403932272910834</v>
      </c>
      <c r="U135" s="273">
        <f t="shared" si="16"/>
        <v>1.0121112778787988</v>
      </c>
      <c r="W135" s="252" t="str">
        <f>IF(ISNUMBER('Transformed 2007'!AE126),IF(ISNUMBER('Transformed 2007'!AG126),IF(ISNUMBER('Transformed 2010'!AI126),IF(ISNUMBER('Transformed 2007'!AK126),IF(ISNUMBER('Transformed 2007'!AM126),IF(ISNUMBER('Transformed 2007'!AO126),"","X"),"X"),"X"),"X"),"X"),"X")</f>
        <v/>
      </c>
      <c r="X135" s="252" t="str">
        <f>IF(ISNUMBER('Transformed 2010'!AE126),IF(ISNUMBER('Transformed 2010'!AG126),IF(ISNUMBER('Transformed 2010'!AI126),IF(ISNUMBER('Transformed 2010'!AK126),IF(ISNUMBER('Transformed 2010'!AM126),IF(ISNUMBER('Transformed 2010'!AO126),"","X"),"X"),"X"),"X"),"X"),"X")</f>
        <v/>
      </c>
      <c r="Y135" s="252" t="str">
        <f>IF(ISNUMBER('Transformed 2013'!AE126),IF(ISNUMBER('Transformed 2013'!AG126),IF(ISNUMBER('Transformed 2013'!AI126),IF(ISNUMBER('Transformed 2013'!AK126),IF(ISNUMBER('Transformed 2013'!AM126),IF(ISNUMBER('Transformed 2013'!AO126),"","X"),"X"),"X"),"X"),"X"),"X")</f>
        <v/>
      </c>
      <c r="Z135" s="252" t="str">
        <f>IF(ISNUMBER('Transformed 2016'!AE126),IF(ISNUMBER('Transformed 2016'!AG126),IF(ISNUMBER('Transformed 2016'!AI126),IF(ISNUMBER('Transformed 2016'!AK126),IF(ISNUMBER('Transformed 2016'!AM126),IF(ISNUMBER('Transformed 2016'!AO126),"","X"),"X"),"X"),"X"),"X"),"X")</f>
        <v/>
      </c>
      <c r="AA135" s="252" t="str">
        <f>IF(ISNUMBER('Transformed 2019 new'!AE126),IF(ISNUMBER('Transformed 2019 new'!AG126),IF(ISNUMBER('Transformed 2019 new'!AI126),IF(ISNUMBER('Transformed 2019 new'!AK126),IF(ISNUMBER('Transformed 2019 new'!AM126),IF(ISNUMBER('Transformed 2019 new'!AO126),"","X"),"X"),"X"),"X"),"X"),"X")</f>
        <v/>
      </c>
      <c r="AB135" s="260"/>
      <c r="AC135" s="252" t="str">
        <f>IF(ISNUMBER('Transformed 2007'!$AE126),"","X")</f>
        <v/>
      </c>
      <c r="AD135" s="252" t="str">
        <f>IF(ISNUMBER('Transformed 2010'!$AE126),"","X")</f>
        <v/>
      </c>
      <c r="AE135" s="252" t="str">
        <f>IF(ISNUMBER('Transformed 2013'!$AE126),"","X")</f>
        <v/>
      </c>
      <c r="AF135" s="252" t="str">
        <f>IF(ISNUMBER('Transformed 2016'!$AE126),"","X")</f>
        <v/>
      </c>
      <c r="AG135" s="266" t="str">
        <f>IF(ISNUMBER('Transformed 2019 new'!$AE126),"","X")</f>
        <v/>
      </c>
      <c r="AH135" s="252" t="str">
        <f>IF(ISNUMBER('Transformed 2007'!$AG126),"","X")</f>
        <v/>
      </c>
      <c r="AI135" s="252" t="str">
        <f>IF(ISNUMBER('Transformed 2010'!$AG126),"","X")</f>
        <v/>
      </c>
      <c r="AJ135" s="252" t="str">
        <f>IF(ISNUMBER('Transformed 2013'!$AG126),"","X")</f>
        <v/>
      </c>
      <c r="AK135" s="252" t="str">
        <f>IF(ISNUMBER('Transformed 2016'!$AG126),"","X")</f>
        <v/>
      </c>
      <c r="AL135" s="266" t="str">
        <f>IF(ISNUMBER('Transformed 2019 new'!$AG126),"","X")</f>
        <v/>
      </c>
      <c r="AM135" s="252" t="str">
        <f>IF(ISNUMBER('Transformed 2007'!$AI126),"","X")</f>
        <v/>
      </c>
      <c r="AN135" s="252" t="str">
        <f>IF(ISNUMBER('Transformed 2010'!$AI126),"","X")</f>
        <v/>
      </c>
      <c r="AO135" s="252" t="str">
        <f>IF(ISNUMBER('Transformed 2013'!$AI126),"","X")</f>
        <v/>
      </c>
      <c r="AP135" s="252" t="str">
        <f>IF(ISNUMBER('Transformed 2016'!$AI126),"","X")</f>
        <v/>
      </c>
      <c r="AQ135" s="266" t="str">
        <f>IF(ISNUMBER('Transformed 2019 new'!$AI126),"","X")</f>
        <v/>
      </c>
      <c r="AR135" s="252" t="str">
        <f>IF(ISNUMBER('Transformed 2007'!$AK126),"","X")</f>
        <v/>
      </c>
      <c r="AS135" s="252" t="str">
        <f>IF(ISNUMBER('Transformed 2010'!$AK126),"","X")</f>
        <v/>
      </c>
      <c r="AT135" s="252" t="str">
        <f>IF(ISNUMBER('Transformed 2013'!$AK126),"","X")</f>
        <v/>
      </c>
      <c r="AU135" s="252" t="str">
        <f>IF(ISNUMBER('Transformed 2016'!$AK126),"","X")</f>
        <v/>
      </c>
      <c r="AV135" s="266" t="str">
        <f>IF(ISNUMBER('Transformed 2019 new'!$AK126),"","X")</f>
        <v/>
      </c>
      <c r="AW135" s="252" t="str">
        <f>IF(ISNUMBER('Transformed 2007'!$AM126),"","X")</f>
        <v/>
      </c>
      <c r="AX135" s="252" t="str">
        <f>IF(ISNUMBER('Transformed 2010'!$AM126),"","X")</f>
        <v/>
      </c>
      <c r="AY135" s="252" t="str">
        <f>IF(ISNUMBER('Transformed 2013'!$AM126),"","X")</f>
        <v/>
      </c>
      <c r="AZ135" s="252" t="str">
        <f>IF(ISNUMBER('Transformed 2016'!$AM126),"","X")</f>
        <v/>
      </c>
      <c r="BA135" s="266" t="str">
        <f>IF(ISNUMBER('Transformed 2019 new'!$AM126),"","X")</f>
        <v/>
      </c>
      <c r="BB135" s="252" t="str">
        <f>IF(ISNUMBER('Transformed 2007'!$AO126),"","X")</f>
        <v/>
      </c>
      <c r="BC135" s="252" t="str">
        <f>IF(ISNUMBER('Transformed 2010'!$AO126),"","X")</f>
        <v/>
      </c>
      <c r="BD135" s="252" t="str">
        <f>IF(ISNUMBER('Transformed 2013'!$AO126),"","X")</f>
        <v/>
      </c>
      <c r="BE135" s="252" t="str">
        <f>IF(ISNUMBER('Transformed 2016'!$AO126),"","X")</f>
        <v/>
      </c>
      <c r="BF135" s="266" t="str">
        <f>IF(ISNUMBER('Transformed 2019 new'!$AO126),"","X")</f>
        <v/>
      </c>
    </row>
    <row r="136" spans="1:58" s="240" customFormat="1" ht="13">
      <c r="A136" s="241" t="s">
        <v>134</v>
      </c>
      <c r="B136" s="226" t="s">
        <v>134</v>
      </c>
      <c r="C136" s="239">
        <f>'Transformed 2007'!Y127</f>
        <v>0.32106816492259554</v>
      </c>
      <c r="D136" s="239">
        <f>'Transformed 2010'!Y127</f>
        <v>0.28904873175384549</v>
      </c>
      <c r="E136" s="239">
        <f>'Transformed 2013'!Y127</f>
        <v>0.3057283182975955</v>
      </c>
      <c r="F136" s="239">
        <f>'Transformed 2016'!Y127</f>
        <v>0.3113017571993813</v>
      </c>
      <c r="G136" s="239">
        <f>'Transformed 2019 new'!Y127</f>
        <v>0.31641356308103891</v>
      </c>
      <c r="K136" s="240">
        <v>1</v>
      </c>
      <c r="Q136" s="251">
        <f t="shared" si="15"/>
        <v>0.90027216439702318</v>
      </c>
      <c r="R136" s="251">
        <f t="shared" si="15"/>
        <v>1.0577051019824379</v>
      </c>
      <c r="S136" s="251">
        <f t="shared" si="15"/>
        <v>1.0182300381358871</v>
      </c>
      <c r="T136" s="251">
        <f t="shared" si="15"/>
        <v>1.0164207421366518</v>
      </c>
      <c r="U136" s="273">
        <f t="shared" si="16"/>
        <v>0.98550276125109204</v>
      </c>
      <c r="W136" s="252" t="str">
        <f>IF(ISNUMBER('Transformed 2007'!AE127),IF(ISNUMBER('Transformed 2007'!AG127),IF(ISNUMBER('Transformed 2010'!AI127),IF(ISNUMBER('Transformed 2007'!AK127),IF(ISNUMBER('Transformed 2007'!AM127),IF(ISNUMBER('Transformed 2007'!AO127),"","X"),"X"),"X"),"X"),"X"),"X")</f>
        <v/>
      </c>
      <c r="X136" s="252" t="str">
        <f>IF(ISNUMBER('Transformed 2010'!AE127),IF(ISNUMBER('Transformed 2010'!AG127),IF(ISNUMBER('Transformed 2010'!AI127),IF(ISNUMBER('Transformed 2010'!AK127),IF(ISNUMBER('Transformed 2010'!AM127),IF(ISNUMBER('Transformed 2010'!AO127),"","X"),"X"),"X"),"X"),"X"),"X")</f>
        <v/>
      </c>
      <c r="Y136" s="252" t="str">
        <f>IF(ISNUMBER('Transformed 2013'!AE127),IF(ISNUMBER('Transformed 2013'!AG127),IF(ISNUMBER('Transformed 2013'!AI127),IF(ISNUMBER('Transformed 2013'!AK127),IF(ISNUMBER('Transformed 2013'!AM127),IF(ISNUMBER('Transformed 2013'!AO127),"","X"),"X"),"X"),"X"),"X"),"X")</f>
        <v/>
      </c>
      <c r="Z136" s="252" t="str">
        <f>IF(ISNUMBER('Transformed 2016'!AE127),IF(ISNUMBER('Transformed 2016'!AG127),IF(ISNUMBER('Transformed 2016'!AI127),IF(ISNUMBER('Transformed 2016'!AK127),IF(ISNUMBER('Transformed 2016'!AM127),IF(ISNUMBER('Transformed 2016'!AO127),"","X"),"X"),"X"),"X"),"X"),"X")</f>
        <v/>
      </c>
      <c r="AA136" s="252" t="str">
        <f>IF(ISNUMBER('Transformed 2019 new'!AE127),IF(ISNUMBER('Transformed 2019 new'!AG127),IF(ISNUMBER('Transformed 2019 new'!AI127),IF(ISNUMBER('Transformed 2019 new'!AK127),IF(ISNUMBER('Transformed 2019 new'!AM127),IF(ISNUMBER('Transformed 2019 new'!AO127),"","X"),"X"),"X"),"X"),"X"),"X")</f>
        <v/>
      </c>
      <c r="AB136" s="260"/>
      <c r="AC136" s="252" t="str">
        <f>IF(ISNUMBER('Transformed 2007'!$AE127),"","X")</f>
        <v/>
      </c>
      <c r="AD136" s="252" t="str">
        <f>IF(ISNUMBER('Transformed 2010'!$AE127),"","X")</f>
        <v/>
      </c>
      <c r="AE136" s="252" t="str">
        <f>IF(ISNUMBER('Transformed 2013'!$AE127),"","X")</f>
        <v/>
      </c>
      <c r="AF136" s="252" t="str">
        <f>IF(ISNUMBER('Transformed 2016'!$AE127),"","X")</f>
        <v/>
      </c>
      <c r="AG136" s="266" t="str">
        <f>IF(ISNUMBER('Transformed 2019 new'!$AE127),"","X")</f>
        <v/>
      </c>
      <c r="AH136" s="252" t="str">
        <f>IF(ISNUMBER('Transformed 2007'!$AG127),"","X")</f>
        <v/>
      </c>
      <c r="AI136" s="252" t="str">
        <f>IF(ISNUMBER('Transformed 2010'!$AG127),"","X")</f>
        <v/>
      </c>
      <c r="AJ136" s="252" t="str">
        <f>IF(ISNUMBER('Transformed 2013'!$AG127),"","X")</f>
        <v/>
      </c>
      <c r="AK136" s="252" t="str">
        <f>IF(ISNUMBER('Transformed 2016'!$AG127),"","X")</f>
        <v/>
      </c>
      <c r="AL136" s="266" t="str">
        <f>IF(ISNUMBER('Transformed 2019 new'!$AG127),"","X")</f>
        <v/>
      </c>
      <c r="AM136" s="252" t="str">
        <f>IF(ISNUMBER('Transformed 2007'!$AI127),"","X")</f>
        <v/>
      </c>
      <c r="AN136" s="252" t="str">
        <f>IF(ISNUMBER('Transformed 2010'!$AI127),"","X")</f>
        <v/>
      </c>
      <c r="AO136" s="252" t="str">
        <f>IF(ISNUMBER('Transformed 2013'!$AI127),"","X")</f>
        <v/>
      </c>
      <c r="AP136" s="252" t="str">
        <f>IF(ISNUMBER('Transformed 2016'!$AI127),"","X")</f>
        <v/>
      </c>
      <c r="AQ136" s="266" t="str">
        <f>IF(ISNUMBER('Transformed 2019 new'!$AI127),"","X")</f>
        <v/>
      </c>
      <c r="AR136" s="252" t="str">
        <f>IF(ISNUMBER('Transformed 2007'!$AK127),"","X")</f>
        <v/>
      </c>
      <c r="AS136" s="252" t="str">
        <f>IF(ISNUMBER('Transformed 2010'!$AK127),"","X")</f>
        <v/>
      </c>
      <c r="AT136" s="252" t="str">
        <f>IF(ISNUMBER('Transformed 2013'!$AK127),"","X")</f>
        <v/>
      </c>
      <c r="AU136" s="252" t="str">
        <f>IF(ISNUMBER('Transformed 2016'!$AK127),"","X")</f>
        <v/>
      </c>
      <c r="AV136" s="266" t="str">
        <f>IF(ISNUMBER('Transformed 2019 new'!$AK127),"","X")</f>
        <v/>
      </c>
      <c r="AW136" s="252" t="str">
        <f>IF(ISNUMBER('Transformed 2007'!$AM127),"","X")</f>
        <v/>
      </c>
      <c r="AX136" s="252" t="str">
        <f>IF(ISNUMBER('Transformed 2010'!$AM127),"","X")</f>
        <v/>
      </c>
      <c r="AY136" s="252" t="str">
        <f>IF(ISNUMBER('Transformed 2013'!$AM127),"","X")</f>
        <v/>
      </c>
      <c r="AZ136" s="252" t="str">
        <f>IF(ISNUMBER('Transformed 2016'!$AM127),"","X")</f>
        <v/>
      </c>
      <c r="BA136" s="266" t="str">
        <f>IF(ISNUMBER('Transformed 2019 new'!$AM127),"","X")</f>
        <v/>
      </c>
      <c r="BB136" s="252" t="str">
        <f>IF(ISNUMBER('Transformed 2007'!$AO127),"","X")</f>
        <v/>
      </c>
      <c r="BC136" s="252" t="str">
        <f>IF(ISNUMBER('Transformed 2010'!$AO127),"","X")</f>
        <v/>
      </c>
      <c r="BD136" s="252" t="str">
        <f>IF(ISNUMBER('Transformed 2013'!$AO127),"","X")</f>
        <v/>
      </c>
      <c r="BE136" s="252" t="str">
        <f>IF(ISNUMBER('Transformed 2016'!$AO127),"","X")</f>
        <v/>
      </c>
      <c r="BF136" s="266" t="str">
        <f>IF(ISNUMBER('Transformed 2019 new'!$AO127),"","X")</f>
        <v/>
      </c>
    </row>
    <row r="137" spans="1:58" s="240" customFormat="1" ht="13">
      <c r="A137" s="241" t="s">
        <v>135</v>
      </c>
      <c r="B137" s="226" t="s">
        <v>135</v>
      </c>
      <c r="C137" s="239">
        <f>'Transformed 2007'!Y128</f>
        <v>0.67461049059201872</v>
      </c>
      <c r="D137" s="239">
        <f>'Transformed 2010'!Y128</f>
        <v>0.70152394443433586</v>
      </c>
      <c r="E137" s="239">
        <f>'Transformed 2013'!Y128</f>
        <v>0.73509366426657152</v>
      </c>
      <c r="F137" s="239">
        <f>'Transformed 2016'!Y128</f>
        <v>0.76278005094104095</v>
      </c>
      <c r="G137" s="239">
        <f>'Transformed 2019 new'!Y128</f>
        <v>0.72532815350223001</v>
      </c>
      <c r="J137" s="240">
        <v>1</v>
      </c>
      <c r="Q137" s="251">
        <f t="shared" si="15"/>
        <v>1.0398948048061019</v>
      </c>
      <c r="R137" s="251">
        <f t="shared" si="15"/>
        <v>1.0478525645468939</v>
      </c>
      <c r="S137" s="251">
        <f t="shared" si="15"/>
        <v>1.037663753641644</v>
      </c>
      <c r="T137" s="251">
        <f t="shared" si="15"/>
        <v>0.95090079061112498</v>
      </c>
      <c r="U137" s="273">
        <f t="shared" si="16"/>
        <v>1.0751806614594785</v>
      </c>
      <c r="W137" s="252" t="str">
        <f>IF(ISNUMBER('Transformed 2007'!AE128),IF(ISNUMBER('Transformed 2007'!AG128),IF(ISNUMBER('Transformed 2010'!AI128),IF(ISNUMBER('Transformed 2007'!AK128),IF(ISNUMBER('Transformed 2007'!AM128),IF(ISNUMBER('Transformed 2007'!AO128),"","X"),"X"),"X"),"X"),"X"),"X")</f>
        <v/>
      </c>
      <c r="X137" s="252" t="str">
        <f>IF(ISNUMBER('Transformed 2010'!AE128),IF(ISNUMBER('Transformed 2010'!AG128),IF(ISNUMBER('Transformed 2010'!AI128),IF(ISNUMBER('Transformed 2010'!AK128),IF(ISNUMBER('Transformed 2010'!AM128),IF(ISNUMBER('Transformed 2010'!AO128),"","X"),"X"),"X"),"X"),"X"),"X")</f>
        <v/>
      </c>
      <c r="Y137" s="252" t="str">
        <f>IF(ISNUMBER('Transformed 2013'!AE128),IF(ISNUMBER('Transformed 2013'!AG128),IF(ISNUMBER('Transformed 2013'!AI128),IF(ISNUMBER('Transformed 2013'!AK128),IF(ISNUMBER('Transformed 2013'!AM128),IF(ISNUMBER('Transformed 2013'!AO128),"","X"),"X"),"X"),"X"),"X"),"X")</f>
        <v/>
      </c>
      <c r="Z137" s="252" t="str">
        <f>IF(ISNUMBER('Transformed 2016'!AE128),IF(ISNUMBER('Transformed 2016'!AG128),IF(ISNUMBER('Transformed 2016'!AI128),IF(ISNUMBER('Transformed 2016'!AK128),IF(ISNUMBER('Transformed 2016'!AM128),IF(ISNUMBER('Transformed 2016'!AO128),"","X"),"X"),"X"),"X"),"X"),"X")</f>
        <v/>
      </c>
      <c r="AA137" s="252" t="str">
        <f>IF(ISNUMBER('Transformed 2019 new'!AE128),IF(ISNUMBER('Transformed 2019 new'!AG128),IF(ISNUMBER('Transformed 2019 new'!AI128),IF(ISNUMBER('Transformed 2019 new'!AK128),IF(ISNUMBER('Transformed 2019 new'!AM128),IF(ISNUMBER('Transformed 2019 new'!AO128),"","X"),"X"),"X"),"X"),"X"),"X")</f>
        <v/>
      </c>
      <c r="AB137" s="260"/>
      <c r="AC137" s="252" t="str">
        <f>IF(ISNUMBER('Transformed 2007'!$AE128),"","X")</f>
        <v/>
      </c>
      <c r="AD137" s="252" t="str">
        <f>IF(ISNUMBER('Transformed 2010'!$AE128),"","X")</f>
        <v/>
      </c>
      <c r="AE137" s="252" t="str">
        <f>IF(ISNUMBER('Transformed 2013'!$AE128),"","X")</f>
        <v/>
      </c>
      <c r="AF137" s="252" t="str">
        <f>IF(ISNUMBER('Transformed 2016'!$AE128),"","X")</f>
        <v/>
      </c>
      <c r="AG137" s="266" t="str">
        <f>IF(ISNUMBER('Transformed 2019 new'!$AE128),"","X")</f>
        <v/>
      </c>
      <c r="AH137" s="252" t="str">
        <f>IF(ISNUMBER('Transformed 2007'!$AG128),"","X")</f>
        <v/>
      </c>
      <c r="AI137" s="252" t="str">
        <f>IF(ISNUMBER('Transformed 2010'!$AG128),"","X")</f>
        <v/>
      </c>
      <c r="AJ137" s="252" t="str">
        <f>IF(ISNUMBER('Transformed 2013'!$AG128),"","X")</f>
        <v/>
      </c>
      <c r="AK137" s="252" t="str">
        <f>IF(ISNUMBER('Transformed 2016'!$AG128),"","X")</f>
        <v/>
      </c>
      <c r="AL137" s="266" t="str">
        <f>IF(ISNUMBER('Transformed 2019 new'!$AG128),"","X")</f>
        <v/>
      </c>
      <c r="AM137" s="252" t="str">
        <f>IF(ISNUMBER('Transformed 2007'!$AI128),"","X")</f>
        <v/>
      </c>
      <c r="AN137" s="252" t="str">
        <f>IF(ISNUMBER('Transformed 2010'!$AI128),"","X")</f>
        <v/>
      </c>
      <c r="AO137" s="252" t="str">
        <f>IF(ISNUMBER('Transformed 2013'!$AI128),"","X")</f>
        <v/>
      </c>
      <c r="AP137" s="252" t="str">
        <f>IF(ISNUMBER('Transformed 2016'!$AI128),"","X")</f>
        <v/>
      </c>
      <c r="AQ137" s="266" t="str">
        <f>IF(ISNUMBER('Transformed 2019 new'!$AI128),"","X")</f>
        <v/>
      </c>
      <c r="AR137" s="252" t="str">
        <f>IF(ISNUMBER('Transformed 2007'!$AK128),"","X")</f>
        <v/>
      </c>
      <c r="AS137" s="252" t="str">
        <f>IF(ISNUMBER('Transformed 2010'!$AK128),"","X")</f>
        <v/>
      </c>
      <c r="AT137" s="252" t="str">
        <f>IF(ISNUMBER('Transformed 2013'!$AK128),"","X")</f>
        <v/>
      </c>
      <c r="AU137" s="252" t="str">
        <f>IF(ISNUMBER('Transformed 2016'!$AK128),"","X")</f>
        <v/>
      </c>
      <c r="AV137" s="266" t="str">
        <f>IF(ISNUMBER('Transformed 2019 new'!$AK128),"","X")</f>
        <v/>
      </c>
      <c r="AW137" s="252" t="str">
        <f>IF(ISNUMBER('Transformed 2007'!$AM128),"","X")</f>
        <v/>
      </c>
      <c r="AX137" s="252" t="str">
        <f>IF(ISNUMBER('Transformed 2010'!$AM128),"","X")</f>
        <v/>
      </c>
      <c r="AY137" s="252" t="str">
        <f>IF(ISNUMBER('Transformed 2013'!$AM128),"","X")</f>
        <v/>
      </c>
      <c r="AZ137" s="252" t="str">
        <f>IF(ISNUMBER('Transformed 2016'!$AM128),"","X")</f>
        <v/>
      </c>
      <c r="BA137" s="266" t="str">
        <f>IF(ISNUMBER('Transformed 2019 new'!$AM128),"","X")</f>
        <v/>
      </c>
      <c r="BB137" s="252" t="str">
        <f>IF(ISNUMBER('Transformed 2007'!$AO128),"","X")</f>
        <v/>
      </c>
      <c r="BC137" s="252" t="str">
        <f>IF(ISNUMBER('Transformed 2010'!$AO128),"","X")</f>
        <v/>
      </c>
      <c r="BD137" s="252" t="str">
        <f>IF(ISNUMBER('Transformed 2013'!$AO128),"","X")</f>
        <v/>
      </c>
      <c r="BE137" s="252" t="str">
        <f>IF(ISNUMBER('Transformed 2016'!$AO128),"","X")</f>
        <v/>
      </c>
      <c r="BF137" s="266" t="str">
        <f>IF(ISNUMBER('Transformed 2019 new'!$AO128),"","X")</f>
        <v/>
      </c>
    </row>
    <row r="138" spans="1:58" s="240" customFormat="1" ht="13">
      <c r="A138" s="241" t="s">
        <v>178</v>
      </c>
      <c r="B138" s="227" t="s">
        <v>136</v>
      </c>
      <c r="C138" s="239">
        <f>'Transformed 2007'!Y129</f>
        <v>0.68111179746569339</v>
      </c>
      <c r="D138" s="239">
        <f>'Transformed 2010'!Y129</f>
        <v>0.6695416656264076</v>
      </c>
      <c r="E138" s="239">
        <f>'Transformed 2013'!Y129</f>
        <v>0.66635799124694328</v>
      </c>
      <c r="F138" s="239">
        <f>'Transformed 2016'!Y129</f>
        <v>0.67430911008890759</v>
      </c>
      <c r="G138" s="239">
        <f>'Transformed 2019 new'!Y129</f>
        <v>0.70739221127577867</v>
      </c>
      <c r="L138" s="240">
        <v>1</v>
      </c>
      <c r="Q138" s="251">
        <f t="shared" si="15"/>
        <v>0.98301287412384231</v>
      </c>
      <c r="R138" s="251">
        <f t="shared" si="15"/>
        <v>0.99524499438509817</v>
      </c>
      <c r="S138" s="251">
        <f t="shared" si="15"/>
        <v>1.0119322030296141</v>
      </c>
      <c r="T138" s="251">
        <f t="shared" si="15"/>
        <v>1.0490622189317731</v>
      </c>
      <c r="U138" s="273">
        <f t="shared" si="16"/>
        <v>1.0385845817204613</v>
      </c>
      <c r="W138" s="252" t="str">
        <f>IF(ISNUMBER('Transformed 2007'!AE129),IF(ISNUMBER('Transformed 2007'!AG129),IF(ISNUMBER('Transformed 2010'!AI129),IF(ISNUMBER('Transformed 2007'!AK129),IF(ISNUMBER('Transformed 2007'!AM129),IF(ISNUMBER('Transformed 2007'!AO129),"","X"),"X"),"X"),"X"),"X"),"X")</f>
        <v/>
      </c>
      <c r="X138" s="252" t="str">
        <f>IF(ISNUMBER('Transformed 2010'!AE129),IF(ISNUMBER('Transformed 2010'!AG129),IF(ISNUMBER('Transformed 2010'!AI129),IF(ISNUMBER('Transformed 2010'!AK129),IF(ISNUMBER('Transformed 2010'!AM129),IF(ISNUMBER('Transformed 2010'!AO129),"","X"),"X"),"X"),"X"),"X"),"X")</f>
        <v/>
      </c>
      <c r="Y138" s="252" t="str">
        <f>IF(ISNUMBER('Transformed 2013'!AE129),IF(ISNUMBER('Transformed 2013'!AG129),IF(ISNUMBER('Transformed 2013'!AI129),IF(ISNUMBER('Transformed 2013'!AK129),IF(ISNUMBER('Transformed 2013'!AM129),IF(ISNUMBER('Transformed 2013'!AO129),"","X"),"X"),"X"),"X"),"X"),"X")</f>
        <v/>
      </c>
      <c r="Z138" s="252" t="str">
        <f>IF(ISNUMBER('Transformed 2016'!AE129),IF(ISNUMBER('Transformed 2016'!AG129),IF(ISNUMBER('Transformed 2016'!AI129),IF(ISNUMBER('Transformed 2016'!AK129),IF(ISNUMBER('Transformed 2016'!AM129),IF(ISNUMBER('Transformed 2016'!AO129),"","X"),"X"),"X"),"X"),"X"),"X")</f>
        <v/>
      </c>
      <c r="AA138" s="252" t="str">
        <f>IF(ISNUMBER('Transformed 2019 new'!AE129),IF(ISNUMBER('Transformed 2019 new'!AG129),IF(ISNUMBER('Transformed 2019 new'!AI129),IF(ISNUMBER('Transformed 2019 new'!AK129),IF(ISNUMBER('Transformed 2019 new'!AM129),IF(ISNUMBER('Transformed 2019 new'!AO129),"","X"),"X"),"X"),"X"),"X"),"X")</f>
        <v/>
      </c>
      <c r="AB138" s="260"/>
      <c r="AC138" s="252" t="str">
        <f>IF(ISNUMBER('Transformed 2007'!$AE129),"","X")</f>
        <v/>
      </c>
      <c r="AD138" s="252" t="str">
        <f>IF(ISNUMBER('Transformed 2010'!$AE129),"","X")</f>
        <v/>
      </c>
      <c r="AE138" s="252" t="str">
        <f>IF(ISNUMBER('Transformed 2013'!$AE129),"","X")</f>
        <v/>
      </c>
      <c r="AF138" s="252" t="str">
        <f>IF(ISNUMBER('Transformed 2016'!$AE129),"","X")</f>
        <v/>
      </c>
      <c r="AG138" s="266" t="str">
        <f>IF(ISNUMBER('Transformed 2019 new'!$AE129),"","X")</f>
        <v/>
      </c>
      <c r="AH138" s="252" t="str">
        <f>IF(ISNUMBER('Transformed 2007'!$AG129),"","X")</f>
        <v/>
      </c>
      <c r="AI138" s="252" t="str">
        <f>IF(ISNUMBER('Transformed 2010'!$AG129),"","X")</f>
        <v/>
      </c>
      <c r="AJ138" s="252" t="str">
        <f>IF(ISNUMBER('Transformed 2013'!$AG129),"","X")</f>
        <v/>
      </c>
      <c r="AK138" s="252" t="str">
        <f>IF(ISNUMBER('Transformed 2016'!$AG129),"","X")</f>
        <v/>
      </c>
      <c r="AL138" s="266" t="str">
        <f>IF(ISNUMBER('Transformed 2019 new'!$AG129),"","X")</f>
        <v/>
      </c>
      <c r="AM138" s="252" t="str">
        <f>IF(ISNUMBER('Transformed 2007'!$AI129),"","X")</f>
        <v/>
      </c>
      <c r="AN138" s="252" t="str">
        <f>IF(ISNUMBER('Transformed 2010'!$AI129),"","X")</f>
        <v/>
      </c>
      <c r="AO138" s="252" t="str">
        <f>IF(ISNUMBER('Transformed 2013'!$AI129),"","X")</f>
        <v/>
      </c>
      <c r="AP138" s="252" t="str">
        <f>IF(ISNUMBER('Transformed 2016'!$AI129),"","X")</f>
        <v/>
      </c>
      <c r="AQ138" s="266" t="str">
        <f>IF(ISNUMBER('Transformed 2019 new'!$AI129),"","X")</f>
        <v/>
      </c>
      <c r="AR138" s="252" t="str">
        <f>IF(ISNUMBER('Transformed 2007'!$AK129),"","X")</f>
        <v/>
      </c>
      <c r="AS138" s="252" t="str">
        <f>IF(ISNUMBER('Transformed 2010'!$AK129),"","X")</f>
        <v/>
      </c>
      <c r="AT138" s="252" t="str">
        <f>IF(ISNUMBER('Transformed 2013'!$AK129),"","X")</f>
        <v/>
      </c>
      <c r="AU138" s="252" t="str">
        <f>IF(ISNUMBER('Transformed 2016'!$AK129),"","X")</f>
        <v/>
      </c>
      <c r="AV138" s="266" t="str">
        <f>IF(ISNUMBER('Transformed 2019 new'!$AK129),"","X")</f>
        <v/>
      </c>
      <c r="AW138" s="252" t="str">
        <f>IF(ISNUMBER('Transformed 2007'!$AM129),"","X")</f>
        <v/>
      </c>
      <c r="AX138" s="252" t="str">
        <f>IF(ISNUMBER('Transformed 2010'!$AM129),"","X")</f>
        <v/>
      </c>
      <c r="AY138" s="252" t="str">
        <f>IF(ISNUMBER('Transformed 2013'!$AM129),"","X")</f>
        <v/>
      </c>
      <c r="AZ138" s="252" t="str">
        <f>IF(ISNUMBER('Transformed 2016'!$AM129),"","X")</f>
        <v/>
      </c>
      <c r="BA138" s="266" t="str">
        <f>IF(ISNUMBER('Transformed 2019 new'!$AM129),"","X")</f>
        <v/>
      </c>
      <c r="BB138" s="252" t="str">
        <f>IF(ISNUMBER('Transformed 2007'!$AO129),"","X")</f>
        <v/>
      </c>
      <c r="BC138" s="252" t="str">
        <f>IF(ISNUMBER('Transformed 2010'!$AO129),"","X")</f>
        <v/>
      </c>
      <c r="BD138" s="252" t="str">
        <f>IF(ISNUMBER('Transformed 2013'!$AO129),"","X")</f>
        <v/>
      </c>
      <c r="BE138" s="252" t="str">
        <f>IF(ISNUMBER('Transformed 2016'!$AO129),"","X")</f>
        <v/>
      </c>
      <c r="BF138" s="266" t="str">
        <f>IF(ISNUMBER('Transformed 2019 new'!$AO129),"","X")</f>
        <v/>
      </c>
    </row>
    <row r="139" spans="1:58" s="240" customFormat="1" ht="13">
      <c r="A139" s="241" t="s">
        <v>137</v>
      </c>
      <c r="B139" s="226" t="s">
        <v>137</v>
      </c>
      <c r="C139" s="239">
        <f>'Transformed 2007'!Y130</f>
        <v>0.79463899471339294</v>
      </c>
      <c r="D139" s="239">
        <f>'Transformed 2010'!Y130</f>
        <v>0.79281764786249997</v>
      </c>
      <c r="E139" s="239">
        <f>'Transformed 2013'!Y130</f>
        <v>0.78548762040178577</v>
      </c>
      <c r="F139" s="239">
        <f>'Transformed 2016'!Y130</f>
        <v>0.78827452162589284</v>
      </c>
      <c r="G139" s="239">
        <f>'Transformed 2019 new'!Y130</f>
        <v>0.80645413805923805</v>
      </c>
      <c r="L139" s="240">
        <v>1</v>
      </c>
      <c r="Q139" s="251">
        <f t="shared" si="15"/>
        <v>0.9977079568671936</v>
      </c>
      <c r="R139" s="251">
        <f t="shared" si="15"/>
        <v>0.99075445976703902</v>
      </c>
      <c r="S139" s="251">
        <f t="shared" si="15"/>
        <v>1.0035479887291943</v>
      </c>
      <c r="T139" s="251">
        <f t="shared" si="15"/>
        <v>1.0230625447538859</v>
      </c>
      <c r="U139" s="273">
        <f t="shared" si="16"/>
        <v>1.0148685672669595</v>
      </c>
      <c r="W139" s="252" t="str">
        <f>IF(ISNUMBER('Transformed 2007'!AE130),IF(ISNUMBER('Transformed 2007'!AG130),IF(ISNUMBER('Transformed 2010'!AI130),IF(ISNUMBER('Transformed 2007'!AK130),IF(ISNUMBER('Transformed 2007'!AM130),IF(ISNUMBER('Transformed 2007'!AO130),"","X"),"X"),"X"),"X"),"X"),"X")</f>
        <v/>
      </c>
      <c r="X139" s="252" t="str">
        <f>IF(ISNUMBER('Transformed 2010'!AE130),IF(ISNUMBER('Transformed 2010'!AG130),IF(ISNUMBER('Transformed 2010'!AI130),IF(ISNUMBER('Transformed 2010'!AK130),IF(ISNUMBER('Transformed 2010'!AM130),IF(ISNUMBER('Transformed 2010'!AO130),"","X"),"X"),"X"),"X"),"X"),"X")</f>
        <v/>
      </c>
      <c r="Y139" s="252" t="str">
        <f>IF(ISNUMBER('Transformed 2013'!AE130),IF(ISNUMBER('Transformed 2013'!AG130),IF(ISNUMBER('Transformed 2013'!AI130),IF(ISNUMBER('Transformed 2013'!AK130),IF(ISNUMBER('Transformed 2013'!AM130),IF(ISNUMBER('Transformed 2013'!AO130),"","X"),"X"),"X"),"X"),"X"),"X")</f>
        <v/>
      </c>
      <c r="Z139" s="252" t="str">
        <f>IF(ISNUMBER('Transformed 2016'!AE130),IF(ISNUMBER('Transformed 2016'!AG130),IF(ISNUMBER('Transformed 2016'!AI130),IF(ISNUMBER('Transformed 2016'!AK130),IF(ISNUMBER('Transformed 2016'!AM130),IF(ISNUMBER('Transformed 2016'!AO130),"","X"),"X"),"X"),"X"),"X"),"X")</f>
        <v/>
      </c>
      <c r="AA139" s="252" t="str">
        <f>IF(ISNUMBER('Transformed 2019 new'!AE130),IF(ISNUMBER('Transformed 2019 new'!AG130),IF(ISNUMBER('Transformed 2019 new'!AI130),IF(ISNUMBER('Transformed 2019 new'!AK130),IF(ISNUMBER('Transformed 2019 new'!AM130),IF(ISNUMBER('Transformed 2019 new'!AO130),"","X"),"X"),"X"),"X"),"X"),"X")</f>
        <v/>
      </c>
      <c r="AB139" s="260"/>
      <c r="AC139" s="252" t="str">
        <f>IF(ISNUMBER('Transformed 2007'!$AE130),"","X")</f>
        <v/>
      </c>
      <c r="AD139" s="252" t="str">
        <f>IF(ISNUMBER('Transformed 2010'!$AE130),"","X")</f>
        <v/>
      </c>
      <c r="AE139" s="252" t="str">
        <f>IF(ISNUMBER('Transformed 2013'!$AE130),"","X")</f>
        <v/>
      </c>
      <c r="AF139" s="252" t="str">
        <f>IF(ISNUMBER('Transformed 2016'!$AE130),"","X")</f>
        <v/>
      </c>
      <c r="AG139" s="266" t="str">
        <f>IF(ISNUMBER('Transformed 2019 new'!$AE130),"","X")</f>
        <v/>
      </c>
      <c r="AH139" s="252" t="str">
        <f>IF(ISNUMBER('Transformed 2007'!$AG130),"","X")</f>
        <v/>
      </c>
      <c r="AI139" s="252" t="str">
        <f>IF(ISNUMBER('Transformed 2010'!$AG130),"","X")</f>
        <v/>
      </c>
      <c r="AJ139" s="252" t="str">
        <f>IF(ISNUMBER('Transformed 2013'!$AG130),"","X")</f>
        <v/>
      </c>
      <c r="AK139" s="252" t="str">
        <f>IF(ISNUMBER('Transformed 2016'!$AG130),"","X")</f>
        <v/>
      </c>
      <c r="AL139" s="266" t="str">
        <f>IF(ISNUMBER('Transformed 2019 new'!$AG130),"","X")</f>
        <v/>
      </c>
      <c r="AM139" s="252" t="str">
        <f>IF(ISNUMBER('Transformed 2007'!$AI130),"","X")</f>
        <v/>
      </c>
      <c r="AN139" s="252" t="str">
        <f>IF(ISNUMBER('Transformed 2010'!$AI130),"","X")</f>
        <v/>
      </c>
      <c r="AO139" s="252" t="str">
        <f>IF(ISNUMBER('Transformed 2013'!$AI130),"","X")</f>
        <v/>
      </c>
      <c r="AP139" s="252" t="str">
        <f>IF(ISNUMBER('Transformed 2016'!$AI130),"","X")</f>
        <v/>
      </c>
      <c r="AQ139" s="266" t="str">
        <f>IF(ISNUMBER('Transformed 2019 new'!$AI130),"","X")</f>
        <v/>
      </c>
      <c r="AR139" s="252" t="str">
        <f>IF(ISNUMBER('Transformed 2007'!$AK130),"","X")</f>
        <v/>
      </c>
      <c r="AS139" s="252" t="str">
        <f>IF(ISNUMBER('Transformed 2010'!$AK130),"","X")</f>
        <v/>
      </c>
      <c r="AT139" s="252" t="str">
        <f>IF(ISNUMBER('Transformed 2013'!$AK130),"","X")</f>
        <v/>
      </c>
      <c r="AU139" s="252" t="str">
        <f>IF(ISNUMBER('Transformed 2016'!$AK130),"","X")</f>
        <v/>
      </c>
      <c r="AV139" s="266" t="str">
        <f>IF(ISNUMBER('Transformed 2019 new'!$AK130),"","X")</f>
        <v/>
      </c>
      <c r="AW139" s="252" t="str">
        <f>IF(ISNUMBER('Transformed 2007'!$AM130),"","X")</f>
        <v/>
      </c>
      <c r="AX139" s="252" t="str">
        <f>IF(ISNUMBER('Transformed 2010'!$AM130),"","X")</f>
        <v/>
      </c>
      <c r="AY139" s="252" t="str">
        <f>IF(ISNUMBER('Transformed 2013'!$AM130),"","X")</f>
        <v/>
      </c>
      <c r="AZ139" s="252" t="str">
        <f>IF(ISNUMBER('Transformed 2016'!$AM130),"","X")</f>
        <v/>
      </c>
      <c r="BA139" s="266" t="str">
        <f>IF(ISNUMBER('Transformed 2019 new'!$AM130),"","X")</f>
        <v/>
      </c>
      <c r="BB139" s="252" t="str">
        <f>IF(ISNUMBER('Transformed 2007'!$AO130),"","X")</f>
        <v/>
      </c>
      <c r="BC139" s="252" t="str">
        <f>IF(ISNUMBER('Transformed 2010'!$AO130),"","X")</f>
        <v/>
      </c>
      <c r="BD139" s="252" t="str">
        <f>IF(ISNUMBER('Transformed 2013'!$AO130),"","X")</f>
        <v/>
      </c>
      <c r="BE139" s="252" t="str">
        <f>IF(ISNUMBER('Transformed 2016'!$AO130),"","X")</f>
        <v/>
      </c>
      <c r="BF139" s="266" t="str">
        <f>IF(ISNUMBER('Transformed 2019 new'!$AO130),"","X")</f>
        <v/>
      </c>
    </row>
    <row r="140" spans="1:58" s="240" customFormat="1" ht="13">
      <c r="A140" s="241" t="s">
        <v>138</v>
      </c>
      <c r="B140" s="226" t="s">
        <v>138</v>
      </c>
      <c r="C140" s="239">
        <f>'Transformed 2007'!Y131</f>
        <v>0.69337671158938985</v>
      </c>
      <c r="D140" s="239">
        <f>'Transformed 2010'!Y131</f>
        <v>0.69229830435432516</v>
      </c>
      <c r="E140" s="239">
        <f>'Transformed 2013'!Y131</f>
        <v>0.71790277212843234</v>
      </c>
      <c r="F140" s="239">
        <f>'Transformed 2016'!Y131</f>
        <v>0.7307771244543253</v>
      </c>
      <c r="G140" s="239">
        <f>'Transformed 2019 new'!Y131</f>
        <v>0.68926157636483398</v>
      </c>
      <c r="K140" s="240">
        <v>1</v>
      </c>
      <c r="Q140" s="251">
        <f t="shared" si="15"/>
        <v>0.99844470225630633</v>
      </c>
      <c r="R140" s="251">
        <f t="shared" si="15"/>
        <v>1.0369847327561885</v>
      </c>
      <c r="S140" s="251">
        <f t="shared" si="15"/>
        <v>1.0179332812544004</v>
      </c>
      <c r="T140" s="251">
        <f t="shared" si="15"/>
        <v>0.94318986363935353</v>
      </c>
      <c r="U140" s="273">
        <f t="shared" si="16"/>
        <v>0.9940650801277664</v>
      </c>
      <c r="W140" s="252" t="str">
        <f>IF(ISNUMBER('Transformed 2007'!AE131),IF(ISNUMBER('Transformed 2007'!AG131),IF(ISNUMBER('Transformed 2010'!AI131),IF(ISNUMBER('Transformed 2007'!AK131),IF(ISNUMBER('Transformed 2007'!AM131),IF(ISNUMBER('Transformed 2007'!AO131),"","X"),"X"),"X"),"X"),"X"),"X")</f>
        <v/>
      </c>
      <c r="X140" s="252" t="str">
        <f>IF(ISNUMBER('Transformed 2010'!AE131),IF(ISNUMBER('Transformed 2010'!AG131),IF(ISNUMBER('Transformed 2010'!AI131),IF(ISNUMBER('Transformed 2010'!AK131),IF(ISNUMBER('Transformed 2010'!AM131),IF(ISNUMBER('Transformed 2010'!AO131),"","X"),"X"),"X"),"X"),"X"),"X")</f>
        <v/>
      </c>
      <c r="Y140" s="252" t="str">
        <f>IF(ISNUMBER('Transformed 2013'!AE131),IF(ISNUMBER('Transformed 2013'!AG131),IF(ISNUMBER('Transformed 2013'!AI131),IF(ISNUMBER('Transformed 2013'!AK131),IF(ISNUMBER('Transformed 2013'!AM131),IF(ISNUMBER('Transformed 2013'!AO131),"","X"),"X"),"X"),"X"),"X"),"X")</f>
        <v/>
      </c>
      <c r="Z140" s="252" t="str">
        <f>IF(ISNUMBER('Transformed 2016'!AE131),IF(ISNUMBER('Transformed 2016'!AG131),IF(ISNUMBER('Transformed 2016'!AI131),IF(ISNUMBER('Transformed 2016'!AK131),IF(ISNUMBER('Transformed 2016'!AM131),IF(ISNUMBER('Transformed 2016'!AO131),"","X"),"X"),"X"),"X"),"X"),"X")</f>
        <v/>
      </c>
      <c r="AA140" s="252" t="str">
        <f>IF(ISNUMBER('Transformed 2019 new'!AE131),IF(ISNUMBER('Transformed 2019 new'!AG131),IF(ISNUMBER('Transformed 2019 new'!AI131),IF(ISNUMBER('Transformed 2019 new'!AK131),IF(ISNUMBER('Transformed 2019 new'!AM131),IF(ISNUMBER('Transformed 2019 new'!AO131),"","X"),"X"),"X"),"X"),"X"),"X")</f>
        <v/>
      </c>
      <c r="AB140" s="260"/>
      <c r="AC140" s="252" t="str">
        <f>IF(ISNUMBER('Transformed 2007'!$AE131),"","X")</f>
        <v/>
      </c>
      <c r="AD140" s="252" t="str">
        <f>IF(ISNUMBER('Transformed 2010'!$AE131),"","X")</f>
        <v/>
      </c>
      <c r="AE140" s="252" t="str">
        <f>IF(ISNUMBER('Transformed 2013'!$AE131),"","X")</f>
        <v/>
      </c>
      <c r="AF140" s="252" t="str">
        <f>IF(ISNUMBER('Transformed 2016'!$AE131),"","X")</f>
        <v/>
      </c>
      <c r="AG140" s="266" t="str">
        <f>IF(ISNUMBER('Transformed 2019 new'!$AE131),"","X")</f>
        <v/>
      </c>
      <c r="AH140" s="252" t="str">
        <f>IF(ISNUMBER('Transformed 2007'!$AG131),"","X")</f>
        <v/>
      </c>
      <c r="AI140" s="252" t="str">
        <f>IF(ISNUMBER('Transformed 2010'!$AG131),"","X")</f>
        <v/>
      </c>
      <c r="AJ140" s="252" t="str">
        <f>IF(ISNUMBER('Transformed 2013'!$AG131),"","X")</f>
        <v/>
      </c>
      <c r="AK140" s="252" t="str">
        <f>IF(ISNUMBER('Transformed 2016'!$AG131),"","X")</f>
        <v/>
      </c>
      <c r="AL140" s="266" t="str">
        <f>IF(ISNUMBER('Transformed 2019 new'!$AG131),"","X")</f>
        <v/>
      </c>
      <c r="AM140" s="252" t="str">
        <f>IF(ISNUMBER('Transformed 2007'!$AI131),"","X")</f>
        <v/>
      </c>
      <c r="AN140" s="252" t="str">
        <f>IF(ISNUMBER('Transformed 2010'!$AI131),"","X")</f>
        <v/>
      </c>
      <c r="AO140" s="252" t="str">
        <f>IF(ISNUMBER('Transformed 2013'!$AI131),"","X")</f>
        <v/>
      </c>
      <c r="AP140" s="252" t="str">
        <f>IF(ISNUMBER('Transformed 2016'!$AI131),"","X")</f>
        <v/>
      </c>
      <c r="AQ140" s="266" t="str">
        <f>IF(ISNUMBER('Transformed 2019 new'!$AI131),"","X")</f>
        <v/>
      </c>
      <c r="AR140" s="252" t="str">
        <f>IF(ISNUMBER('Transformed 2007'!$AK131),"","X")</f>
        <v/>
      </c>
      <c r="AS140" s="252" t="str">
        <f>IF(ISNUMBER('Transformed 2010'!$AK131),"","X")</f>
        <v/>
      </c>
      <c r="AT140" s="252" t="str">
        <f>IF(ISNUMBER('Transformed 2013'!$AK131),"","X")</f>
        <v/>
      </c>
      <c r="AU140" s="252" t="str">
        <f>IF(ISNUMBER('Transformed 2016'!$AK131),"","X")</f>
        <v/>
      </c>
      <c r="AV140" s="266" t="str">
        <f>IF(ISNUMBER('Transformed 2019 new'!$AK131),"","X")</f>
        <v/>
      </c>
      <c r="AW140" s="252" t="str">
        <f>IF(ISNUMBER('Transformed 2007'!$AM131),"","X")</f>
        <v/>
      </c>
      <c r="AX140" s="252" t="str">
        <f>IF(ISNUMBER('Transformed 2010'!$AM131),"","X")</f>
        <v/>
      </c>
      <c r="AY140" s="252" t="str">
        <f>IF(ISNUMBER('Transformed 2013'!$AM131),"","X")</f>
        <v/>
      </c>
      <c r="AZ140" s="252" t="str">
        <f>IF(ISNUMBER('Transformed 2016'!$AM131),"","X")</f>
        <v/>
      </c>
      <c r="BA140" s="266" t="str">
        <f>IF(ISNUMBER('Transformed 2019 new'!$AM131),"","X")</f>
        <v/>
      </c>
      <c r="BB140" s="252" t="str">
        <f>IF(ISNUMBER('Transformed 2007'!$AO131),"","X")</f>
        <v/>
      </c>
      <c r="BC140" s="252" t="str">
        <f>IF(ISNUMBER('Transformed 2010'!$AO131),"","X")</f>
        <v/>
      </c>
      <c r="BD140" s="252" t="str">
        <f>IF(ISNUMBER('Transformed 2013'!$AO131),"","X")</f>
        <v/>
      </c>
      <c r="BE140" s="252" t="str">
        <f>IF(ISNUMBER('Transformed 2016'!$AO131),"","X")</f>
        <v/>
      </c>
      <c r="BF140" s="266" t="str">
        <f>IF(ISNUMBER('Transformed 2019 new'!$AO131),"","X")</f>
        <v/>
      </c>
    </row>
    <row r="141" spans="1:58" s="240" customFormat="1" ht="14">
      <c r="A141" s="241" t="s">
        <v>139</v>
      </c>
      <c r="B141" s="267" t="s">
        <v>139</v>
      </c>
      <c r="C141" s="268"/>
      <c r="D141" s="268"/>
      <c r="E141" s="239"/>
      <c r="F141" s="239"/>
      <c r="G141" s="239"/>
      <c r="K141" s="240">
        <v>1</v>
      </c>
      <c r="U141" s="274"/>
      <c r="V141" s="277" t="s">
        <v>682</v>
      </c>
      <c r="W141" s="252"/>
      <c r="X141" s="252"/>
      <c r="Y141" s="252" t="str">
        <f>IF(ISNUMBER('Transformed 2013'!AE132),IF(ISNUMBER('Transformed 2013'!AG132),IF(ISNUMBER('Transformed 2013'!AI132),IF(ISNUMBER('Transformed 2013'!AK132),IF(ISNUMBER('Transformed 2013'!AM132),IF(ISNUMBER('Transformed 2013'!AO132),"","X"),"X"),"X"),"X"),"X"),"X")</f>
        <v/>
      </c>
      <c r="Z141" s="252" t="str">
        <f>IF(ISNUMBER('Transformed 2016'!AE132),IF(ISNUMBER('Transformed 2016'!AG132),IF(ISNUMBER('Transformed 2016'!AI132),IF(ISNUMBER('Transformed 2016'!AK132),IF(ISNUMBER('Transformed 2016'!AM132),IF(ISNUMBER('Transformed 2016'!AO132),"","X"),"X"),"X"),"X"),"X"),"X")</f>
        <v/>
      </c>
      <c r="AA141" s="252" t="str">
        <f>IF(ISNUMBER('Transformed 2019 new'!AE132),IF(ISNUMBER('Transformed 2019 new'!AG132),IF(ISNUMBER('Transformed 2019 new'!AI132),IF(ISNUMBER('Transformed 2019 new'!AK132),IF(ISNUMBER('Transformed 2019 new'!AM132),IF(ISNUMBER('Transformed 2019 new'!AO132),"","X"),"X"),"X"),"X"),"X"),"X")</f>
        <v/>
      </c>
      <c r="AB141" s="260"/>
      <c r="AC141" s="252"/>
      <c r="AD141" s="252"/>
      <c r="AE141" s="252" t="str">
        <f>IF(ISNUMBER('Transformed 2013'!$AE132),"","X")</f>
        <v/>
      </c>
      <c r="AF141" s="252" t="str">
        <f>IF(ISNUMBER('Transformed 2016'!$AE132),"","X")</f>
        <v/>
      </c>
      <c r="AG141" s="266" t="str">
        <f>IF(ISNUMBER('Transformed 2019 new'!$AE132),"","X")</f>
        <v/>
      </c>
      <c r="AH141" s="252"/>
      <c r="AI141" s="252"/>
      <c r="AJ141" s="252" t="str">
        <f>IF(ISNUMBER('Transformed 2013'!$AG132),"","X")</f>
        <v/>
      </c>
      <c r="AK141" s="252" t="str">
        <f>IF(ISNUMBER('Transformed 2016'!$AG132),"","X")</f>
        <v/>
      </c>
      <c r="AL141" s="266" t="str">
        <f>IF(ISNUMBER('Transformed 2019 new'!$AG132),"","X")</f>
        <v/>
      </c>
      <c r="AM141" s="252"/>
      <c r="AN141" s="252"/>
      <c r="AO141" s="252" t="str">
        <f>IF(ISNUMBER('Transformed 2013'!$AI132),"","X")</f>
        <v/>
      </c>
      <c r="AP141" s="252" t="str">
        <f>IF(ISNUMBER('Transformed 2016'!$AI132),"","X")</f>
        <v/>
      </c>
      <c r="AQ141" s="266" t="str">
        <f>IF(ISNUMBER('Transformed 2019 new'!$AI132),"","X")</f>
        <v/>
      </c>
      <c r="AR141" s="252"/>
      <c r="AS141" s="252"/>
      <c r="AT141" s="252" t="str">
        <f>IF(ISNUMBER('Transformed 2013'!$AK132),"","X")</f>
        <v/>
      </c>
      <c r="AU141" s="252" t="str">
        <f>IF(ISNUMBER('Transformed 2016'!$AK132),"","X")</f>
        <v/>
      </c>
      <c r="AV141" s="266" t="str">
        <f>IF(ISNUMBER('Transformed 2019 new'!$AK132),"","X")</f>
        <v/>
      </c>
      <c r="AW141" s="252"/>
      <c r="AX141" s="252"/>
      <c r="AY141" s="252" t="str">
        <f>IF(ISNUMBER('Transformed 2013'!$AM132),"","X")</f>
        <v/>
      </c>
      <c r="AZ141" s="252" t="str">
        <f>IF(ISNUMBER('Transformed 2016'!$AM132),"","X")</f>
        <v/>
      </c>
      <c r="BA141" s="266" t="str">
        <f>IF(ISNUMBER('Transformed 2019 new'!$AM132),"","X")</f>
        <v/>
      </c>
      <c r="BB141" s="252"/>
      <c r="BC141" s="252"/>
      <c r="BD141" s="252" t="str">
        <f>IF(ISNUMBER('Transformed 2013'!$AO132),"","X")</f>
        <v/>
      </c>
      <c r="BE141" s="252" t="str">
        <f>IF(ISNUMBER('Transformed 2016'!$AO132),"","X")</f>
        <v/>
      </c>
      <c r="BF141" s="266" t="str">
        <f>IF(ISNUMBER('Transformed 2019 new'!$AO132),"","X")</f>
        <v/>
      </c>
    </row>
    <row r="142" spans="1:58" s="240" customFormat="1" ht="13">
      <c r="A142" s="241" t="s">
        <v>140</v>
      </c>
      <c r="B142" s="226" t="s">
        <v>140</v>
      </c>
      <c r="C142" s="239">
        <f>'Transformed 2007'!Y133</f>
        <v>0.68662462736160723</v>
      </c>
      <c r="D142" s="239">
        <f>'Transformed 2010'!Y133</f>
        <v>0.67687874913571433</v>
      </c>
      <c r="E142" s="239">
        <f>'Transformed 2013'!Y133</f>
        <v>0.68757562647321424</v>
      </c>
      <c r="F142" s="239">
        <f>'Transformed 2016'!Y133</f>
        <v>0.71302118622142863</v>
      </c>
      <c r="G142" s="239">
        <f>'Transformed 2019 new'!Y133</f>
        <v>0.74262326821263569</v>
      </c>
      <c r="L142" s="240">
        <v>1</v>
      </c>
      <c r="Q142" s="251">
        <f t="shared" si="15"/>
        <v>0.98580610447466477</v>
      </c>
      <c r="R142" s="251">
        <f t="shared" si="15"/>
        <v>1.0158032400206956</v>
      </c>
      <c r="S142" s="251">
        <f t="shared" si="15"/>
        <v>1.0370076523490694</v>
      </c>
      <c r="T142" s="251">
        <f t="shared" si="15"/>
        <v>1.0415164129246703</v>
      </c>
      <c r="U142" s="273">
        <f t="shared" si="16"/>
        <v>1.0815564117852956</v>
      </c>
      <c r="W142" s="252" t="str">
        <f>IF(ISNUMBER('Transformed 2007'!AE133),IF(ISNUMBER('Transformed 2007'!AG133),IF(ISNUMBER('Transformed 2010'!AI133),IF(ISNUMBER('Transformed 2007'!AK133),IF(ISNUMBER('Transformed 2007'!AM133),IF(ISNUMBER('Transformed 2007'!AO133),"","X"),"X"),"X"),"X"),"X"),"X")</f>
        <v/>
      </c>
      <c r="X142" s="252" t="str">
        <f>IF(ISNUMBER('Transformed 2010'!AE133),IF(ISNUMBER('Transformed 2010'!AG133),IF(ISNUMBER('Transformed 2010'!AI133),IF(ISNUMBER('Transformed 2010'!AK133),IF(ISNUMBER('Transformed 2010'!AM133),IF(ISNUMBER('Transformed 2010'!AO133),"","X"),"X"),"X"),"X"),"X"),"X")</f>
        <v/>
      </c>
      <c r="Y142" s="252" t="str">
        <f>IF(ISNUMBER('Transformed 2013'!AE133),IF(ISNUMBER('Transformed 2013'!AG133),IF(ISNUMBER('Transformed 2013'!AI133),IF(ISNUMBER('Transformed 2013'!AK133),IF(ISNUMBER('Transformed 2013'!AM133),IF(ISNUMBER('Transformed 2013'!AO133),"","X"),"X"),"X"),"X"),"X"),"X")</f>
        <v/>
      </c>
      <c r="Z142" s="252" t="str">
        <f>IF(ISNUMBER('Transformed 2016'!AE133),IF(ISNUMBER('Transformed 2016'!AG133),IF(ISNUMBER('Transformed 2016'!AI133),IF(ISNUMBER('Transformed 2016'!AK133),IF(ISNUMBER('Transformed 2016'!AM133),IF(ISNUMBER('Transformed 2016'!AO133),"","X"),"X"),"X"),"X"),"X"),"X")</f>
        <v/>
      </c>
      <c r="AA142" s="252" t="str">
        <f>IF(ISNUMBER('Transformed 2019 new'!AE133),IF(ISNUMBER('Transformed 2019 new'!AG133),IF(ISNUMBER('Transformed 2019 new'!AI133),IF(ISNUMBER('Transformed 2019 new'!AK133),IF(ISNUMBER('Transformed 2019 new'!AM133),IF(ISNUMBER('Transformed 2019 new'!AO133),"","X"),"X"),"X"),"X"),"X"),"X")</f>
        <v/>
      </c>
      <c r="AB142" s="260"/>
      <c r="AC142" s="252" t="str">
        <f>IF(ISNUMBER('Transformed 2007'!$AE133),"","X")</f>
        <v/>
      </c>
      <c r="AD142" s="252" t="str">
        <f>IF(ISNUMBER('Transformed 2010'!$AE133),"","X")</f>
        <v/>
      </c>
      <c r="AE142" s="252" t="str">
        <f>IF(ISNUMBER('Transformed 2013'!$AE133),"","X")</f>
        <v/>
      </c>
      <c r="AF142" s="252" t="str">
        <f>IF(ISNUMBER('Transformed 2016'!$AE133),"","X")</f>
        <v/>
      </c>
      <c r="AG142" s="266" t="str">
        <f>IF(ISNUMBER('Transformed 2019 new'!$AE133),"","X")</f>
        <v/>
      </c>
      <c r="AH142" s="252" t="str">
        <f>IF(ISNUMBER('Transformed 2007'!$AG133),"","X")</f>
        <v/>
      </c>
      <c r="AI142" s="252" t="str">
        <f>IF(ISNUMBER('Transformed 2010'!$AG133),"","X")</f>
        <v/>
      </c>
      <c r="AJ142" s="252" t="str">
        <f>IF(ISNUMBER('Transformed 2013'!$AG133),"","X")</f>
        <v/>
      </c>
      <c r="AK142" s="252" t="str">
        <f>IF(ISNUMBER('Transformed 2016'!$AG133),"","X")</f>
        <v/>
      </c>
      <c r="AL142" s="266" t="str">
        <f>IF(ISNUMBER('Transformed 2019 new'!$AG133),"","X")</f>
        <v/>
      </c>
      <c r="AM142" s="252" t="str">
        <f>IF(ISNUMBER('Transformed 2007'!$AI133),"","X")</f>
        <v/>
      </c>
      <c r="AN142" s="252" t="str">
        <f>IF(ISNUMBER('Transformed 2010'!$AI133),"","X")</f>
        <v/>
      </c>
      <c r="AO142" s="252" t="str">
        <f>IF(ISNUMBER('Transformed 2013'!$AI133),"","X")</f>
        <v/>
      </c>
      <c r="AP142" s="252" t="str">
        <f>IF(ISNUMBER('Transformed 2016'!$AI133),"","X")</f>
        <v/>
      </c>
      <c r="AQ142" s="266" t="str">
        <f>IF(ISNUMBER('Transformed 2019 new'!$AI133),"","X")</f>
        <v/>
      </c>
      <c r="AR142" s="252" t="str">
        <f>IF(ISNUMBER('Transformed 2007'!$AK133),"","X")</f>
        <v/>
      </c>
      <c r="AS142" s="252" t="str">
        <f>IF(ISNUMBER('Transformed 2010'!$AK133),"","X")</f>
        <v/>
      </c>
      <c r="AT142" s="252" t="str">
        <f>IF(ISNUMBER('Transformed 2013'!$AK133),"","X")</f>
        <v/>
      </c>
      <c r="AU142" s="252" t="str">
        <f>IF(ISNUMBER('Transformed 2016'!$AK133),"","X")</f>
        <v/>
      </c>
      <c r="AV142" s="266" t="str">
        <f>IF(ISNUMBER('Transformed 2019 new'!$AK133),"","X")</f>
        <v/>
      </c>
      <c r="AW142" s="252" t="str">
        <f>IF(ISNUMBER('Transformed 2007'!$AM133),"","X")</f>
        <v/>
      </c>
      <c r="AX142" s="252" t="str">
        <f>IF(ISNUMBER('Transformed 2010'!$AM133),"","X")</f>
        <v/>
      </c>
      <c r="AY142" s="252" t="str">
        <f>IF(ISNUMBER('Transformed 2013'!$AM133),"","X")</f>
        <v/>
      </c>
      <c r="AZ142" s="252" t="str">
        <f>IF(ISNUMBER('Transformed 2016'!$AM133),"","X")</f>
        <v/>
      </c>
      <c r="BA142" s="266" t="str">
        <f>IF(ISNUMBER('Transformed 2019 new'!$AM133),"","X")</f>
        <v/>
      </c>
      <c r="BB142" s="252" t="str">
        <f>IF(ISNUMBER('Transformed 2007'!$AO133),"","X")</f>
        <v/>
      </c>
      <c r="BC142" s="252" t="str">
        <f>IF(ISNUMBER('Transformed 2010'!$AO133),"","X")</f>
        <v/>
      </c>
      <c r="BD142" s="252" t="str">
        <f>IF(ISNUMBER('Transformed 2013'!$AO133),"","X")</f>
        <v/>
      </c>
      <c r="BE142" s="252" t="str">
        <f>IF(ISNUMBER('Transformed 2016'!$AO133),"","X")</f>
        <v/>
      </c>
      <c r="BF142" s="266" t="str">
        <f>IF(ISNUMBER('Transformed 2019 new'!$AO133),"","X")</f>
        <v/>
      </c>
    </row>
    <row r="143" spans="1:58" s="240" customFormat="1" ht="13">
      <c r="A143" s="241" t="s">
        <v>141</v>
      </c>
      <c r="B143" s="226" t="s">
        <v>141</v>
      </c>
      <c r="C143" s="239">
        <f>'Transformed 2007'!Y134</f>
        <v>0.46052809805670242</v>
      </c>
      <c r="D143" s="239">
        <f>'Transformed 2010'!Y134</f>
        <v>0.43392413998106971</v>
      </c>
      <c r="E143" s="239">
        <f>'Transformed 2013'!Y134</f>
        <v>0.47561212682446885</v>
      </c>
      <c r="F143" s="239">
        <f>'Transformed 2016'!Y134</f>
        <v>0.47412286989192426</v>
      </c>
      <c r="G143" s="239">
        <f>'Transformed 2019 new'!Y134</f>
        <v>0.45530367801833621</v>
      </c>
      <c r="I143" s="240">
        <v>1</v>
      </c>
      <c r="Q143" s="251">
        <f t="shared" si="15"/>
        <v>0.94223162888889112</v>
      </c>
      <c r="R143" s="251">
        <f t="shared" si="15"/>
        <v>1.0960720619166702</v>
      </c>
      <c r="S143" s="251">
        <f t="shared" si="15"/>
        <v>0.9968687574421452</v>
      </c>
      <c r="T143" s="251">
        <f t="shared" si="15"/>
        <v>0.96030735265337897</v>
      </c>
      <c r="U143" s="273">
        <f t="shared" si="16"/>
        <v>0.98865558896316696</v>
      </c>
      <c r="W143" s="252" t="str">
        <f>IF(ISNUMBER('Transformed 2007'!AE134),IF(ISNUMBER('Transformed 2007'!AG134),IF(ISNUMBER('Transformed 2010'!AI134),IF(ISNUMBER('Transformed 2007'!AK134),IF(ISNUMBER('Transformed 2007'!AM134),IF(ISNUMBER('Transformed 2007'!AO134),"","X"),"X"),"X"),"X"),"X"),"X")</f>
        <v/>
      </c>
      <c r="X143" s="252" t="str">
        <f>IF(ISNUMBER('Transformed 2010'!AE134),IF(ISNUMBER('Transformed 2010'!AG134),IF(ISNUMBER('Transformed 2010'!AI134),IF(ISNUMBER('Transformed 2010'!AK134),IF(ISNUMBER('Transformed 2010'!AM134),IF(ISNUMBER('Transformed 2010'!AO134),"","X"),"X"),"X"),"X"),"X"),"X")</f>
        <v/>
      </c>
      <c r="Y143" s="252" t="str">
        <f>IF(ISNUMBER('Transformed 2013'!AE134),IF(ISNUMBER('Transformed 2013'!AG134),IF(ISNUMBER('Transformed 2013'!AI134),IF(ISNUMBER('Transformed 2013'!AK134),IF(ISNUMBER('Transformed 2013'!AM134),IF(ISNUMBER('Transformed 2013'!AO134),"","X"),"X"),"X"),"X"),"X"),"X")</f>
        <v/>
      </c>
      <c r="Z143" s="252" t="str">
        <f>IF(ISNUMBER('Transformed 2016'!AE134),IF(ISNUMBER('Transformed 2016'!AG134),IF(ISNUMBER('Transformed 2016'!AI134),IF(ISNUMBER('Transformed 2016'!AK134),IF(ISNUMBER('Transformed 2016'!AM134),IF(ISNUMBER('Transformed 2016'!AO134),"","X"),"X"),"X"),"X"),"X"),"X")</f>
        <v/>
      </c>
      <c r="AA143" s="252" t="str">
        <f>IF(ISNUMBER('Transformed 2019 new'!AE134),IF(ISNUMBER('Transformed 2019 new'!AG134),IF(ISNUMBER('Transformed 2019 new'!AI134),IF(ISNUMBER('Transformed 2019 new'!AK134),IF(ISNUMBER('Transformed 2019 new'!AM134),IF(ISNUMBER('Transformed 2019 new'!AO134),"","X"),"X"),"X"),"X"),"X"),"X")</f>
        <v/>
      </c>
      <c r="AB143" s="260"/>
      <c r="AC143" s="252" t="str">
        <f>IF(ISNUMBER('Transformed 2007'!$AE134),"","X")</f>
        <v/>
      </c>
      <c r="AD143" s="252" t="str">
        <f>IF(ISNUMBER('Transformed 2010'!$AE134),"","X")</f>
        <v/>
      </c>
      <c r="AE143" s="252" t="str">
        <f>IF(ISNUMBER('Transformed 2013'!$AE134),"","X")</f>
        <v/>
      </c>
      <c r="AF143" s="252" t="str">
        <f>IF(ISNUMBER('Transformed 2016'!$AE134),"","X")</f>
        <v/>
      </c>
      <c r="AG143" s="266" t="str">
        <f>IF(ISNUMBER('Transformed 2019 new'!$AE134),"","X")</f>
        <v/>
      </c>
      <c r="AH143" s="252" t="str">
        <f>IF(ISNUMBER('Transformed 2007'!$AG134),"","X")</f>
        <v/>
      </c>
      <c r="AI143" s="252" t="str">
        <f>IF(ISNUMBER('Transformed 2010'!$AG134),"","X")</f>
        <v/>
      </c>
      <c r="AJ143" s="252" t="str">
        <f>IF(ISNUMBER('Transformed 2013'!$AG134),"","X")</f>
        <v/>
      </c>
      <c r="AK143" s="252" t="str">
        <f>IF(ISNUMBER('Transformed 2016'!$AG134),"","X")</f>
        <v/>
      </c>
      <c r="AL143" s="266" t="str">
        <f>IF(ISNUMBER('Transformed 2019 new'!$AG134),"","X")</f>
        <v/>
      </c>
      <c r="AM143" s="252" t="str">
        <f>IF(ISNUMBER('Transformed 2007'!$AI134),"","X")</f>
        <v/>
      </c>
      <c r="AN143" s="252" t="str">
        <f>IF(ISNUMBER('Transformed 2010'!$AI134),"","X")</f>
        <v/>
      </c>
      <c r="AO143" s="252" t="str">
        <f>IF(ISNUMBER('Transformed 2013'!$AI134),"","X")</f>
        <v/>
      </c>
      <c r="AP143" s="252" t="str">
        <f>IF(ISNUMBER('Transformed 2016'!$AI134),"","X")</f>
        <v/>
      </c>
      <c r="AQ143" s="266" t="str">
        <f>IF(ISNUMBER('Transformed 2019 new'!$AI134),"","X")</f>
        <v/>
      </c>
      <c r="AR143" s="252" t="str">
        <f>IF(ISNUMBER('Transformed 2007'!$AK134),"","X")</f>
        <v/>
      </c>
      <c r="AS143" s="252" t="str">
        <f>IF(ISNUMBER('Transformed 2010'!$AK134),"","X")</f>
        <v/>
      </c>
      <c r="AT143" s="252" t="str">
        <f>IF(ISNUMBER('Transformed 2013'!$AK134),"","X")</f>
        <v/>
      </c>
      <c r="AU143" s="252" t="str">
        <f>IF(ISNUMBER('Transformed 2016'!$AK134),"","X")</f>
        <v/>
      </c>
      <c r="AV143" s="266" t="str">
        <f>IF(ISNUMBER('Transformed 2019 new'!$AK134),"","X")</f>
        <v/>
      </c>
      <c r="AW143" s="252" t="str">
        <f>IF(ISNUMBER('Transformed 2007'!$AM134),"","X")</f>
        <v/>
      </c>
      <c r="AX143" s="252" t="str">
        <f>IF(ISNUMBER('Transformed 2010'!$AM134),"","X")</f>
        <v/>
      </c>
      <c r="AY143" s="252" t="str">
        <f>IF(ISNUMBER('Transformed 2013'!$AM134),"","X")</f>
        <v/>
      </c>
      <c r="AZ143" s="252" t="str">
        <f>IF(ISNUMBER('Transformed 2016'!$AM134),"","X")</f>
        <v/>
      </c>
      <c r="BA143" s="266" t="str">
        <f>IF(ISNUMBER('Transformed 2019 new'!$AM134),"","X")</f>
        <v/>
      </c>
      <c r="BB143" s="252" t="str">
        <f>IF(ISNUMBER('Transformed 2007'!$AO134),"","X")</f>
        <v/>
      </c>
      <c r="BC143" s="252" t="str">
        <f>IF(ISNUMBER('Transformed 2010'!$AO134),"","X")</f>
        <v/>
      </c>
      <c r="BD143" s="252" t="str">
        <f>IF(ISNUMBER('Transformed 2013'!$AO134),"","X")</f>
        <v/>
      </c>
      <c r="BE143" s="252" t="str">
        <f>IF(ISNUMBER('Transformed 2016'!$AO134),"","X")</f>
        <v/>
      </c>
      <c r="BF143" s="266" t="str">
        <f>IF(ISNUMBER('Transformed 2019 new'!$AO134),"","X")</f>
        <v/>
      </c>
    </row>
    <row r="144" spans="1:58" s="240" customFormat="1" ht="13">
      <c r="A144" s="278" t="s">
        <v>142</v>
      </c>
      <c r="B144" s="267" t="s">
        <v>142</v>
      </c>
      <c r="C144" s="239"/>
      <c r="D144" s="239"/>
      <c r="E144" s="239"/>
      <c r="F144" s="239"/>
      <c r="G144" s="239"/>
      <c r="H144" s="240">
        <v>1</v>
      </c>
      <c r="U144" s="274"/>
      <c r="V144" s="277" t="s">
        <v>681</v>
      </c>
      <c r="W144" s="252" t="str">
        <f>IF(ISNUMBER('Transformed 2007'!AE135),IF(ISNUMBER('Transformed 2007'!AG135),IF(ISNUMBER('Transformed 2010'!AI135),IF(ISNUMBER('Transformed 2007'!AK135),IF(ISNUMBER('Transformed 2007'!AM135),IF(ISNUMBER('Transformed 2007'!AO135),"","X"),"X"),"X"),"X"),"X"),"X")</f>
        <v>X</v>
      </c>
      <c r="X144" s="252" t="str">
        <f>IF(ISNUMBER('Transformed 2010'!AE135),IF(ISNUMBER('Transformed 2010'!AG135),IF(ISNUMBER('Transformed 2010'!AI135),IF(ISNUMBER('Transformed 2010'!AK135),IF(ISNUMBER('Transformed 2010'!AM135),IF(ISNUMBER('Transformed 2010'!AO135),"","X"),"X"),"X"),"X"),"X"),"X")</f>
        <v>X</v>
      </c>
      <c r="Y144" s="252" t="str">
        <f>IF(ISNUMBER('Transformed 2013'!AE135),IF(ISNUMBER('Transformed 2013'!AG135),IF(ISNUMBER('Transformed 2013'!AI135),IF(ISNUMBER('Transformed 2013'!AK135),IF(ISNUMBER('Transformed 2013'!AM135),IF(ISNUMBER('Transformed 2013'!AO135),"","X"),"X"),"X"),"X"),"X"),"X")</f>
        <v>X</v>
      </c>
      <c r="Z144" s="252" t="str">
        <f>IF(ISNUMBER('Transformed 2016'!AE135),IF(ISNUMBER('Transformed 2016'!AG135),IF(ISNUMBER('Transformed 2016'!AI135),IF(ISNUMBER('Transformed 2016'!AK135),IF(ISNUMBER('Transformed 2016'!AM135),IF(ISNUMBER('Transformed 2016'!AO135),"","X"),"X"),"X"),"X"),"X"),"X")</f>
        <v>X</v>
      </c>
      <c r="AA144" s="252" t="str">
        <f>IF(ISNUMBER('Transformed 2019 new'!AE135),IF(ISNUMBER('Transformed 2019 new'!AG135),IF(ISNUMBER('Transformed 2019 new'!AI135),IF(ISNUMBER('Transformed 2019 new'!AK135),IF(ISNUMBER('Transformed 2019 new'!AM135),IF(ISNUMBER('Transformed 2019 new'!AO135),"","X"),"X"),"X"),"X"),"X"),"X")</f>
        <v>X</v>
      </c>
      <c r="AB144" s="260"/>
      <c r="AC144" s="252" t="str">
        <f>IF(ISNUMBER('Transformed 2007'!$AE135),"","X")</f>
        <v/>
      </c>
      <c r="AD144" s="252" t="str">
        <f>IF(ISNUMBER('Transformed 2010'!$AE135),"","X")</f>
        <v/>
      </c>
      <c r="AE144" s="252" t="str">
        <f>IF(ISNUMBER('Transformed 2013'!$AE135),"","X")</f>
        <v/>
      </c>
      <c r="AF144" s="252" t="str">
        <f>IF(ISNUMBER('Transformed 2016'!$AE135),"","X")</f>
        <v/>
      </c>
      <c r="AG144" s="266" t="str">
        <f>IF(ISNUMBER('Transformed 2019 new'!$AE135),"","X")</f>
        <v/>
      </c>
      <c r="AH144" s="252" t="str">
        <f>IF(ISNUMBER('Transformed 2007'!$AG135),"","X")</f>
        <v>X</v>
      </c>
      <c r="AI144" s="252" t="str">
        <f>IF(ISNUMBER('Transformed 2010'!$AG135),"","X")</f>
        <v>X</v>
      </c>
      <c r="AJ144" s="252" t="str">
        <f>IF(ISNUMBER('Transformed 2013'!$AG135),"","X")</f>
        <v>X</v>
      </c>
      <c r="AK144" s="252" t="str">
        <f>IF(ISNUMBER('Transformed 2016'!$AG135),"","X")</f>
        <v>X</v>
      </c>
      <c r="AL144" s="266" t="str">
        <f>IF(ISNUMBER('Transformed 2019 new'!$AG135),"","X")</f>
        <v>X</v>
      </c>
      <c r="AM144" s="252" t="str">
        <f>IF(ISNUMBER('Transformed 2007'!$AI135),"","X")</f>
        <v/>
      </c>
      <c r="AN144" s="252" t="str">
        <f>IF(ISNUMBER('Transformed 2010'!$AI135),"","X")</f>
        <v/>
      </c>
      <c r="AO144" s="252" t="str">
        <f>IF(ISNUMBER('Transformed 2013'!$AI135),"","X")</f>
        <v/>
      </c>
      <c r="AP144" s="252" t="str">
        <f>IF(ISNUMBER('Transformed 2016'!$AI135),"","X")</f>
        <v/>
      </c>
      <c r="AQ144" s="266" t="str">
        <f>IF(ISNUMBER('Transformed 2019 new'!$AI135),"","X")</f>
        <v/>
      </c>
      <c r="AR144" s="252" t="str">
        <f>IF(ISNUMBER('Transformed 2007'!$AK135),"","X")</f>
        <v/>
      </c>
      <c r="AS144" s="252" t="str">
        <f>IF(ISNUMBER('Transformed 2010'!$AK135),"","X")</f>
        <v/>
      </c>
      <c r="AT144" s="252" t="str">
        <f>IF(ISNUMBER('Transformed 2013'!$AK135),"","X")</f>
        <v/>
      </c>
      <c r="AU144" s="252" t="str">
        <f>IF(ISNUMBER('Transformed 2016'!$AK135),"","X")</f>
        <v/>
      </c>
      <c r="AV144" s="266" t="str">
        <f>IF(ISNUMBER('Transformed 2019 new'!$AK135),"","X")</f>
        <v/>
      </c>
      <c r="AW144" s="252" t="str">
        <f>IF(ISNUMBER('Transformed 2007'!$AM135),"","X")</f>
        <v/>
      </c>
      <c r="AX144" s="252" t="str">
        <f>IF(ISNUMBER('Transformed 2010'!$AM135),"","X")</f>
        <v/>
      </c>
      <c r="AY144" s="252" t="str">
        <f>IF(ISNUMBER('Transformed 2013'!$AM135),"","X")</f>
        <v/>
      </c>
      <c r="AZ144" s="252" t="str">
        <f>IF(ISNUMBER('Transformed 2016'!$AM135),"","X")</f>
        <v/>
      </c>
      <c r="BA144" s="266" t="str">
        <f>IF(ISNUMBER('Transformed 2019 new'!$AM135),"","X")</f>
        <v/>
      </c>
      <c r="BB144" s="252" t="str">
        <f>IF(ISNUMBER('Transformed 2007'!$AO135),"","X")</f>
        <v/>
      </c>
      <c r="BC144" s="252" t="str">
        <f>IF(ISNUMBER('Transformed 2010'!$AO135),"","X")</f>
        <v/>
      </c>
      <c r="BD144" s="252" t="str">
        <f>IF(ISNUMBER('Transformed 2013'!$AO135),"","X")</f>
        <v/>
      </c>
      <c r="BE144" s="252" t="str">
        <f>IF(ISNUMBER('Transformed 2016'!$AO135),"","X")</f>
        <v/>
      </c>
      <c r="BF144" s="266" t="str">
        <f>IF(ISNUMBER('Transformed 2019 new'!$AO135),"","X")</f>
        <v/>
      </c>
    </row>
    <row r="145" spans="1:58" s="240" customFormat="1" ht="13">
      <c r="A145" s="241" t="s">
        <v>143</v>
      </c>
      <c r="B145" s="226" t="s">
        <v>143</v>
      </c>
      <c r="C145" s="239">
        <f>'Transformed 2007'!Y136</f>
        <v>0.87560071716428578</v>
      </c>
      <c r="D145" s="239">
        <f>'Transformed 2010'!Y136</f>
        <v>0.88565650202053581</v>
      </c>
      <c r="E145" s="239">
        <f>'Transformed 2013'!Y136</f>
        <v>0.87380535743214283</v>
      </c>
      <c r="F145" s="239">
        <f>'Transformed 2016'!Y136</f>
        <v>0.87583017116071438</v>
      </c>
      <c r="G145" s="239">
        <f>'Transformed 2019 new'!Y136</f>
        <v>0.88755663332467483</v>
      </c>
      <c r="L145" s="240">
        <v>1</v>
      </c>
      <c r="Q145" s="251">
        <f t="shared" si="15"/>
        <v>1.0114844410918444</v>
      </c>
      <c r="R145" s="251">
        <f t="shared" si="15"/>
        <v>0.98661880248001821</v>
      </c>
      <c r="S145" s="251">
        <f t="shared" si="15"/>
        <v>1.0023172365691622</v>
      </c>
      <c r="T145" s="251">
        <f t="shared" si="15"/>
        <v>1.013388968032946</v>
      </c>
      <c r="U145" s="273">
        <f t="shared" si="16"/>
        <v>1.0136545298856188</v>
      </c>
      <c r="W145" s="252" t="str">
        <f>IF(ISNUMBER('Transformed 2007'!AE136),IF(ISNUMBER('Transformed 2007'!AG136),IF(ISNUMBER('Transformed 2010'!AI136),IF(ISNUMBER('Transformed 2007'!AK136),IF(ISNUMBER('Transformed 2007'!AM136),IF(ISNUMBER('Transformed 2007'!AO136),"","X"),"X"),"X"),"X"),"X"),"X")</f>
        <v/>
      </c>
      <c r="X145" s="252" t="str">
        <f>IF(ISNUMBER('Transformed 2010'!AE136),IF(ISNUMBER('Transformed 2010'!AG136),IF(ISNUMBER('Transformed 2010'!AI136),IF(ISNUMBER('Transformed 2010'!AK136),IF(ISNUMBER('Transformed 2010'!AM136),IF(ISNUMBER('Transformed 2010'!AO136),"","X"),"X"),"X"),"X"),"X"),"X")</f>
        <v/>
      </c>
      <c r="Y145" s="252" t="str">
        <f>IF(ISNUMBER('Transformed 2013'!AE136),IF(ISNUMBER('Transformed 2013'!AG136),IF(ISNUMBER('Transformed 2013'!AI136),IF(ISNUMBER('Transformed 2013'!AK136),IF(ISNUMBER('Transformed 2013'!AM136),IF(ISNUMBER('Transformed 2013'!AO136),"","X"),"X"),"X"),"X"),"X"),"X")</f>
        <v/>
      </c>
      <c r="Z145" s="252" t="str">
        <f>IF(ISNUMBER('Transformed 2016'!AE136),IF(ISNUMBER('Transformed 2016'!AG136),IF(ISNUMBER('Transformed 2016'!AI136),IF(ISNUMBER('Transformed 2016'!AK136),IF(ISNUMBER('Transformed 2016'!AM136),IF(ISNUMBER('Transformed 2016'!AO136),"","X"),"X"),"X"),"X"),"X"),"X")</f>
        <v/>
      </c>
      <c r="AA145" s="252" t="str">
        <f>IF(ISNUMBER('Transformed 2019 new'!AE136),IF(ISNUMBER('Transformed 2019 new'!AG136),IF(ISNUMBER('Transformed 2019 new'!AI136),IF(ISNUMBER('Transformed 2019 new'!AK136),IF(ISNUMBER('Transformed 2019 new'!AM136),IF(ISNUMBER('Transformed 2019 new'!AO136),"","X"),"X"),"X"),"X"),"X"),"X")</f>
        <v/>
      </c>
      <c r="AB145" s="260"/>
      <c r="AC145" s="252" t="str">
        <f>IF(ISNUMBER('Transformed 2007'!$AE136),"","X")</f>
        <v/>
      </c>
      <c r="AD145" s="252" t="str">
        <f>IF(ISNUMBER('Transformed 2010'!$AE136),"","X")</f>
        <v/>
      </c>
      <c r="AE145" s="252" t="str">
        <f>IF(ISNUMBER('Transformed 2013'!$AE136),"","X")</f>
        <v/>
      </c>
      <c r="AF145" s="252" t="str">
        <f>IF(ISNUMBER('Transformed 2016'!$AE136),"","X")</f>
        <v/>
      </c>
      <c r="AG145" s="266" t="str">
        <f>IF(ISNUMBER('Transformed 2019 new'!$AE136),"","X")</f>
        <v/>
      </c>
      <c r="AH145" s="252" t="str">
        <f>IF(ISNUMBER('Transformed 2007'!$AG136),"","X")</f>
        <v/>
      </c>
      <c r="AI145" s="252" t="str">
        <f>IF(ISNUMBER('Transformed 2010'!$AG136),"","X")</f>
        <v/>
      </c>
      <c r="AJ145" s="252" t="str">
        <f>IF(ISNUMBER('Transformed 2013'!$AG136),"","X")</f>
        <v/>
      </c>
      <c r="AK145" s="252" t="str">
        <f>IF(ISNUMBER('Transformed 2016'!$AG136),"","X")</f>
        <v/>
      </c>
      <c r="AL145" s="266" t="str">
        <f>IF(ISNUMBER('Transformed 2019 new'!$AG136),"","X")</f>
        <v/>
      </c>
      <c r="AM145" s="252" t="str">
        <f>IF(ISNUMBER('Transformed 2007'!$AI136),"","X")</f>
        <v/>
      </c>
      <c r="AN145" s="252" t="str">
        <f>IF(ISNUMBER('Transformed 2010'!$AI136),"","X")</f>
        <v/>
      </c>
      <c r="AO145" s="252" t="str">
        <f>IF(ISNUMBER('Transformed 2013'!$AI136),"","X")</f>
        <v/>
      </c>
      <c r="AP145" s="252" t="str">
        <f>IF(ISNUMBER('Transformed 2016'!$AI136),"","X")</f>
        <v/>
      </c>
      <c r="AQ145" s="266" t="str">
        <f>IF(ISNUMBER('Transformed 2019 new'!$AI136),"","X")</f>
        <v/>
      </c>
      <c r="AR145" s="252" t="str">
        <f>IF(ISNUMBER('Transformed 2007'!$AK136),"","X")</f>
        <v/>
      </c>
      <c r="AS145" s="252" t="str">
        <f>IF(ISNUMBER('Transformed 2010'!$AK136),"","X")</f>
        <v/>
      </c>
      <c r="AT145" s="252" t="str">
        <f>IF(ISNUMBER('Transformed 2013'!$AK136),"","X")</f>
        <v/>
      </c>
      <c r="AU145" s="252" t="str">
        <f>IF(ISNUMBER('Transformed 2016'!$AK136),"","X")</f>
        <v/>
      </c>
      <c r="AV145" s="266" t="str">
        <f>IF(ISNUMBER('Transformed 2019 new'!$AK136),"","X")</f>
        <v/>
      </c>
      <c r="AW145" s="252" t="str">
        <f>IF(ISNUMBER('Transformed 2007'!$AM136),"","X")</f>
        <v/>
      </c>
      <c r="AX145" s="252" t="str">
        <f>IF(ISNUMBER('Transformed 2010'!$AM136),"","X")</f>
        <v/>
      </c>
      <c r="AY145" s="252" t="str">
        <f>IF(ISNUMBER('Transformed 2013'!$AM136),"","X")</f>
        <v/>
      </c>
      <c r="AZ145" s="252" t="str">
        <f>IF(ISNUMBER('Transformed 2016'!$AM136),"","X")</f>
        <v/>
      </c>
      <c r="BA145" s="266" t="str">
        <f>IF(ISNUMBER('Transformed 2019 new'!$AM136),"","X")</f>
        <v/>
      </c>
      <c r="BB145" s="252" t="str">
        <f>IF(ISNUMBER('Transformed 2007'!$AO136),"","X")</f>
        <v/>
      </c>
      <c r="BC145" s="252" t="str">
        <f>IF(ISNUMBER('Transformed 2010'!$AO136),"","X")</f>
        <v/>
      </c>
      <c r="BD145" s="252" t="str">
        <f>IF(ISNUMBER('Transformed 2013'!$AO136),"","X")</f>
        <v/>
      </c>
      <c r="BE145" s="252" t="str">
        <f>IF(ISNUMBER('Transformed 2016'!$AO136),"","X")</f>
        <v/>
      </c>
      <c r="BF145" s="266" t="str">
        <f>IF(ISNUMBER('Transformed 2019 new'!$AO136),"","X")</f>
        <v/>
      </c>
    </row>
    <row r="146" spans="1:58" s="240" customFormat="1" ht="13">
      <c r="A146" s="241" t="s">
        <v>144</v>
      </c>
      <c r="B146" s="226" t="s">
        <v>144</v>
      </c>
      <c r="C146" s="239">
        <f>'Transformed 2007'!Y137</f>
        <v>0.82956594998035715</v>
      </c>
      <c r="D146" s="239">
        <f>'Transformed 2010'!Y137</f>
        <v>0.83019350727321428</v>
      </c>
      <c r="E146" s="239">
        <f>'Transformed 2013'!Y137</f>
        <v>0.83746606054017858</v>
      </c>
      <c r="F146" s="239">
        <f>'Transformed 2016'!Y137</f>
        <v>0.84657305810892858</v>
      </c>
      <c r="G146" s="239">
        <f>'Transformed 2019 new'!Y137</f>
        <v>0.85138417771626995</v>
      </c>
      <c r="M146" s="240">
        <v>1</v>
      </c>
      <c r="Q146" s="251">
        <f t="shared" si="15"/>
        <v>1.0007564887310911</v>
      </c>
      <c r="R146" s="251">
        <f t="shared" si="15"/>
        <v>1.0087600700357813</v>
      </c>
      <c r="S146" s="251">
        <f t="shared" si="15"/>
        <v>1.0108744676326058</v>
      </c>
      <c r="T146" s="251">
        <f t="shared" si="15"/>
        <v>1.0056830530587502</v>
      </c>
      <c r="U146" s="273">
        <f t="shared" si="16"/>
        <v>1.0263007754072229</v>
      </c>
      <c r="W146" s="252" t="str">
        <f>IF(ISNUMBER('Transformed 2007'!AE137),IF(ISNUMBER('Transformed 2007'!AG137),IF(ISNUMBER('Transformed 2010'!AI137),IF(ISNUMBER('Transformed 2007'!AK137),IF(ISNUMBER('Transformed 2007'!AM137),IF(ISNUMBER('Transformed 2007'!AO137),"","X"),"X"),"X"),"X"),"X"),"X")</f>
        <v/>
      </c>
      <c r="X146" s="252" t="str">
        <f>IF(ISNUMBER('Transformed 2010'!AE137),IF(ISNUMBER('Transformed 2010'!AG137),IF(ISNUMBER('Transformed 2010'!AI137),IF(ISNUMBER('Transformed 2010'!AK137),IF(ISNUMBER('Transformed 2010'!AM137),IF(ISNUMBER('Transformed 2010'!AO137),"","X"),"X"),"X"),"X"),"X"),"X")</f>
        <v/>
      </c>
      <c r="Y146" s="252" t="str">
        <f>IF(ISNUMBER('Transformed 2013'!AE137),IF(ISNUMBER('Transformed 2013'!AG137),IF(ISNUMBER('Transformed 2013'!AI137),IF(ISNUMBER('Transformed 2013'!AK137),IF(ISNUMBER('Transformed 2013'!AM137),IF(ISNUMBER('Transformed 2013'!AO137),"","X"),"X"),"X"),"X"),"X"),"X")</f>
        <v/>
      </c>
      <c r="Z146" s="252" t="str">
        <f>IF(ISNUMBER('Transformed 2016'!AE137),IF(ISNUMBER('Transformed 2016'!AG137),IF(ISNUMBER('Transformed 2016'!AI137),IF(ISNUMBER('Transformed 2016'!AK137),IF(ISNUMBER('Transformed 2016'!AM137),IF(ISNUMBER('Transformed 2016'!AO137),"","X"),"X"),"X"),"X"),"X"),"X")</f>
        <v/>
      </c>
      <c r="AA146" s="252" t="str">
        <f>IF(ISNUMBER('Transformed 2019 new'!AE137),IF(ISNUMBER('Transformed 2019 new'!AG137),IF(ISNUMBER('Transformed 2019 new'!AI137),IF(ISNUMBER('Transformed 2019 new'!AK137),IF(ISNUMBER('Transformed 2019 new'!AM137),IF(ISNUMBER('Transformed 2019 new'!AO137),"","X"),"X"),"X"),"X"),"X"),"X")</f>
        <v/>
      </c>
      <c r="AB146" s="260"/>
      <c r="AC146" s="252" t="str">
        <f>IF(ISNUMBER('Transformed 2007'!$AE137),"","X")</f>
        <v/>
      </c>
      <c r="AD146" s="252" t="str">
        <f>IF(ISNUMBER('Transformed 2010'!$AE137),"","X")</f>
        <v/>
      </c>
      <c r="AE146" s="252" t="str">
        <f>IF(ISNUMBER('Transformed 2013'!$AE137),"","X")</f>
        <v/>
      </c>
      <c r="AF146" s="252" t="str">
        <f>IF(ISNUMBER('Transformed 2016'!$AE137),"","X")</f>
        <v/>
      </c>
      <c r="AG146" s="266" t="str">
        <f>IF(ISNUMBER('Transformed 2019 new'!$AE137),"","X")</f>
        <v/>
      </c>
      <c r="AH146" s="252" t="str">
        <f>IF(ISNUMBER('Transformed 2007'!$AG137),"","X")</f>
        <v/>
      </c>
      <c r="AI146" s="252" t="str">
        <f>IF(ISNUMBER('Transformed 2010'!$AG137),"","X")</f>
        <v/>
      </c>
      <c r="AJ146" s="252" t="str">
        <f>IF(ISNUMBER('Transformed 2013'!$AG137),"","X")</f>
        <v/>
      </c>
      <c r="AK146" s="252" t="str">
        <f>IF(ISNUMBER('Transformed 2016'!$AG137),"","X")</f>
        <v/>
      </c>
      <c r="AL146" s="266" t="str">
        <f>IF(ISNUMBER('Transformed 2019 new'!$AG137),"","X")</f>
        <v/>
      </c>
      <c r="AM146" s="252" t="str">
        <f>IF(ISNUMBER('Transformed 2007'!$AI137),"","X")</f>
        <v/>
      </c>
      <c r="AN146" s="252" t="str">
        <f>IF(ISNUMBER('Transformed 2010'!$AI137),"","X")</f>
        <v/>
      </c>
      <c r="AO146" s="252" t="str">
        <f>IF(ISNUMBER('Transformed 2013'!$AI137),"","X")</f>
        <v/>
      </c>
      <c r="AP146" s="252" t="str">
        <f>IF(ISNUMBER('Transformed 2016'!$AI137),"","X")</f>
        <v/>
      </c>
      <c r="AQ146" s="266" t="str">
        <f>IF(ISNUMBER('Transformed 2019 new'!$AI137),"","X")</f>
        <v/>
      </c>
      <c r="AR146" s="252" t="str">
        <f>IF(ISNUMBER('Transformed 2007'!$AK137),"","X")</f>
        <v/>
      </c>
      <c r="AS146" s="252" t="str">
        <f>IF(ISNUMBER('Transformed 2010'!$AK137),"","X")</f>
        <v/>
      </c>
      <c r="AT146" s="252" t="str">
        <f>IF(ISNUMBER('Transformed 2013'!$AK137),"","X")</f>
        <v/>
      </c>
      <c r="AU146" s="252" t="str">
        <f>IF(ISNUMBER('Transformed 2016'!$AK137),"","X")</f>
        <v/>
      </c>
      <c r="AV146" s="266" t="str">
        <f>IF(ISNUMBER('Transformed 2019 new'!$AK137),"","X")</f>
        <v/>
      </c>
      <c r="AW146" s="252" t="str">
        <f>IF(ISNUMBER('Transformed 2007'!$AM137),"","X")</f>
        <v/>
      </c>
      <c r="AX146" s="252" t="str">
        <f>IF(ISNUMBER('Transformed 2010'!$AM137),"","X")</f>
        <v/>
      </c>
      <c r="AY146" s="252" t="str">
        <f>IF(ISNUMBER('Transformed 2013'!$AM137),"","X")</f>
        <v/>
      </c>
      <c r="AZ146" s="252" t="str">
        <f>IF(ISNUMBER('Transformed 2016'!$AM137),"","X")</f>
        <v/>
      </c>
      <c r="BA146" s="266" t="str">
        <f>IF(ISNUMBER('Transformed 2019 new'!$AM137),"","X")</f>
        <v/>
      </c>
      <c r="BB146" s="252" t="str">
        <f>IF(ISNUMBER('Transformed 2007'!$AO137),"","X")</f>
        <v/>
      </c>
      <c r="BC146" s="252" t="str">
        <f>IF(ISNUMBER('Transformed 2010'!$AO137),"","X")</f>
        <v/>
      </c>
      <c r="BD146" s="252" t="str">
        <f>IF(ISNUMBER('Transformed 2013'!$AO137),"","X")</f>
        <v/>
      </c>
      <c r="BE146" s="252" t="str">
        <f>IF(ISNUMBER('Transformed 2016'!$AO137),"","X")</f>
        <v/>
      </c>
      <c r="BF146" s="266" t="str">
        <f>IF(ISNUMBER('Transformed 2019 new'!$AO137),"","X")</f>
        <v/>
      </c>
    </row>
    <row r="147" spans="1:58" s="240" customFormat="1" ht="13">
      <c r="A147" s="241" t="s">
        <v>145</v>
      </c>
      <c r="B147" s="226" t="s">
        <v>145</v>
      </c>
      <c r="C147" s="239">
        <f>'Transformed 2007'!Y138</f>
        <v>0.38447684276791622</v>
      </c>
      <c r="D147" s="239">
        <f>'Transformed 2010'!Y138</f>
        <v>0.43445161021166617</v>
      </c>
      <c r="E147" s="239">
        <f>'Transformed 2013'!Y138</f>
        <v>0.48420487521077338</v>
      </c>
      <c r="F147" s="239">
        <f>'Transformed 2016'!Y138</f>
        <v>0.51332857603220194</v>
      </c>
      <c r="G147" s="239">
        <f>'Transformed 2019 new'!Y138</f>
        <v>0.49218702215749865</v>
      </c>
      <c r="P147" s="240">
        <v>1</v>
      </c>
      <c r="Q147" s="251">
        <f t="shared" si="15"/>
        <v>1.1299812157319356</v>
      </c>
      <c r="R147" s="251">
        <f t="shared" si="15"/>
        <v>1.1145196929408716</v>
      </c>
      <c r="S147" s="251">
        <f t="shared" si="15"/>
        <v>1.0601474754023306</v>
      </c>
      <c r="T147" s="251">
        <f t="shared" si="15"/>
        <v>0.95881477310669527</v>
      </c>
      <c r="U147" s="273">
        <f t="shared" si="16"/>
        <v>1.2801473779647117</v>
      </c>
      <c r="W147" s="252" t="str">
        <f>IF(ISNUMBER('Transformed 2007'!AE138),IF(ISNUMBER('Transformed 2007'!AG138),IF(ISNUMBER('Transformed 2010'!AI138),IF(ISNUMBER('Transformed 2007'!AK138),IF(ISNUMBER('Transformed 2007'!AM138),IF(ISNUMBER('Transformed 2007'!AO138),"","X"),"X"),"X"),"X"),"X"),"X")</f>
        <v/>
      </c>
      <c r="X147" s="252" t="str">
        <f>IF(ISNUMBER('Transformed 2010'!AE138),IF(ISNUMBER('Transformed 2010'!AG138),IF(ISNUMBER('Transformed 2010'!AI138),IF(ISNUMBER('Transformed 2010'!AK138),IF(ISNUMBER('Transformed 2010'!AM138),IF(ISNUMBER('Transformed 2010'!AO138),"","X"),"X"),"X"),"X"),"X"),"X")</f>
        <v/>
      </c>
      <c r="Y147" s="252" t="str">
        <f>IF(ISNUMBER('Transformed 2013'!AE138),IF(ISNUMBER('Transformed 2013'!AG138),IF(ISNUMBER('Transformed 2013'!AI138),IF(ISNUMBER('Transformed 2013'!AK138),IF(ISNUMBER('Transformed 2013'!AM138),IF(ISNUMBER('Transformed 2013'!AO138),"","X"),"X"),"X"),"X"),"X"),"X")</f>
        <v/>
      </c>
      <c r="Z147" s="252" t="str">
        <f>IF(ISNUMBER('Transformed 2016'!AE138),IF(ISNUMBER('Transformed 2016'!AG138),IF(ISNUMBER('Transformed 2016'!AI138),IF(ISNUMBER('Transformed 2016'!AK138),IF(ISNUMBER('Transformed 2016'!AM138),IF(ISNUMBER('Transformed 2016'!AO138),"","X"),"X"),"X"),"X"),"X"),"X")</f>
        <v/>
      </c>
      <c r="AA147" s="252" t="str">
        <f>IF(ISNUMBER('Transformed 2019 new'!AE138),IF(ISNUMBER('Transformed 2019 new'!AG138),IF(ISNUMBER('Transformed 2019 new'!AI138),IF(ISNUMBER('Transformed 2019 new'!AK138),IF(ISNUMBER('Transformed 2019 new'!AM138),IF(ISNUMBER('Transformed 2019 new'!AO138),"","X"),"X"),"X"),"X"),"X"),"X")</f>
        <v/>
      </c>
      <c r="AB147" s="260"/>
      <c r="AC147" s="252" t="str">
        <f>IF(ISNUMBER('Transformed 2007'!$AE138),"","X")</f>
        <v/>
      </c>
      <c r="AD147" s="252" t="str">
        <f>IF(ISNUMBER('Transformed 2010'!$AE138),"","X")</f>
        <v/>
      </c>
      <c r="AE147" s="252" t="str">
        <f>IF(ISNUMBER('Transformed 2013'!$AE138),"","X")</f>
        <v/>
      </c>
      <c r="AF147" s="252" t="str">
        <f>IF(ISNUMBER('Transformed 2016'!$AE138),"","X")</f>
        <v/>
      </c>
      <c r="AG147" s="266" t="str">
        <f>IF(ISNUMBER('Transformed 2019 new'!$AE138),"","X")</f>
        <v/>
      </c>
      <c r="AH147" s="252" t="str">
        <f>IF(ISNUMBER('Transformed 2007'!$AG138),"","X")</f>
        <v/>
      </c>
      <c r="AI147" s="252" t="str">
        <f>IF(ISNUMBER('Transformed 2010'!$AG138),"","X")</f>
        <v/>
      </c>
      <c r="AJ147" s="252" t="str">
        <f>IF(ISNUMBER('Transformed 2013'!$AG138),"","X")</f>
        <v/>
      </c>
      <c r="AK147" s="252" t="str">
        <f>IF(ISNUMBER('Transformed 2016'!$AG138),"","X")</f>
        <v/>
      </c>
      <c r="AL147" s="266" t="str">
        <f>IF(ISNUMBER('Transformed 2019 new'!$AG138),"","X")</f>
        <v/>
      </c>
      <c r="AM147" s="252" t="str">
        <f>IF(ISNUMBER('Transformed 2007'!$AI138),"","X")</f>
        <v/>
      </c>
      <c r="AN147" s="252" t="str">
        <f>IF(ISNUMBER('Transformed 2010'!$AI138),"","X")</f>
        <v/>
      </c>
      <c r="AO147" s="252" t="str">
        <f>IF(ISNUMBER('Transformed 2013'!$AI138),"","X")</f>
        <v/>
      </c>
      <c r="AP147" s="252" t="str">
        <f>IF(ISNUMBER('Transformed 2016'!$AI138),"","X")</f>
        <v/>
      </c>
      <c r="AQ147" s="266" t="str">
        <f>IF(ISNUMBER('Transformed 2019 new'!$AI138),"","X")</f>
        <v/>
      </c>
      <c r="AR147" s="252" t="str">
        <f>IF(ISNUMBER('Transformed 2007'!$AK138),"","X")</f>
        <v/>
      </c>
      <c r="AS147" s="252" t="str">
        <f>IF(ISNUMBER('Transformed 2010'!$AK138),"","X")</f>
        <v/>
      </c>
      <c r="AT147" s="252" t="str">
        <f>IF(ISNUMBER('Transformed 2013'!$AK138),"","X")</f>
        <v/>
      </c>
      <c r="AU147" s="252" t="str">
        <f>IF(ISNUMBER('Transformed 2016'!$AK138),"","X")</f>
        <v/>
      </c>
      <c r="AV147" s="266" t="str">
        <f>IF(ISNUMBER('Transformed 2019 new'!$AK138),"","X")</f>
        <v/>
      </c>
      <c r="AW147" s="252" t="str">
        <f>IF(ISNUMBER('Transformed 2007'!$AM138),"","X")</f>
        <v/>
      </c>
      <c r="AX147" s="252" t="str">
        <f>IF(ISNUMBER('Transformed 2010'!$AM138),"","X")</f>
        <v/>
      </c>
      <c r="AY147" s="252" t="str">
        <f>IF(ISNUMBER('Transformed 2013'!$AM138),"","X")</f>
        <v/>
      </c>
      <c r="AZ147" s="252" t="str">
        <f>IF(ISNUMBER('Transformed 2016'!$AM138),"","X")</f>
        <v/>
      </c>
      <c r="BA147" s="266" t="str">
        <f>IF(ISNUMBER('Transformed 2019 new'!$AM138),"","X")</f>
        <v/>
      </c>
      <c r="BB147" s="252" t="str">
        <f>IF(ISNUMBER('Transformed 2007'!$AO138),"","X")</f>
        <v/>
      </c>
      <c r="BC147" s="252" t="str">
        <f>IF(ISNUMBER('Transformed 2010'!$AO138),"","X")</f>
        <v/>
      </c>
      <c r="BD147" s="252" t="str">
        <f>IF(ISNUMBER('Transformed 2013'!$AO138),"","X")</f>
        <v/>
      </c>
      <c r="BE147" s="252" t="str">
        <f>IF(ISNUMBER('Transformed 2016'!$AO138),"","X")</f>
        <v/>
      </c>
      <c r="BF147" s="266" t="str">
        <f>IF(ISNUMBER('Transformed 2019 new'!$AO138),"","X")</f>
        <v/>
      </c>
    </row>
    <row r="148" spans="1:58" s="240" customFormat="1" ht="13">
      <c r="A148" s="241" t="s">
        <v>146</v>
      </c>
      <c r="B148" s="226" t="s">
        <v>146</v>
      </c>
      <c r="C148" s="239">
        <f>'Transformed 2007'!Y139</f>
        <v>0.35930979964674747</v>
      </c>
      <c r="D148" s="239">
        <f>'Transformed 2010'!Y139</f>
        <v>0.34811804209585467</v>
      </c>
      <c r="E148" s="239">
        <f>'Transformed 2013'!Y139</f>
        <v>0.35107616233246181</v>
      </c>
      <c r="F148" s="239">
        <f>'Transformed 2016'!Y139</f>
        <v>0.34357407800121181</v>
      </c>
      <c r="G148" s="239">
        <f>'Transformed 2019 new'!Y139</f>
        <v>0.32716965823684119</v>
      </c>
      <c r="K148" s="240">
        <v>1</v>
      </c>
      <c r="Q148" s="251">
        <f t="shared" si="15"/>
        <v>0.96885206704104399</v>
      </c>
      <c r="R148" s="251">
        <f t="shared" si="15"/>
        <v>1.0084974631558814</v>
      </c>
      <c r="S148" s="251">
        <f t="shared" si="15"/>
        <v>0.9786311771172157</v>
      </c>
      <c r="T148" s="251">
        <f t="shared" si="15"/>
        <v>0.95225361628035055</v>
      </c>
      <c r="U148" s="273">
        <f t="shared" si="16"/>
        <v>0.91055033444257683</v>
      </c>
      <c r="W148" s="252" t="str">
        <f>IF(ISNUMBER('Transformed 2007'!AE139),IF(ISNUMBER('Transformed 2007'!AG139),IF(ISNUMBER('Transformed 2010'!AI139),IF(ISNUMBER('Transformed 2007'!AK139),IF(ISNUMBER('Transformed 2007'!AM139),IF(ISNUMBER('Transformed 2007'!AO139),"","X"),"X"),"X"),"X"),"X"),"X")</f>
        <v/>
      </c>
      <c r="X148" s="252" t="str">
        <f>IF(ISNUMBER('Transformed 2010'!AE139),IF(ISNUMBER('Transformed 2010'!AG139),IF(ISNUMBER('Transformed 2010'!AI139),IF(ISNUMBER('Transformed 2010'!AK139),IF(ISNUMBER('Transformed 2010'!AM139),IF(ISNUMBER('Transformed 2010'!AO139),"","X"),"X"),"X"),"X"),"X"),"X")</f>
        <v/>
      </c>
      <c r="Y148" s="252" t="str">
        <f>IF(ISNUMBER('Transformed 2013'!AE139),IF(ISNUMBER('Transformed 2013'!AG139),IF(ISNUMBER('Transformed 2013'!AI139),IF(ISNUMBER('Transformed 2013'!AK139),IF(ISNUMBER('Transformed 2013'!AM139),IF(ISNUMBER('Transformed 2013'!AO139),"","X"),"X"),"X"),"X"),"X"),"X")</f>
        <v/>
      </c>
      <c r="Z148" s="252" t="str">
        <f>IF(ISNUMBER('Transformed 2016'!AE139),IF(ISNUMBER('Transformed 2016'!AG139),IF(ISNUMBER('Transformed 2016'!AI139),IF(ISNUMBER('Transformed 2016'!AK139),IF(ISNUMBER('Transformed 2016'!AM139),IF(ISNUMBER('Transformed 2016'!AO139),"","X"),"X"),"X"),"X"),"X"),"X")</f>
        <v/>
      </c>
      <c r="AA148" s="252" t="str">
        <f>IF(ISNUMBER('Transformed 2019 new'!AE139),IF(ISNUMBER('Transformed 2019 new'!AG139),IF(ISNUMBER('Transformed 2019 new'!AI139),IF(ISNUMBER('Transformed 2019 new'!AK139),IF(ISNUMBER('Transformed 2019 new'!AM139),IF(ISNUMBER('Transformed 2019 new'!AO139),"","X"),"X"),"X"),"X"),"X"),"X")</f>
        <v/>
      </c>
      <c r="AB148" s="260"/>
      <c r="AC148" s="252" t="str">
        <f>IF(ISNUMBER('Transformed 2007'!$AE139),"","X")</f>
        <v/>
      </c>
      <c r="AD148" s="252" t="str">
        <f>IF(ISNUMBER('Transformed 2010'!$AE139),"","X")</f>
        <v/>
      </c>
      <c r="AE148" s="252" t="str">
        <f>IF(ISNUMBER('Transformed 2013'!$AE139),"","X")</f>
        <v/>
      </c>
      <c r="AF148" s="252" t="str">
        <f>IF(ISNUMBER('Transformed 2016'!$AE139),"","X")</f>
        <v/>
      </c>
      <c r="AG148" s="266" t="str">
        <f>IF(ISNUMBER('Transformed 2019 new'!$AE139),"","X")</f>
        <v/>
      </c>
      <c r="AH148" s="252" t="str">
        <f>IF(ISNUMBER('Transformed 2007'!$AG139),"","X")</f>
        <v/>
      </c>
      <c r="AI148" s="252" t="str">
        <f>IF(ISNUMBER('Transformed 2010'!$AG139),"","X")</f>
        <v/>
      </c>
      <c r="AJ148" s="252" t="str">
        <f>IF(ISNUMBER('Transformed 2013'!$AG139),"","X")</f>
        <v/>
      </c>
      <c r="AK148" s="252" t="str">
        <f>IF(ISNUMBER('Transformed 2016'!$AG139),"","X")</f>
        <v/>
      </c>
      <c r="AL148" s="266" t="str">
        <f>IF(ISNUMBER('Transformed 2019 new'!$AG139),"","X")</f>
        <v/>
      </c>
      <c r="AM148" s="252" t="str">
        <f>IF(ISNUMBER('Transformed 2007'!$AI139),"","X")</f>
        <v/>
      </c>
      <c r="AN148" s="252" t="str">
        <f>IF(ISNUMBER('Transformed 2010'!$AI139),"","X")</f>
        <v/>
      </c>
      <c r="AO148" s="252" t="str">
        <f>IF(ISNUMBER('Transformed 2013'!$AI139),"","X")</f>
        <v/>
      </c>
      <c r="AP148" s="252" t="str">
        <f>IF(ISNUMBER('Transformed 2016'!$AI139),"","X")</f>
        <v/>
      </c>
      <c r="AQ148" s="266" t="str">
        <f>IF(ISNUMBER('Transformed 2019 new'!$AI139),"","X")</f>
        <v/>
      </c>
      <c r="AR148" s="252" t="str">
        <f>IF(ISNUMBER('Transformed 2007'!$AK139),"","X")</f>
        <v/>
      </c>
      <c r="AS148" s="252" t="str">
        <f>IF(ISNUMBER('Transformed 2010'!$AK139),"","X")</f>
        <v/>
      </c>
      <c r="AT148" s="252" t="str">
        <f>IF(ISNUMBER('Transformed 2013'!$AK139),"","X")</f>
        <v/>
      </c>
      <c r="AU148" s="252" t="str">
        <f>IF(ISNUMBER('Transformed 2016'!$AK139),"","X")</f>
        <v/>
      </c>
      <c r="AV148" s="266" t="str">
        <f>IF(ISNUMBER('Transformed 2019 new'!$AK139),"","X")</f>
        <v/>
      </c>
      <c r="AW148" s="252" t="str">
        <f>IF(ISNUMBER('Transformed 2007'!$AM139),"","X")</f>
        <v/>
      </c>
      <c r="AX148" s="252" t="str">
        <f>IF(ISNUMBER('Transformed 2010'!$AM139),"","X")</f>
        <v/>
      </c>
      <c r="AY148" s="252" t="str">
        <f>IF(ISNUMBER('Transformed 2013'!$AM139),"","X")</f>
        <v/>
      </c>
      <c r="AZ148" s="252" t="str">
        <f>IF(ISNUMBER('Transformed 2016'!$AM139),"","X")</f>
        <v/>
      </c>
      <c r="BA148" s="266" t="str">
        <f>IF(ISNUMBER('Transformed 2019 new'!$AM139),"","X")</f>
        <v/>
      </c>
      <c r="BB148" s="252" t="str">
        <f>IF(ISNUMBER('Transformed 2007'!$AO139),"","X")</f>
        <v/>
      </c>
      <c r="BC148" s="252" t="str">
        <f>IF(ISNUMBER('Transformed 2010'!$AO139),"","X")</f>
        <v/>
      </c>
      <c r="BD148" s="252" t="str">
        <f>IF(ISNUMBER('Transformed 2013'!$AO139),"","X")</f>
        <v/>
      </c>
      <c r="BE148" s="252" t="str">
        <f>IF(ISNUMBER('Transformed 2016'!$AO139),"","X")</f>
        <v/>
      </c>
      <c r="BF148" s="266" t="str">
        <f>IF(ISNUMBER('Transformed 2019 new'!$AO139),"","X")</f>
        <v/>
      </c>
    </row>
    <row r="149" spans="1:58" s="240" customFormat="1" ht="13">
      <c r="A149" s="241" t="s">
        <v>147</v>
      </c>
      <c r="B149" s="226" t="s">
        <v>147</v>
      </c>
      <c r="C149" s="239">
        <f>'Transformed 2007'!Y140</f>
        <v>0.54486205248374597</v>
      </c>
      <c r="D149" s="239">
        <f>'Transformed 2010'!Y140</f>
        <v>0.55142482599803178</v>
      </c>
      <c r="E149" s="239">
        <f>'Transformed 2013'!Y140</f>
        <v>0.57369415011588887</v>
      </c>
      <c r="F149" s="239">
        <f>'Transformed 2016'!Y140</f>
        <v>0.58114675873755872</v>
      </c>
      <c r="G149" s="239">
        <f>'Transformed 2019 new'!Y140</f>
        <v>0.5991986379687031</v>
      </c>
      <c r="J149" s="240">
        <v>1</v>
      </c>
      <c r="Q149" s="251">
        <f t="shared" si="15"/>
        <v>1.0120448349896447</v>
      </c>
      <c r="R149" s="251">
        <f t="shared" si="15"/>
        <v>1.0403850589743606</v>
      </c>
      <c r="S149" s="251">
        <f t="shared" si="15"/>
        <v>1.0129905605977756</v>
      </c>
      <c r="T149" s="251">
        <f t="shared" si="15"/>
        <v>1.0310625138310312</v>
      </c>
      <c r="U149" s="273">
        <f t="shared" si="16"/>
        <v>1.0997253988184066</v>
      </c>
      <c r="W149" s="252" t="str">
        <f>IF(ISNUMBER('Transformed 2007'!AE140),IF(ISNUMBER('Transformed 2007'!AG140),IF(ISNUMBER('Transformed 2010'!AI140),IF(ISNUMBER('Transformed 2007'!AK140),IF(ISNUMBER('Transformed 2007'!AM140),IF(ISNUMBER('Transformed 2007'!AO140),"","X"),"X"),"X"),"X"),"X"),"X")</f>
        <v/>
      </c>
      <c r="X149" s="252" t="str">
        <f>IF(ISNUMBER('Transformed 2010'!AE140),IF(ISNUMBER('Transformed 2010'!AG140),IF(ISNUMBER('Transformed 2010'!AI140),IF(ISNUMBER('Transformed 2010'!AK140),IF(ISNUMBER('Transformed 2010'!AM140),IF(ISNUMBER('Transformed 2010'!AO140),"","X"),"X"),"X"),"X"),"X"),"X")</f>
        <v/>
      </c>
      <c r="Y149" s="252" t="str">
        <f>IF(ISNUMBER('Transformed 2013'!AE140),IF(ISNUMBER('Transformed 2013'!AG140),IF(ISNUMBER('Transformed 2013'!AI140),IF(ISNUMBER('Transformed 2013'!AK140),IF(ISNUMBER('Transformed 2013'!AM140),IF(ISNUMBER('Transformed 2013'!AO140),"","X"),"X"),"X"),"X"),"X"),"X")</f>
        <v/>
      </c>
      <c r="Z149" s="252" t="str">
        <f>IF(ISNUMBER('Transformed 2016'!AE140),IF(ISNUMBER('Transformed 2016'!AG140),IF(ISNUMBER('Transformed 2016'!AI140),IF(ISNUMBER('Transformed 2016'!AK140),IF(ISNUMBER('Transformed 2016'!AM140),IF(ISNUMBER('Transformed 2016'!AO140),"","X"),"X"),"X"),"X"),"X"),"X")</f>
        <v/>
      </c>
      <c r="AA149" s="252" t="str">
        <f>IF(ISNUMBER('Transformed 2019 new'!AE140),IF(ISNUMBER('Transformed 2019 new'!AG140),IF(ISNUMBER('Transformed 2019 new'!AI140),IF(ISNUMBER('Transformed 2019 new'!AK140),IF(ISNUMBER('Transformed 2019 new'!AM140),IF(ISNUMBER('Transformed 2019 new'!AO140),"","X"),"X"),"X"),"X"),"X"),"X")</f>
        <v/>
      </c>
      <c r="AB149" s="260"/>
      <c r="AC149" s="252" t="str">
        <f>IF(ISNUMBER('Transformed 2007'!$AE140),"","X")</f>
        <v/>
      </c>
      <c r="AD149" s="252" t="str">
        <f>IF(ISNUMBER('Transformed 2010'!$AE140),"","X")</f>
        <v/>
      </c>
      <c r="AE149" s="252" t="str">
        <f>IF(ISNUMBER('Transformed 2013'!$AE140),"","X")</f>
        <v/>
      </c>
      <c r="AF149" s="252" t="str">
        <f>IF(ISNUMBER('Transformed 2016'!$AE140),"","X")</f>
        <v/>
      </c>
      <c r="AG149" s="266" t="str">
        <f>IF(ISNUMBER('Transformed 2019 new'!$AE140),"","X")</f>
        <v/>
      </c>
      <c r="AH149" s="252" t="str">
        <f>IF(ISNUMBER('Transformed 2007'!$AG140),"","X")</f>
        <v/>
      </c>
      <c r="AI149" s="252" t="str">
        <f>IF(ISNUMBER('Transformed 2010'!$AG140),"","X")</f>
        <v/>
      </c>
      <c r="AJ149" s="252" t="str">
        <f>IF(ISNUMBER('Transformed 2013'!$AG140),"","X")</f>
        <v/>
      </c>
      <c r="AK149" s="252" t="str">
        <f>IF(ISNUMBER('Transformed 2016'!$AG140),"","X")</f>
        <v/>
      </c>
      <c r="AL149" s="266" t="str">
        <f>IF(ISNUMBER('Transformed 2019 new'!$AG140),"","X")</f>
        <v/>
      </c>
      <c r="AM149" s="252" t="str">
        <f>IF(ISNUMBER('Transformed 2007'!$AI140),"","X")</f>
        <v/>
      </c>
      <c r="AN149" s="252" t="str">
        <f>IF(ISNUMBER('Transformed 2010'!$AI140),"","X")</f>
        <v/>
      </c>
      <c r="AO149" s="252" t="str">
        <f>IF(ISNUMBER('Transformed 2013'!$AI140),"","X")</f>
        <v/>
      </c>
      <c r="AP149" s="252" t="str">
        <f>IF(ISNUMBER('Transformed 2016'!$AI140),"","X")</f>
        <v/>
      </c>
      <c r="AQ149" s="266" t="str">
        <f>IF(ISNUMBER('Transformed 2019 new'!$AI140),"","X")</f>
        <v/>
      </c>
      <c r="AR149" s="252" t="str">
        <f>IF(ISNUMBER('Transformed 2007'!$AK140),"","X")</f>
        <v/>
      </c>
      <c r="AS149" s="252" t="str">
        <f>IF(ISNUMBER('Transformed 2010'!$AK140),"","X")</f>
        <v/>
      </c>
      <c r="AT149" s="252" t="str">
        <f>IF(ISNUMBER('Transformed 2013'!$AK140),"","X")</f>
        <v/>
      </c>
      <c r="AU149" s="252" t="str">
        <f>IF(ISNUMBER('Transformed 2016'!$AK140),"","X")</f>
        <v/>
      </c>
      <c r="AV149" s="266" t="str">
        <f>IF(ISNUMBER('Transformed 2019 new'!$AK140),"","X")</f>
        <v/>
      </c>
      <c r="AW149" s="252" t="str">
        <f>IF(ISNUMBER('Transformed 2007'!$AM140),"","X")</f>
        <v/>
      </c>
      <c r="AX149" s="252" t="str">
        <f>IF(ISNUMBER('Transformed 2010'!$AM140),"","X")</f>
        <v/>
      </c>
      <c r="AY149" s="252" t="str">
        <f>IF(ISNUMBER('Transformed 2013'!$AM140),"","X")</f>
        <v/>
      </c>
      <c r="AZ149" s="252" t="str">
        <f>IF(ISNUMBER('Transformed 2016'!$AM140),"","X")</f>
        <v/>
      </c>
      <c r="BA149" s="266" t="str">
        <f>IF(ISNUMBER('Transformed 2019 new'!$AM140),"","X")</f>
        <v/>
      </c>
      <c r="BB149" s="252" t="str">
        <f>IF(ISNUMBER('Transformed 2007'!$AO140),"","X")</f>
        <v/>
      </c>
      <c r="BC149" s="252" t="str">
        <f>IF(ISNUMBER('Transformed 2010'!$AO140),"","X")</f>
        <v/>
      </c>
      <c r="BD149" s="252" t="str">
        <f>IF(ISNUMBER('Transformed 2013'!$AO140),"","X")</f>
        <v/>
      </c>
      <c r="BE149" s="252" t="str">
        <f>IF(ISNUMBER('Transformed 2016'!$AO140),"","X")</f>
        <v/>
      </c>
      <c r="BF149" s="266" t="str">
        <f>IF(ISNUMBER('Transformed 2019 new'!$AO140),"","X")</f>
        <v/>
      </c>
    </row>
    <row r="150" spans="1:58" s="240" customFormat="1" ht="13">
      <c r="A150" s="241" t="s">
        <v>148</v>
      </c>
      <c r="B150" s="226" t="s">
        <v>148</v>
      </c>
      <c r="C150" s="239">
        <f>'Transformed 2007'!Y141</f>
        <v>0.40818237981875</v>
      </c>
      <c r="D150" s="239">
        <f>'Transformed 2010'!Y141</f>
        <v>0.53036289803303571</v>
      </c>
      <c r="E150" s="239">
        <f>'Transformed 2013'!Y141</f>
        <v>0.56086253789647289</v>
      </c>
      <c r="F150" s="239">
        <f>'Transformed 2016'!Y141</f>
        <v>0.63379242273452385</v>
      </c>
      <c r="G150" s="239">
        <f>'Transformed 2019 new'!Y141</f>
        <v>0.72734220999166654</v>
      </c>
      <c r="J150" s="240">
        <v>1</v>
      </c>
      <c r="Q150" s="251">
        <f t="shared" si="15"/>
        <v>1.299328251916555</v>
      </c>
      <c r="R150" s="251">
        <f t="shared" si="15"/>
        <v>1.0575071144240136</v>
      </c>
      <c r="S150" s="251">
        <f t="shared" si="15"/>
        <v>1.1300316564404107</v>
      </c>
      <c r="T150" s="251">
        <f t="shared" si="15"/>
        <v>1.1476031960961575</v>
      </c>
      <c r="U150" s="273">
        <f t="shared" si="16"/>
        <v>1.7819049668793563</v>
      </c>
      <c r="W150" s="252" t="str">
        <f>IF(ISNUMBER('Transformed 2007'!AE141),IF(ISNUMBER('Transformed 2007'!AG141),IF(ISNUMBER('Transformed 2010'!AI141),IF(ISNUMBER('Transformed 2007'!AK141),IF(ISNUMBER('Transformed 2007'!AM141),IF(ISNUMBER('Transformed 2007'!AO141),"","X"),"X"),"X"),"X"),"X"),"X")</f>
        <v/>
      </c>
      <c r="X150" s="252" t="str">
        <f>IF(ISNUMBER('Transformed 2010'!AE141),IF(ISNUMBER('Transformed 2010'!AG141),IF(ISNUMBER('Transformed 2010'!AI141),IF(ISNUMBER('Transformed 2010'!AK141),IF(ISNUMBER('Transformed 2010'!AM141),IF(ISNUMBER('Transformed 2010'!AO141),"","X"),"X"),"X"),"X"),"X"),"X")</f>
        <v/>
      </c>
      <c r="Y150" s="252" t="str">
        <f>IF(ISNUMBER('Transformed 2013'!AE141),IF(ISNUMBER('Transformed 2013'!AG141),IF(ISNUMBER('Transformed 2013'!AI141),IF(ISNUMBER('Transformed 2013'!AK141),IF(ISNUMBER('Transformed 2013'!AM141),IF(ISNUMBER('Transformed 2013'!AO141),"","X"),"X"),"X"),"X"),"X"),"X")</f>
        <v/>
      </c>
      <c r="Z150" s="252" t="str">
        <f>IF(ISNUMBER('Transformed 2016'!AE141),IF(ISNUMBER('Transformed 2016'!AG141),IF(ISNUMBER('Transformed 2016'!AI141),IF(ISNUMBER('Transformed 2016'!AK141),IF(ISNUMBER('Transformed 2016'!AM141),IF(ISNUMBER('Transformed 2016'!AO141),"","X"),"X"),"X"),"X"),"X"),"X")</f>
        <v/>
      </c>
      <c r="AA150" s="252" t="str">
        <f>IF(ISNUMBER('Transformed 2019 new'!AE141),IF(ISNUMBER('Transformed 2019 new'!AG141),IF(ISNUMBER('Transformed 2019 new'!AI141),IF(ISNUMBER('Transformed 2019 new'!AK141),IF(ISNUMBER('Transformed 2019 new'!AM141),IF(ISNUMBER('Transformed 2019 new'!AO141),"","X"),"X"),"X"),"X"),"X"),"X")</f>
        <v/>
      </c>
      <c r="AB150" s="260"/>
      <c r="AC150" s="252" t="str">
        <f>IF(ISNUMBER('Transformed 2007'!$AE141),"","X")</f>
        <v/>
      </c>
      <c r="AD150" s="252" t="str">
        <f>IF(ISNUMBER('Transformed 2010'!$AE141),"","X")</f>
        <v/>
      </c>
      <c r="AE150" s="252" t="str">
        <f>IF(ISNUMBER('Transformed 2013'!$AE141),"","X")</f>
        <v/>
      </c>
      <c r="AF150" s="252" t="str">
        <f>IF(ISNUMBER('Transformed 2016'!$AE141),"","X")</f>
        <v/>
      </c>
      <c r="AG150" s="266" t="str">
        <f>IF(ISNUMBER('Transformed 2019 new'!$AE141),"","X")</f>
        <v/>
      </c>
      <c r="AH150" s="252" t="str">
        <f>IF(ISNUMBER('Transformed 2007'!$AG141),"","X")</f>
        <v/>
      </c>
      <c r="AI150" s="252" t="str">
        <f>IF(ISNUMBER('Transformed 2010'!$AG141),"","X")</f>
        <v/>
      </c>
      <c r="AJ150" s="252" t="str">
        <f>IF(ISNUMBER('Transformed 2013'!$AG141),"","X")</f>
        <v/>
      </c>
      <c r="AK150" s="252" t="str">
        <f>IF(ISNUMBER('Transformed 2016'!$AG141),"","X")</f>
        <v/>
      </c>
      <c r="AL150" s="266" t="str">
        <f>IF(ISNUMBER('Transformed 2019 new'!$AG141),"","X")</f>
        <v/>
      </c>
      <c r="AM150" s="252" t="str">
        <f>IF(ISNUMBER('Transformed 2007'!$AI141),"","X")</f>
        <v/>
      </c>
      <c r="AN150" s="252" t="str">
        <f>IF(ISNUMBER('Transformed 2010'!$AI141),"","X")</f>
        <v/>
      </c>
      <c r="AO150" s="252" t="str">
        <f>IF(ISNUMBER('Transformed 2013'!$AI141),"","X")</f>
        <v/>
      </c>
      <c r="AP150" s="252" t="str">
        <f>IF(ISNUMBER('Transformed 2016'!$AI141),"","X")</f>
        <v/>
      </c>
      <c r="AQ150" s="266" t="str">
        <f>IF(ISNUMBER('Transformed 2019 new'!$AI141),"","X")</f>
        <v/>
      </c>
      <c r="AR150" s="252" t="str">
        <f>IF(ISNUMBER('Transformed 2007'!$AK141),"","X")</f>
        <v/>
      </c>
      <c r="AS150" s="252" t="str">
        <f>IF(ISNUMBER('Transformed 2010'!$AK141),"","X")</f>
        <v/>
      </c>
      <c r="AT150" s="252" t="str">
        <f>IF(ISNUMBER('Transformed 2013'!$AK141),"","X")</f>
        <v/>
      </c>
      <c r="AU150" s="252" t="str">
        <f>IF(ISNUMBER('Transformed 2016'!$AK141),"","X")</f>
        <v/>
      </c>
      <c r="AV150" s="266" t="str">
        <f>IF(ISNUMBER('Transformed 2019 new'!$AK141),"","X")</f>
        <v/>
      </c>
      <c r="AW150" s="252" t="str">
        <f>IF(ISNUMBER('Transformed 2007'!$AM141),"","X")</f>
        <v/>
      </c>
      <c r="AX150" s="252" t="str">
        <f>IF(ISNUMBER('Transformed 2010'!$AM141),"","X")</f>
        <v/>
      </c>
      <c r="AY150" s="252" t="str">
        <f>IF(ISNUMBER('Transformed 2013'!$AM141),"","X")</f>
        <v/>
      </c>
      <c r="AZ150" s="252" t="str">
        <f>IF(ISNUMBER('Transformed 2016'!$AM141),"","X")</f>
        <v/>
      </c>
      <c r="BA150" s="266" t="str">
        <f>IF(ISNUMBER('Transformed 2019 new'!$AM141),"","X")</f>
        <v/>
      </c>
      <c r="BB150" s="252" t="str">
        <f>IF(ISNUMBER('Transformed 2007'!$AO141),"","X")</f>
        <v/>
      </c>
      <c r="BC150" s="252" t="str">
        <f>IF(ISNUMBER('Transformed 2010'!$AO141),"","X")</f>
        <v/>
      </c>
      <c r="BD150" s="252" t="str">
        <f>IF(ISNUMBER('Transformed 2013'!$AO141),"","X")</f>
        <v/>
      </c>
      <c r="BE150" s="252" t="str">
        <f>IF(ISNUMBER('Transformed 2016'!$AO141),"","X")</f>
        <v/>
      </c>
      <c r="BF150" s="266" t="str">
        <f>IF(ISNUMBER('Transformed 2019 new'!$AO141),"","X")</f>
        <v/>
      </c>
    </row>
    <row r="151" spans="1:58" s="240" customFormat="1" ht="13">
      <c r="A151" s="241" t="s">
        <v>149</v>
      </c>
      <c r="B151" s="226" t="s">
        <v>149</v>
      </c>
      <c r="C151" s="239">
        <f>'Transformed 2007'!Y142</f>
        <v>0.26297387611484807</v>
      </c>
      <c r="D151" s="239">
        <f>'Transformed 2010'!Y142</f>
        <v>0.32569689629556881</v>
      </c>
      <c r="E151" s="239">
        <f>'Transformed 2013'!Y142</f>
        <v>0.29194878388984807</v>
      </c>
      <c r="F151" s="239">
        <f>'Transformed 2016'!Y142</f>
        <v>0.32038233427318141</v>
      </c>
      <c r="G151" s="239">
        <f>'Transformed 2019 new'!Y142</f>
        <v>0.31261501173984807</v>
      </c>
      <c r="K151" s="240">
        <v>1</v>
      </c>
      <c r="Q151" s="251">
        <f t="shared" si="15"/>
        <v>1.2385142627373673</v>
      </c>
      <c r="R151" s="251">
        <f t="shared" si="15"/>
        <v>0.89638184216808003</v>
      </c>
      <c r="S151" s="251">
        <f t="shared" si="15"/>
        <v>1.097392254917086</v>
      </c>
      <c r="T151" s="251">
        <f t="shared" si="15"/>
        <v>0.9757560835838397</v>
      </c>
      <c r="U151" s="273">
        <f t="shared" si="16"/>
        <v>1.1887683155391462</v>
      </c>
      <c r="W151" s="252" t="str">
        <f>IF(ISNUMBER('Transformed 2007'!AE142),IF(ISNUMBER('Transformed 2007'!AG142),IF(ISNUMBER('Transformed 2010'!AI142),IF(ISNUMBER('Transformed 2007'!AK142),IF(ISNUMBER('Transformed 2007'!AM142),IF(ISNUMBER('Transformed 2007'!AO142),"","X"),"X"),"X"),"X"),"X"),"X")</f>
        <v/>
      </c>
      <c r="X151" s="252" t="str">
        <f>IF(ISNUMBER('Transformed 2010'!AE142),IF(ISNUMBER('Transformed 2010'!AG142),IF(ISNUMBER('Transformed 2010'!AI142),IF(ISNUMBER('Transformed 2010'!AK142),IF(ISNUMBER('Transformed 2010'!AM142),IF(ISNUMBER('Transformed 2010'!AO142),"","X"),"X"),"X"),"X"),"X"),"X")</f>
        <v/>
      </c>
      <c r="Y151" s="252" t="str">
        <f>IF(ISNUMBER('Transformed 2013'!AE142),IF(ISNUMBER('Transformed 2013'!AG142),IF(ISNUMBER('Transformed 2013'!AI142),IF(ISNUMBER('Transformed 2013'!AK142),IF(ISNUMBER('Transformed 2013'!AM142),IF(ISNUMBER('Transformed 2013'!AO142),"","X"),"X"),"X"),"X"),"X"),"X")</f>
        <v/>
      </c>
      <c r="Z151" s="252" t="str">
        <f>IF(ISNUMBER('Transformed 2016'!AE142),IF(ISNUMBER('Transformed 2016'!AG142),IF(ISNUMBER('Transformed 2016'!AI142),IF(ISNUMBER('Transformed 2016'!AK142),IF(ISNUMBER('Transformed 2016'!AM142),IF(ISNUMBER('Transformed 2016'!AO142),"","X"),"X"),"X"),"X"),"X"),"X")</f>
        <v/>
      </c>
      <c r="AA151" s="252" t="str">
        <f>IF(ISNUMBER('Transformed 2019 new'!AE142),IF(ISNUMBER('Transformed 2019 new'!AG142),IF(ISNUMBER('Transformed 2019 new'!AI142),IF(ISNUMBER('Transformed 2019 new'!AK142),IF(ISNUMBER('Transformed 2019 new'!AM142),IF(ISNUMBER('Transformed 2019 new'!AO142),"","X"),"X"),"X"),"X"),"X"),"X")</f>
        <v/>
      </c>
      <c r="AB151" s="260"/>
      <c r="AC151" s="252" t="str">
        <f>IF(ISNUMBER('Transformed 2007'!$AE142),"","X")</f>
        <v/>
      </c>
      <c r="AD151" s="252" t="str">
        <f>IF(ISNUMBER('Transformed 2010'!$AE142),"","X")</f>
        <v/>
      </c>
      <c r="AE151" s="252" t="str">
        <f>IF(ISNUMBER('Transformed 2013'!$AE142),"","X")</f>
        <v/>
      </c>
      <c r="AF151" s="252" t="str">
        <f>IF(ISNUMBER('Transformed 2016'!$AE142),"","X")</f>
        <v/>
      </c>
      <c r="AG151" s="266" t="str">
        <f>IF(ISNUMBER('Transformed 2019 new'!$AE142),"","X")</f>
        <v/>
      </c>
      <c r="AH151" s="252" t="str">
        <f>IF(ISNUMBER('Transformed 2007'!$AG142),"","X")</f>
        <v/>
      </c>
      <c r="AI151" s="252" t="str">
        <f>IF(ISNUMBER('Transformed 2010'!$AG142),"","X")</f>
        <v/>
      </c>
      <c r="AJ151" s="252" t="str">
        <f>IF(ISNUMBER('Transformed 2013'!$AG142),"","X")</f>
        <v/>
      </c>
      <c r="AK151" s="252" t="str">
        <f>IF(ISNUMBER('Transformed 2016'!$AG142),"","X")</f>
        <v/>
      </c>
      <c r="AL151" s="266" t="str">
        <f>IF(ISNUMBER('Transformed 2019 new'!$AG142),"","X")</f>
        <v/>
      </c>
      <c r="AM151" s="252" t="str">
        <f>IF(ISNUMBER('Transformed 2007'!$AI142),"","X")</f>
        <v/>
      </c>
      <c r="AN151" s="252" t="str">
        <f>IF(ISNUMBER('Transformed 2010'!$AI142),"","X")</f>
        <v/>
      </c>
      <c r="AO151" s="252" t="str">
        <f>IF(ISNUMBER('Transformed 2013'!$AI142),"","X")</f>
        <v/>
      </c>
      <c r="AP151" s="252" t="str">
        <f>IF(ISNUMBER('Transformed 2016'!$AI142),"","X")</f>
        <v/>
      </c>
      <c r="AQ151" s="266" t="str">
        <f>IF(ISNUMBER('Transformed 2019 new'!$AI142),"","X")</f>
        <v/>
      </c>
      <c r="AR151" s="252" t="str">
        <f>IF(ISNUMBER('Transformed 2007'!$AK142),"","X")</f>
        <v/>
      </c>
      <c r="AS151" s="252" t="str">
        <f>IF(ISNUMBER('Transformed 2010'!$AK142),"","X")</f>
        <v/>
      </c>
      <c r="AT151" s="252" t="str">
        <f>IF(ISNUMBER('Transformed 2013'!$AK142),"","X")</f>
        <v/>
      </c>
      <c r="AU151" s="252" t="str">
        <f>IF(ISNUMBER('Transformed 2016'!$AK142),"","X")</f>
        <v/>
      </c>
      <c r="AV151" s="266" t="str">
        <f>IF(ISNUMBER('Transformed 2019 new'!$AK142),"","X")</f>
        <v/>
      </c>
      <c r="AW151" s="252" t="str">
        <f>IF(ISNUMBER('Transformed 2007'!$AM142),"","X")</f>
        <v/>
      </c>
      <c r="AX151" s="252" t="str">
        <f>IF(ISNUMBER('Transformed 2010'!$AM142),"","X")</f>
        <v/>
      </c>
      <c r="AY151" s="252" t="str">
        <f>IF(ISNUMBER('Transformed 2013'!$AM142),"","X")</f>
        <v/>
      </c>
      <c r="AZ151" s="252" t="str">
        <f>IF(ISNUMBER('Transformed 2016'!$AM142),"","X")</f>
        <v/>
      </c>
      <c r="BA151" s="266" t="str">
        <f>IF(ISNUMBER('Transformed 2019 new'!$AM142),"","X")</f>
        <v/>
      </c>
      <c r="BB151" s="252" t="str">
        <f>IF(ISNUMBER('Transformed 2007'!$AO142),"","X")</f>
        <v/>
      </c>
      <c r="BC151" s="252" t="str">
        <f>IF(ISNUMBER('Transformed 2010'!$AO142),"","X")</f>
        <v/>
      </c>
      <c r="BD151" s="252" t="str">
        <f>IF(ISNUMBER('Transformed 2013'!$AO142),"","X")</f>
        <v/>
      </c>
      <c r="BE151" s="252" t="str">
        <f>IF(ISNUMBER('Transformed 2016'!$AO142),"","X")</f>
        <v/>
      </c>
      <c r="BF151" s="266" t="str">
        <f>IF(ISNUMBER('Transformed 2019 new'!$AO142),"","X")</f>
        <v/>
      </c>
    </row>
    <row r="152" spans="1:58" s="240" customFormat="1" ht="13">
      <c r="A152" s="241" t="s">
        <v>150</v>
      </c>
      <c r="B152" s="226" t="s">
        <v>150</v>
      </c>
      <c r="C152" s="239">
        <f>'Transformed 2007'!Y143</f>
        <v>0.52964833427811675</v>
      </c>
      <c r="D152" s="239">
        <f>'Transformed 2010'!Y143</f>
        <v>0.61864926534686671</v>
      </c>
      <c r="E152" s="239">
        <f>'Transformed 2013'!Y143</f>
        <v>0.621250248070081</v>
      </c>
      <c r="F152" s="239">
        <f>'Transformed 2016'!Y143</f>
        <v>0.61886907324418816</v>
      </c>
      <c r="G152" s="239">
        <f>'Transformed 2019 new'!Y143</f>
        <v>0.58247511314621636</v>
      </c>
      <c r="N152" s="240">
        <v>1</v>
      </c>
      <c r="Q152" s="251">
        <f t="shared" si="15"/>
        <v>1.1680377815028034</v>
      </c>
      <c r="R152" s="251">
        <f t="shared" si="15"/>
        <v>1.0042042929150752</v>
      </c>
      <c r="S152" s="251">
        <f t="shared" si="15"/>
        <v>0.99616712454716927</v>
      </c>
      <c r="T152" s="251">
        <f t="shared" si="15"/>
        <v>0.94119279558244817</v>
      </c>
      <c r="U152" s="273">
        <f t="shared" si="16"/>
        <v>1.0997393467499521</v>
      </c>
      <c r="W152" s="252" t="str">
        <f>IF(ISNUMBER('Transformed 2007'!AE143),IF(ISNUMBER('Transformed 2007'!AG143),IF(ISNUMBER('Transformed 2010'!AI143),IF(ISNUMBER('Transformed 2007'!AK143),IF(ISNUMBER('Transformed 2007'!AM143),IF(ISNUMBER('Transformed 2007'!AO143),"","X"),"X"),"X"),"X"),"X"),"X")</f>
        <v/>
      </c>
      <c r="X152" s="252" t="str">
        <f>IF(ISNUMBER('Transformed 2010'!AE143),IF(ISNUMBER('Transformed 2010'!AG143),IF(ISNUMBER('Transformed 2010'!AI143),IF(ISNUMBER('Transformed 2010'!AK143),IF(ISNUMBER('Transformed 2010'!AM143),IF(ISNUMBER('Transformed 2010'!AO143),"","X"),"X"),"X"),"X"),"X"),"X")</f>
        <v/>
      </c>
      <c r="Y152" s="252" t="str">
        <f>IF(ISNUMBER('Transformed 2013'!AE143),IF(ISNUMBER('Transformed 2013'!AG143),IF(ISNUMBER('Transformed 2013'!AI143),IF(ISNUMBER('Transformed 2013'!AK143),IF(ISNUMBER('Transformed 2013'!AM143),IF(ISNUMBER('Transformed 2013'!AO143),"","X"),"X"),"X"),"X"),"X"),"X")</f>
        <v/>
      </c>
      <c r="Z152" s="252" t="str">
        <f>IF(ISNUMBER('Transformed 2016'!AE143),IF(ISNUMBER('Transformed 2016'!AG143),IF(ISNUMBER('Transformed 2016'!AI143),IF(ISNUMBER('Transformed 2016'!AK143),IF(ISNUMBER('Transformed 2016'!AM143),IF(ISNUMBER('Transformed 2016'!AO143),"","X"),"X"),"X"),"X"),"X"),"X")</f>
        <v/>
      </c>
      <c r="AA152" s="252" t="str">
        <f>IF(ISNUMBER('Transformed 2019 new'!AE143),IF(ISNUMBER('Transformed 2019 new'!AG143),IF(ISNUMBER('Transformed 2019 new'!AI143),IF(ISNUMBER('Transformed 2019 new'!AK143),IF(ISNUMBER('Transformed 2019 new'!AM143),IF(ISNUMBER('Transformed 2019 new'!AO143),"","X"),"X"),"X"),"X"),"X"),"X")</f>
        <v/>
      </c>
      <c r="AB152" s="260"/>
      <c r="AC152" s="252" t="str">
        <f>IF(ISNUMBER('Transformed 2007'!$AE143),"","X")</f>
        <v/>
      </c>
      <c r="AD152" s="252" t="str">
        <f>IF(ISNUMBER('Transformed 2010'!$AE143),"","X")</f>
        <v/>
      </c>
      <c r="AE152" s="252" t="str">
        <f>IF(ISNUMBER('Transformed 2013'!$AE143),"","X")</f>
        <v/>
      </c>
      <c r="AF152" s="252" t="str">
        <f>IF(ISNUMBER('Transformed 2016'!$AE143),"","X")</f>
        <v/>
      </c>
      <c r="AG152" s="266" t="str">
        <f>IF(ISNUMBER('Transformed 2019 new'!$AE143),"","X")</f>
        <v/>
      </c>
      <c r="AH152" s="252" t="str">
        <f>IF(ISNUMBER('Transformed 2007'!$AG143),"","X")</f>
        <v/>
      </c>
      <c r="AI152" s="252" t="str">
        <f>IF(ISNUMBER('Transformed 2010'!$AG143),"","X")</f>
        <v/>
      </c>
      <c r="AJ152" s="252" t="str">
        <f>IF(ISNUMBER('Transformed 2013'!$AG143),"","X")</f>
        <v/>
      </c>
      <c r="AK152" s="252" t="str">
        <f>IF(ISNUMBER('Transformed 2016'!$AG143),"","X")</f>
        <v/>
      </c>
      <c r="AL152" s="266" t="str">
        <f>IF(ISNUMBER('Transformed 2019 new'!$AG143),"","X")</f>
        <v/>
      </c>
      <c r="AM152" s="252" t="str">
        <f>IF(ISNUMBER('Transformed 2007'!$AI143),"","X")</f>
        <v/>
      </c>
      <c r="AN152" s="252" t="str">
        <f>IF(ISNUMBER('Transformed 2010'!$AI143),"","X")</f>
        <v/>
      </c>
      <c r="AO152" s="252" t="str">
        <f>IF(ISNUMBER('Transformed 2013'!$AI143),"","X")</f>
        <v/>
      </c>
      <c r="AP152" s="252" t="str">
        <f>IF(ISNUMBER('Transformed 2016'!$AI143),"","X")</f>
        <v/>
      </c>
      <c r="AQ152" s="266" t="str">
        <f>IF(ISNUMBER('Transformed 2019 new'!$AI143),"","X")</f>
        <v/>
      </c>
      <c r="AR152" s="252" t="str">
        <f>IF(ISNUMBER('Transformed 2007'!$AK143),"","X")</f>
        <v/>
      </c>
      <c r="AS152" s="252" t="str">
        <f>IF(ISNUMBER('Transformed 2010'!$AK143),"","X")</f>
        <v/>
      </c>
      <c r="AT152" s="252" t="str">
        <f>IF(ISNUMBER('Transformed 2013'!$AK143),"","X")</f>
        <v/>
      </c>
      <c r="AU152" s="252" t="str">
        <f>IF(ISNUMBER('Transformed 2016'!$AK143),"","X")</f>
        <v/>
      </c>
      <c r="AV152" s="266" t="str">
        <f>IF(ISNUMBER('Transformed 2019 new'!$AK143),"","X")</f>
        <v/>
      </c>
      <c r="AW152" s="252" t="str">
        <f>IF(ISNUMBER('Transformed 2007'!$AM143),"","X")</f>
        <v/>
      </c>
      <c r="AX152" s="252" t="str">
        <f>IF(ISNUMBER('Transformed 2010'!$AM143),"","X")</f>
        <v/>
      </c>
      <c r="AY152" s="252" t="str">
        <f>IF(ISNUMBER('Transformed 2013'!$AM143),"","X")</f>
        <v/>
      </c>
      <c r="AZ152" s="252" t="str">
        <f>IF(ISNUMBER('Transformed 2016'!$AM143),"","X")</f>
        <v/>
      </c>
      <c r="BA152" s="266" t="str">
        <f>IF(ISNUMBER('Transformed 2019 new'!$AM143),"","X")</f>
        <v/>
      </c>
      <c r="BB152" s="252" t="str">
        <f>IF(ISNUMBER('Transformed 2007'!$AO143),"","X")</f>
        <v/>
      </c>
      <c r="BC152" s="252" t="str">
        <f>IF(ISNUMBER('Transformed 2010'!$AO143),"","X")</f>
        <v/>
      </c>
      <c r="BD152" s="252" t="str">
        <f>IF(ISNUMBER('Transformed 2013'!$AO143),"","X")</f>
        <v/>
      </c>
      <c r="BE152" s="252" t="str">
        <f>IF(ISNUMBER('Transformed 2016'!$AO143),"","X")</f>
        <v/>
      </c>
      <c r="BF152" s="266" t="str">
        <f>IF(ISNUMBER('Transformed 2019 new'!$AO143),"","X")</f>
        <v/>
      </c>
    </row>
    <row r="153" spans="1:58" s="240" customFormat="1" ht="13">
      <c r="A153" s="241" t="s">
        <v>151</v>
      </c>
      <c r="B153" s="226" t="s">
        <v>151</v>
      </c>
      <c r="C153" s="239">
        <f>'Transformed 2007'!Y144</f>
        <v>0.64358611700958268</v>
      </c>
      <c r="D153" s="239">
        <f>'Transformed 2010'!Y144</f>
        <v>0.62324497771761844</v>
      </c>
      <c r="E153" s="239">
        <f>'Transformed 2013'!Y144</f>
        <v>0.58544720215868984</v>
      </c>
      <c r="F153" s="239">
        <f>'Transformed 2016'!Y144</f>
        <v>0.52287736324292067</v>
      </c>
      <c r="G153" s="239">
        <f>'Transformed 2019 new'!Y144</f>
        <v>0.59837302116008872</v>
      </c>
      <c r="H153" s="240">
        <v>1</v>
      </c>
      <c r="Q153" s="251">
        <f t="shared" si="15"/>
        <v>0.96839406762457969</v>
      </c>
      <c r="R153" s="251">
        <f t="shared" si="15"/>
        <v>0.93935326090015581</v>
      </c>
      <c r="S153" s="251">
        <f t="shared" si="15"/>
        <v>0.89312471101568414</v>
      </c>
      <c r="T153" s="251">
        <f t="shared" si="15"/>
        <v>1.1443850187909053</v>
      </c>
      <c r="U153" s="273">
        <f t="shared" si="16"/>
        <v>0.92974818030634931</v>
      </c>
      <c r="W153" s="252" t="str">
        <f>IF(ISNUMBER('Transformed 2007'!AE144),IF(ISNUMBER('Transformed 2007'!AG144),IF(ISNUMBER('Transformed 2010'!AI144),IF(ISNUMBER('Transformed 2007'!AK144),IF(ISNUMBER('Transformed 2007'!AM144),IF(ISNUMBER('Transformed 2007'!AO144),"","X"),"X"),"X"),"X"),"X"),"X")</f>
        <v/>
      </c>
      <c r="X153" s="252" t="str">
        <f>IF(ISNUMBER('Transformed 2010'!AE144),IF(ISNUMBER('Transformed 2010'!AG144),IF(ISNUMBER('Transformed 2010'!AI144),IF(ISNUMBER('Transformed 2010'!AK144),IF(ISNUMBER('Transformed 2010'!AM144),IF(ISNUMBER('Transformed 2010'!AO144),"","X"),"X"),"X"),"X"),"X"),"X")</f>
        <v/>
      </c>
      <c r="Y153" s="252" t="str">
        <f>IF(ISNUMBER('Transformed 2013'!AE144),IF(ISNUMBER('Transformed 2013'!AG144),IF(ISNUMBER('Transformed 2013'!AI144),IF(ISNUMBER('Transformed 2013'!AK144),IF(ISNUMBER('Transformed 2013'!AM144),IF(ISNUMBER('Transformed 2013'!AO144),"","X"),"X"),"X"),"X"),"X"),"X")</f>
        <v/>
      </c>
      <c r="Z153" s="252" t="str">
        <f>IF(ISNUMBER('Transformed 2016'!AE144),IF(ISNUMBER('Transformed 2016'!AG144),IF(ISNUMBER('Transformed 2016'!AI144),IF(ISNUMBER('Transformed 2016'!AK144),IF(ISNUMBER('Transformed 2016'!AM144),IF(ISNUMBER('Transformed 2016'!AO144),"","X"),"X"),"X"),"X"),"X"),"X")</f>
        <v/>
      </c>
      <c r="AA153" s="252" t="str">
        <f>IF(ISNUMBER('Transformed 2019 new'!AE144),IF(ISNUMBER('Transformed 2019 new'!AG144),IF(ISNUMBER('Transformed 2019 new'!AI144),IF(ISNUMBER('Transformed 2019 new'!AK144),IF(ISNUMBER('Transformed 2019 new'!AM144),IF(ISNUMBER('Transformed 2019 new'!AO144),"","X"),"X"),"X"),"X"),"X"),"X")</f>
        <v/>
      </c>
      <c r="AB153" s="260"/>
      <c r="AC153" s="252" t="str">
        <f>IF(ISNUMBER('Transformed 2007'!$AE144),"","X")</f>
        <v/>
      </c>
      <c r="AD153" s="252" t="str">
        <f>IF(ISNUMBER('Transformed 2010'!$AE144),"","X")</f>
        <v/>
      </c>
      <c r="AE153" s="252" t="str">
        <f>IF(ISNUMBER('Transformed 2013'!$AE144),"","X")</f>
        <v/>
      </c>
      <c r="AF153" s="252" t="str">
        <f>IF(ISNUMBER('Transformed 2016'!$AE144),"","X")</f>
        <v/>
      </c>
      <c r="AG153" s="266" t="str">
        <f>IF(ISNUMBER('Transformed 2019 new'!$AE144),"","X")</f>
        <v/>
      </c>
      <c r="AH153" s="252" t="str">
        <f>IF(ISNUMBER('Transformed 2007'!$AG144),"","X")</f>
        <v/>
      </c>
      <c r="AI153" s="252" t="str">
        <f>IF(ISNUMBER('Transformed 2010'!$AG144),"","X")</f>
        <v/>
      </c>
      <c r="AJ153" s="252" t="str">
        <f>IF(ISNUMBER('Transformed 2013'!$AG144),"","X")</f>
        <v/>
      </c>
      <c r="AK153" s="252" t="str">
        <f>IF(ISNUMBER('Transformed 2016'!$AG144),"","X")</f>
        <v/>
      </c>
      <c r="AL153" s="266" t="str">
        <f>IF(ISNUMBER('Transformed 2019 new'!$AG144),"","X")</f>
        <v/>
      </c>
      <c r="AM153" s="252" t="str">
        <f>IF(ISNUMBER('Transformed 2007'!$AI144),"","X")</f>
        <v/>
      </c>
      <c r="AN153" s="252" t="str">
        <f>IF(ISNUMBER('Transformed 2010'!$AI144),"","X")</f>
        <v/>
      </c>
      <c r="AO153" s="252" t="str">
        <f>IF(ISNUMBER('Transformed 2013'!$AI144),"","X")</f>
        <v/>
      </c>
      <c r="AP153" s="252" t="str">
        <f>IF(ISNUMBER('Transformed 2016'!$AI144),"","X")</f>
        <v/>
      </c>
      <c r="AQ153" s="266" t="str">
        <f>IF(ISNUMBER('Transformed 2019 new'!$AI144),"","X")</f>
        <v/>
      </c>
      <c r="AR153" s="252" t="str">
        <f>IF(ISNUMBER('Transformed 2007'!$AK144),"","X")</f>
        <v/>
      </c>
      <c r="AS153" s="252" t="str">
        <f>IF(ISNUMBER('Transformed 2010'!$AK144),"","X")</f>
        <v/>
      </c>
      <c r="AT153" s="252" t="str">
        <f>IF(ISNUMBER('Transformed 2013'!$AK144),"","X")</f>
        <v/>
      </c>
      <c r="AU153" s="252" t="str">
        <f>IF(ISNUMBER('Transformed 2016'!$AK144),"","X")</f>
        <v/>
      </c>
      <c r="AV153" s="266" t="str">
        <f>IF(ISNUMBER('Transformed 2019 new'!$AK144),"","X")</f>
        <v/>
      </c>
      <c r="AW153" s="252" t="str">
        <f>IF(ISNUMBER('Transformed 2007'!$AM144),"","X")</f>
        <v/>
      </c>
      <c r="AX153" s="252" t="str">
        <f>IF(ISNUMBER('Transformed 2010'!$AM144),"","X")</f>
        <v/>
      </c>
      <c r="AY153" s="252" t="str">
        <f>IF(ISNUMBER('Transformed 2013'!$AM144),"","X")</f>
        <v/>
      </c>
      <c r="AZ153" s="252" t="str">
        <f>IF(ISNUMBER('Transformed 2016'!$AM144),"","X")</f>
        <v/>
      </c>
      <c r="BA153" s="266" t="str">
        <f>IF(ISNUMBER('Transformed 2019 new'!$AM144),"","X")</f>
        <v/>
      </c>
      <c r="BB153" s="252" t="str">
        <f>IF(ISNUMBER('Transformed 2007'!$AO144),"","X")</f>
        <v/>
      </c>
      <c r="BC153" s="252" t="str">
        <f>IF(ISNUMBER('Transformed 2010'!$AO144),"","X")</f>
        <v/>
      </c>
      <c r="BD153" s="252" t="str">
        <f>IF(ISNUMBER('Transformed 2013'!$AO144),"","X")</f>
        <v/>
      </c>
      <c r="BE153" s="252" t="str">
        <f>IF(ISNUMBER('Transformed 2016'!$AO144),"","X")</f>
        <v/>
      </c>
      <c r="BF153" s="266" t="str">
        <f>IF(ISNUMBER('Transformed 2019 new'!$AO144),"","X")</f>
        <v/>
      </c>
    </row>
    <row r="154" spans="1:58" s="240" customFormat="1" ht="13">
      <c r="A154" s="241" t="s">
        <v>152</v>
      </c>
      <c r="B154" s="226" t="s">
        <v>152</v>
      </c>
      <c r="C154" s="239">
        <f>'Transformed 2007'!Y145</f>
        <v>0.59534719029173211</v>
      </c>
      <c r="D154" s="239">
        <f>'Transformed 2010'!Y145</f>
        <v>0.59670803454798216</v>
      </c>
      <c r="E154" s="239">
        <f>'Transformed 2013'!Y145</f>
        <v>0.62256633454173216</v>
      </c>
      <c r="F154" s="239">
        <f>'Transformed 2016'!Y145</f>
        <v>0.61142367802476771</v>
      </c>
      <c r="G154" s="239">
        <f>'Transformed 2019 new'!Y145</f>
        <v>0.63411142105842944</v>
      </c>
      <c r="H154" s="240">
        <v>1</v>
      </c>
      <c r="Q154" s="251">
        <f t="shared" si="15"/>
        <v>1.0022857994098926</v>
      </c>
      <c r="R154" s="251">
        <f t="shared" si="15"/>
        <v>1.0433349284685569</v>
      </c>
      <c r="S154" s="251">
        <f t="shared" si="15"/>
        <v>0.98210205740539036</v>
      </c>
      <c r="T154" s="251">
        <f t="shared" si="15"/>
        <v>1.0371064187552492</v>
      </c>
      <c r="U154" s="273">
        <f t="shared" si="16"/>
        <v>1.065111973985637</v>
      </c>
      <c r="W154" s="252" t="str">
        <f>IF(ISNUMBER('Transformed 2007'!AE145),IF(ISNUMBER('Transformed 2007'!AG145),IF(ISNUMBER('Transformed 2010'!AI145),IF(ISNUMBER('Transformed 2007'!AK145),IF(ISNUMBER('Transformed 2007'!AM145),IF(ISNUMBER('Transformed 2007'!AO145),"","X"),"X"),"X"),"X"),"X"),"X")</f>
        <v/>
      </c>
      <c r="X154" s="252" t="str">
        <f>IF(ISNUMBER('Transformed 2010'!AE145),IF(ISNUMBER('Transformed 2010'!AG145),IF(ISNUMBER('Transformed 2010'!AI145),IF(ISNUMBER('Transformed 2010'!AK145),IF(ISNUMBER('Transformed 2010'!AM145),IF(ISNUMBER('Transformed 2010'!AO145),"","X"),"X"),"X"),"X"),"X"),"X")</f>
        <v/>
      </c>
      <c r="Y154" s="252" t="str">
        <f>IF(ISNUMBER('Transformed 2013'!AE145),IF(ISNUMBER('Transformed 2013'!AG145),IF(ISNUMBER('Transformed 2013'!AI145),IF(ISNUMBER('Transformed 2013'!AK145),IF(ISNUMBER('Transformed 2013'!AM145),IF(ISNUMBER('Transformed 2013'!AO145),"","X"),"X"),"X"),"X"),"X"),"X")</f>
        <v/>
      </c>
      <c r="Z154" s="252" t="str">
        <f>IF(ISNUMBER('Transformed 2016'!AE145),IF(ISNUMBER('Transformed 2016'!AG145),IF(ISNUMBER('Transformed 2016'!AI145),IF(ISNUMBER('Transformed 2016'!AK145),IF(ISNUMBER('Transformed 2016'!AM145),IF(ISNUMBER('Transformed 2016'!AO145),"","X"),"X"),"X"),"X"),"X"),"X")</f>
        <v/>
      </c>
      <c r="AA154" s="252" t="str">
        <f>IF(ISNUMBER('Transformed 2019 new'!AE145),IF(ISNUMBER('Transformed 2019 new'!AG145),IF(ISNUMBER('Transformed 2019 new'!AI145),IF(ISNUMBER('Transformed 2019 new'!AK145),IF(ISNUMBER('Transformed 2019 new'!AM145),IF(ISNUMBER('Transformed 2019 new'!AO145),"","X"),"X"),"X"),"X"),"X"),"X")</f>
        <v/>
      </c>
      <c r="AB154" s="260"/>
      <c r="AC154" s="252" t="str">
        <f>IF(ISNUMBER('Transformed 2007'!$AE145),"","X")</f>
        <v/>
      </c>
      <c r="AD154" s="252" t="str">
        <f>IF(ISNUMBER('Transformed 2010'!$AE145),"","X")</f>
        <v/>
      </c>
      <c r="AE154" s="252" t="str">
        <f>IF(ISNUMBER('Transformed 2013'!$AE145),"","X")</f>
        <v/>
      </c>
      <c r="AF154" s="252" t="str">
        <f>IF(ISNUMBER('Transformed 2016'!$AE145),"","X")</f>
        <v/>
      </c>
      <c r="AG154" s="266" t="str">
        <f>IF(ISNUMBER('Transformed 2019 new'!$AE145),"","X")</f>
        <v/>
      </c>
      <c r="AH154" s="252" t="str">
        <f>IF(ISNUMBER('Transformed 2007'!$AG145),"","X")</f>
        <v/>
      </c>
      <c r="AI154" s="252" t="str">
        <f>IF(ISNUMBER('Transformed 2010'!$AG145),"","X")</f>
        <v/>
      </c>
      <c r="AJ154" s="252" t="str">
        <f>IF(ISNUMBER('Transformed 2013'!$AG145),"","X")</f>
        <v/>
      </c>
      <c r="AK154" s="252" t="str">
        <f>IF(ISNUMBER('Transformed 2016'!$AG145),"","X")</f>
        <v/>
      </c>
      <c r="AL154" s="266" t="str">
        <f>IF(ISNUMBER('Transformed 2019 new'!$AG145),"","X")</f>
        <v/>
      </c>
      <c r="AM154" s="252" t="str">
        <f>IF(ISNUMBER('Transformed 2007'!$AI145),"","X")</f>
        <v/>
      </c>
      <c r="AN154" s="252" t="str">
        <f>IF(ISNUMBER('Transformed 2010'!$AI145),"","X")</f>
        <v/>
      </c>
      <c r="AO154" s="252" t="str">
        <f>IF(ISNUMBER('Transformed 2013'!$AI145),"","X")</f>
        <v/>
      </c>
      <c r="AP154" s="252" t="str">
        <f>IF(ISNUMBER('Transformed 2016'!$AI145),"","X")</f>
        <v/>
      </c>
      <c r="AQ154" s="266" t="str">
        <f>IF(ISNUMBER('Transformed 2019 new'!$AI145),"","X")</f>
        <v/>
      </c>
      <c r="AR154" s="252" t="str">
        <f>IF(ISNUMBER('Transformed 2007'!$AK145),"","X")</f>
        <v/>
      </c>
      <c r="AS154" s="252" t="str">
        <f>IF(ISNUMBER('Transformed 2010'!$AK145),"","X")</f>
        <v/>
      </c>
      <c r="AT154" s="252" t="str">
        <f>IF(ISNUMBER('Transformed 2013'!$AK145),"","X")</f>
        <v/>
      </c>
      <c r="AU154" s="252" t="str">
        <f>IF(ISNUMBER('Transformed 2016'!$AK145),"","X")</f>
        <v/>
      </c>
      <c r="AV154" s="266" t="str">
        <f>IF(ISNUMBER('Transformed 2019 new'!$AK145),"","X")</f>
        <v/>
      </c>
      <c r="AW154" s="252" t="str">
        <f>IF(ISNUMBER('Transformed 2007'!$AM145),"","X")</f>
        <v/>
      </c>
      <c r="AX154" s="252" t="str">
        <f>IF(ISNUMBER('Transformed 2010'!$AM145),"","X")</f>
        <v/>
      </c>
      <c r="AY154" s="252" t="str">
        <f>IF(ISNUMBER('Transformed 2013'!$AM145),"","X")</f>
        <v/>
      </c>
      <c r="AZ154" s="252" t="str">
        <f>IF(ISNUMBER('Transformed 2016'!$AM145),"","X")</f>
        <v/>
      </c>
      <c r="BA154" s="266" t="str">
        <f>IF(ISNUMBER('Transformed 2019 new'!$AM145),"","X")</f>
        <v/>
      </c>
      <c r="BB154" s="252" t="str">
        <f>IF(ISNUMBER('Transformed 2007'!$AO145),"","X")</f>
        <v/>
      </c>
      <c r="BC154" s="252" t="str">
        <f>IF(ISNUMBER('Transformed 2010'!$AO145),"","X")</f>
        <v/>
      </c>
      <c r="BD154" s="252" t="str">
        <f>IF(ISNUMBER('Transformed 2013'!$AO145),"","X")</f>
        <v/>
      </c>
      <c r="BE154" s="252" t="str">
        <f>IF(ISNUMBER('Transformed 2016'!$AO145),"","X")</f>
        <v/>
      </c>
      <c r="BF154" s="266" t="str">
        <f>IF(ISNUMBER('Transformed 2019 new'!$AO145),"","X")</f>
        <v/>
      </c>
    </row>
    <row r="155" spans="1:58" s="240" customFormat="1" ht="13">
      <c r="A155" s="241" t="s">
        <v>153</v>
      </c>
      <c r="B155" s="226" t="s">
        <v>153</v>
      </c>
      <c r="C155" s="239">
        <f>'Transformed 2007'!Y146</f>
        <v>0.3593892215492866</v>
      </c>
      <c r="D155" s="239">
        <f>'Transformed 2010'!Y146</f>
        <v>0.32686901836446514</v>
      </c>
      <c r="E155" s="239">
        <f>'Transformed 2013'!Y146</f>
        <v>0.3287839275983937</v>
      </c>
      <c r="F155" s="239">
        <f>'Transformed 2016'!Y146</f>
        <v>0.32863754736943601</v>
      </c>
      <c r="G155" s="239">
        <f>'Transformed 2019 new'!Y146</f>
        <v>0.30146954032067458</v>
      </c>
      <c r="K155" s="240">
        <v>1</v>
      </c>
      <c r="Q155" s="251">
        <f t="shared" si="15"/>
        <v>0.90951258069279173</v>
      </c>
      <c r="R155" s="251">
        <f t="shared" si="15"/>
        <v>1.0058583381303927</v>
      </c>
      <c r="S155" s="251">
        <f t="shared" si="15"/>
        <v>0.99955478289335209</v>
      </c>
      <c r="T155" s="251">
        <f t="shared" si="15"/>
        <v>0.9173313966519453</v>
      </c>
      <c r="U155" s="273">
        <f t="shared" si="16"/>
        <v>0.83883856900625242</v>
      </c>
      <c r="W155" s="252" t="str">
        <f>IF(ISNUMBER('Transformed 2007'!AE146),IF(ISNUMBER('Transformed 2007'!AG146),IF(ISNUMBER('Transformed 2010'!AI146),IF(ISNUMBER('Transformed 2007'!AK146),IF(ISNUMBER('Transformed 2007'!AM146),IF(ISNUMBER('Transformed 2007'!AO146),"","X"),"X"),"X"),"X"),"X"),"X")</f>
        <v/>
      </c>
      <c r="X155" s="252" t="str">
        <f>IF(ISNUMBER('Transformed 2010'!AE146),IF(ISNUMBER('Transformed 2010'!AG146),IF(ISNUMBER('Transformed 2010'!AI146),IF(ISNUMBER('Transformed 2010'!AK146),IF(ISNUMBER('Transformed 2010'!AM146),IF(ISNUMBER('Transformed 2010'!AO146),"","X"),"X"),"X"),"X"),"X"),"X")</f>
        <v/>
      </c>
      <c r="Y155" s="252" t="str">
        <f>IF(ISNUMBER('Transformed 2013'!AE146),IF(ISNUMBER('Transformed 2013'!AG146),IF(ISNUMBER('Transformed 2013'!AI146),IF(ISNUMBER('Transformed 2013'!AK146),IF(ISNUMBER('Transformed 2013'!AM146),IF(ISNUMBER('Transformed 2013'!AO146),"","X"),"X"),"X"),"X"),"X"),"X")</f>
        <v/>
      </c>
      <c r="Z155" s="252" t="str">
        <f>IF(ISNUMBER('Transformed 2016'!AE146),IF(ISNUMBER('Transformed 2016'!AG146),IF(ISNUMBER('Transformed 2016'!AI146),IF(ISNUMBER('Transformed 2016'!AK146),IF(ISNUMBER('Transformed 2016'!AM146),IF(ISNUMBER('Transformed 2016'!AO146),"","X"),"X"),"X"),"X"),"X"),"X")</f>
        <v/>
      </c>
      <c r="AA155" s="252" t="str">
        <f>IF(ISNUMBER('Transformed 2019 new'!AE146),IF(ISNUMBER('Transformed 2019 new'!AG146),IF(ISNUMBER('Transformed 2019 new'!AI146),IF(ISNUMBER('Transformed 2019 new'!AK146),IF(ISNUMBER('Transformed 2019 new'!AM146),IF(ISNUMBER('Transformed 2019 new'!AO146),"","X"),"X"),"X"),"X"),"X"),"X")</f>
        <v/>
      </c>
      <c r="AB155" s="260"/>
      <c r="AC155" s="252" t="str">
        <f>IF(ISNUMBER('Transformed 2007'!$AE146),"","X")</f>
        <v/>
      </c>
      <c r="AD155" s="252" t="str">
        <f>IF(ISNUMBER('Transformed 2010'!$AE146),"","X")</f>
        <v/>
      </c>
      <c r="AE155" s="252" t="str">
        <f>IF(ISNUMBER('Transformed 2013'!$AE146),"","X")</f>
        <v/>
      </c>
      <c r="AF155" s="252" t="str">
        <f>IF(ISNUMBER('Transformed 2016'!$AE146),"","X")</f>
        <v/>
      </c>
      <c r="AG155" s="266" t="str">
        <f>IF(ISNUMBER('Transformed 2019 new'!$AE146),"","X")</f>
        <v/>
      </c>
      <c r="AH155" s="252" t="str">
        <f>IF(ISNUMBER('Transformed 2007'!$AG146),"","X")</f>
        <v/>
      </c>
      <c r="AI155" s="252" t="str">
        <f>IF(ISNUMBER('Transformed 2010'!$AG146),"","X")</f>
        <v/>
      </c>
      <c r="AJ155" s="252" t="str">
        <f>IF(ISNUMBER('Transformed 2013'!$AG146),"","X")</f>
        <v/>
      </c>
      <c r="AK155" s="252" t="str">
        <f>IF(ISNUMBER('Transformed 2016'!$AG146),"","X")</f>
        <v/>
      </c>
      <c r="AL155" s="266" t="str">
        <f>IF(ISNUMBER('Transformed 2019 new'!$AG146),"","X")</f>
        <v/>
      </c>
      <c r="AM155" s="252" t="str">
        <f>IF(ISNUMBER('Transformed 2007'!$AI146),"","X")</f>
        <v/>
      </c>
      <c r="AN155" s="252" t="str">
        <f>IF(ISNUMBER('Transformed 2010'!$AI146),"","X")</f>
        <v/>
      </c>
      <c r="AO155" s="252" t="str">
        <f>IF(ISNUMBER('Transformed 2013'!$AI146),"","X")</f>
        <v/>
      </c>
      <c r="AP155" s="252" t="str">
        <f>IF(ISNUMBER('Transformed 2016'!$AI146),"","X")</f>
        <v/>
      </c>
      <c r="AQ155" s="266" t="str">
        <f>IF(ISNUMBER('Transformed 2019 new'!$AI146),"","X")</f>
        <v/>
      </c>
      <c r="AR155" s="252" t="str">
        <f>IF(ISNUMBER('Transformed 2007'!$AK146),"","X")</f>
        <v/>
      </c>
      <c r="AS155" s="252" t="str">
        <f>IF(ISNUMBER('Transformed 2010'!$AK146),"","X")</f>
        <v/>
      </c>
      <c r="AT155" s="252" t="str">
        <f>IF(ISNUMBER('Transformed 2013'!$AK146),"","X")</f>
        <v/>
      </c>
      <c r="AU155" s="252" t="str">
        <f>IF(ISNUMBER('Transformed 2016'!$AK146),"","X")</f>
        <v/>
      </c>
      <c r="AV155" s="266" t="str">
        <f>IF(ISNUMBER('Transformed 2019 new'!$AK146),"","X")</f>
        <v/>
      </c>
      <c r="AW155" s="252" t="str">
        <f>IF(ISNUMBER('Transformed 2007'!$AM146),"","X")</f>
        <v/>
      </c>
      <c r="AX155" s="252" t="str">
        <f>IF(ISNUMBER('Transformed 2010'!$AM146),"","X")</f>
        <v/>
      </c>
      <c r="AY155" s="252" t="str">
        <f>IF(ISNUMBER('Transformed 2013'!$AM146),"","X")</f>
        <v/>
      </c>
      <c r="AZ155" s="252" t="str">
        <f>IF(ISNUMBER('Transformed 2016'!$AM146),"","X")</f>
        <v/>
      </c>
      <c r="BA155" s="266" t="str">
        <f>IF(ISNUMBER('Transformed 2019 new'!$AM146),"","X")</f>
        <v/>
      </c>
      <c r="BB155" s="252" t="str">
        <f>IF(ISNUMBER('Transformed 2007'!$AO146),"","X")</f>
        <v/>
      </c>
      <c r="BC155" s="252" t="str">
        <f>IF(ISNUMBER('Transformed 2010'!$AO146),"","X")</f>
        <v/>
      </c>
      <c r="BD155" s="252" t="str">
        <f>IF(ISNUMBER('Transformed 2013'!$AO146),"","X")</f>
        <v/>
      </c>
      <c r="BE155" s="252" t="str">
        <f>IF(ISNUMBER('Transformed 2016'!$AO146),"","X")</f>
        <v/>
      </c>
      <c r="BF155" s="266" t="str">
        <f>IF(ISNUMBER('Transformed 2019 new'!$AO146),"","X")</f>
        <v/>
      </c>
    </row>
    <row r="156" spans="1:58" s="240" customFormat="1" ht="13">
      <c r="A156" s="241" t="s">
        <v>154</v>
      </c>
      <c r="B156" s="226" t="s">
        <v>154</v>
      </c>
      <c r="C156" s="239">
        <f>'Transformed 2007'!Y147</f>
        <v>0.62940090591339282</v>
      </c>
      <c r="D156" s="239">
        <f>'Transformed 2010'!Y147</f>
        <v>0.61972148129464277</v>
      </c>
      <c r="E156" s="239">
        <f>'Transformed 2013'!Y147</f>
        <v>0.63097983682589298</v>
      </c>
      <c r="F156" s="239">
        <f>'Transformed 2016'!Y147</f>
        <v>0.64083894285000009</v>
      </c>
      <c r="G156" s="239">
        <f>'Transformed 2019 new'!Y147</f>
        <v>0.665799278648041</v>
      </c>
      <c r="O156" s="240">
        <v>1</v>
      </c>
      <c r="Q156" s="251">
        <f t="shared" si="15"/>
        <v>0.98462120958548172</v>
      </c>
      <c r="R156" s="251">
        <f t="shared" si="15"/>
        <v>1.0181667989105858</v>
      </c>
      <c r="S156" s="251">
        <f t="shared" si="15"/>
        <v>1.0156250730192946</v>
      </c>
      <c r="T156" s="251">
        <f t="shared" si="15"/>
        <v>1.0389494678445024</v>
      </c>
      <c r="U156" s="273">
        <f t="shared" si="16"/>
        <v>1.0578301880290855</v>
      </c>
      <c r="W156" s="252" t="str">
        <f>IF(ISNUMBER('Transformed 2007'!AE147),IF(ISNUMBER('Transformed 2007'!AG147),IF(ISNUMBER('Transformed 2010'!AI147),IF(ISNUMBER('Transformed 2007'!AK147),IF(ISNUMBER('Transformed 2007'!AM147),IF(ISNUMBER('Transformed 2007'!AO147),"","X"),"X"),"X"),"X"),"X"),"X")</f>
        <v/>
      </c>
      <c r="X156" s="252" t="str">
        <f>IF(ISNUMBER('Transformed 2010'!AE147),IF(ISNUMBER('Transformed 2010'!AG147),IF(ISNUMBER('Transformed 2010'!AI147),IF(ISNUMBER('Transformed 2010'!AK147),IF(ISNUMBER('Transformed 2010'!AM147),IF(ISNUMBER('Transformed 2010'!AO147),"","X"),"X"),"X"),"X"),"X"),"X")</f>
        <v/>
      </c>
      <c r="Y156" s="252" t="str">
        <f>IF(ISNUMBER('Transformed 2013'!AE147),IF(ISNUMBER('Transformed 2013'!AG147),IF(ISNUMBER('Transformed 2013'!AI147),IF(ISNUMBER('Transformed 2013'!AK147),IF(ISNUMBER('Transformed 2013'!AM147),IF(ISNUMBER('Transformed 2013'!AO147),"","X"),"X"),"X"),"X"),"X"),"X")</f>
        <v/>
      </c>
      <c r="Z156" s="252" t="str">
        <f>IF(ISNUMBER('Transformed 2016'!AE147),IF(ISNUMBER('Transformed 2016'!AG147),IF(ISNUMBER('Transformed 2016'!AI147),IF(ISNUMBER('Transformed 2016'!AK147),IF(ISNUMBER('Transformed 2016'!AM147),IF(ISNUMBER('Transformed 2016'!AO147),"","X"),"X"),"X"),"X"),"X"),"X")</f>
        <v/>
      </c>
      <c r="AA156" s="252" t="str">
        <f>IF(ISNUMBER('Transformed 2019 new'!AE147),IF(ISNUMBER('Transformed 2019 new'!AG147),IF(ISNUMBER('Transformed 2019 new'!AI147),IF(ISNUMBER('Transformed 2019 new'!AK147),IF(ISNUMBER('Transformed 2019 new'!AM147),IF(ISNUMBER('Transformed 2019 new'!AO147),"","X"),"X"),"X"),"X"),"X"),"X")</f>
        <v/>
      </c>
      <c r="AB156" s="260"/>
      <c r="AC156" s="252" t="str">
        <f>IF(ISNUMBER('Transformed 2007'!$AE147),"","X")</f>
        <v/>
      </c>
      <c r="AD156" s="252" t="str">
        <f>IF(ISNUMBER('Transformed 2010'!$AE147),"","X")</f>
        <v/>
      </c>
      <c r="AE156" s="252" t="str">
        <f>IF(ISNUMBER('Transformed 2013'!$AE147),"","X")</f>
        <v/>
      </c>
      <c r="AF156" s="252" t="str">
        <f>IF(ISNUMBER('Transformed 2016'!$AE147),"","X")</f>
        <v/>
      </c>
      <c r="AG156" s="266" t="str">
        <f>IF(ISNUMBER('Transformed 2019 new'!$AE147),"","X")</f>
        <v/>
      </c>
      <c r="AH156" s="252" t="str">
        <f>IF(ISNUMBER('Transformed 2007'!$AG147),"","X")</f>
        <v/>
      </c>
      <c r="AI156" s="252" t="str">
        <f>IF(ISNUMBER('Transformed 2010'!$AG147),"","X")</f>
        <v/>
      </c>
      <c r="AJ156" s="252" t="str">
        <f>IF(ISNUMBER('Transformed 2013'!$AG147),"","X")</f>
        <v/>
      </c>
      <c r="AK156" s="252" t="str">
        <f>IF(ISNUMBER('Transformed 2016'!$AG147),"","X")</f>
        <v/>
      </c>
      <c r="AL156" s="266" t="str">
        <f>IF(ISNUMBER('Transformed 2019 new'!$AG147),"","X")</f>
        <v/>
      </c>
      <c r="AM156" s="252" t="str">
        <f>IF(ISNUMBER('Transformed 2007'!$AI147),"","X")</f>
        <v/>
      </c>
      <c r="AN156" s="252" t="str">
        <f>IF(ISNUMBER('Transformed 2010'!$AI147),"","X")</f>
        <v/>
      </c>
      <c r="AO156" s="252" t="str">
        <f>IF(ISNUMBER('Transformed 2013'!$AI147),"","X")</f>
        <v/>
      </c>
      <c r="AP156" s="252" t="str">
        <f>IF(ISNUMBER('Transformed 2016'!$AI147),"","X")</f>
        <v/>
      </c>
      <c r="AQ156" s="266" t="str">
        <f>IF(ISNUMBER('Transformed 2019 new'!$AI147),"","X")</f>
        <v/>
      </c>
      <c r="AR156" s="252" t="str">
        <f>IF(ISNUMBER('Transformed 2007'!$AK147),"","X")</f>
        <v/>
      </c>
      <c r="AS156" s="252" t="str">
        <f>IF(ISNUMBER('Transformed 2010'!$AK147),"","X")</f>
        <v/>
      </c>
      <c r="AT156" s="252" t="str">
        <f>IF(ISNUMBER('Transformed 2013'!$AK147),"","X")</f>
        <v/>
      </c>
      <c r="AU156" s="252" t="str">
        <f>IF(ISNUMBER('Transformed 2016'!$AK147),"","X")</f>
        <v/>
      </c>
      <c r="AV156" s="266" t="str">
        <f>IF(ISNUMBER('Transformed 2019 new'!$AK147),"","X")</f>
        <v/>
      </c>
      <c r="AW156" s="252" t="str">
        <f>IF(ISNUMBER('Transformed 2007'!$AM147),"","X")</f>
        <v/>
      </c>
      <c r="AX156" s="252" t="str">
        <f>IF(ISNUMBER('Transformed 2010'!$AM147),"","X")</f>
        <v/>
      </c>
      <c r="AY156" s="252" t="str">
        <f>IF(ISNUMBER('Transformed 2013'!$AM147),"","X")</f>
        <v/>
      </c>
      <c r="AZ156" s="252" t="str">
        <f>IF(ISNUMBER('Transformed 2016'!$AM147),"","X")</f>
        <v/>
      </c>
      <c r="BA156" s="266" t="str">
        <f>IF(ISNUMBER('Transformed 2019 new'!$AM147),"","X")</f>
        <v/>
      </c>
      <c r="BB156" s="252" t="str">
        <f>IF(ISNUMBER('Transformed 2007'!$AO147),"","X")</f>
        <v/>
      </c>
      <c r="BC156" s="252" t="str">
        <f>IF(ISNUMBER('Transformed 2010'!$AO147),"","X")</f>
        <v/>
      </c>
      <c r="BD156" s="252" t="str">
        <f>IF(ISNUMBER('Transformed 2013'!$AO147),"","X")</f>
        <v/>
      </c>
      <c r="BE156" s="252" t="str">
        <f>IF(ISNUMBER('Transformed 2016'!$AO147),"","X")</f>
        <v/>
      </c>
      <c r="BF156" s="266" t="str">
        <f>IF(ISNUMBER('Transformed 2019 new'!$AO147),"","X")</f>
        <v/>
      </c>
    </row>
    <row r="157" spans="1:58" s="240" customFormat="1" ht="13">
      <c r="A157" s="241" t="s">
        <v>155</v>
      </c>
      <c r="B157" s="226" t="s">
        <v>155</v>
      </c>
      <c r="C157" s="239">
        <f>'Transformed 2007'!Y148</f>
        <v>0.56166639873832869</v>
      </c>
      <c r="D157" s="239">
        <f>'Transformed 2010'!Y148</f>
        <v>0.61675366499011441</v>
      </c>
      <c r="E157" s="239">
        <f>'Transformed 2013'!Y148</f>
        <v>0.64840433384287022</v>
      </c>
      <c r="F157" s="239">
        <f>'Transformed 2016'!Y148</f>
        <v>0.65386811729827032</v>
      </c>
      <c r="G157" s="239">
        <f>'Transformed 2019 new'!Y148</f>
        <v>0.61530149394282407</v>
      </c>
      <c r="H157" s="240">
        <v>1</v>
      </c>
      <c r="Q157" s="251">
        <f t="shared" si="15"/>
        <v>1.0980782656315711</v>
      </c>
      <c r="R157" s="251">
        <f t="shared" si="15"/>
        <v>1.0513181690671642</v>
      </c>
      <c r="S157" s="251">
        <f t="shared" si="15"/>
        <v>1.0084265066876066</v>
      </c>
      <c r="T157" s="251">
        <f t="shared" si="15"/>
        <v>0.94101773379806253</v>
      </c>
      <c r="U157" s="273">
        <f t="shared" si="16"/>
        <v>1.0954927966582582</v>
      </c>
      <c r="W157" s="252" t="str">
        <f>IF(ISNUMBER('Transformed 2007'!AE148),IF(ISNUMBER('Transformed 2007'!AG148),IF(ISNUMBER('Transformed 2010'!AI148),IF(ISNUMBER('Transformed 2007'!AK148),IF(ISNUMBER('Transformed 2007'!AM148),IF(ISNUMBER('Transformed 2007'!AO148),"","X"),"X"),"X"),"X"),"X"),"X")</f>
        <v/>
      </c>
      <c r="X157" s="252" t="str">
        <f>IF(ISNUMBER('Transformed 2010'!AE148),IF(ISNUMBER('Transformed 2010'!AG148),IF(ISNUMBER('Transformed 2010'!AI148),IF(ISNUMBER('Transformed 2010'!AK148),IF(ISNUMBER('Transformed 2010'!AM148),IF(ISNUMBER('Transformed 2010'!AO148),"","X"),"X"),"X"),"X"),"X"),"X")</f>
        <v/>
      </c>
      <c r="Y157" s="252" t="str">
        <f>IF(ISNUMBER('Transformed 2013'!AE148),IF(ISNUMBER('Transformed 2013'!AG148),IF(ISNUMBER('Transformed 2013'!AI148),IF(ISNUMBER('Transformed 2013'!AK148),IF(ISNUMBER('Transformed 2013'!AM148),IF(ISNUMBER('Transformed 2013'!AO148),"","X"),"X"),"X"),"X"),"X"),"X")</f>
        <v/>
      </c>
      <c r="Z157" s="252" t="str">
        <f>IF(ISNUMBER('Transformed 2016'!AE148),IF(ISNUMBER('Transformed 2016'!AG148),IF(ISNUMBER('Transformed 2016'!AI148),IF(ISNUMBER('Transformed 2016'!AK148),IF(ISNUMBER('Transformed 2016'!AM148),IF(ISNUMBER('Transformed 2016'!AO148),"","X"),"X"),"X"),"X"),"X"),"X")</f>
        <v/>
      </c>
      <c r="AA157" s="252" t="str">
        <f>IF(ISNUMBER('Transformed 2019 new'!AE148),IF(ISNUMBER('Transformed 2019 new'!AG148),IF(ISNUMBER('Transformed 2019 new'!AI148),IF(ISNUMBER('Transformed 2019 new'!AK148),IF(ISNUMBER('Transformed 2019 new'!AM148),IF(ISNUMBER('Transformed 2019 new'!AO148),"","X"),"X"),"X"),"X"),"X"),"X")</f>
        <v/>
      </c>
      <c r="AB157" s="260"/>
      <c r="AC157" s="252" t="str">
        <f>IF(ISNUMBER('Transformed 2007'!$AE148),"","X")</f>
        <v/>
      </c>
      <c r="AD157" s="252" t="str">
        <f>IF(ISNUMBER('Transformed 2010'!$AE148),"","X")</f>
        <v/>
      </c>
      <c r="AE157" s="252" t="str">
        <f>IF(ISNUMBER('Transformed 2013'!$AE148),"","X")</f>
        <v/>
      </c>
      <c r="AF157" s="252" t="str">
        <f>IF(ISNUMBER('Transformed 2016'!$AE148),"","X")</f>
        <v/>
      </c>
      <c r="AG157" s="266" t="str">
        <f>IF(ISNUMBER('Transformed 2019 new'!$AE148),"","X")</f>
        <v/>
      </c>
      <c r="AH157" s="252" t="str">
        <f>IF(ISNUMBER('Transformed 2007'!$AG148),"","X")</f>
        <v/>
      </c>
      <c r="AI157" s="252" t="str">
        <f>IF(ISNUMBER('Transformed 2010'!$AG148),"","X")</f>
        <v/>
      </c>
      <c r="AJ157" s="252" t="str">
        <f>IF(ISNUMBER('Transformed 2013'!$AG148),"","X")</f>
        <v/>
      </c>
      <c r="AK157" s="252" t="str">
        <f>IF(ISNUMBER('Transformed 2016'!$AG148),"","X")</f>
        <v/>
      </c>
      <c r="AL157" s="266" t="str">
        <f>IF(ISNUMBER('Transformed 2019 new'!$AG148),"","X")</f>
        <v/>
      </c>
      <c r="AM157" s="252" t="str">
        <f>IF(ISNUMBER('Transformed 2007'!$AI148),"","X")</f>
        <v/>
      </c>
      <c r="AN157" s="252" t="str">
        <f>IF(ISNUMBER('Transformed 2010'!$AI148),"","X")</f>
        <v/>
      </c>
      <c r="AO157" s="252" t="str">
        <f>IF(ISNUMBER('Transformed 2013'!$AI148),"","X")</f>
        <v/>
      </c>
      <c r="AP157" s="252" t="str">
        <f>IF(ISNUMBER('Transformed 2016'!$AI148),"","X")</f>
        <v/>
      </c>
      <c r="AQ157" s="266" t="str">
        <f>IF(ISNUMBER('Transformed 2019 new'!$AI148),"","X")</f>
        <v/>
      </c>
      <c r="AR157" s="252" t="str">
        <f>IF(ISNUMBER('Transformed 2007'!$AK148),"","X")</f>
        <v/>
      </c>
      <c r="AS157" s="252" t="str">
        <f>IF(ISNUMBER('Transformed 2010'!$AK148),"","X")</f>
        <v/>
      </c>
      <c r="AT157" s="252" t="str">
        <f>IF(ISNUMBER('Transformed 2013'!$AK148),"","X")</f>
        <v/>
      </c>
      <c r="AU157" s="252" t="str">
        <f>IF(ISNUMBER('Transformed 2016'!$AK148),"","X")</f>
        <v/>
      </c>
      <c r="AV157" s="266" t="str">
        <f>IF(ISNUMBER('Transformed 2019 new'!$AK148),"","X")</f>
        <v/>
      </c>
      <c r="AW157" s="252" t="str">
        <f>IF(ISNUMBER('Transformed 2007'!$AM148),"","X")</f>
        <v/>
      </c>
      <c r="AX157" s="252" t="str">
        <f>IF(ISNUMBER('Transformed 2010'!$AM148),"","X")</f>
        <v/>
      </c>
      <c r="AY157" s="252" t="str">
        <f>IF(ISNUMBER('Transformed 2013'!$AM148),"","X")</f>
        <v/>
      </c>
      <c r="AZ157" s="252" t="str">
        <f>IF(ISNUMBER('Transformed 2016'!$AM148),"","X")</f>
        <v/>
      </c>
      <c r="BA157" s="266" t="str">
        <f>IF(ISNUMBER('Transformed 2019 new'!$AM148),"","X")</f>
        <v/>
      </c>
      <c r="BB157" s="252" t="str">
        <f>IF(ISNUMBER('Transformed 2007'!$AO148),"","X")</f>
        <v/>
      </c>
      <c r="BC157" s="252" t="str">
        <f>IF(ISNUMBER('Transformed 2010'!$AO148),"","X")</f>
        <v/>
      </c>
      <c r="BD157" s="252" t="str">
        <f>IF(ISNUMBER('Transformed 2013'!$AO148),"","X")</f>
        <v/>
      </c>
      <c r="BE157" s="252" t="str">
        <f>IF(ISNUMBER('Transformed 2016'!$AO148),"","X")</f>
        <v/>
      </c>
      <c r="BF157" s="266" t="str">
        <f>IF(ISNUMBER('Transformed 2019 new'!$AO148),"","X")</f>
        <v/>
      </c>
    </row>
    <row r="158" spans="1:58" s="240" customFormat="1" ht="13">
      <c r="A158" s="241" t="s">
        <v>156</v>
      </c>
      <c r="B158" s="226" t="s">
        <v>156</v>
      </c>
      <c r="C158" s="239">
        <f>'Transformed 2007'!Y149</f>
        <v>0.8346815645839285</v>
      </c>
      <c r="D158" s="239">
        <f>'Transformed 2010'!Y149</f>
        <v>0.83861129337499996</v>
      </c>
      <c r="E158" s="239">
        <f>'Transformed 2013'!Y149</f>
        <v>0.85352872204910712</v>
      </c>
      <c r="F158" s="239">
        <f>'Transformed 2016'!Y149</f>
        <v>0.86351820013928582</v>
      </c>
      <c r="G158" s="239">
        <f>'Transformed 2019 new'!Y149</f>
        <v>0.85730832798394452</v>
      </c>
      <c r="M158" s="240">
        <v>1</v>
      </c>
      <c r="Q158" s="251">
        <f t="shared" si="15"/>
        <v>1.0047080574890022</v>
      </c>
      <c r="R158" s="251">
        <f t="shared" si="15"/>
        <v>1.0177882515915948</v>
      </c>
      <c r="S158" s="251">
        <f t="shared" si="15"/>
        <v>1.0117037398181474</v>
      </c>
      <c r="T158" s="251">
        <f t="shared" si="15"/>
        <v>0.99280863778627981</v>
      </c>
      <c r="U158" s="273">
        <f t="shared" si="16"/>
        <v>1.0271082582389308</v>
      </c>
      <c r="W158" s="252" t="str">
        <f>IF(ISNUMBER('Transformed 2007'!AE149),IF(ISNUMBER('Transformed 2007'!AG149),IF(ISNUMBER('Transformed 2010'!AI149),IF(ISNUMBER('Transformed 2007'!AK149),IF(ISNUMBER('Transformed 2007'!AM149),IF(ISNUMBER('Transformed 2007'!AO149),"","X"),"X"),"X"),"X"),"X"),"X")</f>
        <v/>
      </c>
      <c r="X158" s="252" t="str">
        <f>IF(ISNUMBER('Transformed 2010'!AE149),IF(ISNUMBER('Transformed 2010'!AG149),IF(ISNUMBER('Transformed 2010'!AI149),IF(ISNUMBER('Transformed 2010'!AK149),IF(ISNUMBER('Transformed 2010'!AM149),IF(ISNUMBER('Transformed 2010'!AO149),"","X"),"X"),"X"),"X"),"X"),"X")</f>
        <v/>
      </c>
      <c r="Y158" s="252" t="str">
        <f>IF(ISNUMBER('Transformed 2013'!AE149),IF(ISNUMBER('Transformed 2013'!AG149),IF(ISNUMBER('Transformed 2013'!AI149),IF(ISNUMBER('Transformed 2013'!AK149),IF(ISNUMBER('Transformed 2013'!AM149),IF(ISNUMBER('Transformed 2013'!AO149),"","X"),"X"),"X"),"X"),"X"),"X")</f>
        <v/>
      </c>
      <c r="Z158" s="252" t="str">
        <f>IF(ISNUMBER('Transformed 2016'!AE149),IF(ISNUMBER('Transformed 2016'!AG149),IF(ISNUMBER('Transformed 2016'!AI149),IF(ISNUMBER('Transformed 2016'!AK149),IF(ISNUMBER('Transformed 2016'!AM149),IF(ISNUMBER('Transformed 2016'!AO149),"","X"),"X"),"X"),"X"),"X"),"X")</f>
        <v/>
      </c>
      <c r="AA158" s="252" t="str">
        <f>IF(ISNUMBER('Transformed 2019 new'!AE149),IF(ISNUMBER('Transformed 2019 new'!AG149),IF(ISNUMBER('Transformed 2019 new'!AI149),IF(ISNUMBER('Transformed 2019 new'!AK149),IF(ISNUMBER('Transformed 2019 new'!AM149),IF(ISNUMBER('Transformed 2019 new'!AO149),"","X"),"X"),"X"),"X"),"X"),"X")</f>
        <v/>
      </c>
      <c r="AB158" s="260"/>
      <c r="AC158" s="252" t="str">
        <f>IF(ISNUMBER('Transformed 2007'!$AE149),"","X")</f>
        <v/>
      </c>
      <c r="AD158" s="252" t="str">
        <f>IF(ISNUMBER('Transformed 2010'!$AE149),"","X")</f>
        <v/>
      </c>
      <c r="AE158" s="252" t="str">
        <f>IF(ISNUMBER('Transformed 2013'!$AE149),"","X")</f>
        <v/>
      </c>
      <c r="AF158" s="252" t="str">
        <f>IF(ISNUMBER('Transformed 2016'!$AE149),"","X")</f>
        <v/>
      </c>
      <c r="AG158" s="266" t="str">
        <f>IF(ISNUMBER('Transformed 2019 new'!$AE149),"","X")</f>
        <v/>
      </c>
      <c r="AH158" s="252" t="str">
        <f>IF(ISNUMBER('Transformed 2007'!$AG149),"","X")</f>
        <v/>
      </c>
      <c r="AI158" s="252" t="str">
        <f>IF(ISNUMBER('Transformed 2010'!$AG149),"","X")</f>
        <v/>
      </c>
      <c r="AJ158" s="252" t="str">
        <f>IF(ISNUMBER('Transformed 2013'!$AG149),"","X")</f>
        <v/>
      </c>
      <c r="AK158" s="252" t="str">
        <f>IF(ISNUMBER('Transformed 2016'!$AG149),"","X")</f>
        <v/>
      </c>
      <c r="AL158" s="266" t="str">
        <f>IF(ISNUMBER('Transformed 2019 new'!$AG149),"","X")</f>
        <v/>
      </c>
      <c r="AM158" s="252" t="str">
        <f>IF(ISNUMBER('Transformed 2007'!$AI149),"","X")</f>
        <v/>
      </c>
      <c r="AN158" s="252" t="str">
        <f>IF(ISNUMBER('Transformed 2010'!$AI149),"","X")</f>
        <v/>
      </c>
      <c r="AO158" s="252" t="str">
        <f>IF(ISNUMBER('Transformed 2013'!$AI149),"","X")</f>
        <v/>
      </c>
      <c r="AP158" s="252" t="str">
        <f>IF(ISNUMBER('Transformed 2016'!$AI149),"","X")</f>
        <v/>
      </c>
      <c r="AQ158" s="266" t="str">
        <f>IF(ISNUMBER('Transformed 2019 new'!$AI149),"","X")</f>
        <v/>
      </c>
      <c r="AR158" s="252" t="str">
        <f>IF(ISNUMBER('Transformed 2007'!$AK149),"","X")</f>
        <v/>
      </c>
      <c r="AS158" s="252" t="str">
        <f>IF(ISNUMBER('Transformed 2010'!$AK149),"","X")</f>
        <v/>
      </c>
      <c r="AT158" s="252" t="str">
        <f>IF(ISNUMBER('Transformed 2013'!$AK149),"","X")</f>
        <v/>
      </c>
      <c r="AU158" s="252" t="str">
        <f>IF(ISNUMBER('Transformed 2016'!$AK149),"","X")</f>
        <v/>
      </c>
      <c r="AV158" s="266" t="str">
        <f>IF(ISNUMBER('Transformed 2019 new'!$AK149),"","X")</f>
        <v/>
      </c>
      <c r="AW158" s="252" t="str">
        <f>IF(ISNUMBER('Transformed 2007'!$AM149),"","X")</f>
        <v/>
      </c>
      <c r="AX158" s="252" t="str">
        <f>IF(ISNUMBER('Transformed 2010'!$AM149),"","X")</f>
        <v/>
      </c>
      <c r="AY158" s="252" t="str">
        <f>IF(ISNUMBER('Transformed 2013'!$AM149),"","X")</f>
        <v/>
      </c>
      <c r="AZ158" s="252" t="str">
        <f>IF(ISNUMBER('Transformed 2016'!$AM149),"","X")</f>
        <v/>
      </c>
      <c r="BA158" s="266" t="str">
        <f>IF(ISNUMBER('Transformed 2019 new'!$AM149),"","X")</f>
        <v/>
      </c>
      <c r="BB158" s="252" t="str">
        <f>IF(ISNUMBER('Transformed 2007'!$AO149),"","X")</f>
        <v/>
      </c>
      <c r="BC158" s="252" t="str">
        <f>IF(ISNUMBER('Transformed 2010'!$AO149),"","X")</f>
        <v/>
      </c>
      <c r="BD158" s="252" t="str">
        <f>IF(ISNUMBER('Transformed 2013'!$AO149),"","X")</f>
        <v/>
      </c>
      <c r="BE158" s="252" t="str">
        <f>IF(ISNUMBER('Transformed 2016'!$AO149),"","X")</f>
        <v/>
      </c>
      <c r="BF158" s="266" t="str">
        <f>IF(ISNUMBER('Transformed 2019 new'!$AO149),"","X")</f>
        <v/>
      </c>
    </row>
    <row r="159" spans="1:58" s="240" customFormat="1" ht="13">
      <c r="A159" s="241" t="s">
        <v>157</v>
      </c>
      <c r="B159" s="226" t="s">
        <v>157</v>
      </c>
      <c r="C159" s="239">
        <f>'Transformed 2007'!Y150</f>
        <v>0.7463598701678571</v>
      </c>
      <c r="D159" s="239">
        <f>'Transformed 2010'!Y150</f>
        <v>0.72882632194910713</v>
      </c>
      <c r="E159" s="239">
        <f>'Transformed 2013'!Y150</f>
        <v>0.73553509802767858</v>
      </c>
      <c r="F159" s="239">
        <f>'Transformed 2016'!Y150</f>
        <v>0.7653454399303572</v>
      </c>
      <c r="G159" s="239">
        <f>'Transformed 2019 new'!Y150</f>
        <v>0.78550719958188842</v>
      </c>
      <c r="M159" s="240">
        <v>1</v>
      </c>
      <c r="Q159" s="251">
        <f t="shared" si="15"/>
        <v>0.97650791673083037</v>
      </c>
      <c r="R159" s="251">
        <f t="shared" si="15"/>
        <v>1.0092049036602164</v>
      </c>
      <c r="S159" s="251">
        <f t="shared" si="15"/>
        <v>1.0405287823553415</v>
      </c>
      <c r="T159" s="251">
        <f t="shared" si="15"/>
        <v>1.0263433458927591</v>
      </c>
      <c r="U159" s="273">
        <f t="shared" si="16"/>
        <v>1.0524510105362805</v>
      </c>
      <c r="W159" s="252" t="str">
        <f>IF(ISNUMBER('Transformed 2007'!AE150),IF(ISNUMBER('Transformed 2007'!AG150),IF(ISNUMBER('Transformed 2010'!AI150),IF(ISNUMBER('Transformed 2007'!AK150),IF(ISNUMBER('Transformed 2007'!AM150),IF(ISNUMBER('Transformed 2007'!AO150),"","X"),"X"),"X"),"X"),"X"),"X")</f>
        <v/>
      </c>
      <c r="X159" s="252" t="str">
        <f>IF(ISNUMBER('Transformed 2010'!AE150),IF(ISNUMBER('Transformed 2010'!AG150),IF(ISNUMBER('Transformed 2010'!AI150),IF(ISNUMBER('Transformed 2010'!AK150),IF(ISNUMBER('Transformed 2010'!AM150),IF(ISNUMBER('Transformed 2010'!AO150),"","X"),"X"),"X"),"X"),"X"),"X")</f>
        <v/>
      </c>
      <c r="Y159" s="252" t="str">
        <f>IF(ISNUMBER('Transformed 2013'!AE150),IF(ISNUMBER('Transformed 2013'!AG150),IF(ISNUMBER('Transformed 2013'!AI150),IF(ISNUMBER('Transformed 2013'!AK150),IF(ISNUMBER('Transformed 2013'!AM150),IF(ISNUMBER('Transformed 2013'!AO150),"","X"),"X"),"X"),"X"),"X"),"X")</f>
        <v/>
      </c>
      <c r="Z159" s="252" t="str">
        <f>IF(ISNUMBER('Transformed 2016'!AE150),IF(ISNUMBER('Transformed 2016'!AG150),IF(ISNUMBER('Transformed 2016'!AI150),IF(ISNUMBER('Transformed 2016'!AK150),IF(ISNUMBER('Transformed 2016'!AM150),IF(ISNUMBER('Transformed 2016'!AO150),"","X"),"X"),"X"),"X"),"X"),"X")</f>
        <v/>
      </c>
      <c r="AA159" s="252" t="str">
        <f>IF(ISNUMBER('Transformed 2019 new'!AE150),IF(ISNUMBER('Transformed 2019 new'!AG150),IF(ISNUMBER('Transformed 2019 new'!AI150),IF(ISNUMBER('Transformed 2019 new'!AK150),IF(ISNUMBER('Transformed 2019 new'!AM150),IF(ISNUMBER('Transformed 2019 new'!AO150),"","X"),"X"),"X"),"X"),"X"),"X")</f>
        <v/>
      </c>
      <c r="AB159" s="260"/>
      <c r="AC159" s="252" t="str">
        <f>IF(ISNUMBER('Transformed 2007'!$AE150),"","X")</f>
        <v/>
      </c>
      <c r="AD159" s="252" t="str">
        <f>IF(ISNUMBER('Transformed 2010'!$AE150),"","X")</f>
        <v/>
      </c>
      <c r="AE159" s="252" t="str">
        <f>IF(ISNUMBER('Transformed 2013'!$AE150),"","X")</f>
        <v/>
      </c>
      <c r="AF159" s="252" t="str">
        <f>IF(ISNUMBER('Transformed 2016'!$AE150),"","X")</f>
        <v/>
      </c>
      <c r="AG159" s="266" t="str">
        <f>IF(ISNUMBER('Transformed 2019 new'!$AE150),"","X")</f>
        <v/>
      </c>
      <c r="AH159" s="252" t="str">
        <f>IF(ISNUMBER('Transformed 2007'!$AG150),"","X")</f>
        <v/>
      </c>
      <c r="AI159" s="252" t="str">
        <f>IF(ISNUMBER('Transformed 2010'!$AG150),"","X")</f>
        <v/>
      </c>
      <c r="AJ159" s="252" t="str">
        <f>IF(ISNUMBER('Transformed 2013'!$AG150),"","X")</f>
        <v/>
      </c>
      <c r="AK159" s="252" t="str">
        <f>IF(ISNUMBER('Transformed 2016'!$AG150),"","X")</f>
        <v/>
      </c>
      <c r="AL159" s="266" t="str">
        <f>IF(ISNUMBER('Transformed 2019 new'!$AG150),"","X")</f>
        <v/>
      </c>
      <c r="AM159" s="252" t="str">
        <f>IF(ISNUMBER('Transformed 2007'!$AI150),"","X")</f>
        <v/>
      </c>
      <c r="AN159" s="252" t="str">
        <f>IF(ISNUMBER('Transformed 2010'!$AI150),"","X")</f>
        <v/>
      </c>
      <c r="AO159" s="252" t="str">
        <f>IF(ISNUMBER('Transformed 2013'!$AI150),"","X")</f>
        <v/>
      </c>
      <c r="AP159" s="252" t="str">
        <f>IF(ISNUMBER('Transformed 2016'!$AI150),"","X")</f>
        <v/>
      </c>
      <c r="AQ159" s="266" t="str">
        <f>IF(ISNUMBER('Transformed 2019 new'!$AI150),"","X")</f>
        <v/>
      </c>
      <c r="AR159" s="252" t="str">
        <f>IF(ISNUMBER('Transformed 2007'!$AK150),"","X")</f>
        <v/>
      </c>
      <c r="AS159" s="252" t="str">
        <f>IF(ISNUMBER('Transformed 2010'!$AK150),"","X")</f>
        <v/>
      </c>
      <c r="AT159" s="252" t="str">
        <f>IF(ISNUMBER('Transformed 2013'!$AK150),"","X")</f>
        <v/>
      </c>
      <c r="AU159" s="252" t="str">
        <f>IF(ISNUMBER('Transformed 2016'!$AK150),"","X")</f>
        <v/>
      </c>
      <c r="AV159" s="266" t="str">
        <f>IF(ISNUMBER('Transformed 2019 new'!$AK150),"","X")</f>
        <v/>
      </c>
      <c r="AW159" s="252" t="str">
        <f>IF(ISNUMBER('Transformed 2007'!$AM150),"","X")</f>
        <v/>
      </c>
      <c r="AX159" s="252" t="str">
        <f>IF(ISNUMBER('Transformed 2010'!$AM150),"","X")</f>
        <v/>
      </c>
      <c r="AY159" s="252" t="str">
        <f>IF(ISNUMBER('Transformed 2013'!$AM150),"","X")</f>
        <v/>
      </c>
      <c r="AZ159" s="252" t="str">
        <f>IF(ISNUMBER('Transformed 2016'!$AM150),"","X")</f>
        <v/>
      </c>
      <c r="BA159" s="266" t="str">
        <f>IF(ISNUMBER('Transformed 2019 new'!$AM150),"","X")</f>
        <v/>
      </c>
      <c r="BB159" s="252" t="str">
        <f>IF(ISNUMBER('Transformed 2007'!$AO150),"","X")</f>
        <v/>
      </c>
      <c r="BC159" s="252" t="str">
        <f>IF(ISNUMBER('Transformed 2010'!$AO150),"","X")</f>
        <v/>
      </c>
      <c r="BD159" s="252" t="str">
        <f>IF(ISNUMBER('Transformed 2013'!$AO150),"","X")</f>
        <v/>
      </c>
      <c r="BE159" s="252" t="str">
        <f>IF(ISNUMBER('Transformed 2016'!$AO150),"","X")</f>
        <v/>
      </c>
      <c r="BF159" s="266" t="str">
        <f>IF(ISNUMBER('Transformed 2019 new'!$AO150),"","X")</f>
        <v/>
      </c>
    </row>
    <row r="160" spans="1:58" s="240" customFormat="1" ht="13">
      <c r="A160" s="241" t="s">
        <v>158</v>
      </c>
      <c r="B160" s="226" t="s">
        <v>158</v>
      </c>
      <c r="C160" s="239">
        <f>'Transformed 2007'!Y151</f>
        <v>0.64454767376427535</v>
      </c>
      <c r="D160" s="239">
        <f>'Transformed 2010'!Y151</f>
        <v>0.67333957805088251</v>
      </c>
      <c r="E160" s="239">
        <f>'Transformed 2013'!Y151</f>
        <v>0.68941801650534684</v>
      </c>
      <c r="F160" s="239">
        <f>'Transformed 2016'!Y151</f>
        <v>0.7067057375464183</v>
      </c>
      <c r="G160" s="239">
        <f>'Transformed 2019 new'!Y151</f>
        <v>0.73459487020868774</v>
      </c>
      <c r="N160" s="240">
        <v>1</v>
      </c>
      <c r="Q160" s="251">
        <f t="shared" si="15"/>
        <v>1.0446699374748454</v>
      </c>
      <c r="R160" s="251">
        <f t="shared" si="15"/>
        <v>1.02387864753325</v>
      </c>
      <c r="S160" s="251">
        <f t="shared" si="15"/>
        <v>1.0250758184833968</v>
      </c>
      <c r="T160" s="251">
        <f t="shared" si="15"/>
        <v>1.039463571866696</v>
      </c>
      <c r="U160" s="273">
        <f t="shared" si="16"/>
        <v>1.1397060296851595</v>
      </c>
      <c r="W160" s="252" t="str">
        <f>IF(ISNUMBER('Transformed 2007'!AE151),IF(ISNUMBER('Transformed 2007'!AG151),IF(ISNUMBER('Transformed 2010'!AI151),IF(ISNUMBER('Transformed 2007'!AK151),IF(ISNUMBER('Transformed 2007'!AM151),IF(ISNUMBER('Transformed 2007'!AO151),"","X"),"X"),"X"),"X"),"X"),"X")</f>
        <v/>
      </c>
      <c r="X160" s="252" t="str">
        <f>IF(ISNUMBER('Transformed 2010'!AE151),IF(ISNUMBER('Transformed 2010'!AG151),IF(ISNUMBER('Transformed 2010'!AI151),IF(ISNUMBER('Transformed 2010'!AK151),IF(ISNUMBER('Transformed 2010'!AM151),IF(ISNUMBER('Transformed 2010'!AO151),"","X"),"X"),"X"),"X"),"X"),"X")</f>
        <v/>
      </c>
      <c r="Y160" s="252" t="str">
        <f>IF(ISNUMBER('Transformed 2013'!AE151),IF(ISNUMBER('Transformed 2013'!AG151),IF(ISNUMBER('Transformed 2013'!AI151),IF(ISNUMBER('Transformed 2013'!AK151),IF(ISNUMBER('Transformed 2013'!AM151),IF(ISNUMBER('Transformed 2013'!AO151),"","X"),"X"),"X"),"X"),"X"),"X")</f>
        <v/>
      </c>
      <c r="Z160" s="252" t="str">
        <f>IF(ISNUMBER('Transformed 2016'!AE151),IF(ISNUMBER('Transformed 2016'!AG151),IF(ISNUMBER('Transformed 2016'!AI151),IF(ISNUMBER('Transformed 2016'!AK151),IF(ISNUMBER('Transformed 2016'!AM151),IF(ISNUMBER('Transformed 2016'!AO151),"","X"),"X"),"X"),"X"),"X"),"X")</f>
        <v/>
      </c>
      <c r="AA160" s="252" t="str">
        <f>IF(ISNUMBER('Transformed 2019 new'!AE151),IF(ISNUMBER('Transformed 2019 new'!AG151),IF(ISNUMBER('Transformed 2019 new'!AI151),IF(ISNUMBER('Transformed 2019 new'!AK151),IF(ISNUMBER('Transformed 2019 new'!AM151),IF(ISNUMBER('Transformed 2019 new'!AO151),"","X"),"X"),"X"),"X"),"X"),"X")</f>
        <v/>
      </c>
      <c r="AB160" s="260"/>
      <c r="AC160" s="252" t="str">
        <f>IF(ISNUMBER('Transformed 2007'!$AE151),"","X")</f>
        <v/>
      </c>
      <c r="AD160" s="252" t="str">
        <f>IF(ISNUMBER('Transformed 2010'!$AE151),"","X")</f>
        <v/>
      </c>
      <c r="AE160" s="252" t="str">
        <f>IF(ISNUMBER('Transformed 2013'!$AE151),"","X")</f>
        <v/>
      </c>
      <c r="AF160" s="252" t="str">
        <f>IF(ISNUMBER('Transformed 2016'!$AE151),"","X")</f>
        <v/>
      </c>
      <c r="AG160" s="266" t="str">
        <f>IF(ISNUMBER('Transformed 2019 new'!$AE151),"","X")</f>
        <v/>
      </c>
      <c r="AH160" s="252" t="str">
        <f>IF(ISNUMBER('Transformed 2007'!$AG151),"","X")</f>
        <v/>
      </c>
      <c r="AI160" s="252" t="str">
        <f>IF(ISNUMBER('Transformed 2010'!$AG151),"","X")</f>
        <v/>
      </c>
      <c r="AJ160" s="252" t="str">
        <f>IF(ISNUMBER('Transformed 2013'!$AG151),"","X")</f>
        <v/>
      </c>
      <c r="AK160" s="252" t="str">
        <f>IF(ISNUMBER('Transformed 2016'!$AG151),"","X")</f>
        <v/>
      </c>
      <c r="AL160" s="266" t="str">
        <f>IF(ISNUMBER('Transformed 2019 new'!$AG151),"","X")</f>
        <v/>
      </c>
      <c r="AM160" s="252" t="str">
        <f>IF(ISNUMBER('Transformed 2007'!$AI151),"","X")</f>
        <v/>
      </c>
      <c r="AN160" s="252" t="str">
        <f>IF(ISNUMBER('Transformed 2010'!$AI151),"","X")</f>
        <v/>
      </c>
      <c r="AO160" s="252" t="str">
        <f>IF(ISNUMBER('Transformed 2013'!$AI151),"","X")</f>
        <v/>
      </c>
      <c r="AP160" s="252" t="str">
        <f>IF(ISNUMBER('Transformed 2016'!$AI151),"","X")</f>
        <v/>
      </c>
      <c r="AQ160" s="266" t="str">
        <f>IF(ISNUMBER('Transformed 2019 new'!$AI151),"","X")</f>
        <v/>
      </c>
      <c r="AR160" s="252" t="str">
        <f>IF(ISNUMBER('Transformed 2007'!$AK151),"","X")</f>
        <v/>
      </c>
      <c r="AS160" s="252" t="str">
        <f>IF(ISNUMBER('Transformed 2010'!$AK151),"","X")</f>
        <v/>
      </c>
      <c r="AT160" s="252" t="str">
        <f>IF(ISNUMBER('Transformed 2013'!$AK151),"","X")</f>
        <v/>
      </c>
      <c r="AU160" s="252" t="str">
        <f>IF(ISNUMBER('Transformed 2016'!$AK151),"","X")</f>
        <v/>
      </c>
      <c r="AV160" s="266" t="str">
        <f>IF(ISNUMBER('Transformed 2019 new'!$AK151),"","X")</f>
        <v/>
      </c>
      <c r="AW160" s="252" t="str">
        <f>IF(ISNUMBER('Transformed 2007'!$AM151),"","X")</f>
        <v/>
      </c>
      <c r="AX160" s="252" t="str">
        <f>IF(ISNUMBER('Transformed 2010'!$AM151),"","X")</f>
        <v/>
      </c>
      <c r="AY160" s="252" t="str">
        <f>IF(ISNUMBER('Transformed 2013'!$AM151),"","X")</f>
        <v/>
      </c>
      <c r="AZ160" s="252" t="str">
        <f>IF(ISNUMBER('Transformed 2016'!$AM151),"","X")</f>
        <v/>
      </c>
      <c r="BA160" s="266" t="str">
        <f>IF(ISNUMBER('Transformed 2019 new'!$AM151),"","X")</f>
        <v/>
      </c>
      <c r="BB160" s="252" t="str">
        <f>IF(ISNUMBER('Transformed 2007'!$AO151),"","X")</f>
        <v/>
      </c>
      <c r="BC160" s="252" t="str">
        <f>IF(ISNUMBER('Transformed 2010'!$AO151),"","X")</f>
        <v/>
      </c>
      <c r="BD160" s="252" t="str">
        <f>IF(ISNUMBER('Transformed 2013'!$AO151),"","X")</f>
        <v/>
      </c>
      <c r="BE160" s="252" t="str">
        <f>IF(ISNUMBER('Transformed 2016'!$AO151),"","X")</f>
        <v/>
      </c>
      <c r="BF160" s="266" t="str">
        <f>IF(ISNUMBER('Transformed 2019 new'!$AO151),"","X")</f>
        <v/>
      </c>
    </row>
    <row r="161" spans="1:67" s="240" customFormat="1" ht="13">
      <c r="A161" s="278" t="s">
        <v>159</v>
      </c>
      <c r="B161" s="267" t="s">
        <v>159</v>
      </c>
      <c r="C161" s="239"/>
      <c r="D161" s="239"/>
      <c r="E161" s="239"/>
      <c r="F161" s="239"/>
      <c r="G161" s="239"/>
      <c r="P161" s="240">
        <v>1</v>
      </c>
      <c r="U161" s="274"/>
      <c r="V161" s="277" t="s">
        <v>681</v>
      </c>
      <c r="W161" s="252" t="str">
        <f>IF(ISNUMBER('Transformed 2007'!AE152),IF(ISNUMBER('Transformed 2007'!AG152),IF(ISNUMBER('Transformed 2010'!AI152),IF(ISNUMBER('Transformed 2007'!AK152),IF(ISNUMBER('Transformed 2007'!AM152),IF(ISNUMBER('Transformed 2007'!AO152),"","X"),"X"),"X"),"X"),"X"),"X")</f>
        <v>X</v>
      </c>
      <c r="X161" s="252" t="str">
        <f>IF(ISNUMBER('Transformed 2010'!AE152),IF(ISNUMBER('Transformed 2010'!AG152),IF(ISNUMBER('Transformed 2010'!AI152),IF(ISNUMBER('Transformed 2010'!AK152),IF(ISNUMBER('Transformed 2010'!AM152),IF(ISNUMBER('Transformed 2010'!AO152),"","X"),"X"),"X"),"X"),"X"),"X")</f>
        <v>X</v>
      </c>
      <c r="Y161" s="252" t="str">
        <f>IF(ISNUMBER('Transformed 2013'!AE152),IF(ISNUMBER('Transformed 2013'!AG152),IF(ISNUMBER('Transformed 2013'!AI152),IF(ISNUMBER('Transformed 2013'!AK152),IF(ISNUMBER('Transformed 2013'!AM152),IF(ISNUMBER('Transformed 2013'!AO152),"","X"),"X"),"X"),"X"),"X"),"X")</f>
        <v>X</v>
      </c>
      <c r="Z161" s="252" t="str">
        <f>IF(ISNUMBER('Transformed 2016'!AE152),IF(ISNUMBER('Transformed 2016'!AG152),IF(ISNUMBER('Transformed 2016'!AI152),IF(ISNUMBER('Transformed 2016'!AK152),IF(ISNUMBER('Transformed 2016'!AM152),IF(ISNUMBER('Transformed 2016'!AO152),"","X"),"X"),"X"),"X"),"X"),"X")</f>
        <v>X</v>
      </c>
      <c r="AA161" s="252" t="str">
        <f>IF(ISNUMBER('Transformed 2019 new'!AE152),IF(ISNUMBER('Transformed 2019 new'!AG152),IF(ISNUMBER('Transformed 2019 new'!AI152),IF(ISNUMBER('Transformed 2019 new'!AK152),IF(ISNUMBER('Transformed 2019 new'!AM152),IF(ISNUMBER('Transformed 2019 new'!AO152),"","X"),"X"),"X"),"X"),"X"),"X")</f>
        <v>X</v>
      </c>
      <c r="AB161" s="260"/>
      <c r="AC161" s="252" t="str">
        <f>IF(ISNUMBER('Transformed 2007'!$AE152),"","X")</f>
        <v/>
      </c>
      <c r="AD161" s="252" t="str">
        <f>IF(ISNUMBER('Transformed 2010'!$AE152),"","X")</f>
        <v/>
      </c>
      <c r="AE161" s="252" t="str">
        <f>IF(ISNUMBER('Transformed 2013'!$AE152),"","X")</f>
        <v/>
      </c>
      <c r="AF161" s="252" t="str">
        <f>IF(ISNUMBER('Transformed 2016'!$AE152),"","X")</f>
        <v/>
      </c>
      <c r="AG161" s="266" t="str">
        <f>IF(ISNUMBER('Transformed 2019 new'!$AE152),"","X")</f>
        <v/>
      </c>
      <c r="AH161" s="252" t="str">
        <f>IF(ISNUMBER('Transformed 2007'!$AG152),"","X")</f>
        <v>X</v>
      </c>
      <c r="AI161" s="252" t="str">
        <f>IF(ISNUMBER('Transformed 2010'!$AG152),"","X")</f>
        <v>X</v>
      </c>
      <c r="AJ161" s="252" t="str">
        <f>IF(ISNUMBER('Transformed 2013'!$AG152),"","X")</f>
        <v>X</v>
      </c>
      <c r="AK161" s="252" t="str">
        <f>IF(ISNUMBER('Transformed 2016'!$AG152),"","X")</f>
        <v>X</v>
      </c>
      <c r="AL161" s="266" t="str">
        <f>IF(ISNUMBER('Transformed 2019 new'!$AG152),"","X")</f>
        <v>X</v>
      </c>
      <c r="AM161" s="252" t="str">
        <f>IF(ISNUMBER('Transformed 2007'!$AI152),"","X")</f>
        <v/>
      </c>
      <c r="AN161" s="252" t="str">
        <f>IF(ISNUMBER('Transformed 2010'!$AI152),"","X")</f>
        <v/>
      </c>
      <c r="AO161" s="252" t="str">
        <f>IF(ISNUMBER('Transformed 2013'!$AI152),"","X")</f>
        <v/>
      </c>
      <c r="AP161" s="252" t="str">
        <f>IF(ISNUMBER('Transformed 2016'!$AI152),"","X")</f>
        <v/>
      </c>
      <c r="AQ161" s="266" t="str">
        <f>IF(ISNUMBER('Transformed 2019 new'!$AI152),"","X")</f>
        <v/>
      </c>
      <c r="AR161" s="252" t="str">
        <f>IF(ISNUMBER('Transformed 2007'!$AK152),"","X")</f>
        <v/>
      </c>
      <c r="AS161" s="252" t="str">
        <f>IF(ISNUMBER('Transformed 2010'!$AK152),"","X")</f>
        <v/>
      </c>
      <c r="AT161" s="252" t="str">
        <f>IF(ISNUMBER('Transformed 2013'!$AK152),"","X")</f>
        <v/>
      </c>
      <c r="AU161" s="252" t="str">
        <f>IF(ISNUMBER('Transformed 2016'!$AK152),"","X")</f>
        <v/>
      </c>
      <c r="AV161" s="266" t="str">
        <f>IF(ISNUMBER('Transformed 2019 new'!$AK152),"","X")</f>
        <v/>
      </c>
      <c r="AW161" s="252" t="str">
        <f>IF(ISNUMBER('Transformed 2007'!$AM152),"","X")</f>
        <v/>
      </c>
      <c r="AX161" s="252" t="str">
        <f>IF(ISNUMBER('Transformed 2010'!$AM152),"","X")</f>
        <v/>
      </c>
      <c r="AY161" s="252" t="str">
        <f>IF(ISNUMBER('Transformed 2013'!$AM152),"","X")</f>
        <v/>
      </c>
      <c r="AZ161" s="252" t="str">
        <f>IF(ISNUMBER('Transformed 2016'!$AM152),"","X")</f>
        <v/>
      </c>
      <c r="BA161" s="266" t="str">
        <f>IF(ISNUMBER('Transformed 2019 new'!$AM152),"","X")</f>
        <v/>
      </c>
      <c r="BB161" s="252" t="str">
        <f>IF(ISNUMBER('Transformed 2007'!$AO152),"","X")</f>
        <v/>
      </c>
      <c r="BC161" s="252" t="str">
        <f>IF(ISNUMBER('Transformed 2010'!$AO152),"","X")</f>
        <v/>
      </c>
      <c r="BD161" s="252" t="str">
        <f>IF(ISNUMBER('Transformed 2013'!$AO152),"","X")</f>
        <v/>
      </c>
      <c r="BE161" s="252" t="str">
        <f>IF(ISNUMBER('Transformed 2016'!$AO152),"","X")</f>
        <v/>
      </c>
      <c r="BF161" s="266" t="str">
        <f>IF(ISNUMBER('Transformed 2019 new'!$AO152),"","X")</f>
        <v/>
      </c>
    </row>
    <row r="162" spans="1:67" s="240" customFormat="1" ht="13">
      <c r="A162" s="241" t="s">
        <v>160</v>
      </c>
      <c r="B162" s="226" t="s">
        <v>160</v>
      </c>
      <c r="C162" s="239">
        <f>'Transformed 2007'!Y153</f>
        <v>0.44474951274551383</v>
      </c>
      <c r="D162" s="239">
        <f>'Transformed 2010'!Y153</f>
        <v>0.47634536041579867</v>
      </c>
      <c r="E162" s="239">
        <f>'Transformed 2013'!Y153</f>
        <v>0.49228629273191749</v>
      </c>
      <c r="F162" s="239">
        <f>'Transformed 2016'!Y153</f>
        <v>0.51084149408328039</v>
      </c>
      <c r="G162" s="239">
        <f>'Transformed 2019 new'!Y153</f>
        <v>0.52245431411285626</v>
      </c>
      <c r="J162" s="240">
        <v>1</v>
      </c>
      <c r="Q162" s="251">
        <f t="shared" si="15"/>
        <v>1.0710418938409585</v>
      </c>
      <c r="R162" s="251">
        <f t="shared" si="15"/>
        <v>1.0334650731188062</v>
      </c>
      <c r="S162" s="251">
        <f t="shared" si="15"/>
        <v>1.0376918911318691</v>
      </c>
      <c r="T162" s="251">
        <f t="shared" si="15"/>
        <v>1.0227327266169233</v>
      </c>
      <c r="U162" s="273">
        <f t="shared" si="16"/>
        <v>1.1747158774557336</v>
      </c>
      <c r="W162" s="252" t="str">
        <f>IF(ISNUMBER('Transformed 2007'!AE153),IF(ISNUMBER('Transformed 2007'!AG153),IF(ISNUMBER('Transformed 2010'!AI153),IF(ISNUMBER('Transformed 2007'!AK153),IF(ISNUMBER('Transformed 2007'!AM153),IF(ISNUMBER('Transformed 2007'!AO153),"","X"),"X"),"X"),"X"),"X"),"X")</f>
        <v/>
      </c>
      <c r="X162" s="252" t="str">
        <f>IF(ISNUMBER('Transformed 2010'!AE153),IF(ISNUMBER('Transformed 2010'!AG153),IF(ISNUMBER('Transformed 2010'!AI153),IF(ISNUMBER('Transformed 2010'!AK153),IF(ISNUMBER('Transformed 2010'!AM153),IF(ISNUMBER('Transformed 2010'!AO153),"","X"),"X"),"X"),"X"),"X"),"X")</f>
        <v/>
      </c>
      <c r="Y162" s="252" t="str">
        <f>IF(ISNUMBER('Transformed 2013'!AE153),IF(ISNUMBER('Transformed 2013'!AG153),IF(ISNUMBER('Transformed 2013'!AI153),IF(ISNUMBER('Transformed 2013'!AK153),IF(ISNUMBER('Transformed 2013'!AM153),IF(ISNUMBER('Transformed 2013'!AO153),"","X"),"X"),"X"),"X"),"X"),"X")</f>
        <v/>
      </c>
      <c r="Z162" s="252" t="str">
        <f>IF(ISNUMBER('Transformed 2016'!AE153),IF(ISNUMBER('Transformed 2016'!AG153),IF(ISNUMBER('Transformed 2016'!AI153),IF(ISNUMBER('Transformed 2016'!AK153),IF(ISNUMBER('Transformed 2016'!AM153),IF(ISNUMBER('Transformed 2016'!AO153),"","X"),"X"),"X"),"X"),"X"),"X")</f>
        <v/>
      </c>
      <c r="AA162" s="252" t="str">
        <f>IF(ISNUMBER('Transformed 2019 new'!AE153),IF(ISNUMBER('Transformed 2019 new'!AG153),IF(ISNUMBER('Transformed 2019 new'!AI153),IF(ISNUMBER('Transformed 2019 new'!AK153),IF(ISNUMBER('Transformed 2019 new'!AM153),IF(ISNUMBER('Transformed 2019 new'!AO153),"","X"),"X"),"X"),"X"),"X"),"X")</f>
        <v/>
      </c>
      <c r="AB162" s="260"/>
      <c r="AC162" s="252" t="str">
        <f>IF(ISNUMBER('Transformed 2007'!$AE153),"","X")</f>
        <v/>
      </c>
      <c r="AD162" s="252" t="str">
        <f>IF(ISNUMBER('Transformed 2010'!$AE153),"","X")</f>
        <v/>
      </c>
      <c r="AE162" s="252" t="str">
        <f>IF(ISNUMBER('Transformed 2013'!$AE153),"","X")</f>
        <v/>
      </c>
      <c r="AF162" s="252" t="str">
        <f>IF(ISNUMBER('Transformed 2016'!$AE153),"","X")</f>
        <v/>
      </c>
      <c r="AG162" s="266" t="str">
        <f>IF(ISNUMBER('Transformed 2019 new'!$AE153),"","X")</f>
        <v/>
      </c>
      <c r="AH162" s="252" t="str">
        <f>IF(ISNUMBER('Transformed 2007'!$AG153),"","X")</f>
        <v/>
      </c>
      <c r="AI162" s="252" t="str">
        <f>IF(ISNUMBER('Transformed 2010'!$AG153),"","X")</f>
        <v/>
      </c>
      <c r="AJ162" s="252" t="str">
        <f>IF(ISNUMBER('Transformed 2013'!$AG153),"","X")</f>
        <v/>
      </c>
      <c r="AK162" s="252" t="str">
        <f>IF(ISNUMBER('Transformed 2016'!$AG153),"","X")</f>
        <v/>
      </c>
      <c r="AL162" s="266" t="str">
        <f>IF(ISNUMBER('Transformed 2019 new'!$AG153),"","X")</f>
        <v/>
      </c>
      <c r="AM162" s="252" t="str">
        <f>IF(ISNUMBER('Transformed 2007'!$AI153),"","X")</f>
        <v/>
      </c>
      <c r="AN162" s="252" t="str">
        <f>IF(ISNUMBER('Transformed 2010'!$AI153),"","X")</f>
        <v/>
      </c>
      <c r="AO162" s="252" t="str">
        <f>IF(ISNUMBER('Transformed 2013'!$AI153),"","X")</f>
        <v/>
      </c>
      <c r="AP162" s="252" t="str">
        <f>IF(ISNUMBER('Transformed 2016'!$AI153),"","X")</f>
        <v/>
      </c>
      <c r="AQ162" s="266" t="str">
        <f>IF(ISNUMBER('Transformed 2019 new'!$AI153),"","X")</f>
        <v/>
      </c>
      <c r="AR162" s="252" t="str">
        <f>IF(ISNUMBER('Transformed 2007'!$AK153),"","X")</f>
        <v/>
      </c>
      <c r="AS162" s="252" t="str">
        <f>IF(ISNUMBER('Transformed 2010'!$AK153),"","X")</f>
        <v/>
      </c>
      <c r="AT162" s="252" t="str">
        <f>IF(ISNUMBER('Transformed 2013'!$AK153),"","X")</f>
        <v/>
      </c>
      <c r="AU162" s="252" t="str">
        <f>IF(ISNUMBER('Transformed 2016'!$AK153),"","X")</f>
        <v/>
      </c>
      <c r="AV162" s="266" t="str">
        <f>IF(ISNUMBER('Transformed 2019 new'!$AK153),"","X")</f>
        <v/>
      </c>
      <c r="AW162" s="252" t="str">
        <f>IF(ISNUMBER('Transformed 2007'!$AM153),"","X")</f>
        <v/>
      </c>
      <c r="AX162" s="252" t="str">
        <f>IF(ISNUMBER('Transformed 2010'!$AM153),"","X")</f>
        <v/>
      </c>
      <c r="AY162" s="252" t="str">
        <f>IF(ISNUMBER('Transformed 2013'!$AM153),"","X")</f>
        <v/>
      </c>
      <c r="AZ162" s="252" t="str">
        <f>IF(ISNUMBER('Transformed 2016'!$AM153),"","X")</f>
        <v/>
      </c>
      <c r="BA162" s="266" t="str">
        <f>IF(ISNUMBER('Transformed 2019 new'!$AM153),"","X")</f>
        <v/>
      </c>
      <c r="BB162" s="252" t="str">
        <f>IF(ISNUMBER('Transformed 2007'!$AO153),"","X")</f>
        <v/>
      </c>
      <c r="BC162" s="252" t="str">
        <f>IF(ISNUMBER('Transformed 2010'!$AO153),"","X")</f>
        <v/>
      </c>
      <c r="BD162" s="252" t="str">
        <f>IF(ISNUMBER('Transformed 2013'!$AO153),"","X")</f>
        <v/>
      </c>
      <c r="BE162" s="252" t="str">
        <f>IF(ISNUMBER('Transformed 2016'!$AO153),"","X")</f>
        <v/>
      </c>
      <c r="BF162" s="266" t="str">
        <f>IF(ISNUMBER('Transformed 2019 new'!$AO153),"","X")</f>
        <v/>
      </c>
    </row>
    <row r="163" spans="1:67" s="240" customFormat="1" ht="13">
      <c r="A163" s="241" t="s">
        <v>196</v>
      </c>
      <c r="B163" s="226" t="s">
        <v>161</v>
      </c>
      <c r="C163" s="239">
        <f>'Transformed 2007'!Y154</f>
        <v>0.32092907822454625</v>
      </c>
      <c r="D163" s="239">
        <f>'Transformed 2010'!Y154</f>
        <v>0.3188051543297824</v>
      </c>
      <c r="E163" s="239">
        <f>'Transformed 2013'!Y154</f>
        <v>0.4257290802963461</v>
      </c>
      <c r="F163" s="239">
        <f>'Transformed 2016'!Y154</f>
        <v>0.28291300215357146</v>
      </c>
      <c r="G163" s="239">
        <f>'Transformed 2019 new'!Y154</f>
        <v>0.23350886152786679</v>
      </c>
      <c r="H163" s="240">
        <v>1</v>
      </c>
      <c r="Q163" s="251">
        <f t="shared" si="15"/>
        <v>0.99338195246590344</v>
      </c>
      <c r="R163" s="251">
        <f t="shared" si="15"/>
        <v>1.3353895773465385</v>
      </c>
      <c r="S163" s="251">
        <f t="shared" si="15"/>
        <v>0.66453764905286317</v>
      </c>
      <c r="T163" s="251">
        <f t="shared" si="15"/>
        <v>0.82537338245455749</v>
      </c>
      <c r="U163" s="273">
        <f t="shared" si="16"/>
        <v>0.727602692843203</v>
      </c>
      <c r="W163" s="252" t="str">
        <f>IF(ISNUMBER('Transformed 2007'!AE154),IF(ISNUMBER('Transformed 2007'!AG154),IF(ISNUMBER('Transformed 2010'!AI154),IF(ISNUMBER('Transformed 2007'!AK154),IF(ISNUMBER('Transformed 2007'!AM154),IF(ISNUMBER('Transformed 2007'!AO154),"","X"),"X"),"X"),"X"),"X"),"X")</f>
        <v/>
      </c>
      <c r="X163" s="252" t="str">
        <f>IF(ISNUMBER('Transformed 2010'!AE154),IF(ISNUMBER('Transformed 2010'!AG154),IF(ISNUMBER('Transformed 2010'!AI154),IF(ISNUMBER('Transformed 2010'!AK154),IF(ISNUMBER('Transformed 2010'!AM154),IF(ISNUMBER('Transformed 2010'!AO154),"","X"),"X"),"X"),"X"),"X"),"X")</f>
        <v/>
      </c>
      <c r="Y163" s="252" t="str">
        <f>IF(ISNUMBER('Transformed 2013'!AE154),IF(ISNUMBER('Transformed 2013'!AG154),IF(ISNUMBER('Transformed 2013'!AI154),IF(ISNUMBER('Transformed 2013'!AK154),IF(ISNUMBER('Transformed 2013'!AM154),IF(ISNUMBER('Transformed 2013'!AO154),"","X"),"X"),"X"),"X"),"X"),"X")</f>
        <v/>
      </c>
      <c r="Z163" s="252" t="str">
        <f>IF(ISNUMBER('Transformed 2016'!AE154),IF(ISNUMBER('Transformed 2016'!AG154),IF(ISNUMBER('Transformed 2016'!AI154),IF(ISNUMBER('Transformed 2016'!AK154),IF(ISNUMBER('Transformed 2016'!AM154),IF(ISNUMBER('Transformed 2016'!AO154),"","X"),"X"),"X"),"X"),"X"),"X")</f>
        <v/>
      </c>
      <c r="AA163" s="252" t="str">
        <f>IF(ISNUMBER('Transformed 2019 new'!AE154),IF(ISNUMBER('Transformed 2019 new'!AG154),IF(ISNUMBER('Transformed 2019 new'!AI154),IF(ISNUMBER('Transformed 2019 new'!AK154),IF(ISNUMBER('Transformed 2019 new'!AM154),IF(ISNUMBER('Transformed 2019 new'!AO154),"","X"),"X"),"X"),"X"),"X"),"X")</f>
        <v/>
      </c>
      <c r="AB163" s="260"/>
      <c r="AC163" s="252" t="str">
        <f>IF(ISNUMBER('Transformed 2007'!$AE154),"","X")</f>
        <v/>
      </c>
      <c r="AD163" s="252" t="str">
        <f>IF(ISNUMBER('Transformed 2010'!$AE154),"","X")</f>
        <v/>
      </c>
      <c r="AE163" s="252" t="str">
        <f>IF(ISNUMBER('Transformed 2013'!$AE154),"","X")</f>
        <v/>
      </c>
      <c r="AF163" s="252" t="str">
        <f>IF(ISNUMBER('Transformed 2016'!$AE154),"","X")</f>
        <v/>
      </c>
      <c r="AG163" s="266" t="str">
        <f>IF(ISNUMBER('Transformed 2019 new'!$AE154),"","X")</f>
        <v/>
      </c>
      <c r="AH163" s="252" t="str">
        <f>IF(ISNUMBER('Transformed 2007'!$AG154),"","X")</f>
        <v/>
      </c>
      <c r="AI163" s="252" t="str">
        <f>IF(ISNUMBER('Transformed 2010'!$AG154),"","X")</f>
        <v/>
      </c>
      <c r="AJ163" s="252" t="str">
        <f>IF(ISNUMBER('Transformed 2013'!$AG154),"","X")</f>
        <v/>
      </c>
      <c r="AK163" s="252" t="str">
        <f>IF(ISNUMBER('Transformed 2016'!$AG154),"","X")</f>
        <v/>
      </c>
      <c r="AL163" s="266" t="str">
        <f>IF(ISNUMBER('Transformed 2019 new'!$AG154),"","X")</f>
        <v/>
      </c>
      <c r="AM163" s="252" t="str">
        <f>IF(ISNUMBER('Transformed 2007'!$AI154),"","X")</f>
        <v/>
      </c>
      <c r="AN163" s="252" t="str">
        <f>IF(ISNUMBER('Transformed 2010'!$AI154),"","X")</f>
        <v/>
      </c>
      <c r="AO163" s="252" t="str">
        <f>IF(ISNUMBER('Transformed 2013'!$AI154),"","X")</f>
        <v/>
      </c>
      <c r="AP163" s="252" t="str">
        <f>IF(ISNUMBER('Transformed 2016'!$AI154),"","X")</f>
        <v/>
      </c>
      <c r="AQ163" s="266" t="str">
        <f>IF(ISNUMBER('Transformed 2019 new'!$AI154),"","X")</f>
        <v/>
      </c>
      <c r="AR163" s="252" t="str">
        <f>IF(ISNUMBER('Transformed 2007'!$AK154),"","X")</f>
        <v/>
      </c>
      <c r="AS163" s="252" t="str">
        <f>IF(ISNUMBER('Transformed 2010'!$AK154),"","X")</f>
        <v/>
      </c>
      <c r="AT163" s="252" t="str">
        <f>IF(ISNUMBER('Transformed 2013'!$AK154),"","X")</f>
        <v/>
      </c>
      <c r="AU163" s="252" t="str">
        <f>IF(ISNUMBER('Transformed 2016'!$AK154),"","X")</f>
        <v/>
      </c>
      <c r="AV163" s="266" t="str">
        <f>IF(ISNUMBER('Transformed 2019 new'!$AK154),"","X")</f>
        <v/>
      </c>
      <c r="AW163" s="252" t="str">
        <f>IF(ISNUMBER('Transformed 2007'!$AM154),"","X")</f>
        <v/>
      </c>
      <c r="AX163" s="252" t="str">
        <f>IF(ISNUMBER('Transformed 2010'!$AM154),"","X")</f>
        <v/>
      </c>
      <c r="AY163" s="252" t="str">
        <f>IF(ISNUMBER('Transformed 2013'!$AM154),"","X")</f>
        <v/>
      </c>
      <c r="AZ163" s="252" t="str">
        <f>IF(ISNUMBER('Transformed 2016'!$AM154),"","X")</f>
        <v/>
      </c>
      <c r="BA163" s="266" t="str">
        <f>IF(ISNUMBER('Transformed 2019 new'!$AM154),"","X")</f>
        <v/>
      </c>
      <c r="BB163" s="252" t="str">
        <f>IF(ISNUMBER('Transformed 2007'!$AO154),"","X")</f>
        <v/>
      </c>
      <c r="BC163" s="252" t="str">
        <f>IF(ISNUMBER('Transformed 2010'!$AO154),"","X")</f>
        <v/>
      </c>
      <c r="BD163" s="252" t="str">
        <f>IF(ISNUMBER('Transformed 2013'!$AO154),"","X")</f>
        <v/>
      </c>
      <c r="BE163" s="252" t="str">
        <f>IF(ISNUMBER('Transformed 2016'!$AO154),"","X")</f>
        <v/>
      </c>
      <c r="BF163" s="266" t="str">
        <f>IF(ISNUMBER('Transformed 2019 new'!$AO154),"","X")</f>
        <v/>
      </c>
    </row>
    <row r="164" spans="1:67" s="240" customFormat="1" ht="13">
      <c r="A164" s="241" t="s">
        <v>162</v>
      </c>
      <c r="B164" s="226" t="s">
        <v>162</v>
      </c>
      <c r="C164" s="239">
        <f>'Transformed 2007'!Y155</f>
        <v>0.35849628302455072</v>
      </c>
      <c r="D164" s="239">
        <f>'Transformed 2010'!Y155</f>
        <v>0.35127228944687222</v>
      </c>
      <c r="E164" s="239">
        <f>'Transformed 2013'!Y155</f>
        <v>0.42643792837365796</v>
      </c>
      <c r="F164" s="239">
        <f>'Transformed 2016'!Y155</f>
        <v>0.39295197330490789</v>
      </c>
      <c r="G164" s="239">
        <f>'Transformed 2019 new'!Y155</f>
        <v>0.35909956495415396</v>
      </c>
      <c r="K164" s="240">
        <v>1</v>
      </c>
      <c r="Q164" s="251">
        <f t="shared" si="15"/>
        <v>0.97984918137300803</v>
      </c>
      <c r="R164" s="251">
        <f t="shared" si="15"/>
        <v>1.2139811228638178</v>
      </c>
      <c r="S164" s="251">
        <f t="shared" si="15"/>
        <v>0.92147519523777288</v>
      </c>
      <c r="T164" s="251">
        <f t="shared" si="15"/>
        <v>0.91385102849582478</v>
      </c>
      <c r="U164" s="273">
        <f t="shared" si="16"/>
        <v>1.0016828122303347</v>
      </c>
      <c r="W164" s="252" t="str">
        <f>IF(ISNUMBER('Transformed 2007'!AE155),IF(ISNUMBER('Transformed 2007'!AG155),IF(ISNUMBER('Transformed 2010'!AI155),IF(ISNUMBER('Transformed 2007'!AK155),IF(ISNUMBER('Transformed 2007'!AM155),IF(ISNUMBER('Transformed 2007'!AO155),"","X"),"X"),"X"),"X"),"X"),"X")</f>
        <v/>
      </c>
      <c r="X164" s="252" t="str">
        <f>IF(ISNUMBER('Transformed 2010'!AE155),IF(ISNUMBER('Transformed 2010'!AG155),IF(ISNUMBER('Transformed 2010'!AI155),IF(ISNUMBER('Transformed 2010'!AK155),IF(ISNUMBER('Transformed 2010'!AM155),IF(ISNUMBER('Transformed 2010'!AO155),"","X"),"X"),"X"),"X"),"X"),"X")</f>
        <v/>
      </c>
      <c r="Y164" s="252" t="str">
        <f>IF(ISNUMBER('Transformed 2013'!AE155),IF(ISNUMBER('Transformed 2013'!AG155),IF(ISNUMBER('Transformed 2013'!AI155),IF(ISNUMBER('Transformed 2013'!AK155),IF(ISNUMBER('Transformed 2013'!AM155),IF(ISNUMBER('Transformed 2013'!AO155),"","X"),"X"),"X"),"X"),"X"),"X")</f>
        <v/>
      </c>
      <c r="Z164" s="252" t="str">
        <f>IF(ISNUMBER('Transformed 2016'!AE155),IF(ISNUMBER('Transformed 2016'!AG155),IF(ISNUMBER('Transformed 2016'!AI155),IF(ISNUMBER('Transformed 2016'!AK155),IF(ISNUMBER('Transformed 2016'!AM155),IF(ISNUMBER('Transformed 2016'!AO155),"","X"),"X"),"X"),"X"),"X"),"X")</f>
        <v/>
      </c>
      <c r="AA164" s="252" t="str">
        <f>IF(ISNUMBER('Transformed 2019 new'!AE155),IF(ISNUMBER('Transformed 2019 new'!AG155),IF(ISNUMBER('Transformed 2019 new'!AI155),IF(ISNUMBER('Transformed 2019 new'!AK155),IF(ISNUMBER('Transformed 2019 new'!AM155),IF(ISNUMBER('Transformed 2019 new'!AO155),"","X"),"X"),"X"),"X"),"X"),"X")</f>
        <v/>
      </c>
      <c r="AB164" s="260"/>
      <c r="AC164" s="252" t="str">
        <f>IF(ISNUMBER('Transformed 2007'!$AE155),"","X")</f>
        <v/>
      </c>
      <c r="AD164" s="252" t="str">
        <f>IF(ISNUMBER('Transformed 2010'!$AE155),"","X")</f>
        <v/>
      </c>
      <c r="AE164" s="252" t="str">
        <f>IF(ISNUMBER('Transformed 2013'!$AE155),"","X")</f>
        <v/>
      </c>
      <c r="AF164" s="252" t="str">
        <f>IF(ISNUMBER('Transformed 2016'!$AE155),"","X")</f>
        <v/>
      </c>
      <c r="AG164" s="266" t="str">
        <f>IF(ISNUMBER('Transformed 2019 new'!$AE155),"","X")</f>
        <v/>
      </c>
      <c r="AH164" s="252" t="str">
        <f>IF(ISNUMBER('Transformed 2007'!$AG155),"","X")</f>
        <v/>
      </c>
      <c r="AI164" s="252" t="str">
        <f>IF(ISNUMBER('Transformed 2010'!$AG155),"","X")</f>
        <v/>
      </c>
      <c r="AJ164" s="252" t="str">
        <f>IF(ISNUMBER('Transformed 2013'!$AG155),"","X")</f>
        <v/>
      </c>
      <c r="AK164" s="252" t="str">
        <f>IF(ISNUMBER('Transformed 2016'!$AG155),"","X")</f>
        <v/>
      </c>
      <c r="AL164" s="266" t="str">
        <f>IF(ISNUMBER('Transformed 2019 new'!$AG155),"","X")</f>
        <v/>
      </c>
      <c r="AM164" s="252" t="str">
        <f>IF(ISNUMBER('Transformed 2007'!$AI155),"","X")</f>
        <v/>
      </c>
      <c r="AN164" s="252" t="str">
        <f>IF(ISNUMBER('Transformed 2010'!$AI155),"","X")</f>
        <v/>
      </c>
      <c r="AO164" s="252" t="str">
        <f>IF(ISNUMBER('Transformed 2013'!$AI155),"","X")</f>
        <v/>
      </c>
      <c r="AP164" s="252" t="str">
        <f>IF(ISNUMBER('Transformed 2016'!$AI155),"","X")</f>
        <v/>
      </c>
      <c r="AQ164" s="266" t="str">
        <f>IF(ISNUMBER('Transformed 2019 new'!$AI155),"","X")</f>
        <v/>
      </c>
      <c r="AR164" s="252" t="str">
        <f>IF(ISNUMBER('Transformed 2007'!$AK155),"","X")</f>
        <v/>
      </c>
      <c r="AS164" s="252" t="str">
        <f>IF(ISNUMBER('Transformed 2010'!$AK155),"","X")</f>
        <v/>
      </c>
      <c r="AT164" s="252" t="str">
        <f>IF(ISNUMBER('Transformed 2013'!$AK155),"","X")</f>
        <v/>
      </c>
      <c r="AU164" s="252" t="str">
        <f>IF(ISNUMBER('Transformed 2016'!$AK155),"","X")</f>
        <v/>
      </c>
      <c r="AV164" s="266" t="str">
        <f>IF(ISNUMBER('Transformed 2019 new'!$AK155),"","X")</f>
        <v/>
      </c>
      <c r="AW164" s="252" t="str">
        <f>IF(ISNUMBER('Transformed 2007'!$AM155),"","X")</f>
        <v/>
      </c>
      <c r="AX164" s="252" t="str">
        <f>IF(ISNUMBER('Transformed 2010'!$AM155),"","X")</f>
        <v/>
      </c>
      <c r="AY164" s="252" t="str">
        <f>IF(ISNUMBER('Transformed 2013'!$AM155),"","X")</f>
        <v/>
      </c>
      <c r="AZ164" s="252" t="str">
        <f>IF(ISNUMBER('Transformed 2016'!$AM155),"","X")</f>
        <v/>
      </c>
      <c r="BA164" s="266" t="str">
        <f>IF(ISNUMBER('Transformed 2019 new'!$AM155),"","X")</f>
        <v/>
      </c>
      <c r="BB164" s="252" t="str">
        <f>IF(ISNUMBER('Transformed 2007'!$AO155),"","X")</f>
        <v/>
      </c>
      <c r="BC164" s="252" t="str">
        <f>IF(ISNUMBER('Transformed 2010'!$AO155),"","X")</f>
        <v/>
      </c>
      <c r="BD164" s="252" t="str">
        <f>IF(ISNUMBER('Transformed 2013'!$AO155),"","X")</f>
        <v/>
      </c>
      <c r="BE164" s="252" t="str">
        <f>IF(ISNUMBER('Transformed 2016'!$AO155),"","X")</f>
        <v/>
      </c>
      <c r="BF164" s="266" t="str">
        <f>IF(ISNUMBER('Transformed 2019 new'!$AO155),"","X")</f>
        <v/>
      </c>
    </row>
    <row r="165" spans="1:67" s="240" customFormat="1" ht="14" thickBot="1">
      <c r="A165" s="243" t="s">
        <v>163</v>
      </c>
      <c r="B165" s="228" t="s">
        <v>163</v>
      </c>
      <c r="C165" s="239">
        <f>'Transformed 2007'!Y156</f>
        <v>0.36389086983267482</v>
      </c>
      <c r="D165" s="239">
        <f>'Transformed 2010'!Y156</f>
        <v>0.39584816995499622</v>
      </c>
      <c r="E165" s="239">
        <f>'Transformed 2013'!Y156</f>
        <v>0.43371268921124623</v>
      </c>
      <c r="F165" s="239">
        <f>'Transformed 2016'!Y156</f>
        <v>0.41388093986571056</v>
      </c>
      <c r="G165" s="239">
        <f>'Transformed 2019 new'!Y156</f>
        <v>0.37249477158102928</v>
      </c>
      <c r="K165" s="240">
        <v>1</v>
      </c>
      <c r="Q165" s="251">
        <f t="shared" si="15"/>
        <v>1.0878211100405353</v>
      </c>
      <c r="R165" s="251">
        <f t="shared" si="15"/>
        <v>1.0956541475499426</v>
      </c>
      <c r="S165" s="251">
        <f t="shared" si="15"/>
        <v>0.95427445440528413</v>
      </c>
      <c r="T165" s="251">
        <f t="shared" si="15"/>
        <v>0.90000465279191255</v>
      </c>
      <c r="U165" s="275">
        <f t="shared" si="16"/>
        <v>1.0236441814336006</v>
      </c>
      <c r="W165" s="252" t="str">
        <f>IF(ISNUMBER('Transformed 2007'!AE156),IF(ISNUMBER('Transformed 2007'!AG156),IF(ISNUMBER('Transformed 2010'!AI156),IF(ISNUMBER('Transformed 2007'!AK156),IF(ISNUMBER('Transformed 2007'!AM156),IF(ISNUMBER('Transformed 2007'!AO156),"","X"),"X"),"X"),"X"),"X"),"X")</f>
        <v/>
      </c>
      <c r="X165" s="252" t="str">
        <f>IF(ISNUMBER('Transformed 2010'!AE156),IF(ISNUMBER('Transformed 2010'!AG156),IF(ISNUMBER('Transformed 2010'!AI156),IF(ISNUMBER('Transformed 2010'!AK156),IF(ISNUMBER('Transformed 2010'!AM156),IF(ISNUMBER('Transformed 2010'!AO156),"","X"),"X"),"X"),"X"),"X"),"X")</f>
        <v/>
      </c>
      <c r="Y165" s="252" t="str">
        <f>IF(ISNUMBER('Transformed 2013'!AE156),IF(ISNUMBER('Transformed 2013'!AG156),IF(ISNUMBER('Transformed 2013'!AI156),IF(ISNUMBER('Transformed 2013'!AK156),IF(ISNUMBER('Transformed 2013'!AM156),IF(ISNUMBER('Transformed 2013'!AO156),"","X"),"X"),"X"),"X"),"X"),"X")</f>
        <v/>
      </c>
      <c r="Z165" s="252" t="str">
        <f>IF(ISNUMBER('Transformed 2016'!AE156),IF(ISNUMBER('Transformed 2016'!AG156),IF(ISNUMBER('Transformed 2016'!AI156),IF(ISNUMBER('Transformed 2016'!AK156),IF(ISNUMBER('Transformed 2016'!AM156),IF(ISNUMBER('Transformed 2016'!AO156),"","X"),"X"),"X"),"X"),"X"),"X")</f>
        <v/>
      </c>
      <c r="AA165" s="252" t="str">
        <f>IF(ISNUMBER('Transformed 2019 new'!AE156),IF(ISNUMBER('Transformed 2019 new'!AG156),IF(ISNUMBER('Transformed 2019 new'!AI156),IF(ISNUMBER('Transformed 2019 new'!AK156),IF(ISNUMBER('Transformed 2019 new'!AM156),IF(ISNUMBER('Transformed 2019 new'!AO156),"","X"),"X"),"X"),"X"),"X"),"X")</f>
        <v/>
      </c>
      <c r="AB165" s="260"/>
      <c r="AC165" s="252" t="str">
        <f>IF(ISNUMBER('Transformed 2007'!$AE156),"","X")</f>
        <v/>
      </c>
      <c r="AD165" s="252" t="str">
        <f>IF(ISNUMBER('Transformed 2010'!$AE156),"","X")</f>
        <v/>
      </c>
      <c r="AE165" s="252" t="str">
        <f>IF(ISNUMBER('Transformed 2013'!$AE156),"","X")</f>
        <v/>
      </c>
      <c r="AF165" s="252" t="str">
        <f>IF(ISNUMBER('Transformed 2016'!$AE156),"","X")</f>
        <v/>
      </c>
      <c r="AG165" s="266" t="str">
        <f>IF(ISNUMBER('Transformed 2019 new'!$AE156),"","X")</f>
        <v/>
      </c>
      <c r="AH165" s="252" t="str">
        <f>IF(ISNUMBER('Transformed 2007'!$AG156),"","X")</f>
        <v/>
      </c>
      <c r="AI165" s="252" t="str">
        <f>IF(ISNUMBER('Transformed 2010'!$AG156),"","X")</f>
        <v/>
      </c>
      <c r="AJ165" s="252" t="str">
        <f>IF(ISNUMBER('Transformed 2013'!$AG156),"","X")</f>
        <v/>
      </c>
      <c r="AK165" s="252" t="str">
        <f>IF(ISNUMBER('Transformed 2016'!$AG156),"","X")</f>
        <v/>
      </c>
      <c r="AL165" s="266" t="str">
        <f>IF(ISNUMBER('Transformed 2019 new'!$AG156),"","X")</f>
        <v/>
      </c>
      <c r="AM165" s="252" t="str">
        <f>IF(ISNUMBER('Transformed 2007'!$AI156),"","X")</f>
        <v/>
      </c>
      <c r="AN165" s="252" t="str">
        <f>IF(ISNUMBER('Transformed 2010'!$AI156),"","X")</f>
        <v/>
      </c>
      <c r="AO165" s="252" t="str">
        <f>IF(ISNUMBER('Transformed 2013'!$AI156),"","X")</f>
        <v/>
      </c>
      <c r="AP165" s="252" t="str">
        <f>IF(ISNUMBER('Transformed 2016'!$AI156),"","X")</f>
        <v/>
      </c>
      <c r="AQ165" s="266" t="str">
        <f>IF(ISNUMBER('Transformed 2019 new'!$AI156),"","X")</f>
        <v/>
      </c>
      <c r="AR165" s="252" t="str">
        <f>IF(ISNUMBER('Transformed 2007'!$AK156),"","X")</f>
        <v/>
      </c>
      <c r="AS165" s="252" t="str">
        <f>IF(ISNUMBER('Transformed 2010'!$AK156),"","X")</f>
        <v/>
      </c>
      <c r="AT165" s="252" t="str">
        <f>IF(ISNUMBER('Transformed 2013'!$AK156),"","X")</f>
        <v/>
      </c>
      <c r="AU165" s="252" t="str">
        <f>IF(ISNUMBER('Transformed 2016'!$AK156),"","X")</f>
        <v/>
      </c>
      <c r="AV165" s="266" t="str">
        <f>IF(ISNUMBER('Transformed 2019 new'!$AK156),"","X")</f>
        <v/>
      </c>
      <c r="AW165" s="252" t="str">
        <f>IF(ISNUMBER('Transformed 2007'!$AM156),"","X")</f>
        <v/>
      </c>
      <c r="AX165" s="252" t="str">
        <f>IF(ISNUMBER('Transformed 2010'!$AM156),"","X")</f>
        <v/>
      </c>
      <c r="AY165" s="252" t="str">
        <f>IF(ISNUMBER('Transformed 2013'!$AM156),"","X")</f>
        <v/>
      </c>
      <c r="AZ165" s="252" t="str">
        <f>IF(ISNUMBER('Transformed 2016'!$AM156),"","X")</f>
        <v/>
      </c>
      <c r="BA165" s="266" t="str">
        <f>IF(ISNUMBER('Transformed 2019 new'!$AM156),"","X")</f>
        <v/>
      </c>
      <c r="BB165" s="252" t="str">
        <f>IF(ISNUMBER('Transformed 2007'!$AO156),"","X")</f>
        <v/>
      </c>
      <c r="BC165" s="252" t="str">
        <f>IF(ISNUMBER('Transformed 2010'!$AO156),"","X")</f>
        <v/>
      </c>
      <c r="BD165" s="252" t="str">
        <f>IF(ISNUMBER('Transformed 2013'!$AO156),"","X")</f>
        <v/>
      </c>
      <c r="BE165" s="252" t="str">
        <f>IF(ISNUMBER('Transformed 2016'!$AO156),"","X")</f>
        <v/>
      </c>
      <c r="BF165" s="266" t="str">
        <f>IF(ISNUMBER('Transformed 2019 new'!$AO156),"","X")</f>
        <v/>
      </c>
    </row>
    <row r="166" spans="1:67" ht="13">
      <c r="B166" s="248"/>
      <c r="C166" s="248"/>
      <c r="D166" s="248"/>
      <c r="E166" s="249"/>
      <c r="F166" s="249"/>
      <c r="G166" s="249"/>
      <c r="W166" s="253"/>
      <c r="X166" s="253"/>
      <c r="Y166" s="253"/>
      <c r="Z166" s="253"/>
      <c r="AA166" s="253"/>
    </row>
    <row r="167" spans="1:67" ht="13">
      <c r="B167" s="248"/>
      <c r="C167" s="248"/>
      <c r="D167" s="248"/>
      <c r="E167" s="249"/>
      <c r="F167" s="249"/>
      <c r="G167" s="249"/>
      <c r="W167" s="253"/>
      <c r="X167" s="253"/>
      <c r="Y167" s="253"/>
      <c r="Z167" s="253"/>
      <c r="AA167" s="253"/>
    </row>
    <row r="168" spans="1:67" s="236" customFormat="1" ht="60" customHeight="1">
      <c r="C168" s="244">
        <v>2007</v>
      </c>
      <c r="D168" s="245">
        <v>2010</v>
      </c>
      <c r="E168" s="246">
        <v>2013</v>
      </c>
      <c r="F168" s="246">
        <v>2016</v>
      </c>
      <c r="G168" s="246">
        <v>2019</v>
      </c>
      <c r="H168" s="237" t="s">
        <v>670</v>
      </c>
      <c r="I168" s="60"/>
      <c r="J168" s="60"/>
      <c r="K168" s="60"/>
      <c r="L168" s="60"/>
      <c r="M168" s="60"/>
      <c r="N168" s="60"/>
      <c r="O168" s="60"/>
      <c r="P168" s="60"/>
      <c r="Q168" s="251"/>
      <c r="R168" s="251"/>
      <c r="S168" s="251"/>
      <c r="T168" s="251"/>
      <c r="U168" s="251"/>
      <c r="W168" s="253"/>
      <c r="X168" s="253"/>
      <c r="Y168" s="253"/>
      <c r="Z168" s="253"/>
      <c r="AA168" s="253"/>
      <c r="AB168" s="261"/>
      <c r="AC168" s="252"/>
      <c r="AD168" s="252"/>
      <c r="AE168" s="252"/>
      <c r="AF168" s="252"/>
      <c r="AG168" s="266"/>
      <c r="AH168" s="252"/>
      <c r="AI168" s="252"/>
      <c r="AJ168" s="252"/>
      <c r="AK168" s="252"/>
      <c r="AL168" s="266"/>
      <c r="AM168" s="252"/>
      <c r="AN168" s="252"/>
      <c r="AO168" s="252"/>
      <c r="AP168" s="252"/>
      <c r="AQ168" s="266"/>
      <c r="AR168" s="252"/>
      <c r="AS168" s="252"/>
      <c r="AT168" s="252"/>
      <c r="AU168" s="252"/>
      <c r="AV168" s="266"/>
      <c r="AW168" s="252"/>
      <c r="AX168" s="252"/>
      <c r="AY168" s="252"/>
      <c r="AZ168" s="252"/>
      <c r="BA168" s="266"/>
      <c r="BB168" s="252"/>
      <c r="BC168" s="252"/>
      <c r="BD168" s="252"/>
      <c r="BE168" s="252"/>
      <c r="BF168" s="266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 spans="1:67" s="240" customFormat="1" ht="14" thickBot="1">
      <c r="A169" s="241" t="s">
        <v>14</v>
      </c>
      <c r="B169" s="226" t="s">
        <v>14</v>
      </c>
      <c r="C169" s="239">
        <f t="shared" ref="C169:G169" si="17">C14</f>
        <v>0.54573140053513813</v>
      </c>
      <c r="D169" s="239">
        <f t="shared" si="17"/>
        <v>0.55757295402724472</v>
      </c>
      <c r="E169" s="239">
        <f t="shared" si="17"/>
        <v>0.55100679628885185</v>
      </c>
      <c r="F169" s="239">
        <f t="shared" si="17"/>
        <v>0.56706472462531676</v>
      </c>
      <c r="G169" s="239">
        <f t="shared" si="17"/>
        <v>0.58058088777711736</v>
      </c>
      <c r="H169" s="240">
        <v>1</v>
      </c>
      <c r="I169" s="60"/>
      <c r="J169" s="60"/>
      <c r="K169" s="60"/>
      <c r="L169" s="60"/>
      <c r="M169" s="60"/>
      <c r="N169" s="60"/>
      <c r="O169" s="60"/>
      <c r="P169" s="60"/>
      <c r="Q169" s="251">
        <f t="shared" ref="Q169:T183" si="18">D169/C169</f>
        <v>1.0216985012782751</v>
      </c>
      <c r="R169" s="251">
        <f t="shared" si="18"/>
        <v>0.98822367962619651</v>
      </c>
      <c r="S169" s="251">
        <f t="shared" si="18"/>
        <v>1.0291428861578813</v>
      </c>
      <c r="T169" s="251">
        <f t="shared" si="18"/>
        <v>1.0238353093833006</v>
      </c>
      <c r="U169" s="275">
        <f t="shared" ref="U169:U183" si="19">G169/C169</f>
        <v>1.0638583141959692</v>
      </c>
      <c r="W169" s="253"/>
      <c r="X169" s="253"/>
      <c r="Y169" s="253"/>
      <c r="Z169" s="253"/>
      <c r="AA169" s="253"/>
      <c r="AB169" s="261"/>
      <c r="AC169" s="252"/>
      <c r="AD169" s="252"/>
      <c r="AE169" s="252"/>
      <c r="AF169" s="252"/>
      <c r="AG169" s="266"/>
      <c r="AH169" s="252"/>
      <c r="AI169" s="252"/>
      <c r="AJ169" s="252"/>
      <c r="AK169" s="252"/>
      <c r="AL169" s="266"/>
      <c r="AM169" s="252"/>
      <c r="AN169" s="252"/>
      <c r="AO169" s="252"/>
      <c r="AP169" s="252"/>
      <c r="AQ169" s="266"/>
      <c r="AR169" s="252"/>
      <c r="AS169" s="252"/>
      <c r="AT169" s="252"/>
      <c r="AU169" s="252"/>
      <c r="AV169" s="266"/>
      <c r="AW169" s="252"/>
      <c r="AX169" s="252"/>
      <c r="AY169" s="252"/>
      <c r="AZ169" s="252"/>
      <c r="BA169" s="266"/>
      <c r="BB169" s="252"/>
      <c r="BC169" s="252"/>
      <c r="BD169" s="252"/>
      <c r="BE169" s="252"/>
      <c r="BF169" s="266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 spans="1:67" s="240" customFormat="1" ht="14" thickBot="1">
      <c r="A170" s="241" t="s">
        <v>21</v>
      </c>
      <c r="B170" s="226" t="s">
        <v>21</v>
      </c>
      <c r="C170" s="239">
        <f t="shared" ref="C170:G170" si="20">C21</f>
        <v>0.56175943559017849</v>
      </c>
      <c r="D170" s="239">
        <f t="shared" si="20"/>
        <v>0.6165181920160715</v>
      </c>
      <c r="E170" s="239">
        <f t="shared" si="20"/>
        <v>0.61322906275714295</v>
      </c>
      <c r="F170" s="239">
        <f t="shared" si="20"/>
        <v>0.67969412104107141</v>
      </c>
      <c r="G170" s="239">
        <f t="shared" si="20"/>
        <v>0.6491805415968166</v>
      </c>
      <c r="H170" s="240">
        <v>1</v>
      </c>
      <c r="I170" s="60"/>
      <c r="J170" s="60"/>
      <c r="K170" s="60"/>
      <c r="L170" s="60"/>
      <c r="M170" s="60"/>
      <c r="N170" s="60"/>
      <c r="O170" s="60"/>
      <c r="P170" s="60"/>
      <c r="Q170" s="251">
        <f t="shared" si="18"/>
        <v>1.0974772348387243</v>
      </c>
      <c r="R170" s="251">
        <f t="shared" si="18"/>
        <v>0.9946649923692068</v>
      </c>
      <c r="S170" s="251">
        <f t="shared" si="18"/>
        <v>1.1083853690578436</v>
      </c>
      <c r="T170" s="251">
        <f t="shared" si="18"/>
        <v>0.95510689514642577</v>
      </c>
      <c r="U170" s="275">
        <f t="shared" si="19"/>
        <v>1.15562018271183</v>
      </c>
      <c r="W170" s="253"/>
      <c r="X170" s="253"/>
      <c r="Y170" s="253"/>
      <c r="Z170" s="253"/>
      <c r="AA170" s="253"/>
      <c r="AB170" s="261"/>
      <c r="AC170" s="252"/>
      <c r="AD170" s="252"/>
      <c r="AE170" s="252"/>
      <c r="AF170" s="252"/>
      <c r="AG170" s="266"/>
      <c r="AH170" s="252"/>
      <c r="AI170" s="252"/>
      <c r="AJ170" s="252"/>
      <c r="AK170" s="252"/>
      <c r="AL170" s="266"/>
      <c r="AM170" s="252"/>
      <c r="AN170" s="252"/>
      <c r="AO170" s="252"/>
      <c r="AP170" s="252"/>
      <c r="AQ170" s="266"/>
      <c r="AR170" s="252"/>
      <c r="AS170" s="252"/>
      <c r="AT170" s="252"/>
      <c r="AU170" s="252"/>
      <c r="AV170" s="266"/>
      <c r="AW170" s="252"/>
      <c r="AX170" s="252"/>
      <c r="AY170" s="252"/>
      <c r="AZ170" s="252"/>
      <c r="BA170" s="266"/>
      <c r="BB170" s="252"/>
      <c r="BC170" s="252"/>
      <c r="BD170" s="252"/>
      <c r="BE170" s="252"/>
      <c r="BF170" s="266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 spans="1:67" s="240" customFormat="1" ht="14" thickBot="1">
      <c r="A171" s="241" t="s">
        <v>188</v>
      </c>
      <c r="B171" s="226" t="s">
        <v>53</v>
      </c>
      <c r="C171" s="239">
        <f t="shared" ref="C171:G171" si="21">C53</f>
        <v>0.5187162097043776</v>
      </c>
      <c r="D171" s="239">
        <f t="shared" si="21"/>
        <v>0.50318418999369707</v>
      </c>
      <c r="E171" s="239">
        <f t="shared" si="21"/>
        <v>0.50165746201333983</v>
      </c>
      <c r="F171" s="239">
        <f t="shared" si="21"/>
        <v>0.5226369289070899</v>
      </c>
      <c r="G171" s="239">
        <f t="shared" si="21"/>
        <v>0.54761414648936324</v>
      </c>
      <c r="H171" s="240">
        <v>1</v>
      </c>
      <c r="I171" s="60"/>
      <c r="J171" s="60"/>
      <c r="K171" s="60"/>
      <c r="L171" s="60"/>
      <c r="M171" s="60"/>
      <c r="N171" s="60"/>
      <c r="O171" s="60"/>
      <c r="P171" s="60"/>
      <c r="Q171" s="251">
        <f t="shared" si="18"/>
        <v>0.9700568067469254</v>
      </c>
      <c r="R171" s="251">
        <f t="shared" si="18"/>
        <v>0.9969658665540021</v>
      </c>
      <c r="S171" s="251">
        <f t="shared" si="18"/>
        <v>1.0418203026614048</v>
      </c>
      <c r="T171" s="251">
        <f t="shared" si="18"/>
        <v>1.0477907629575742</v>
      </c>
      <c r="U171" s="275">
        <f t="shared" si="19"/>
        <v>1.0557104949572618</v>
      </c>
      <c r="W171" s="253"/>
      <c r="X171" s="253"/>
      <c r="Y171" s="253"/>
      <c r="Z171" s="253"/>
      <c r="AA171" s="253"/>
      <c r="AB171" s="261"/>
      <c r="AC171" s="252"/>
      <c r="AD171" s="252"/>
      <c r="AE171" s="252"/>
      <c r="AF171" s="252"/>
      <c r="AG171" s="266"/>
      <c r="AH171" s="252"/>
      <c r="AI171" s="252"/>
      <c r="AJ171" s="252"/>
      <c r="AK171" s="252"/>
      <c r="AL171" s="266"/>
      <c r="AM171" s="252"/>
      <c r="AN171" s="252"/>
      <c r="AO171" s="252"/>
      <c r="AP171" s="252"/>
      <c r="AQ171" s="266"/>
      <c r="AR171" s="252"/>
      <c r="AS171" s="252"/>
      <c r="AT171" s="252"/>
      <c r="AU171" s="252"/>
      <c r="AV171" s="266"/>
      <c r="AW171" s="252"/>
      <c r="AX171" s="252"/>
      <c r="AY171" s="252"/>
      <c r="AZ171" s="252"/>
      <c r="BA171" s="266"/>
      <c r="BB171" s="252"/>
      <c r="BC171" s="252"/>
      <c r="BD171" s="252"/>
      <c r="BE171" s="252"/>
      <c r="BF171" s="266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 spans="1:67" s="240" customFormat="1" ht="14" thickBot="1">
      <c r="A172" s="241" t="s">
        <v>190</v>
      </c>
      <c r="B172" s="226" t="s">
        <v>75</v>
      </c>
      <c r="C172" s="239">
        <f t="shared" ref="C172:G172" si="22">C75</f>
        <v>0.52900788697403933</v>
      </c>
      <c r="D172" s="239">
        <f t="shared" si="22"/>
        <v>0.53452074485089285</v>
      </c>
      <c r="E172" s="239">
        <f t="shared" si="22"/>
        <v>0.48815947658482139</v>
      </c>
      <c r="F172" s="239">
        <f t="shared" si="22"/>
        <v>0.52129804138214286</v>
      </c>
      <c r="G172" s="239">
        <f t="shared" si="22"/>
        <v>0.49292865646922618</v>
      </c>
      <c r="H172" s="240">
        <v>1</v>
      </c>
      <c r="I172" s="60"/>
      <c r="J172" s="60"/>
      <c r="K172" s="60"/>
      <c r="L172" s="60"/>
      <c r="M172" s="60"/>
      <c r="N172" s="60"/>
      <c r="O172" s="60"/>
      <c r="P172" s="60"/>
      <c r="Q172" s="251">
        <f t="shared" si="18"/>
        <v>1.0104211260599296</v>
      </c>
      <c r="R172" s="251">
        <f t="shared" si="18"/>
        <v>0.91326572689147145</v>
      </c>
      <c r="S172" s="251">
        <f t="shared" si="18"/>
        <v>1.0678847106055585</v>
      </c>
      <c r="T172" s="251">
        <f t="shared" si="18"/>
        <v>0.94557933722962095</v>
      </c>
      <c r="U172" s="275">
        <f t="shared" si="19"/>
        <v>0.93179831266564139</v>
      </c>
      <c r="W172" s="253"/>
      <c r="X172" s="253"/>
      <c r="Y172" s="253"/>
      <c r="Z172" s="253"/>
      <c r="AA172" s="253"/>
      <c r="AB172" s="261"/>
      <c r="AC172" s="252"/>
      <c r="AD172" s="252"/>
      <c r="AE172" s="252"/>
      <c r="AF172" s="252"/>
      <c r="AG172" s="266"/>
      <c r="AH172" s="252"/>
      <c r="AI172" s="252"/>
      <c r="AJ172" s="252"/>
      <c r="AK172" s="252"/>
      <c r="AL172" s="266"/>
      <c r="AM172" s="252"/>
      <c r="AN172" s="252"/>
      <c r="AO172" s="252"/>
      <c r="AP172" s="252"/>
      <c r="AQ172" s="266"/>
      <c r="AR172" s="252"/>
      <c r="AS172" s="252"/>
      <c r="AT172" s="252"/>
      <c r="AU172" s="252"/>
      <c r="AV172" s="266"/>
      <c r="AW172" s="252"/>
      <c r="AX172" s="252"/>
      <c r="AY172" s="252"/>
      <c r="AZ172" s="252"/>
      <c r="BA172" s="266"/>
      <c r="BB172" s="252"/>
      <c r="BC172" s="252"/>
      <c r="BD172" s="252"/>
      <c r="BE172" s="252"/>
      <c r="BF172" s="266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 spans="1:67" s="240" customFormat="1" ht="14" thickBot="1">
      <c r="A173" s="241" t="s">
        <v>82</v>
      </c>
      <c r="B173" s="226" t="s">
        <v>82</v>
      </c>
      <c r="C173" s="239">
        <f t="shared" ref="C173:G173" si="23">C82</f>
        <v>0.65657941737068182</v>
      </c>
      <c r="D173" s="239">
        <f t="shared" si="23"/>
        <v>0.65084600150081773</v>
      </c>
      <c r="E173" s="239">
        <f t="shared" si="23"/>
        <v>0.66831455799500938</v>
      </c>
      <c r="F173" s="239">
        <f t="shared" si="23"/>
        <v>0.62399944733581836</v>
      </c>
      <c r="G173" s="239">
        <f t="shared" si="23"/>
        <v>0.62292986774831605</v>
      </c>
      <c r="H173" s="240">
        <v>1</v>
      </c>
      <c r="I173" s="60"/>
      <c r="J173" s="60"/>
      <c r="K173" s="60"/>
      <c r="L173" s="60"/>
      <c r="M173" s="60"/>
      <c r="N173" s="60"/>
      <c r="O173" s="60"/>
      <c r="P173" s="60"/>
      <c r="Q173" s="251">
        <f t="shared" si="18"/>
        <v>0.99126774961538699</v>
      </c>
      <c r="R173" s="251">
        <f t="shared" si="18"/>
        <v>1.0268397692448137</v>
      </c>
      <c r="S173" s="251">
        <f t="shared" si="18"/>
        <v>0.93369123846091362</v>
      </c>
      <c r="T173" s="251">
        <f t="shared" si="18"/>
        <v>0.99828592863011512</v>
      </c>
      <c r="U173" s="275">
        <f t="shared" si="19"/>
        <v>0.94875022163028233</v>
      </c>
      <c r="W173" s="253"/>
      <c r="X173" s="253"/>
      <c r="Y173" s="253"/>
      <c r="Z173" s="253"/>
      <c r="AA173" s="253"/>
      <c r="AB173" s="261"/>
      <c r="AC173" s="252"/>
      <c r="AD173" s="252"/>
      <c r="AE173" s="252"/>
      <c r="AF173" s="252"/>
      <c r="AG173" s="266"/>
      <c r="AH173" s="252"/>
      <c r="AI173" s="252"/>
      <c r="AJ173" s="252"/>
      <c r="AK173" s="252"/>
      <c r="AL173" s="266"/>
      <c r="AM173" s="252"/>
      <c r="AN173" s="252"/>
      <c r="AO173" s="252"/>
      <c r="AP173" s="252"/>
      <c r="AQ173" s="266"/>
      <c r="AR173" s="252"/>
      <c r="AS173" s="252"/>
      <c r="AT173" s="252"/>
      <c r="AU173" s="252"/>
      <c r="AV173" s="266"/>
      <c r="AW173" s="252"/>
      <c r="AX173" s="252"/>
      <c r="AY173" s="252"/>
      <c r="AZ173" s="252"/>
      <c r="BA173" s="266"/>
      <c r="BB173" s="252"/>
      <c r="BC173" s="252"/>
      <c r="BD173" s="252"/>
      <c r="BE173" s="252"/>
      <c r="BF173" s="266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 spans="1:67" s="240" customFormat="1" ht="14" thickBot="1">
      <c r="A174" s="241" t="s">
        <v>86</v>
      </c>
      <c r="B174" s="226" t="s">
        <v>86</v>
      </c>
      <c r="C174" s="239">
        <f t="shared" ref="C174:G174" si="24">C86</f>
        <v>0.55046373980028684</v>
      </c>
      <c r="D174" s="239">
        <f t="shared" si="24"/>
        <v>0.55894198211979818</v>
      </c>
      <c r="E174" s="239">
        <f t="shared" si="24"/>
        <v>0.56781433927961966</v>
      </c>
      <c r="F174" s="239">
        <f t="shared" si="24"/>
        <v>0.5872224380090838</v>
      </c>
      <c r="G174" s="239">
        <f t="shared" si="24"/>
        <v>0.60779132979077066</v>
      </c>
      <c r="H174" s="240">
        <v>1</v>
      </c>
      <c r="I174" s="60"/>
      <c r="J174" s="60"/>
      <c r="K174" s="60"/>
      <c r="L174" s="60"/>
      <c r="M174" s="60"/>
      <c r="N174" s="60"/>
      <c r="O174" s="60"/>
      <c r="P174" s="60"/>
      <c r="Q174" s="251">
        <f t="shared" si="18"/>
        <v>1.0154019996350483</v>
      </c>
      <c r="R174" s="251">
        <f t="shared" si="18"/>
        <v>1.0158734849834914</v>
      </c>
      <c r="S174" s="251">
        <f t="shared" si="18"/>
        <v>1.0341803603517428</v>
      </c>
      <c r="T174" s="251">
        <f t="shared" si="18"/>
        <v>1.0350274281947118</v>
      </c>
      <c r="U174" s="275">
        <f t="shared" si="19"/>
        <v>1.1041441712605498</v>
      </c>
      <c r="W174" s="253"/>
      <c r="X174" s="253"/>
      <c r="Y174" s="253"/>
      <c r="Z174" s="253"/>
      <c r="AA174" s="253"/>
      <c r="AB174" s="261"/>
      <c r="AC174" s="252"/>
      <c r="AD174" s="252"/>
      <c r="AE174" s="252"/>
      <c r="AF174" s="252"/>
      <c r="AG174" s="266"/>
      <c r="AH174" s="252"/>
      <c r="AI174" s="252"/>
      <c r="AJ174" s="252"/>
      <c r="AK174" s="252"/>
      <c r="AL174" s="266"/>
      <c r="AM174" s="252"/>
      <c r="AN174" s="252"/>
      <c r="AO174" s="252"/>
      <c r="AP174" s="252"/>
      <c r="AQ174" s="266"/>
      <c r="AR174" s="252"/>
      <c r="AS174" s="252"/>
      <c r="AT174" s="252"/>
      <c r="AU174" s="252"/>
      <c r="AV174" s="266"/>
      <c r="AW174" s="252"/>
      <c r="AX174" s="252"/>
      <c r="AY174" s="252"/>
      <c r="AZ174" s="252"/>
      <c r="BA174" s="266"/>
      <c r="BB174" s="252"/>
      <c r="BC174" s="252"/>
      <c r="BD174" s="252"/>
      <c r="BE174" s="252"/>
      <c r="BF174" s="266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 spans="1:67" s="240" customFormat="1" ht="14" thickBot="1">
      <c r="A175" s="241" t="s">
        <v>89</v>
      </c>
      <c r="B175" s="226" t="s">
        <v>89</v>
      </c>
      <c r="C175" s="239">
        <f t="shared" ref="C175:G175" si="25">C90</f>
        <v>0.45132173116392837</v>
      </c>
      <c r="D175" s="239">
        <f t="shared" si="25"/>
        <v>0.44084205704739932</v>
      </c>
      <c r="E175" s="239">
        <f t="shared" si="25"/>
        <v>0.45475182001017955</v>
      </c>
      <c r="F175" s="239">
        <f t="shared" si="25"/>
        <v>0.48544690260181977</v>
      </c>
      <c r="G175" s="239">
        <f t="shared" si="25"/>
        <v>0.50096374292357992</v>
      </c>
      <c r="H175" s="240">
        <v>1</v>
      </c>
      <c r="I175" s="60"/>
      <c r="J175" s="60"/>
      <c r="K175" s="60"/>
      <c r="L175" s="60"/>
      <c r="M175" s="60"/>
      <c r="N175" s="60"/>
      <c r="O175" s="60"/>
      <c r="P175" s="60"/>
      <c r="Q175" s="251">
        <f t="shared" si="18"/>
        <v>0.97678003651740264</v>
      </c>
      <c r="R175" s="251">
        <f t="shared" si="18"/>
        <v>1.0315527131325508</v>
      </c>
      <c r="S175" s="251">
        <f t="shared" si="18"/>
        <v>1.067498537094262</v>
      </c>
      <c r="T175" s="251">
        <f t="shared" si="18"/>
        <v>1.0319640319849515</v>
      </c>
      <c r="U175" s="275">
        <f t="shared" si="19"/>
        <v>1.1099925138362563</v>
      </c>
      <c r="W175" s="253"/>
      <c r="X175" s="253"/>
      <c r="Y175" s="253"/>
      <c r="Z175" s="253"/>
      <c r="AA175" s="253"/>
      <c r="AB175" s="261"/>
      <c r="AC175" s="252"/>
      <c r="AD175" s="252"/>
      <c r="AE175" s="252"/>
      <c r="AF175" s="252"/>
      <c r="AG175" s="266"/>
      <c r="AH175" s="252"/>
      <c r="AI175" s="252"/>
      <c r="AJ175" s="252"/>
      <c r="AK175" s="252"/>
      <c r="AL175" s="266"/>
      <c r="AM175" s="252"/>
      <c r="AN175" s="252"/>
      <c r="AO175" s="252"/>
      <c r="AP175" s="252"/>
      <c r="AQ175" s="266"/>
      <c r="AR175" s="252"/>
      <c r="AS175" s="252"/>
      <c r="AT175" s="252"/>
      <c r="AU175" s="252"/>
      <c r="AV175" s="266"/>
      <c r="AW175" s="252"/>
      <c r="AX175" s="252"/>
      <c r="AY175" s="252"/>
      <c r="AZ175" s="252"/>
      <c r="BA175" s="266"/>
      <c r="BB175" s="252"/>
      <c r="BC175" s="252"/>
      <c r="BD175" s="252"/>
      <c r="BE175" s="252"/>
      <c r="BF175" s="266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 spans="1:67" s="240" customFormat="1" ht="14" thickBot="1">
      <c r="A176" s="241" t="s">
        <v>106</v>
      </c>
      <c r="B176" s="226" t="s">
        <v>106</v>
      </c>
      <c r="C176" s="239">
        <f t="shared" ref="C176:G176" si="26">C107</f>
        <v>0.53574408239445825</v>
      </c>
      <c r="D176" s="239">
        <f t="shared" si="26"/>
        <v>0.55355438597992324</v>
      </c>
      <c r="E176" s="239">
        <f t="shared" si="26"/>
        <v>0.58622546354867322</v>
      </c>
      <c r="F176" s="239">
        <f t="shared" si="26"/>
        <v>0.56410986831550691</v>
      </c>
      <c r="G176" s="239">
        <f t="shared" si="26"/>
        <v>0.58691917288375273</v>
      </c>
      <c r="H176" s="240">
        <v>1</v>
      </c>
      <c r="I176" s="60"/>
      <c r="J176" s="60"/>
      <c r="K176" s="60"/>
      <c r="L176" s="60"/>
      <c r="M176" s="60"/>
      <c r="N176" s="60"/>
      <c r="O176" s="60"/>
      <c r="P176" s="60"/>
      <c r="Q176" s="251">
        <f t="shared" si="18"/>
        <v>1.0332440509764726</v>
      </c>
      <c r="R176" s="251">
        <f t="shared" si="18"/>
        <v>1.0590205378120425</v>
      </c>
      <c r="S176" s="251">
        <f t="shared" si="18"/>
        <v>0.96227459124806491</v>
      </c>
      <c r="T176" s="251">
        <f t="shared" si="18"/>
        <v>1.0404341527233991</v>
      </c>
      <c r="U176" s="275">
        <f t="shared" si="19"/>
        <v>1.0955215226280657</v>
      </c>
      <c r="W176" s="253"/>
      <c r="X176" s="253"/>
      <c r="Y176" s="253"/>
      <c r="Z176" s="253"/>
      <c r="AA176" s="253"/>
      <c r="AB176" s="261"/>
      <c r="AC176" s="252"/>
      <c r="AD176" s="252"/>
      <c r="AE176" s="252"/>
      <c r="AF176" s="252"/>
      <c r="AG176" s="266"/>
      <c r="AH176" s="252"/>
      <c r="AI176" s="252"/>
      <c r="AJ176" s="252"/>
      <c r="AK176" s="252"/>
      <c r="AL176" s="266"/>
      <c r="AM176" s="252"/>
      <c r="AN176" s="252"/>
      <c r="AO176" s="252"/>
      <c r="AP176" s="252"/>
      <c r="AQ176" s="266"/>
      <c r="AR176" s="252"/>
      <c r="AS176" s="252"/>
      <c r="AT176" s="252"/>
      <c r="AU176" s="252"/>
      <c r="AV176" s="266"/>
      <c r="AW176" s="252"/>
      <c r="AX176" s="252"/>
      <c r="AY176" s="252"/>
      <c r="AZ176" s="252"/>
      <c r="BA176" s="266"/>
      <c r="BB176" s="252"/>
      <c r="BC176" s="252"/>
      <c r="BD176" s="252"/>
      <c r="BE176" s="252"/>
      <c r="BF176" s="266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 spans="1:67" s="240" customFormat="1" ht="14" thickBot="1">
      <c r="A177" s="241" t="s">
        <v>117</v>
      </c>
      <c r="B177" s="64" t="s">
        <v>117</v>
      </c>
      <c r="C177" s="239">
        <f t="shared" ref="C177:G177" si="27">C119</f>
        <v>0.55053959365843896</v>
      </c>
      <c r="D177" s="239">
        <f t="shared" si="27"/>
        <v>0.56736815001298091</v>
      </c>
      <c r="E177" s="239">
        <f t="shared" si="27"/>
        <v>0.62022463037011533</v>
      </c>
      <c r="F177" s="239">
        <f t="shared" si="27"/>
        <v>0.62771408654711114</v>
      </c>
      <c r="G177" s="239">
        <f t="shared" si="27"/>
        <v>0.61943990018296313</v>
      </c>
      <c r="H177" s="240">
        <v>1</v>
      </c>
      <c r="I177" s="60"/>
      <c r="J177" s="60"/>
      <c r="K177" s="60"/>
      <c r="L177" s="60"/>
      <c r="M177" s="60"/>
      <c r="N177" s="60"/>
      <c r="O177" s="60"/>
      <c r="P177" s="60"/>
      <c r="Q177" s="251">
        <f t="shared" si="18"/>
        <v>1.0305673861578475</v>
      </c>
      <c r="R177" s="251">
        <f t="shared" si="18"/>
        <v>1.0931608169332825</v>
      </c>
      <c r="S177" s="251">
        <f t="shared" si="18"/>
        <v>1.0120753930274045</v>
      </c>
      <c r="T177" s="251">
        <f t="shared" si="18"/>
        <v>0.98681854280240533</v>
      </c>
      <c r="U177" s="275">
        <f t="shared" si="19"/>
        <v>1.1251505020132497</v>
      </c>
      <c r="W177" s="253"/>
      <c r="X177" s="253"/>
      <c r="Y177" s="253"/>
      <c r="Z177" s="253"/>
      <c r="AA177" s="253"/>
      <c r="AB177" s="261"/>
      <c r="AC177" s="252"/>
      <c r="AD177" s="252"/>
      <c r="AE177" s="252"/>
      <c r="AF177" s="252"/>
      <c r="AG177" s="266"/>
      <c r="AH177" s="252"/>
      <c r="AI177" s="252"/>
      <c r="AJ177" s="252"/>
      <c r="AK177" s="252"/>
      <c r="AL177" s="266"/>
      <c r="AM177" s="252"/>
      <c r="AN177" s="252"/>
      <c r="AO177" s="252"/>
      <c r="AP177" s="252"/>
      <c r="AQ177" s="266"/>
      <c r="AR177" s="252"/>
      <c r="AS177" s="252"/>
      <c r="AT177" s="252"/>
      <c r="AU177" s="252"/>
      <c r="AV177" s="266"/>
      <c r="AW177" s="252"/>
      <c r="AX177" s="252"/>
      <c r="AY177" s="252"/>
      <c r="AZ177" s="252"/>
      <c r="BA177" s="266"/>
      <c r="BB177" s="252"/>
      <c r="BC177" s="252"/>
      <c r="BD177" s="252"/>
      <c r="BE177" s="252"/>
      <c r="BF177" s="266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 spans="1:67" s="240" customFormat="1" ht="14" thickBot="1">
      <c r="A178" s="241" t="s">
        <v>126</v>
      </c>
      <c r="B178" s="226" t="s">
        <v>126</v>
      </c>
      <c r="C178" s="239">
        <f t="shared" ref="C178:G178" si="28">C128</f>
        <v>0.52014275517946429</v>
      </c>
      <c r="D178" s="239">
        <f t="shared" si="28"/>
        <v>0.54149217891696422</v>
      </c>
      <c r="E178" s="239">
        <f t="shared" si="28"/>
        <v>0.61409937470803566</v>
      </c>
      <c r="F178" s="239">
        <f t="shared" si="28"/>
        <v>0.58769211141607136</v>
      </c>
      <c r="G178" s="239">
        <f t="shared" si="28"/>
        <v>0.60257051349803703</v>
      </c>
      <c r="H178" s="240">
        <v>1</v>
      </c>
      <c r="I178" s="60"/>
      <c r="J178" s="60"/>
      <c r="K178" s="60"/>
      <c r="L178" s="60"/>
      <c r="M178" s="60"/>
      <c r="N178" s="60"/>
      <c r="O178" s="60"/>
      <c r="P178" s="60"/>
      <c r="Q178" s="251">
        <f t="shared" si="18"/>
        <v>1.041045315973177</v>
      </c>
      <c r="R178" s="251">
        <f t="shared" si="18"/>
        <v>1.1340872474581123</v>
      </c>
      <c r="S178" s="251">
        <f t="shared" si="18"/>
        <v>0.9569983875907393</v>
      </c>
      <c r="T178" s="251">
        <f t="shared" si="18"/>
        <v>1.0253166612124764</v>
      </c>
      <c r="U178" s="275">
        <f t="shared" si="19"/>
        <v>1.1584714148140596</v>
      </c>
      <c r="W178" s="253"/>
      <c r="X178" s="253"/>
      <c r="Y178" s="253"/>
      <c r="Z178" s="253"/>
      <c r="AA178" s="253"/>
      <c r="AB178" s="261"/>
      <c r="AC178" s="252"/>
      <c r="AD178" s="252"/>
      <c r="AE178" s="252"/>
      <c r="AF178" s="252"/>
      <c r="AG178" s="266"/>
      <c r="AH178" s="252"/>
      <c r="AI178" s="252"/>
      <c r="AJ178" s="252"/>
      <c r="AK178" s="252"/>
      <c r="AL178" s="266"/>
      <c r="AM178" s="252"/>
      <c r="AN178" s="252"/>
      <c r="AO178" s="252"/>
      <c r="AP178" s="252"/>
      <c r="AQ178" s="266"/>
      <c r="AR178" s="252"/>
      <c r="AS178" s="252"/>
      <c r="AT178" s="252"/>
      <c r="AU178" s="252"/>
      <c r="AV178" s="266"/>
      <c r="AW178" s="252"/>
      <c r="AX178" s="252"/>
      <c r="AY178" s="252"/>
      <c r="AZ178" s="252"/>
      <c r="BA178" s="266"/>
      <c r="BB178" s="252"/>
      <c r="BC178" s="252"/>
      <c r="BD178" s="252"/>
      <c r="BE178" s="252"/>
      <c r="BF178" s="266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 spans="1:67" s="240" customFormat="1" ht="14" thickBot="1">
      <c r="A179" s="241" t="s">
        <v>130</v>
      </c>
      <c r="B179" s="226" t="s">
        <v>130</v>
      </c>
      <c r="C179" s="239">
        <f t="shared" ref="C179:G179" si="29">C132</f>
        <v>0.58360989818159037</v>
      </c>
      <c r="D179" s="239">
        <f t="shared" si="29"/>
        <v>0.62752064802176899</v>
      </c>
      <c r="E179" s="239">
        <f t="shared" si="29"/>
        <v>0.6432638404056974</v>
      </c>
      <c r="F179" s="239">
        <f t="shared" si="29"/>
        <v>0.64829310111373317</v>
      </c>
      <c r="G179" s="239">
        <f t="shared" si="29"/>
        <v>0.66688735451195247</v>
      </c>
      <c r="H179" s="240">
        <v>1</v>
      </c>
      <c r="I179" s="60"/>
      <c r="J179" s="60"/>
      <c r="K179" s="60"/>
      <c r="L179" s="60"/>
      <c r="M179" s="60"/>
      <c r="N179" s="60"/>
      <c r="O179" s="60"/>
      <c r="P179" s="60"/>
      <c r="Q179" s="251">
        <f t="shared" si="18"/>
        <v>1.0752398990781267</v>
      </c>
      <c r="R179" s="251">
        <f t="shared" si="18"/>
        <v>1.0250879272794577</v>
      </c>
      <c r="S179" s="251">
        <f t="shared" si="18"/>
        <v>1.0078183482299641</v>
      </c>
      <c r="T179" s="251">
        <f t="shared" si="18"/>
        <v>1.0286818622105887</v>
      </c>
      <c r="U179" s="275">
        <f t="shared" si="19"/>
        <v>1.1426937010318667</v>
      </c>
      <c r="W179" s="253"/>
      <c r="X179" s="253"/>
      <c r="Y179" s="253"/>
      <c r="Z179" s="253"/>
      <c r="AA179" s="253"/>
      <c r="AB179" s="261"/>
      <c r="AC179" s="252"/>
      <c r="AD179" s="252"/>
      <c r="AE179" s="252"/>
      <c r="AF179" s="252"/>
      <c r="AG179" s="266"/>
      <c r="AH179" s="252"/>
      <c r="AI179" s="252"/>
      <c r="AJ179" s="252"/>
      <c r="AK179" s="252"/>
      <c r="AL179" s="266"/>
      <c r="AM179" s="252"/>
      <c r="AN179" s="252"/>
      <c r="AO179" s="252"/>
      <c r="AP179" s="252"/>
      <c r="AQ179" s="266"/>
      <c r="AR179" s="252"/>
      <c r="AS179" s="252"/>
      <c r="AT179" s="252"/>
      <c r="AU179" s="252"/>
      <c r="AV179" s="266"/>
      <c r="AW179" s="252"/>
      <c r="AX179" s="252"/>
      <c r="AY179" s="252"/>
      <c r="AZ179" s="252"/>
      <c r="BA179" s="266"/>
      <c r="BB179" s="252"/>
      <c r="BC179" s="252"/>
      <c r="BD179" s="252"/>
      <c r="BE179" s="252"/>
      <c r="BF179" s="266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 spans="1:67" s="240" customFormat="1" ht="14" thickBot="1">
      <c r="A180" s="241" t="s">
        <v>151</v>
      </c>
      <c r="B180" s="226" t="s">
        <v>151</v>
      </c>
      <c r="C180" s="239">
        <f t="shared" ref="C180:G180" si="30">C153</f>
        <v>0.64358611700958268</v>
      </c>
      <c r="D180" s="239">
        <f t="shared" si="30"/>
        <v>0.62324497771761844</v>
      </c>
      <c r="E180" s="239">
        <f t="shared" si="30"/>
        <v>0.58544720215868984</v>
      </c>
      <c r="F180" s="239">
        <f t="shared" si="30"/>
        <v>0.52287736324292067</v>
      </c>
      <c r="G180" s="239">
        <f t="shared" si="30"/>
        <v>0.59837302116008872</v>
      </c>
      <c r="H180" s="240">
        <v>1</v>
      </c>
      <c r="I180" s="60"/>
      <c r="J180" s="60"/>
      <c r="K180" s="60"/>
      <c r="L180" s="60"/>
      <c r="M180" s="60"/>
      <c r="N180" s="60"/>
      <c r="O180" s="60"/>
      <c r="P180" s="60"/>
      <c r="Q180" s="251">
        <f t="shared" si="18"/>
        <v>0.96839406762457969</v>
      </c>
      <c r="R180" s="251">
        <f t="shared" si="18"/>
        <v>0.93935326090015581</v>
      </c>
      <c r="S180" s="251">
        <f t="shared" si="18"/>
        <v>0.89312471101568414</v>
      </c>
      <c r="T180" s="251">
        <f t="shared" si="18"/>
        <v>1.1443850187909053</v>
      </c>
      <c r="U180" s="275">
        <f t="shared" si="19"/>
        <v>0.92974818030634931</v>
      </c>
      <c r="W180" s="253"/>
      <c r="X180" s="253"/>
      <c r="Y180" s="253"/>
      <c r="Z180" s="253"/>
      <c r="AA180" s="253"/>
      <c r="AB180" s="261"/>
      <c r="AC180" s="252"/>
      <c r="AD180" s="252"/>
      <c r="AE180" s="252"/>
      <c r="AF180" s="252"/>
      <c r="AG180" s="266"/>
      <c r="AH180" s="252"/>
      <c r="AI180" s="252"/>
      <c r="AJ180" s="252"/>
      <c r="AK180" s="252"/>
      <c r="AL180" s="266"/>
      <c r="AM180" s="252"/>
      <c r="AN180" s="252"/>
      <c r="AO180" s="252"/>
      <c r="AP180" s="252"/>
      <c r="AQ180" s="266"/>
      <c r="AR180" s="252"/>
      <c r="AS180" s="252"/>
      <c r="AT180" s="252"/>
      <c r="AU180" s="252"/>
      <c r="AV180" s="266"/>
      <c r="AW180" s="252"/>
      <c r="AX180" s="252"/>
      <c r="AY180" s="252"/>
      <c r="AZ180" s="252"/>
      <c r="BA180" s="266"/>
      <c r="BB180" s="252"/>
      <c r="BC180" s="252"/>
      <c r="BD180" s="252"/>
      <c r="BE180" s="252"/>
      <c r="BF180" s="266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 spans="1:67" s="240" customFormat="1" ht="14" thickBot="1">
      <c r="A181" s="241" t="s">
        <v>152</v>
      </c>
      <c r="B181" s="226" t="s">
        <v>152</v>
      </c>
      <c r="C181" s="239">
        <f t="shared" ref="C181:G181" si="31">C154</f>
        <v>0.59534719029173211</v>
      </c>
      <c r="D181" s="239">
        <f t="shared" si="31"/>
        <v>0.59670803454798216</v>
      </c>
      <c r="E181" s="239">
        <f t="shared" si="31"/>
        <v>0.62256633454173216</v>
      </c>
      <c r="F181" s="239">
        <f t="shared" si="31"/>
        <v>0.61142367802476771</v>
      </c>
      <c r="G181" s="239">
        <f t="shared" si="31"/>
        <v>0.63411142105842944</v>
      </c>
      <c r="H181" s="240">
        <v>1</v>
      </c>
      <c r="I181" s="60"/>
      <c r="J181" s="60"/>
      <c r="K181" s="60"/>
      <c r="L181" s="60"/>
      <c r="M181" s="60"/>
      <c r="N181" s="60"/>
      <c r="O181" s="60"/>
      <c r="P181" s="60"/>
      <c r="Q181" s="251">
        <f t="shared" si="18"/>
        <v>1.0022857994098926</v>
      </c>
      <c r="R181" s="251">
        <f t="shared" si="18"/>
        <v>1.0433349284685569</v>
      </c>
      <c r="S181" s="251">
        <f t="shared" si="18"/>
        <v>0.98210205740539036</v>
      </c>
      <c r="T181" s="251">
        <f t="shared" si="18"/>
        <v>1.0371064187552492</v>
      </c>
      <c r="U181" s="275">
        <f t="shared" si="19"/>
        <v>1.065111973985637</v>
      </c>
      <c r="W181" s="253"/>
      <c r="X181" s="253"/>
      <c r="Y181" s="253"/>
      <c r="Z181" s="253"/>
      <c r="AA181" s="253"/>
      <c r="AB181" s="261"/>
      <c r="AC181" s="252"/>
      <c r="AD181" s="252"/>
      <c r="AE181" s="252"/>
      <c r="AF181" s="252"/>
      <c r="AG181" s="266"/>
      <c r="AH181" s="252"/>
      <c r="AI181" s="252"/>
      <c r="AJ181" s="252"/>
      <c r="AK181" s="252"/>
      <c r="AL181" s="266"/>
      <c r="AM181" s="252"/>
      <c r="AN181" s="252"/>
      <c r="AO181" s="252"/>
      <c r="AP181" s="252"/>
      <c r="AQ181" s="266"/>
      <c r="AR181" s="252"/>
      <c r="AS181" s="252"/>
      <c r="AT181" s="252"/>
      <c r="AU181" s="252"/>
      <c r="AV181" s="266"/>
      <c r="AW181" s="252"/>
      <c r="AX181" s="252"/>
      <c r="AY181" s="252"/>
      <c r="AZ181" s="252"/>
      <c r="BA181" s="266"/>
      <c r="BB181" s="252"/>
      <c r="BC181" s="252"/>
      <c r="BD181" s="252"/>
      <c r="BE181" s="252"/>
      <c r="BF181" s="266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 spans="1:67" s="240" customFormat="1" ht="14" thickBot="1">
      <c r="A182" s="241" t="s">
        <v>155</v>
      </c>
      <c r="B182" s="226" t="s">
        <v>155</v>
      </c>
      <c r="C182" s="239">
        <f t="shared" ref="C182:G182" si="32">C157</f>
        <v>0.56166639873832869</v>
      </c>
      <c r="D182" s="239">
        <f t="shared" si="32"/>
        <v>0.61675366499011441</v>
      </c>
      <c r="E182" s="239">
        <f t="shared" si="32"/>
        <v>0.64840433384287022</v>
      </c>
      <c r="F182" s="239">
        <f t="shared" si="32"/>
        <v>0.65386811729827032</v>
      </c>
      <c r="G182" s="239">
        <f t="shared" si="32"/>
        <v>0.61530149394282407</v>
      </c>
      <c r="H182" s="240">
        <v>1</v>
      </c>
      <c r="I182" s="60"/>
      <c r="J182" s="60"/>
      <c r="K182" s="60"/>
      <c r="L182" s="60"/>
      <c r="M182" s="60"/>
      <c r="N182" s="60"/>
      <c r="O182" s="60"/>
      <c r="P182" s="60"/>
      <c r="Q182" s="251">
        <f t="shared" si="18"/>
        <v>1.0980782656315711</v>
      </c>
      <c r="R182" s="251">
        <f t="shared" si="18"/>
        <v>1.0513181690671642</v>
      </c>
      <c r="S182" s="251">
        <f t="shared" si="18"/>
        <v>1.0084265066876066</v>
      </c>
      <c r="T182" s="251">
        <f t="shared" si="18"/>
        <v>0.94101773379806253</v>
      </c>
      <c r="U182" s="275">
        <f t="shared" si="19"/>
        <v>1.0954927966582582</v>
      </c>
      <c r="W182" s="253"/>
      <c r="X182" s="253"/>
      <c r="Y182" s="253"/>
      <c r="Z182" s="253"/>
      <c r="AA182" s="253"/>
      <c r="AB182" s="261"/>
      <c r="AC182" s="252"/>
      <c r="AD182" s="252"/>
      <c r="AE182" s="252"/>
      <c r="AF182" s="252"/>
      <c r="AG182" s="266"/>
      <c r="AH182" s="252"/>
      <c r="AI182" s="252"/>
      <c r="AJ182" s="252"/>
      <c r="AK182" s="252"/>
      <c r="AL182" s="266"/>
      <c r="AM182" s="252"/>
      <c r="AN182" s="252"/>
      <c r="AO182" s="252"/>
      <c r="AP182" s="252"/>
      <c r="AQ182" s="266"/>
      <c r="AR182" s="252"/>
      <c r="AS182" s="252"/>
      <c r="AT182" s="252"/>
      <c r="AU182" s="252"/>
      <c r="AV182" s="266"/>
      <c r="AW182" s="252"/>
      <c r="AX182" s="252"/>
      <c r="AY182" s="252"/>
      <c r="AZ182" s="252"/>
      <c r="BA182" s="266"/>
      <c r="BB182" s="252"/>
      <c r="BC182" s="252"/>
      <c r="BD182" s="252"/>
      <c r="BE182" s="252"/>
      <c r="BF182" s="266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 spans="1:67" s="240" customFormat="1" ht="14" thickBot="1">
      <c r="A183" s="241" t="s">
        <v>196</v>
      </c>
      <c r="B183" s="226" t="s">
        <v>161</v>
      </c>
      <c r="C183" s="239">
        <f t="shared" ref="C183:G183" si="33">C163</f>
        <v>0.32092907822454625</v>
      </c>
      <c r="D183" s="239">
        <f t="shared" si="33"/>
        <v>0.3188051543297824</v>
      </c>
      <c r="E183" s="239">
        <f t="shared" si="33"/>
        <v>0.4257290802963461</v>
      </c>
      <c r="F183" s="239">
        <f t="shared" si="33"/>
        <v>0.28291300215357146</v>
      </c>
      <c r="G183" s="239">
        <f t="shared" si="33"/>
        <v>0.23350886152786679</v>
      </c>
      <c r="H183" s="240">
        <v>1</v>
      </c>
      <c r="I183" s="60"/>
      <c r="J183" s="60"/>
      <c r="K183" s="60"/>
      <c r="L183" s="60"/>
      <c r="M183" s="60"/>
      <c r="N183" s="60"/>
      <c r="O183" s="60"/>
      <c r="P183" s="60"/>
      <c r="Q183" s="251">
        <f t="shared" si="18"/>
        <v>0.99338195246590344</v>
      </c>
      <c r="R183" s="251">
        <f t="shared" si="18"/>
        <v>1.3353895773465385</v>
      </c>
      <c r="S183" s="251">
        <f t="shared" si="18"/>
        <v>0.66453764905286317</v>
      </c>
      <c r="T183" s="251">
        <f t="shared" si="18"/>
        <v>0.82537338245455749</v>
      </c>
      <c r="U183" s="275">
        <f t="shared" si="19"/>
        <v>0.727602692843203</v>
      </c>
      <c r="W183" s="253"/>
      <c r="X183" s="253"/>
      <c r="Y183" s="253"/>
      <c r="Z183" s="253"/>
      <c r="AA183" s="253"/>
      <c r="AB183" s="261"/>
      <c r="AC183" s="252"/>
      <c r="AD183" s="252"/>
      <c r="AE183" s="252"/>
      <c r="AF183" s="252"/>
      <c r="AG183" s="266"/>
      <c r="AH183" s="252"/>
      <c r="AI183" s="252"/>
      <c r="AJ183" s="252"/>
      <c r="AK183" s="252"/>
      <c r="AL183" s="266"/>
      <c r="AM183" s="252"/>
      <c r="AN183" s="252"/>
      <c r="AO183" s="252"/>
      <c r="AP183" s="252"/>
      <c r="AQ183" s="266"/>
      <c r="AR183" s="252"/>
      <c r="AS183" s="252"/>
      <c r="AT183" s="252"/>
      <c r="AU183" s="252"/>
      <c r="AV183" s="266"/>
      <c r="AW183" s="252"/>
      <c r="AX183" s="252"/>
      <c r="AY183" s="252"/>
      <c r="AZ183" s="252"/>
      <c r="BA183" s="266"/>
      <c r="BB183" s="252"/>
      <c r="BC183" s="252"/>
      <c r="BD183" s="252"/>
      <c r="BE183" s="252"/>
      <c r="BF183" s="266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 spans="1:67" ht="13">
      <c r="B184" s="248"/>
      <c r="C184" s="248"/>
      <c r="D184" s="248"/>
      <c r="E184" s="249"/>
      <c r="F184" s="249"/>
      <c r="G184" s="249"/>
      <c r="W184" s="253"/>
      <c r="X184" s="253"/>
      <c r="Y184" s="253"/>
      <c r="Z184" s="253"/>
      <c r="AA184" s="253"/>
    </row>
    <row r="185" spans="1:67" ht="13">
      <c r="B185" s="248"/>
      <c r="C185" s="248"/>
      <c r="D185" s="248"/>
      <c r="E185" s="249"/>
      <c r="F185" s="249"/>
      <c r="G185" s="249"/>
      <c r="W185" s="253"/>
      <c r="X185" s="253"/>
      <c r="Y185" s="253"/>
      <c r="Z185" s="253"/>
      <c r="AA185" s="253"/>
    </row>
    <row r="186" spans="1:67" ht="13">
      <c r="B186" s="248"/>
      <c r="C186" s="248"/>
      <c r="D186" s="248"/>
      <c r="E186" s="249"/>
      <c r="F186" s="249"/>
      <c r="G186" s="249"/>
      <c r="W186" s="253"/>
      <c r="X186" s="253"/>
      <c r="Y186" s="253"/>
      <c r="Z186" s="253"/>
      <c r="AA186" s="253"/>
    </row>
    <row r="187" spans="1:67" ht="13">
      <c r="B187" s="248"/>
      <c r="C187" s="248"/>
      <c r="D187" s="248"/>
      <c r="E187" s="249"/>
      <c r="F187" s="249"/>
      <c r="G187" s="249"/>
      <c r="W187" s="253"/>
      <c r="X187" s="253"/>
      <c r="Y187" s="253"/>
      <c r="Z187" s="253"/>
      <c r="AA187" s="253"/>
    </row>
    <row r="188" spans="1:67" ht="13">
      <c r="B188" s="248"/>
      <c r="C188" s="248"/>
      <c r="D188" s="248"/>
      <c r="E188" s="249"/>
      <c r="F188" s="249"/>
      <c r="G188" s="249"/>
      <c r="W188" s="253"/>
      <c r="X188" s="253"/>
      <c r="Y188" s="253"/>
      <c r="Z188" s="253"/>
      <c r="AA188" s="253"/>
    </row>
    <row r="189" spans="1:67" ht="13">
      <c r="B189" s="248"/>
      <c r="C189" s="248"/>
      <c r="D189" s="248"/>
      <c r="E189" s="249"/>
      <c r="F189" s="249"/>
      <c r="G189" s="249"/>
      <c r="W189" s="253"/>
      <c r="X189" s="253"/>
      <c r="Y189" s="253"/>
      <c r="Z189" s="253"/>
      <c r="AA189" s="253"/>
    </row>
    <row r="190" spans="1:67" ht="13">
      <c r="B190" s="248"/>
      <c r="C190" s="248"/>
      <c r="D190" s="248"/>
      <c r="E190" s="249"/>
      <c r="F190" s="249"/>
      <c r="G190" s="249"/>
      <c r="W190" s="253"/>
      <c r="X190" s="253"/>
      <c r="Y190" s="253"/>
      <c r="Z190" s="253"/>
      <c r="AA190" s="253"/>
    </row>
    <row r="191" spans="1:67" ht="13">
      <c r="B191" s="248"/>
      <c r="C191" s="248"/>
      <c r="D191" s="248"/>
      <c r="E191" s="249"/>
      <c r="F191" s="249"/>
      <c r="G191" s="249"/>
      <c r="W191" s="253"/>
      <c r="X191" s="253"/>
      <c r="Y191" s="253"/>
      <c r="Z191" s="253"/>
      <c r="AA191" s="253"/>
    </row>
    <row r="192" spans="1:67" ht="13">
      <c r="B192" s="248"/>
      <c r="C192" s="248"/>
      <c r="D192" s="248"/>
      <c r="E192" s="249"/>
      <c r="F192" s="249"/>
      <c r="G192" s="249"/>
      <c r="W192" s="253"/>
      <c r="X192" s="253"/>
      <c r="Y192" s="253"/>
      <c r="Z192" s="253"/>
      <c r="AA192" s="253"/>
    </row>
    <row r="193" spans="2:27" ht="13">
      <c r="B193" s="248"/>
      <c r="C193" s="248"/>
      <c r="D193" s="248"/>
      <c r="E193" s="249"/>
      <c r="F193" s="249"/>
      <c r="G193" s="249"/>
      <c r="W193" s="253"/>
      <c r="X193" s="253"/>
      <c r="Y193" s="253"/>
      <c r="Z193" s="253"/>
      <c r="AA193" s="253"/>
    </row>
    <row r="194" spans="2:27" ht="13">
      <c r="B194" s="248"/>
      <c r="C194" s="248"/>
      <c r="D194" s="248"/>
      <c r="E194" s="249"/>
      <c r="F194" s="249"/>
      <c r="G194" s="249"/>
      <c r="W194" s="253"/>
      <c r="X194" s="253"/>
      <c r="Y194" s="253"/>
      <c r="Z194" s="253"/>
      <c r="AA194" s="253"/>
    </row>
    <row r="195" spans="2:27" ht="13">
      <c r="B195" s="248"/>
      <c r="C195" s="248"/>
      <c r="D195" s="248"/>
      <c r="E195" s="249"/>
      <c r="F195" s="249"/>
      <c r="G195" s="249"/>
      <c r="W195" s="253"/>
      <c r="X195" s="253"/>
      <c r="Y195" s="253"/>
      <c r="Z195" s="253"/>
      <c r="AA195" s="253"/>
    </row>
    <row r="196" spans="2:27" ht="13">
      <c r="B196" s="248"/>
      <c r="C196" s="248"/>
      <c r="D196" s="248"/>
      <c r="E196" s="249"/>
      <c r="F196" s="249"/>
      <c r="G196" s="249"/>
      <c r="W196" s="253"/>
      <c r="X196" s="253"/>
      <c r="Y196" s="253"/>
      <c r="Z196" s="253"/>
      <c r="AA196" s="253"/>
    </row>
    <row r="197" spans="2:27" ht="13">
      <c r="B197" s="248"/>
      <c r="C197" s="248"/>
      <c r="D197" s="248"/>
      <c r="E197" s="249"/>
      <c r="F197" s="249"/>
      <c r="G197" s="249"/>
      <c r="W197" s="253"/>
      <c r="X197" s="253"/>
      <c r="Y197" s="253"/>
      <c r="Z197" s="253"/>
      <c r="AA197" s="253"/>
    </row>
    <row r="198" spans="2:27" ht="13">
      <c r="B198" s="248"/>
      <c r="C198" s="248"/>
      <c r="D198" s="248"/>
      <c r="E198" s="249"/>
      <c r="F198" s="249"/>
      <c r="G198" s="249"/>
      <c r="W198" s="253"/>
      <c r="X198" s="253"/>
      <c r="Y198" s="253"/>
      <c r="Z198" s="253"/>
      <c r="AA198" s="253"/>
    </row>
    <row r="199" spans="2:27" ht="13">
      <c r="B199" s="248"/>
      <c r="C199" s="248"/>
      <c r="D199" s="248"/>
      <c r="E199" s="249"/>
      <c r="F199" s="249"/>
      <c r="G199" s="249"/>
      <c r="W199" s="253"/>
      <c r="X199" s="253"/>
      <c r="Y199" s="253"/>
      <c r="Z199" s="253"/>
      <c r="AA199" s="253"/>
    </row>
    <row r="200" spans="2:27" ht="13">
      <c r="B200" s="248"/>
      <c r="C200" s="248"/>
      <c r="D200" s="248"/>
      <c r="E200" s="249"/>
      <c r="F200" s="249"/>
      <c r="G200" s="249"/>
      <c r="W200" s="253"/>
      <c r="X200" s="253"/>
      <c r="Y200" s="253"/>
      <c r="Z200" s="253"/>
      <c r="AA200" s="253"/>
    </row>
    <row r="201" spans="2:27" ht="13">
      <c r="B201" s="248"/>
      <c r="C201" s="248"/>
      <c r="D201" s="248"/>
      <c r="E201" s="249"/>
      <c r="F201" s="249"/>
      <c r="G201" s="249"/>
      <c r="W201" s="253"/>
      <c r="X201" s="253"/>
      <c r="Y201" s="253"/>
      <c r="Z201" s="253"/>
      <c r="AA201" s="253"/>
    </row>
    <row r="202" spans="2:27" ht="13">
      <c r="B202" s="248"/>
      <c r="C202" s="248"/>
      <c r="D202" s="248"/>
      <c r="E202" s="249"/>
      <c r="F202" s="249"/>
      <c r="G202" s="249"/>
      <c r="W202" s="253"/>
      <c r="X202" s="253"/>
      <c r="Y202" s="253"/>
      <c r="Z202" s="253"/>
      <c r="AA202" s="253"/>
    </row>
    <row r="203" spans="2:27" ht="13">
      <c r="B203" s="248"/>
      <c r="C203" s="248"/>
      <c r="D203" s="248"/>
      <c r="E203" s="249"/>
      <c r="F203" s="249"/>
      <c r="G203" s="249"/>
      <c r="W203" s="253"/>
      <c r="X203" s="253"/>
      <c r="Y203" s="253"/>
      <c r="Z203" s="253"/>
      <c r="AA203" s="253"/>
    </row>
    <row r="204" spans="2:27" ht="13">
      <c r="B204" s="248"/>
      <c r="C204" s="248"/>
      <c r="D204" s="248"/>
      <c r="E204" s="249"/>
      <c r="F204" s="249"/>
      <c r="G204" s="249"/>
      <c r="W204" s="253"/>
      <c r="X204" s="253"/>
      <c r="Y204" s="253"/>
      <c r="Z204" s="253"/>
      <c r="AA204" s="253"/>
    </row>
    <row r="205" spans="2:27" ht="13">
      <c r="B205" s="248"/>
      <c r="C205" s="248"/>
      <c r="D205" s="248"/>
      <c r="E205" s="249"/>
      <c r="F205" s="249"/>
      <c r="G205" s="249"/>
      <c r="W205" s="253"/>
      <c r="X205" s="253"/>
      <c r="Y205" s="253"/>
      <c r="Z205" s="253"/>
      <c r="AA205" s="253"/>
    </row>
    <row r="206" spans="2:27" ht="13">
      <c r="B206" s="248"/>
      <c r="C206" s="248"/>
      <c r="D206" s="248"/>
      <c r="E206" s="249"/>
      <c r="F206" s="249"/>
      <c r="G206" s="249"/>
      <c r="W206" s="253"/>
      <c r="X206" s="253"/>
      <c r="Y206" s="253"/>
      <c r="Z206" s="253"/>
      <c r="AA206" s="253"/>
    </row>
    <row r="207" spans="2:27" ht="13">
      <c r="B207" s="248"/>
      <c r="C207" s="248"/>
      <c r="D207" s="248"/>
      <c r="E207" s="249"/>
      <c r="F207" s="249"/>
      <c r="G207" s="249"/>
      <c r="W207" s="253"/>
      <c r="X207" s="253"/>
      <c r="Y207" s="253"/>
      <c r="Z207" s="253"/>
      <c r="AA207" s="253"/>
    </row>
    <row r="208" spans="2:27" ht="13">
      <c r="B208" s="248"/>
      <c r="C208" s="248"/>
      <c r="D208" s="248"/>
      <c r="E208" s="249"/>
      <c r="F208" s="249"/>
      <c r="G208" s="249"/>
      <c r="W208" s="253"/>
      <c r="X208" s="253"/>
      <c r="Y208" s="253"/>
      <c r="Z208" s="253"/>
      <c r="AA208" s="253"/>
    </row>
    <row r="209" spans="2:27" ht="13">
      <c r="B209" s="248"/>
      <c r="C209" s="248"/>
      <c r="D209" s="248"/>
      <c r="E209" s="249"/>
      <c r="F209" s="249"/>
      <c r="G209" s="249"/>
      <c r="W209" s="253"/>
      <c r="X209" s="253"/>
      <c r="Y209" s="253"/>
      <c r="Z209" s="253"/>
      <c r="AA209" s="253"/>
    </row>
    <row r="210" spans="2:27" ht="13">
      <c r="B210" s="248"/>
      <c r="C210" s="248"/>
      <c r="D210" s="248"/>
      <c r="E210" s="249"/>
      <c r="F210" s="249"/>
      <c r="G210" s="249"/>
      <c r="W210" s="253"/>
      <c r="X210" s="253"/>
      <c r="Y210" s="253"/>
      <c r="Z210" s="253"/>
      <c r="AA210" s="253"/>
    </row>
    <row r="211" spans="2:27" ht="13">
      <c r="B211" s="248"/>
      <c r="C211" s="248"/>
      <c r="D211" s="248"/>
      <c r="E211" s="249"/>
      <c r="F211" s="249"/>
      <c r="G211" s="249"/>
      <c r="W211" s="253"/>
      <c r="X211" s="253"/>
      <c r="Y211" s="253"/>
      <c r="Z211" s="253"/>
      <c r="AA211" s="253"/>
    </row>
    <row r="212" spans="2:27" ht="13">
      <c r="B212" s="248"/>
      <c r="C212" s="248"/>
      <c r="D212" s="248"/>
      <c r="E212" s="249"/>
      <c r="F212" s="249"/>
      <c r="G212" s="249"/>
      <c r="W212" s="253"/>
      <c r="X212" s="253"/>
      <c r="Y212" s="253"/>
      <c r="Z212" s="253"/>
      <c r="AA212" s="253"/>
    </row>
    <row r="213" spans="2:27" ht="13">
      <c r="B213" s="248"/>
      <c r="C213" s="248"/>
      <c r="D213" s="248"/>
      <c r="E213" s="249"/>
      <c r="F213" s="249"/>
      <c r="G213" s="249"/>
      <c r="W213" s="253"/>
      <c r="X213" s="253"/>
      <c r="Y213" s="253"/>
      <c r="Z213" s="253"/>
      <c r="AA213" s="253"/>
    </row>
    <row r="214" spans="2:27" ht="13">
      <c r="B214" s="248"/>
      <c r="C214" s="248"/>
      <c r="D214" s="248"/>
      <c r="E214" s="249"/>
      <c r="F214" s="249"/>
      <c r="G214" s="249"/>
      <c r="W214" s="253"/>
      <c r="X214" s="253"/>
      <c r="Y214" s="253"/>
      <c r="Z214" s="253"/>
      <c r="AA214" s="253"/>
    </row>
    <row r="215" spans="2:27" ht="13">
      <c r="B215" s="248"/>
      <c r="C215" s="248"/>
      <c r="D215" s="248"/>
      <c r="E215" s="249"/>
      <c r="F215" s="249"/>
      <c r="G215" s="249"/>
      <c r="W215" s="253"/>
      <c r="X215" s="253"/>
      <c r="Y215" s="253"/>
      <c r="Z215" s="253"/>
      <c r="AA215" s="253"/>
    </row>
    <row r="216" spans="2:27" ht="13">
      <c r="B216" s="248"/>
      <c r="C216" s="248"/>
      <c r="D216" s="248"/>
      <c r="E216" s="249"/>
      <c r="F216" s="249"/>
      <c r="G216" s="249"/>
      <c r="W216" s="253"/>
      <c r="X216" s="253"/>
      <c r="Y216" s="253"/>
      <c r="Z216" s="253"/>
      <c r="AA216" s="253"/>
    </row>
    <row r="217" spans="2:27" ht="13">
      <c r="B217" s="248"/>
      <c r="C217" s="248"/>
      <c r="D217" s="248"/>
      <c r="E217" s="249"/>
      <c r="F217" s="249"/>
      <c r="G217" s="249"/>
      <c r="W217" s="253"/>
      <c r="X217" s="253"/>
      <c r="Y217" s="253"/>
      <c r="Z217" s="253"/>
      <c r="AA217" s="253"/>
    </row>
    <row r="218" spans="2:27" ht="13">
      <c r="B218" s="248"/>
      <c r="C218" s="248"/>
      <c r="D218" s="248"/>
      <c r="E218" s="249"/>
      <c r="F218" s="249"/>
      <c r="G218" s="249"/>
      <c r="W218" s="253"/>
      <c r="X218" s="253"/>
      <c r="Y218" s="253"/>
      <c r="Z218" s="253"/>
      <c r="AA218" s="253"/>
    </row>
    <row r="219" spans="2:27" ht="13">
      <c r="B219" s="248"/>
      <c r="C219" s="248"/>
      <c r="D219" s="248"/>
      <c r="E219" s="249"/>
      <c r="F219" s="249"/>
      <c r="G219" s="249"/>
      <c r="W219" s="253"/>
      <c r="X219" s="253"/>
      <c r="Y219" s="253"/>
      <c r="Z219" s="253"/>
      <c r="AA219" s="253"/>
    </row>
    <row r="220" spans="2:27" ht="13">
      <c r="B220" s="248"/>
      <c r="C220" s="248"/>
      <c r="D220" s="248"/>
      <c r="E220" s="249"/>
      <c r="F220" s="249"/>
      <c r="G220" s="249"/>
      <c r="W220" s="253"/>
      <c r="X220" s="253"/>
      <c r="Y220" s="253"/>
      <c r="Z220" s="253"/>
      <c r="AA220" s="253"/>
    </row>
    <row r="221" spans="2:27" ht="13">
      <c r="B221" s="248"/>
      <c r="C221" s="248"/>
      <c r="D221" s="248"/>
      <c r="E221" s="249"/>
      <c r="F221" s="249"/>
      <c r="G221" s="249"/>
      <c r="W221" s="253"/>
      <c r="X221" s="253"/>
      <c r="Y221" s="253"/>
      <c r="Z221" s="253"/>
      <c r="AA221" s="253"/>
    </row>
    <row r="222" spans="2:27" ht="13">
      <c r="B222" s="248"/>
      <c r="C222" s="248"/>
      <c r="D222" s="248"/>
      <c r="E222" s="249"/>
      <c r="F222" s="249"/>
      <c r="G222" s="249"/>
      <c r="W222" s="253"/>
      <c r="X222" s="253"/>
      <c r="Y222" s="253"/>
      <c r="Z222" s="253"/>
      <c r="AA222" s="253"/>
    </row>
    <row r="223" spans="2:27" ht="13">
      <c r="B223" s="248"/>
      <c r="C223" s="248"/>
      <c r="D223" s="248"/>
      <c r="E223" s="249"/>
      <c r="F223" s="249"/>
      <c r="G223" s="249"/>
      <c r="W223" s="253"/>
      <c r="X223" s="253"/>
      <c r="Y223" s="253"/>
      <c r="Z223" s="253"/>
      <c r="AA223" s="253"/>
    </row>
    <row r="224" spans="2:27" ht="13">
      <c r="B224" s="248"/>
      <c r="C224" s="248"/>
      <c r="D224" s="248"/>
      <c r="E224" s="249"/>
      <c r="F224" s="249"/>
      <c r="G224" s="249"/>
      <c r="W224" s="253"/>
      <c r="X224" s="253"/>
      <c r="Y224" s="253"/>
      <c r="Z224" s="253"/>
      <c r="AA224" s="253"/>
    </row>
    <row r="225" spans="2:27" ht="13">
      <c r="B225" s="248"/>
      <c r="C225" s="248"/>
      <c r="D225" s="248"/>
      <c r="E225" s="249"/>
      <c r="F225" s="249"/>
      <c r="G225" s="249"/>
      <c r="W225" s="253"/>
      <c r="X225" s="253"/>
      <c r="Y225" s="253"/>
      <c r="Z225" s="253"/>
      <c r="AA225" s="253"/>
    </row>
    <row r="226" spans="2:27" ht="13">
      <c r="B226" s="248"/>
      <c r="C226" s="248"/>
      <c r="D226" s="248"/>
      <c r="E226" s="249"/>
      <c r="F226" s="249"/>
      <c r="G226" s="249"/>
      <c r="W226" s="253"/>
      <c r="X226" s="253"/>
      <c r="Y226" s="253"/>
      <c r="Z226" s="253"/>
      <c r="AA226" s="253"/>
    </row>
    <row r="227" spans="2:27" ht="13">
      <c r="B227" s="248"/>
      <c r="C227" s="248"/>
      <c r="D227" s="248"/>
      <c r="E227" s="249"/>
      <c r="F227" s="249"/>
      <c r="G227" s="249"/>
      <c r="W227" s="253"/>
      <c r="X227" s="253"/>
      <c r="Y227" s="253"/>
      <c r="Z227" s="253"/>
      <c r="AA227" s="253"/>
    </row>
    <row r="228" spans="2:27" ht="13">
      <c r="B228" s="248"/>
      <c r="C228" s="248"/>
      <c r="D228" s="248"/>
      <c r="E228" s="249"/>
      <c r="F228" s="249"/>
      <c r="G228" s="249"/>
      <c r="W228" s="253"/>
      <c r="X228" s="253"/>
      <c r="Y228" s="253"/>
      <c r="Z228" s="253"/>
      <c r="AA228" s="253"/>
    </row>
    <row r="229" spans="2:27" ht="13">
      <c r="B229" s="248"/>
      <c r="C229" s="248"/>
      <c r="D229" s="248"/>
      <c r="E229" s="249"/>
      <c r="F229" s="249"/>
      <c r="G229" s="249"/>
      <c r="W229" s="253"/>
      <c r="X229" s="253"/>
      <c r="Y229" s="253"/>
      <c r="Z229" s="253"/>
      <c r="AA229" s="253"/>
    </row>
    <row r="230" spans="2:27" ht="13">
      <c r="B230" s="248"/>
      <c r="C230" s="248"/>
      <c r="D230" s="248"/>
      <c r="E230" s="249"/>
      <c r="F230" s="249"/>
      <c r="G230" s="249"/>
      <c r="W230" s="253"/>
      <c r="X230" s="253"/>
      <c r="Y230" s="253"/>
      <c r="Z230" s="253"/>
      <c r="AA230" s="253"/>
    </row>
    <row r="231" spans="2:27" ht="13">
      <c r="B231" s="248"/>
      <c r="C231" s="248"/>
      <c r="D231" s="248"/>
      <c r="E231" s="249"/>
      <c r="F231" s="249"/>
      <c r="G231" s="249"/>
      <c r="W231" s="253"/>
      <c r="X231" s="253"/>
      <c r="Y231" s="253"/>
      <c r="Z231" s="253"/>
      <c r="AA231" s="253"/>
    </row>
    <row r="232" spans="2:27" ht="13">
      <c r="B232" s="248"/>
      <c r="C232" s="248"/>
      <c r="D232" s="248"/>
      <c r="E232" s="249"/>
      <c r="F232" s="249"/>
      <c r="G232" s="249"/>
      <c r="W232" s="253"/>
      <c r="X232" s="253"/>
      <c r="Y232" s="253"/>
      <c r="Z232" s="253"/>
      <c r="AA232" s="253"/>
    </row>
    <row r="233" spans="2:27" ht="13">
      <c r="B233" s="248"/>
      <c r="C233" s="248"/>
      <c r="D233" s="248"/>
      <c r="E233" s="249"/>
      <c r="F233" s="249"/>
      <c r="G233" s="249"/>
      <c r="W233" s="253"/>
      <c r="X233" s="253"/>
      <c r="Y233" s="253"/>
      <c r="Z233" s="253"/>
      <c r="AA233" s="253"/>
    </row>
    <row r="234" spans="2:27" ht="13">
      <c r="B234" s="248"/>
      <c r="C234" s="248"/>
      <c r="D234" s="248"/>
      <c r="E234" s="249"/>
      <c r="F234" s="249"/>
      <c r="G234" s="249"/>
      <c r="W234" s="253"/>
      <c r="X234" s="253"/>
      <c r="Y234" s="253"/>
      <c r="Z234" s="253"/>
      <c r="AA234" s="253"/>
    </row>
    <row r="235" spans="2:27" ht="13">
      <c r="B235" s="248"/>
      <c r="C235" s="248"/>
      <c r="D235" s="248"/>
      <c r="E235" s="249"/>
      <c r="F235" s="249"/>
      <c r="G235" s="249"/>
      <c r="W235" s="253"/>
      <c r="X235" s="253"/>
      <c r="Y235" s="253"/>
      <c r="Z235" s="253"/>
      <c r="AA235" s="253"/>
    </row>
    <row r="236" spans="2:27" ht="13">
      <c r="B236" s="248"/>
      <c r="C236" s="248"/>
      <c r="D236" s="248"/>
      <c r="E236" s="249"/>
      <c r="F236" s="249"/>
      <c r="G236" s="249"/>
      <c r="W236" s="253"/>
      <c r="X236" s="253"/>
      <c r="Y236" s="253"/>
      <c r="Z236" s="253"/>
      <c r="AA236" s="253"/>
    </row>
    <row r="237" spans="2:27" ht="13">
      <c r="B237" s="248"/>
      <c r="C237" s="248"/>
      <c r="D237" s="248"/>
      <c r="E237" s="249"/>
      <c r="F237" s="249"/>
      <c r="G237" s="249"/>
      <c r="W237" s="253"/>
      <c r="X237" s="253"/>
      <c r="Y237" s="253"/>
      <c r="Z237" s="253"/>
      <c r="AA237" s="253"/>
    </row>
    <row r="238" spans="2:27" ht="13">
      <c r="B238" s="248"/>
      <c r="C238" s="248"/>
      <c r="D238" s="248"/>
      <c r="E238" s="249"/>
      <c r="F238" s="249"/>
      <c r="G238" s="249"/>
      <c r="W238" s="253"/>
      <c r="X238" s="253"/>
      <c r="Y238" s="253"/>
      <c r="Z238" s="253"/>
      <c r="AA238" s="253"/>
    </row>
    <row r="239" spans="2:27" ht="13">
      <c r="B239" s="248"/>
      <c r="C239" s="248"/>
      <c r="D239" s="248"/>
      <c r="E239" s="249"/>
      <c r="F239" s="249"/>
      <c r="G239" s="249"/>
      <c r="W239" s="253"/>
      <c r="X239" s="253"/>
      <c r="Y239" s="253"/>
      <c r="Z239" s="253"/>
      <c r="AA239" s="253"/>
    </row>
    <row r="240" spans="2:27" ht="13">
      <c r="B240" s="248"/>
      <c r="C240" s="248"/>
      <c r="D240" s="248"/>
      <c r="E240" s="249"/>
      <c r="F240" s="249"/>
      <c r="G240" s="249"/>
      <c r="W240" s="253"/>
      <c r="X240" s="253"/>
      <c r="Y240" s="253"/>
      <c r="Z240" s="253"/>
      <c r="AA240" s="253"/>
    </row>
    <row r="241" spans="2:27" ht="13">
      <c r="B241" s="248"/>
      <c r="C241" s="248"/>
      <c r="D241" s="248"/>
      <c r="E241" s="249"/>
      <c r="F241" s="249"/>
      <c r="G241" s="249"/>
      <c r="W241" s="253"/>
      <c r="X241" s="253"/>
      <c r="Y241" s="253"/>
      <c r="Z241" s="253"/>
      <c r="AA241" s="253"/>
    </row>
    <row r="242" spans="2:27" ht="13">
      <c r="B242" s="248"/>
      <c r="C242" s="248"/>
      <c r="D242" s="248"/>
      <c r="E242" s="249"/>
      <c r="F242" s="249"/>
      <c r="G242" s="249"/>
      <c r="W242" s="253"/>
      <c r="X242" s="253"/>
      <c r="Y242" s="253"/>
      <c r="Z242" s="253"/>
      <c r="AA242" s="253"/>
    </row>
    <row r="243" spans="2:27" ht="13">
      <c r="B243" s="248"/>
      <c r="C243" s="248"/>
      <c r="D243" s="248"/>
      <c r="E243" s="249"/>
      <c r="F243" s="249"/>
      <c r="G243" s="249"/>
      <c r="W243" s="253"/>
      <c r="X243" s="253"/>
      <c r="Y243" s="253"/>
      <c r="Z243" s="253"/>
      <c r="AA243" s="253"/>
    </row>
    <row r="244" spans="2:27" ht="13">
      <c r="B244" s="248"/>
      <c r="C244" s="248"/>
      <c r="D244" s="248"/>
      <c r="E244" s="249"/>
      <c r="F244" s="249"/>
      <c r="G244" s="249"/>
      <c r="W244" s="253"/>
      <c r="X244" s="253"/>
      <c r="Y244" s="253"/>
      <c r="Z244" s="253"/>
      <c r="AA244" s="253"/>
    </row>
    <row r="245" spans="2:27" ht="13">
      <c r="B245" s="248"/>
      <c r="C245" s="248"/>
      <c r="D245" s="248"/>
      <c r="E245" s="249"/>
      <c r="F245" s="249"/>
      <c r="G245" s="249"/>
      <c r="W245" s="253"/>
      <c r="X245" s="253"/>
      <c r="Y245" s="253"/>
      <c r="Z245" s="253"/>
      <c r="AA245" s="253"/>
    </row>
    <row r="246" spans="2:27" ht="13">
      <c r="B246" s="248"/>
      <c r="C246" s="248"/>
      <c r="D246" s="248"/>
      <c r="E246" s="249"/>
      <c r="F246" s="249"/>
      <c r="G246" s="249"/>
      <c r="W246" s="253"/>
      <c r="X246" s="253"/>
      <c r="Y246" s="253"/>
      <c r="Z246" s="253"/>
      <c r="AA246" s="253"/>
    </row>
    <row r="247" spans="2:27" ht="13">
      <c r="B247" s="248"/>
      <c r="C247" s="248"/>
      <c r="D247" s="248"/>
      <c r="E247" s="249"/>
      <c r="F247" s="249"/>
      <c r="G247" s="249"/>
      <c r="W247" s="253"/>
      <c r="X247" s="253"/>
      <c r="Y247" s="253"/>
      <c r="Z247" s="253"/>
      <c r="AA247" s="253"/>
    </row>
    <row r="248" spans="2:27" ht="13">
      <c r="B248" s="248"/>
      <c r="C248" s="248"/>
      <c r="D248" s="248"/>
      <c r="E248" s="249"/>
      <c r="F248" s="249"/>
      <c r="G248" s="249"/>
      <c r="W248" s="253"/>
      <c r="X248" s="253"/>
      <c r="Y248" s="253"/>
      <c r="Z248" s="253"/>
      <c r="AA248" s="253"/>
    </row>
    <row r="249" spans="2:27" ht="13">
      <c r="B249" s="248"/>
      <c r="C249" s="248"/>
      <c r="D249" s="248"/>
      <c r="E249" s="249"/>
      <c r="F249" s="249"/>
      <c r="G249" s="249"/>
      <c r="W249" s="253"/>
      <c r="X249" s="253"/>
      <c r="Y249" s="253"/>
      <c r="Z249" s="253"/>
      <c r="AA249" s="253"/>
    </row>
    <row r="250" spans="2:27" ht="13">
      <c r="B250" s="248"/>
      <c r="C250" s="248"/>
      <c r="D250" s="248"/>
      <c r="E250" s="249"/>
      <c r="F250" s="249"/>
      <c r="G250" s="249"/>
      <c r="W250" s="253"/>
      <c r="X250" s="253"/>
      <c r="Y250" s="253"/>
      <c r="Z250" s="253"/>
      <c r="AA250" s="253"/>
    </row>
    <row r="251" spans="2:27" ht="13">
      <c r="B251" s="248"/>
      <c r="C251" s="248"/>
      <c r="D251" s="248"/>
      <c r="E251" s="249"/>
      <c r="F251" s="249"/>
      <c r="G251" s="249"/>
      <c r="W251" s="253"/>
      <c r="X251" s="253"/>
      <c r="Y251" s="253"/>
      <c r="Z251" s="253"/>
      <c r="AA251" s="253"/>
    </row>
    <row r="252" spans="2:27" ht="13">
      <c r="B252" s="248"/>
      <c r="C252" s="248"/>
      <c r="D252" s="248"/>
      <c r="E252" s="249"/>
      <c r="F252" s="249"/>
      <c r="G252" s="249"/>
      <c r="W252" s="253"/>
      <c r="X252" s="253"/>
      <c r="Y252" s="253"/>
      <c r="Z252" s="253"/>
      <c r="AA252" s="253"/>
    </row>
    <row r="253" spans="2:27" ht="13">
      <c r="B253" s="248"/>
      <c r="C253" s="248"/>
      <c r="D253" s="248"/>
      <c r="E253" s="249"/>
      <c r="F253" s="249"/>
      <c r="G253" s="249"/>
      <c r="W253" s="253"/>
      <c r="X253" s="253"/>
      <c r="Y253" s="253"/>
      <c r="Z253" s="253"/>
      <c r="AA253" s="253"/>
    </row>
    <row r="254" spans="2:27" ht="13">
      <c r="B254" s="248"/>
      <c r="C254" s="248"/>
      <c r="D254" s="248"/>
      <c r="E254" s="249"/>
      <c r="F254" s="249"/>
      <c r="G254" s="249"/>
      <c r="W254" s="253"/>
      <c r="X254" s="253"/>
      <c r="Y254" s="253"/>
      <c r="Z254" s="253"/>
      <c r="AA254" s="253"/>
    </row>
    <row r="255" spans="2:27" ht="13">
      <c r="B255" s="248"/>
      <c r="C255" s="248"/>
      <c r="D255" s="248"/>
      <c r="E255" s="249"/>
      <c r="F255" s="249"/>
      <c r="G255" s="249"/>
      <c r="W255" s="253"/>
      <c r="X255" s="253"/>
      <c r="Y255" s="253"/>
      <c r="Z255" s="253"/>
      <c r="AA255" s="253"/>
    </row>
    <row r="256" spans="2:27" ht="13">
      <c r="B256" s="248"/>
      <c r="C256" s="248"/>
      <c r="D256" s="248"/>
      <c r="E256" s="249"/>
      <c r="F256" s="249"/>
      <c r="G256" s="249"/>
      <c r="W256" s="253"/>
      <c r="X256" s="253"/>
      <c r="Y256" s="253"/>
      <c r="Z256" s="253"/>
      <c r="AA256" s="253"/>
    </row>
    <row r="257" spans="2:27" ht="13">
      <c r="B257" s="248"/>
      <c r="C257" s="248"/>
      <c r="D257" s="248"/>
      <c r="E257" s="249"/>
      <c r="F257" s="249"/>
      <c r="G257" s="249"/>
      <c r="W257" s="253"/>
      <c r="X257" s="253"/>
      <c r="Y257" s="253"/>
      <c r="Z257" s="253"/>
      <c r="AA257" s="253"/>
    </row>
    <row r="258" spans="2:27" ht="13">
      <c r="B258" s="248"/>
      <c r="C258" s="248"/>
      <c r="D258" s="248"/>
      <c r="E258" s="249"/>
      <c r="F258" s="249"/>
      <c r="G258" s="249"/>
      <c r="W258" s="253"/>
      <c r="X258" s="253"/>
      <c r="Y258" s="253"/>
      <c r="Z258" s="253"/>
      <c r="AA258" s="253"/>
    </row>
    <row r="259" spans="2:27" ht="13">
      <c r="B259" s="248"/>
      <c r="C259" s="248"/>
      <c r="D259" s="248"/>
      <c r="E259" s="249"/>
      <c r="F259" s="249"/>
      <c r="G259" s="249"/>
      <c r="W259" s="253"/>
      <c r="X259" s="253"/>
      <c r="Y259" s="253"/>
      <c r="Z259" s="253"/>
      <c r="AA259" s="253"/>
    </row>
    <row r="260" spans="2:27" ht="13">
      <c r="B260" s="248"/>
      <c r="C260" s="248"/>
      <c r="D260" s="248"/>
      <c r="E260" s="249"/>
      <c r="F260" s="249"/>
      <c r="G260" s="249"/>
      <c r="W260" s="253"/>
      <c r="X260" s="253"/>
      <c r="Y260" s="253"/>
      <c r="Z260" s="253"/>
      <c r="AA260" s="253"/>
    </row>
    <row r="261" spans="2:27" ht="13">
      <c r="B261" s="248"/>
      <c r="C261" s="248"/>
      <c r="D261" s="248"/>
      <c r="E261" s="249"/>
      <c r="F261" s="249"/>
      <c r="G261" s="249"/>
      <c r="W261" s="253"/>
      <c r="X261" s="253"/>
      <c r="Y261" s="253"/>
      <c r="Z261" s="253"/>
      <c r="AA261" s="253"/>
    </row>
    <row r="262" spans="2:27" ht="13">
      <c r="B262" s="248"/>
      <c r="C262" s="248"/>
      <c r="D262" s="248"/>
      <c r="E262" s="249"/>
      <c r="F262" s="249"/>
      <c r="G262" s="249"/>
      <c r="W262" s="253"/>
      <c r="X262" s="253"/>
      <c r="Y262" s="253"/>
      <c r="Z262" s="253"/>
      <c r="AA262" s="253"/>
    </row>
    <row r="263" spans="2:27" ht="13">
      <c r="B263" s="248"/>
      <c r="C263" s="248"/>
      <c r="D263" s="248"/>
      <c r="E263" s="249"/>
      <c r="F263" s="249"/>
      <c r="G263" s="249"/>
      <c r="W263" s="253"/>
      <c r="X263" s="253"/>
      <c r="Y263" s="253"/>
      <c r="Z263" s="253"/>
      <c r="AA263" s="253"/>
    </row>
    <row r="264" spans="2:27" ht="13">
      <c r="B264" s="248"/>
      <c r="C264" s="248"/>
      <c r="D264" s="248"/>
      <c r="E264" s="249"/>
      <c r="F264" s="249"/>
      <c r="G264" s="249"/>
      <c r="W264" s="253"/>
      <c r="X264" s="253"/>
      <c r="Y264" s="253"/>
      <c r="Z264" s="253"/>
      <c r="AA264" s="253"/>
    </row>
    <row r="265" spans="2:27" ht="13">
      <c r="B265" s="248"/>
      <c r="C265" s="248"/>
      <c r="D265" s="248"/>
      <c r="E265" s="249"/>
      <c r="F265" s="249"/>
      <c r="G265" s="249"/>
      <c r="W265" s="253"/>
      <c r="X265" s="253"/>
      <c r="Y265" s="253"/>
      <c r="Z265" s="253"/>
      <c r="AA265" s="253"/>
    </row>
    <row r="266" spans="2:27" ht="13">
      <c r="B266" s="248"/>
      <c r="C266" s="248"/>
      <c r="D266" s="248"/>
      <c r="E266" s="249"/>
      <c r="F266" s="249"/>
      <c r="G266" s="249"/>
      <c r="W266" s="253"/>
      <c r="X266" s="253"/>
      <c r="Y266" s="253"/>
      <c r="Z266" s="253"/>
      <c r="AA266" s="253"/>
    </row>
    <row r="267" spans="2:27" ht="13">
      <c r="B267" s="248"/>
      <c r="C267" s="248"/>
      <c r="D267" s="248"/>
      <c r="E267" s="249"/>
      <c r="F267" s="249"/>
      <c r="G267" s="249"/>
      <c r="W267" s="253"/>
      <c r="X267" s="253"/>
      <c r="Y267" s="253"/>
      <c r="Z267" s="253"/>
      <c r="AA267" s="253"/>
    </row>
    <row r="268" spans="2:27" ht="13">
      <c r="B268" s="248"/>
      <c r="C268" s="248"/>
      <c r="D268" s="248"/>
      <c r="E268" s="249"/>
      <c r="F268" s="249"/>
      <c r="G268" s="249"/>
      <c r="W268" s="253"/>
      <c r="X268" s="253"/>
      <c r="Y268" s="253"/>
      <c r="Z268" s="253"/>
      <c r="AA268" s="253"/>
    </row>
    <row r="269" spans="2:27" ht="13">
      <c r="B269" s="248"/>
      <c r="C269" s="248"/>
      <c r="D269" s="248"/>
      <c r="E269" s="249"/>
      <c r="F269" s="249"/>
      <c r="G269" s="249"/>
      <c r="W269" s="253"/>
      <c r="X269" s="253"/>
      <c r="Y269" s="253"/>
      <c r="Z269" s="253"/>
      <c r="AA269" s="253"/>
    </row>
    <row r="270" spans="2:27" ht="13">
      <c r="B270" s="248"/>
      <c r="C270" s="248"/>
      <c r="D270" s="248"/>
      <c r="E270" s="249"/>
      <c r="F270" s="249"/>
      <c r="G270" s="249"/>
      <c r="W270" s="253"/>
      <c r="X270" s="253"/>
      <c r="Y270" s="253"/>
      <c r="Z270" s="253"/>
      <c r="AA270" s="253"/>
    </row>
    <row r="271" spans="2:27" ht="13">
      <c r="B271" s="248"/>
      <c r="C271" s="248"/>
      <c r="D271" s="248"/>
      <c r="E271" s="249"/>
      <c r="F271" s="249"/>
      <c r="G271" s="249"/>
      <c r="W271" s="253"/>
      <c r="X271" s="253"/>
      <c r="Y271" s="253"/>
      <c r="Z271" s="253"/>
      <c r="AA271" s="253"/>
    </row>
    <row r="272" spans="2:27" ht="13">
      <c r="B272" s="248"/>
      <c r="C272" s="248"/>
      <c r="D272" s="248"/>
      <c r="E272" s="249"/>
      <c r="F272" s="249"/>
      <c r="G272" s="249"/>
      <c r="W272" s="253"/>
      <c r="X272" s="253"/>
      <c r="Y272" s="253"/>
      <c r="Z272" s="253"/>
      <c r="AA272" s="253"/>
    </row>
    <row r="273" spans="2:27" ht="13">
      <c r="B273" s="248"/>
      <c r="C273" s="248"/>
      <c r="D273" s="248"/>
      <c r="E273" s="249"/>
      <c r="F273" s="249"/>
      <c r="G273" s="249"/>
      <c r="W273" s="253"/>
      <c r="X273" s="253"/>
      <c r="Y273" s="253"/>
      <c r="Z273" s="253"/>
      <c r="AA273" s="253"/>
    </row>
    <row r="274" spans="2:27" ht="13">
      <c r="B274" s="248"/>
      <c r="C274" s="248"/>
      <c r="D274" s="248"/>
      <c r="E274" s="249"/>
      <c r="F274" s="249"/>
      <c r="G274" s="249"/>
      <c r="W274" s="253"/>
      <c r="X274" s="253"/>
      <c r="Y274" s="253"/>
      <c r="Z274" s="253"/>
      <c r="AA274" s="253"/>
    </row>
    <row r="275" spans="2:27" ht="13">
      <c r="B275" s="248"/>
      <c r="C275" s="248"/>
      <c r="D275" s="248"/>
      <c r="E275" s="249"/>
      <c r="F275" s="249"/>
      <c r="G275" s="249"/>
      <c r="W275" s="253"/>
      <c r="X275" s="253"/>
      <c r="Y275" s="253"/>
      <c r="Z275" s="253"/>
      <c r="AA275" s="253"/>
    </row>
    <row r="276" spans="2:27" ht="13">
      <c r="B276" s="248"/>
      <c r="C276" s="248"/>
      <c r="D276" s="248"/>
      <c r="E276" s="249"/>
      <c r="F276" s="249"/>
      <c r="G276" s="249"/>
      <c r="W276" s="253"/>
      <c r="X276" s="253"/>
      <c r="Y276" s="253"/>
      <c r="Z276" s="253"/>
      <c r="AA276" s="253"/>
    </row>
    <row r="277" spans="2:27" ht="13">
      <c r="B277" s="248"/>
      <c r="C277" s="248"/>
      <c r="D277" s="248"/>
      <c r="E277" s="249"/>
      <c r="F277" s="249"/>
      <c r="G277" s="249"/>
      <c r="W277" s="253"/>
      <c r="X277" s="253"/>
      <c r="Y277" s="253"/>
      <c r="Z277" s="253"/>
      <c r="AA277" s="253"/>
    </row>
    <row r="278" spans="2:27" ht="13">
      <c r="B278" s="248"/>
      <c r="C278" s="248"/>
      <c r="D278" s="248"/>
      <c r="E278" s="249"/>
      <c r="F278" s="249"/>
      <c r="G278" s="249"/>
      <c r="W278" s="253"/>
      <c r="X278" s="253"/>
      <c r="Y278" s="253"/>
      <c r="Z278" s="253"/>
      <c r="AA278" s="253"/>
    </row>
    <row r="279" spans="2:27" ht="13">
      <c r="B279" s="248"/>
      <c r="C279" s="248"/>
      <c r="D279" s="248"/>
      <c r="E279" s="249"/>
      <c r="F279" s="249"/>
      <c r="G279" s="249"/>
      <c r="W279" s="253"/>
      <c r="X279" s="253"/>
      <c r="Y279" s="253"/>
      <c r="Z279" s="253"/>
      <c r="AA279" s="253"/>
    </row>
    <row r="280" spans="2:27" ht="13">
      <c r="B280" s="248"/>
      <c r="C280" s="248"/>
      <c r="D280" s="248"/>
      <c r="E280" s="249"/>
      <c r="F280" s="249"/>
      <c r="G280" s="249"/>
      <c r="W280" s="253"/>
      <c r="X280" s="253"/>
      <c r="Y280" s="253"/>
      <c r="Z280" s="253"/>
      <c r="AA280" s="253"/>
    </row>
    <row r="281" spans="2:27" ht="13">
      <c r="B281" s="248"/>
      <c r="C281" s="248"/>
      <c r="D281" s="248"/>
      <c r="E281" s="249"/>
      <c r="F281" s="249"/>
      <c r="G281" s="249"/>
    </row>
    <row r="282" spans="2:27" ht="13">
      <c r="B282" s="248"/>
      <c r="C282" s="248"/>
      <c r="D282" s="248"/>
      <c r="E282" s="249"/>
      <c r="F282" s="249"/>
      <c r="G282" s="249"/>
    </row>
    <row r="283" spans="2:27" ht="13">
      <c r="B283" s="248"/>
      <c r="C283" s="248"/>
      <c r="D283" s="248"/>
      <c r="E283" s="249"/>
      <c r="F283" s="249"/>
      <c r="G283" s="249"/>
    </row>
    <row r="284" spans="2:27" ht="13">
      <c r="B284" s="248"/>
      <c r="C284" s="248"/>
      <c r="D284" s="248"/>
      <c r="E284" s="249"/>
      <c r="F284" s="249"/>
      <c r="G284" s="249"/>
    </row>
    <row r="285" spans="2:27" ht="13">
      <c r="B285" s="248"/>
      <c r="C285" s="248"/>
      <c r="D285" s="248"/>
      <c r="E285" s="249"/>
      <c r="F285" s="249"/>
      <c r="G285" s="249"/>
    </row>
    <row r="286" spans="2:27" ht="13">
      <c r="B286" s="248"/>
      <c r="C286" s="248"/>
      <c r="D286" s="248"/>
      <c r="E286" s="249"/>
      <c r="F286" s="249"/>
      <c r="G286" s="249"/>
    </row>
    <row r="287" spans="2:27" ht="13">
      <c r="B287" s="248"/>
      <c r="C287" s="248"/>
      <c r="D287" s="248"/>
      <c r="E287" s="249"/>
      <c r="F287" s="249"/>
      <c r="G287" s="249"/>
    </row>
    <row r="288" spans="2:27" ht="13">
      <c r="B288" s="248"/>
      <c r="C288" s="248"/>
      <c r="D288" s="248"/>
      <c r="E288" s="249"/>
      <c r="F288" s="249"/>
      <c r="G288" s="249"/>
    </row>
    <row r="289" spans="2:7" ht="13">
      <c r="B289" s="248"/>
      <c r="C289" s="248"/>
      <c r="D289" s="248"/>
      <c r="E289" s="249"/>
      <c r="F289" s="249"/>
      <c r="G289" s="249"/>
    </row>
    <row r="290" spans="2:7" ht="13">
      <c r="B290" s="248"/>
      <c r="C290" s="248"/>
      <c r="D290" s="248"/>
      <c r="E290" s="249"/>
      <c r="F290" s="249"/>
      <c r="G290" s="249"/>
    </row>
    <row r="291" spans="2:7" ht="13">
      <c r="B291" s="248"/>
      <c r="C291" s="248"/>
      <c r="D291" s="248"/>
      <c r="E291" s="249"/>
      <c r="F291" s="249"/>
      <c r="G291" s="249"/>
    </row>
    <row r="292" spans="2:7" ht="13">
      <c r="B292" s="248"/>
      <c r="C292" s="248"/>
      <c r="D292" s="248"/>
      <c r="E292" s="249"/>
      <c r="F292" s="249"/>
      <c r="G292" s="249"/>
    </row>
    <row r="293" spans="2:7" ht="13">
      <c r="B293" s="248"/>
      <c r="C293" s="248"/>
      <c r="D293" s="248"/>
      <c r="E293" s="249"/>
      <c r="F293" s="249"/>
      <c r="G293" s="249"/>
    </row>
    <row r="294" spans="2:7" ht="13">
      <c r="B294" s="248"/>
      <c r="C294" s="248"/>
      <c r="D294" s="248"/>
      <c r="E294" s="249"/>
      <c r="F294" s="249"/>
      <c r="G294" s="249"/>
    </row>
    <row r="295" spans="2:7" ht="13">
      <c r="B295" s="248"/>
      <c r="C295" s="248"/>
      <c r="D295" s="248"/>
      <c r="E295" s="249"/>
      <c r="F295" s="249"/>
      <c r="G295" s="249"/>
    </row>
    <row r="296" spans="2:7" ht="13">
      <c r="B296" s="248"/>
      <c r="C296" s="248"/>
      <c r="D296" s="248"/>
      <c r="E296" s="249"/>
      <c r="F296" s="249"/>
      <c r="G296" s="249"/>
    </row>
    <row r="297" spans="2:7" ht="13">
      <c r="B297" s="248"/>
      <c r="C297" s="248"/>
      <c r="D297" s="248"/>
      <c r="E297" s="249"/>
      <c r="F297" s="249"/>
      <c r="G297" s="249"/>
    </row>
    <row r="298" spans="2:7" ht="13">
      <c r="B298" s="248"/>
      <c r="C298" s="248"/>
      <c r="D298" s="248"/>
      <c r="E298" s="249"/>
      <c r="F298" s="249"/>
      <c r="G298" s="249"/>
    </row>
    <row r="299" spans="2:7" ht="13">
      <c r="B299" s="248"/>
      <c r="C299" s="248"/>
      <c r="D299" s="248"/>
      <c r="E299" s="249"/>
      <c r="F299" s="249"/>
      <c r="G299" s="249"/>
    </row>
    <row r="300" spans="2:7" ht="13">
      <c r="B300" s="248"/>
      <c r="C300" s="248"/>
      <c r="D300" s="248"/>
      <c r="E300" s="249"/>
      <c r="F300" s="249"/>
      <c r="G300" s="249"/>
    </row>
    <row r="301" spans="2:7" ht="13">
      <c r="B301" s="248"/>
      <c r="C301" s="248"/>
      <c r="D301" s="248"/>
      <c r="E301" s="249"/>
      <c r="F301" s="249"/>
      <c r="G301" s="249"/>
    </row>
    <row r="302" spans="2:7" ht="13">
      <c r="B302" s="248"/>
      <c r="C302" s="248"/>
      <c r="D302" s="248"/>
      <c r="E302" s="249"/>
      <c r="F302" s="249"/>
      <c r="G302" s="249"/>
    </row>
    <row r="303" spans="2:7" ht="13">
      <c r="B303" s="248"/>
      <c r="C303" s="248"/>
      <c r="D303" s="248"/>
      <c r="E303" s="249"/>
      <c r="F303" s="249"/>
      <c r="G303" s="249"/>
    </row>
    <row r="304" spans="2:7" ht="13">
      <c r="B304" s="248"/>
      <c r="C304" s="248"/>
      <c r="D304" s="248"/>
      <c r="E304" s="249"/>
      <c r="F304" s="249"/>
      <c r="G304" s="249"/>
    </row>
    <row r="305" spans="2:7" ht="13">
      <c r="B305" s="248"/>
      <c r="C305" s="248"/>
      <c r="D305" s="248"/>
      <c r="E305" s="249"/>
      <c r="F305" s="249"/>
      <c r="G305" s="249"/>
    </row>
    <row r="306" spans="2:7" ht="13">
      <c r="B306" s="248"/>
      <c r="C306" s="248"/>
      <c r="D306" s="248"/>
      <c r="E306" s="249"/>
      <c r="F306" s="249"/>
      <c r="G306" s="249"/>
    </row>
    <row r="307" spans="2:7" ht="13">
      <c r="B307" s="248"/>
      <c r="C307" s="248"/>
      <c r="D307" s="248"/>
      <c r="E307" s="249"/>
      <c r="F307" s="249"/>
      <c r="G307" s="249"/>
    </row>
    <row r="308" spans="2:7" ht="13">
      <c r="B308" s="248"/>
      <c r="C308" s="248"/>
      <c r="D308" s="248"/>
      <c r="E308" s="249"/>
      <c r="F308" s="249"/>
      <c r="G308" s="249"/>
    </row>
    <row r="309" spans="2:7" ht="13">
      <c r="B309" s="248"/>
      <c r="C309" s="248"/>
      <c r="D309" s="248"/>
      <c r="E309" s="249"/>
      <c r="F309" s="249"/>
      <c r="G309" s="249"/>
    </row>
    <row r="310" spans="2:7" ht="13">
      <c r="B310" s="248"/>
      <c r="C310" s="248"/>
      <c r="D310" s="248"/>
      <c r="E310" s="249"/>
      <c r="F310" s="249"/>
      <c r="G310" s="249"/>
    </row>
    <row r="311" spans="2:7" ht="13">
      <c r="B311" s="248"/>
      <c r="C311" s="248"/>
      <c r="D311" s="248"/>
      <c r="E311" s="249"/>
      <c r="F311" s="249"/>
      <c r="G311" s="249"/>
    </row>
    <row r="312" spans="2:7" ht="13">
      <c r="B312" s="248"/>
      <c r="C312" s="248"/>
      <c r="D312" s="248"/>
      <c r="E312" s="249"/>
      <c r="F312" s="249"/>
      <c r="G312" s="249"/>
    </row>
    <row r="313" spans="2:7" ht="13">
      <c r="B313" s="248"/>
      <c r="C313" s="248"/>
      <c r="D313" s="248"/>
      <c r="E313" s="249"/>
      <c r="F313" s="249"/>
      <c r="G313" s="249"/>
    </row>
    <row r="314" spans="2:7" ht="13">
      <c r="B314" s="248"/>
      <c r="C314" s="248"/>
      <c r="D314" s="248"/>
      <c r="E314" s="249"/>
      <c r="F314" s="249"/>
      <c r="G314" s="249"/>
    </row>
    <row r="315" spans="2:7" ht="13">
      <c r="B315" s="248"/>
      <c r="C315" s="248"/>
      <c r="D315" s="248"/>
      <c r="E315" s="249"/>
      <c r="F315" s="249"/>
      <c r="G315" s="249"/>
    </row>
    <row r="316" spans="2:7" ht="13">
      <c r="B316" s="248"/>
      <c r="C316" s="248"/>
      <c r="D316" s="248"/>
      <c r="E316" s="249"/>
      <c r="F316" s="249"/>
      <c r="G316" s="249"/>
    </row>
    <row r="317" spans="2:7" ht="13">
      <c r="B317" s="248"/>
      <c r="C317" s="248"/>
      <c r="D317" s="248"/>
      <c r="E317" s="249"/>
      <c r="F317" s="249"/>
      <c r="G317" s="249"/>
    </row>
    <row r="318" spans="2:7" ht="13">
      <c r="B318" s="248"/>
      <c r="C318" s="248"/>
      <c r="D318" s="248"/>
      <c r="E318" s="249"/>
      <c r="F318" s="249"/>
      <c r="G318" s="249"/>
    </row>
    <row r="319" spans="2:7" ht="13">
      <c r="B319" s="248"/>
      <c r="C319" s="248"/>
      <c r="D319" s="248"/>
      <c r="E319" s="249"/>
      <c r="F319" s="249"/>
      <c r="G319" s="249"/>
    </row>
    <row r="320" spans="2:7" ht="13">
      <c r="B320" s="248"/>
      <c r="C320" s="248"/>
      <c r="D320" s="248"/>
      <c r="E320" s="249"/>
      <c r="F320" s="249"/>
      <c r="G320" s="249"/>
    </row>
    <row r="321" spans="2:7" ht="13">
      <c r="B321" s="248"/>
      <c r="C321" s="248"/>
      <c r="D321" s="248"/>
      <c r="E321" s="249"/>
      <c r="F321" s="249"/>
      <c r="G321" s="249"/>
    </row>
    <row r="322" spans="2:7" ht="13">
      <c r="B322" s="248"/>
      <c r="C322" s="248"/>
      <c r="D322" s="248"/>
      <c r="E322" s="249"/>
      <c r="F322" s="249"/>
      <c r="G322" s="249"/>
    </row>
    <row r="323" spans="2:7" ht="13">
      <c r="B323" s="248"/>
      <c r="C323" s="248"/>
      <c r="D323" s="248"/>
      <c r="E323" s="249"/>
      <c r="F323" s="249"/>
      <c r="G323" s="249"/>
    </row>
    <row r="324" spans="2:7" ht="13">
      <c r="B324" s="248"/>
      <c r="C324" s="248"/>
      <c r="D324" s="248"/>
      <c r="E324" s="249"/>
      <c r="F324" s="249"/>
      <c r="G324" s="249"/>
    </row>
    <row r="325" spans="2:7" ht="13">
      <c r="B325" s="248"/>
      <c r="C325" s="248"/>
      <c r="D325" s="248"/>
      <c r="E325" s="249"/>
      <c r="F325" s="249"/>
      <c r="G325" s="249"/>
    </row>
    <row r="326" spans="2:7" ht="13">
      <c r="B326" s="248"/>
      <c r="C326" s="248"/>
      <c r="D326" s="248"/>
      <c r="E326" s="249"/>
      <c r="F326" s="249"/>
      <c r="G326" s="249"/>
    </row>
    <row r="327" spans="2:7" ht="13">
      <c r="B327" s="248"/>
      <c r="C327" s="248"/>
      <c r="D327" s="248"/>
      <c r="E327" s="249"/>
      <c r="F327" s="249"/>
      <c r="G327" s="249"/>
    </row>
    <row r="328" spans="2:7" ht="13">
      <c r="B328" s="248"/>
      <c r="C328" s="248"/>
      <c r="D328" s="248"/>
      <c r="E328" s="249"/>
      <c r="F328" s="249"/>
      <c r="G328" s="249"/>
    </row>
    <row r="329" spans="2:7" ht="13">
      <c r="B329" s="248"/>
      <c r="C329" s="248"/>
      <c r="D329" s="248"/>
      <c r="E329" s="249"/>
      <c r="F329" s="249"/>
      <c r="G329" s="249"/>
    </row>
    <row r="330" spans="2:7" ht="13">
      <c r="B330" s="248"/>
      <c r="C330" s="248"/>
      <c r="D330" s="248"/>
      <c r="E330" s="249"/>
      <c r="F330" s="249"/>
      <c r="G330" s="249"/>
    </row>
    <row r="331" spans="2:7" ht="13">
      <c r="B331" s="248"/>
      <c r="C331" s="248"/>
      <c r="D331" s="248"/>
      <c r="E331" s="249"/>
      <c r="F331" s="249"/>
      <c r="G331" s="249"/>
    </row>
    <row r="332" spans="2:7" ht="13">
      <c r="B332" s="248"/>
      <c r="C332" s="248"/>
      <c r="D332" s="248"/>
      <c r="E332" s="249"/>
      <c r="F332" s="249"/>
      <c r="G332" s="249"/>
    </row>
    <row r="333" spans="2:7" ht="13">
      <c r="B333" s="248"/>
      <c r="C333" s="248"/>
      <c r="D333" s="248"/>
      <c r="E333" s="249"/>
      <c r="F333" s="249"/>
      <c r="G333" s="249"/>
    </row>
    <row r="334" spans="2:7" ht="13">
      <c r="B334" s="248"/>
      <c r="C334" s="248"/>
      <c r="D334" s="248"/>
      <c r="E334" s="249"/>
      <c r="F334" s="249"/>
      <c r="G334" s="249"/>
    </row>
    <row r="335" spans="2:7" ht="13">
      <c r="B335" s="248"/>
      <c r="C335" s="248"/>
      <c r="D335" s="248"/>
      <c r="E335" s="249"/>
      <c r="F335" s="249"/>
      <c r="G335" s="249"/>
    </row>
    <row r="336" spans="2:7" ht="13">
      <c r="B336" s="248"/>
      <c r="C336" s="248"/>
      <c r="D336" s="248"/>
      <c r="E336" s="249"/>
      <c r="F336" s="249"/>
      <c r="G336" s="249"/>
    </row>
    <row r="337" spans="2:7" ht="13">
      <c r="B337" s="248"/>
      <c r="C337" s="248"/>
      <c r="D337" s="248"/>
      <c r="E337" s="249"/>
      <c r="F337" s="249"/>
      <c r="G337" s="249"/>
    </row>
    <row r="338" spans="2:7" ht="13">
      <c r="B338" s="248"/>
      <c r="C338" s="248"/>
      <c r="D338" s="248"/>
      <c r="E338" s="249"/>
      <c r="F338" s="249"/>
      <c r="G338" s="249"/>
    </row>
    <row r="339" spans="2:7" ht="13">
      <c r="B339" s="248"/>
      <c r="C339" s="248"/>
      <c r="D339" s="248"/>
      <c r="E339" s="249"/>
      <c r="F339" s="249"/>
      <c r="G339" s="249"/>
    </row>
    <row r="340" spans="2:7" ht="13">
      <c r="B340" s="248"/>
      <c r="C340" s="248"/>
      <c r="D340" s="248"/>
      <c r="E340" s="249"/>
      <c r="F340" s="249"/>
      <c r="G340" s="249"/>
    </row>
    <row r="341" spans="2:7" ht="13">
      <c r="B341" s="248"/>
      <c r="C341" s="248"/>
      <c r="D341" s="248"/>
      <c r="E341" s="249"/>
      <c r="F341" s="249"/>
      <c r="G341" s="249"/>
    </row>
    <row r="342" spans="2:7" ht="13">
      <c r="B342" s="248"/>
      <c r="C342" s="248"/>
      <c r="D342" s="248"/>
      <c r="E342" s="249"/>
      <c r="F342" s="249"/>
      <c r="G342" s="249"/>
    </row>
    <row r="343" spans="2:7" ht="13">
      <c r="B343" s="248"/>
      <c r="C343" s="248"/>
      <c r="D343" s="248"/>
      <c r="E343" s="249"/>
      <c r="F343" s="249"/>
      <c r="G343" s="249"/>
    </row>
    <row r="344" spans="2:7" ht="13">
      <c r="B344" s="248"/>
      <c r="C344" s="248"/>
      <c r="D344" s="248"/>
      <c r="E344" s="249"/>
      <c r="F344" s="249"/>
      <c r="G344" s="249"/>
    </row>
    <row r="345" spans="2:7" ht="13">
      <c r="B345" s="248"/>
      <c r="C345" s="248"/>
      <c r="D345" s="248"/>
      <c r="E345" s="249"/>
      <c r="F345" s="249"/>
      <c r="G345" s="249"/>
    </row>
    <row r="346" spans="2:7" ht="13">
      <c r="B346" s="248"/>
      <c r="C346" s="248"/>
      <c r="D346" s="248"/>
      <c r="E346" s="249"/>
      <c r="F346" s="249"/>
      <c r="G346" s="249"/>
    </row>
    <row r="347" spans="2:7" ht="13">
      <c r="B347" s="248"/>
      <c r="C347" s="248"/>
      <c r="D347" s="248"/>
      <c r="E347" s="249"/>
      <c r="F347" s="249"/>
      <c r="G347" s="249"/>
    </row>
    <row r="348" spans="2:7" ht="13">
      <c r="B348" s="248"/>
      <c r="C348" s="248"/>
      <c r="D348" s="248"/>
      <c r="E348" s="249"/>
      <c r="F348" s="249"/>
      <c r="G348" s="249"/>
    </row>
    <row r="349" spans="2:7" ht="13">
      <c r="B349" s="248"/>
      <c r="C349" s="248"/>
      <c r="D349" s="248"/>
      <c r="E349" s="249"/>
      <c r="F349" s="249"/>
      <c r="G349" s="249"/>
    </row>
    <row r="350" spans="2:7" ht="13">
      <c r="B350" s="248"/>
      <c r="C350" s="248"/>
      <c r="D350" s="248"/>
      <c r="E350" s="249"/>
      <c r="F350" s="249"/>
      <c r="G350" s="249"/>
    </row>
    <row r="351" spans="2:7" ht="13">
      <c r="B351" s="248"/>
      <c r="C351" s="248"/>
      <c r="D351" s="248"/>
      <c r="E351" s="249"/>
      <c r="F351" s="249"/>
      <c r="G351" s="249"/>
    </row>
    <row r="352" spans="2:7" ht="13">
      <c r="B352" s="248"/>
      <c r="C352" s="248"/>
      <c r="D352" s="248"/>
      <c r="E352" s="249"/>
      <c r="F352" s="249"/>
      <c r="G352" s="249"/>
    </row>
    <row r="353" spans="2:7" ht="13">
      <c r="B353" s="248"/>
      <c r="C353" s="248"/>
      <c r="D353" s="248"/>
      <c r="E353" s="249"/>
      <c r="F353" s="249"/>
      <c r="G353" s="249"/>
    </row>
    <row r="354" spans="2:7" ht="13">
      <c r="B354" s="248"/>
      <c r="C354" s="248"/>
      <c r="D354" s="248"/>
      <c r="E354" s="249"/>
      <c r="F354" s="249"/>
      <c r="G354" s="249"/>
    </row>
    <row r="355" spans="2:7" ht="13">
      <c r="B355" s="248"/>
      <c r="C355" s="248"/>
      <c r="D355" s="248"/>
      <c r="E355" s="249"/>
      <c r="F355" s="249"/>
      <c r="G355" s="249"/>
    </row>
    <row r="356" spans="2:7" ht="13">
      <c r="B356" s="248"/>
      <c r="C356" s="248"/>
      <c r="D356" s="248"/>
      <c r="E356" s="249"/>
      <c r="F356" s="249"/>
      <c r="G356" s="249"/>
    </row>
    <row r="357" spans="2:7" ht="13">
      <c r="B357" s="248"/>
      <c r="C357" s="248"/>
      <c r="D357" s="248"/>
      <c r="E357" s="249"/>
      <c r="F357" s="249"/>
      <c r="G357" s="249"/>
    </row>
    <row r="358" spans="2:7" ht="13">
      <c r="B358" s="248"/>
      <c r="C358" s="248"/>
      <c r="D358" s="248"/>
      <c r="E358" s="249"/>
      <c r="F358" s="249"/>
      <c r="G358" s="249"/>
    </row>
    <row r="359" spans="2:7" ht="13">
      <c r="B359" s="248"/>
      <c r="C359" s="248"/>
      <c r="D359" s="248"/>
      <c r="E359" s="249"/>
      <c r="F359" s="249"/>
      <c r="G359" s="249"/>
    </row>
    <row r="360" spans="2:7" ht="13">
      <c r="B360" s="248"/>
      <c r="C360" s="248"/>
      <c r="D360" s="248"/>
      <c r="E360" s="249"/>
      <c r="F360" s="249"/>
      <c r="G360" s="249"/>
    </row>
    <row r="361" spans="2:7" ht="13">
      <c r="B361" s="248"/>
      <c r="C361" s="248"/>
      <c r="D361" s="248"/>
      <c r="E361" s="249"/>
      <c r="F361" s="249"/>
      <c r="G361" s="249"/>
    </row>
    <row r="362" spans="2:7" ht="13">
      <c r="B362" s="248"/>
      <c r="C362" s="248"/>
      <c r="D362" s="248"/>
      <c r="E362" s="249"/>
      <c r="F362" s="249"/>
      <c r="G362" s="249"/>
    </row>
    <row r="363" spans="2:7" ht="13">
      <c r="B363" s="248"/>
      <c r="C363" s="248"/>
      <c r="D363" s="248"/>
      <c r="E363" s="249"/>
      <c r="F363" s="249"/>
      <c r="G363" s="249"/>
    </row>
    <row r="364" spans="2:7" ht="13">
      <c r="B364" s="248"/>
      <c r="C364" s="248"/>
      <c r="D364" s="248"/>
      <c r="E364" s="249"/>
      <c r="F364" s="249"/>
      <c r="G364" s="249"/>
    </row>
    <row r="365" spans="2:7" ht="13">
      <c r="B365" s="248"/>
      <c r="C365" s="248"/>
      <c r="D365" s="248"/>
      <c r="E365" s="249"/>
      <c r="F365" s="249"/>
      <c r="G365" s="249"/>
    </row>
    <row r="366" spans="2:7" ht="13">
      <c r="B366" s="248"/>
      <c r="C366" s="248"/>
      <c r="D366" s="248"/>
      <c r="E366" s="249"/>
      <c r="F366" s="249"/>
      <c r="G366" s="249"/>
    </row>
    <row r="367" spans="2:7" ht="13">
      <c r="B367" s="248"/>
      <c r="C367" s="248"/>
      <c r="D367" s="248"/>
      <c r="E367" s="249"/>
      <c r="F367" s="249"/>
      <c r="G367" s="249"/>
    </row>
    <row r="368" spans="2:7" ht="13">
      <c r="B368" s="248"/>
      <c r="C368" s="248"/>
      <c r="D368" s="248"/>
      <c r="E368" s="249"/>
      <c r="F368" s="249"/>
      <c r="G368" s="249"/>
    </row>
    <row r="369" spans="2:7" ht="13">
      <c r="B369" s="248"/>
      <c r="C369" s="248"/>
      <c r="D369" s="248"/>
      <c r="E369" s="249"/>
      <c r="F369" s="249"/>
      <c r="G369" s="249"/>
    </row>
    <row r="370" spans="2:7" ht="13">
      <c r="B370" s="248"/>
      <c r="C370" s="248"/>
      <c r="D370" s="248"/>
      <c r="E370" s="249"/>
      <c r="F370" s="249"/>
      <c r="G370" s="249"/>
    </row>
    <row r="371" spans="2:7" ht="13">
      <c r="B371" s="248"/>
      <c r="C371" s="248"/>
      <c r="D371" s="248"/>
      <c r="E371" s="249"/>
      <c r="F371" s="249"/>
      <c r="G371" s="249"/>
    </row>
    <row r="372" spans="2:7" ht="13">
      <c r="B372" s="248"/>
      <c r="C372" s="248"/>
      <c r="D372" s="248"/>
      <c r="E372" s="249"/>
      <c r="F372" s="249"/>
      <c r="G372" s="249"/>
    </row>
    <row r="373" spans="2:7" ht="13">
      <c r="B373" s="248"/>
      <c r="C373" s="248"/>
      <c r="D373" s="248"/>
      <c r="E373" s="249"/>
      <c r="F373" s="249"/>
      <c r="G373" s="249"/>
    </row>
    <row r="374" spans="2:7" ht="13">
      <c r="B374" s="248"/>
      <c r="C374" s="248"/>
      <c r="D374" s="248"/>
      <c r="E374" s="249"/>
      <c r="F374" s="249"/>
      <c r="G374" s="249"/>
    </row>
    <row r="375" spans="2:7" ht="13">
      <c r="B375" s="248"/>
      <c r="C375" s="248"/>
      <c r="D375" s="248"/>
      <c r="E375" s="249"/>
      <c r="F375" s="249"/>
      <c r="G375" s="249"/>
    </row>
    <row r="376" spans="2:7" ht="13">
      <c r="B376" s="248"/>
      <c r="C376" s="248"/>
      <c r="D376" s="248"/>
      <c r="E376" s="249"/>
      <c r="F376" s="249"/>
      <c r="G376" s="249"/>
    </row>
    <row r="377" spans="2:7" ht="13">
      <c r="B377" s="248"/>
      <c r="C377" s="248"/>
      <c r="D377" s="248"/>
      <c r="E377" s="249"/>
      <c r="F377" s="249"/>
      <c r="G377" s="249"/>
    </row>
    <row r="378" spans="2:7" ht="13">
      <c r="B378" s="248"/>
      <c r="C378" s="248"/>
      <c r="D378" s="248"/>
      <c r="E378" s="249"/>
      <c r="F378" s="249"/>
      <c r="G378" s="249"/>
    </row>
    <row r="379" spans="2:7" ht="13">
      <c r="B379" s="248"/>
      <c r="C379" s="248"/>
      <c r="D379" s="248"/>
      <c r="E379" s="249"/>
      <c r="F379" s="249"/>
      <c r="G379" s="249"/>
    </row>
    <row r="380" spans="2:7" ht="13">
      <c r="B380" s="248"/>
      <c r="C380" s="248"/>
      <c r="D380" s="248"/>
      <c r="E380" s="249"/>
      <c r="F380" s="249"/>
      <c r="G380" s="249"/>
    </row>
    <row r="381" spans="2:7" ht="13">
      <c r="B381" s="248"/>
      <c r="C381" s="248"/>
      <c r="D381" s="248"/>
      <c r="E381" s="249"/>
      <c r="F381" s="249"/>
      <c r="G381" s="249"/>
    </row>
    <row r="382" spans="2:7" ht="13">
      <c r="B382" s="248"/>
      <c r="C382" s="248"/>
      <c r="D382" s="248"/>
      <c r="E382" s="249"/>
      <c r="F382" s="249"/>
      <c r="G382" s="249"/>
    </row>
    <row r="383" spans="2:7" ht="13">
      <c r="B383" s="248"/>
      <c r="C383" s="248"/>
      <c r="D383" s="248"/>
      <c r="E383" s="249"/>
      <c r="F383" s="249"/>
      <c r="G383" s="249"/>
    </row>
    <row r="384" spans="2:7" ht="13">
      <c r="B384" s="248"/>
      <c r="C384" s="248"/>
      <c r="D384" s="248"/>
      <c r="E384" s="249"/>
      <c r="F384" s="249"/>
      <c r="G384" s="249"/>
    </row>
    <row r="385" spans="2:7" ht="13">
      <c r="B385" s="248"/>
      <c r="C385" s="248"/>
      <c r="D385" s="248"/>
      <c r="E385" s="249"/>
      <c r="F385" s="249"/>
      <c r="G385" s="249"/>
    </row>
    <row r="386" spans="2:7" ht="13">
      <c r="B386" s="248"/>
      <c r="C386" s="248"/>
      <c r="D386" s="248"/>
      <c r="E386" s="249"/>
      <c r="F386" s="249"/>
      <c r="G386" s="249"/>
    </row>
    <row r="387" spans="2:7" ht="13">
      <c r="B387" s="248"/>
      <c r="C387" s="248"/>
      <c r="D387" s="248"/>
      <c r="E387" s="249"/>
      <c r="F387" s="249"/>
      <c r="G387" s="249"/>
    </row>
    <row r="388" spans="2:7" ht="13">
      <c r="B388" s="248"/>
      <c r="C388" s="248"/>
      <c r="D388" s="248"/>
      <c r="E388" s="249"/>
      <c r="F388" s="249"/>
      <c r="G388" s="249"/>
    </row>
    <row r="389" spans="2:7" ht="13">
      <c r="B389" s="248"/>
      <c r="C389" s="248"/>
      <c r="D389" s="248"/>
      <c r="E389" s="249"/>
      <c r="F389" s="249"/>
      <c r="G389" s="249"/>
    </row>
    <row r="390" spans="2:7" ht="13">
      <c r="B390" s="248"/>
      <c r="C390" s="248"/>
      <c r="D390" s="248"/>
      <c r="E390" s="249"/>
      <c r="F390" s="249"/>
      <c r="G390" s="249"/>
    </row>
    <row r="391" spans="2:7" ht="13">
      <c r="B391" s="248"/>
      <c r="C391" s="248"/>
      <c r="D391" s="248"/>
      <c r="E391" s="249"/>
      <c r="F391" s="249"/>
      <c r="G391" s="249"/>
    </row>
    <row r="392" spans="2:7" ht="13">
      <c r="B392" s="248"/>
      <c r="C392" s="248"/>
      <c r="D392" s="248"/>
      <c r="E392" s="249"/>
      <c r="F392" s="249"/>
      <c r="G392" s="249"/>
    </row>
    <row r="393" spans="2:7" ht="13">
      <c r="B393" s="248"/>
      <c r="C393" s="248"/>
      <c r="D393" s="248"/>
      <c r="E393" s="249"/>
      <c r="F393" s="249"/>
      <c r="G393" s="249"/>
    </row>
    <row r="394" spans="2:7" ht="13">
      <c r="B394" s="248"/>
      <c r="C394" s="248"/>
      <c r="D394" s="248"/>
      <c r="E394" s="249"/>
      <c r="F394" s="249"/>
      <c r="G394" s="249"/>
    </row>
    <row r="395" spans="2:7" ht="13">
      <c r="B395" s="248"/>
      <c r="C395" s="248"/>
      <c r="D395" s="248"/>
      <c r="E395" s="249"/>
      <c r="F395" s="249"/>
      <c r="G395" s="249"/>
    </row>
    <row r="396" spans="2:7" ht="13">
      <c r="B396" s="248"/>
      <c r="C396" s="248"/>
      <c r="D396" s="248"/>
      <c r="E396" s="249"/>
      <c r="F396" s="249"/>
      <c r="G396" s="249"/>
    </row>
    <row r="397" spans="2:7" ht="13">
      <c r="B397" s="248"/>
      <c r="C397" s="248"/>
      <c r="D397" s="248"/>
      <c r="E397" s="249"/>
      <c r="F397" s="249"/>
      <c r="G397" s="249"/>
    </row>
    <row r="398" spans="2:7" ht="13">
      <c r="B398" s="248"/>
      <c r="C398" s="248"/>
      <c r="D398" s="248"/>
      <c r="E398" s="249"/>
      <c r="F398" s="249"/>
      <c r="G398" s="249"/>
    </row>
    <row r="399" spans="2:7" ht="13">
      <c r="B399" s="248"/>
      <c r="C399" s="248"/>
      <c r="D399" s="248"/>
      <c r="E399" s="249"/>
      <c r="F399" s="249"/>
      <c r="G399" s="249"/>
    </row>
    <row r="400" spans="2:7" ht="13">
      <c r="B400" s="248"/>
      <c r="C400" s="248"/>
      <c r="D400" s="248"/>
      <c r="E400" s="249"/>
      <c r="F400" s="249"/>
      <c r="G400" s="249"/>
    </row>
    <row r="401" spans="2:7" ht="13">
      <c r="B401" s="248"/>
      <c r="C401" s="248"/>
      <c r="D401" s="248"/>
      <c r="E401" s="249"/>
      <c r="F401" s="249"/>
      <c r="G401" s="249"/>
    </row>
    <row r="402" spans="2:7" ht="13">
      <c r="B402" s="248"/>
      <c r="C402" s="248"/>
      <c r="D402" s="248"/>
      <c r="E402" s="249"/>
      <c r="F402" s="249"/>
      <c r="G402" s="249"/>
    </row>
    <row r="403" spans="2:7" ht="13">
      <c r="B403" s="248"/>
      <c r="C403" s="248"/>
      <c r="D403" s="248"/>
      <c r="E403" s="249"/>
      <c r="F403" s="249"/>
      <c r="G403" s="249"/>
    </row>
    <row r="404" spans="2:7" ht="13">
      <c r="B404" s="248"/>
      <c r="C404" s="248"/>
      <c r="D404" s="248"/>
      <c r="E404" s="249"/>
      <c r="F404" s="249"/>
      <c r="G404" s="249"/>
    </row>
    <row r="405" spans="2:7" ht="13">
      <c r="B405" s="248"/>
      <c r="C405" s="248"/>
      <c r="D405" s="248"/>
      <c r="E405" s="249"/>
      <c r="F405" s="249"/>
      <c r="G405" s="249"/>
    </row>
    <row r="406" spans="2:7" ht="13">
      <c r="B406" s="248"/>
      <c r="C406" s="248"/>
      <c r="D406" s="248"/>
      <c r="E406" s="249"/>
      <c r="F406" s="249"/>
      <c r="G406" s="249"/>
    </row>
    <row r="407" spans="2:7" ht="13">
      <c r="B407" s="248"/>
      <c r="C407" s="248"/>
      <c r="D407" s="248"/>
      <c r="E407" s="249"/>
      <c r="F407" s="249"/>
      <c r="G407" s="249"/>
    </row>
    <row r="408" spans="2:7" ht="13">
      <c r="B408" s="248"/>
      <c r="C408" s="248"/>
      <c r="D408" s="248"/>
      <c r="E408" s="249"/>
      <c r="F408" s="249"/>
      <c r="G408" s="249"/>
    </row>
    <row r="409" spans="2:7" ht="13">
      <c r="B409" s="248"/>
      <c r="C409" s="248"/>
      <c r="D409" s="248"/>
      <c r="E409" s="249"/>
      <c r="F409" s="249"/>
      <c r="G409" s="249"/>
    </row>
    <row r="410" spans="2:7" ht="13">
      <c r="B410" s="248"/>
      <c r="C410" s="248"/>
      <c r="D410" s="248"/>
      <c r="E410" s="249"/>
      <c r="F410" s="249"/>
      <c r="G410" s="249"/>
    </row>
    <row r="411" spans="2:7" ht="13">
      <c r="B411" s="248"/>
      <c r="C411" s="248"/>
      <c r="D411" s="248"/>
      <c r="E411" s="249"/>
      <c r="F411" s="249"/>
      <c r="G411" s="249"/>
    </row>
    <row r="412" spans="2:7" ht="13">
      <c r="B412" s="248"/>
      <c r="C412" s="248"/>
      <c r="D412" s="248"/>
      <c r="E412" s="249"/>
      <c r="F412" s="249"/>
      <c r="G412" s="249"/>
    </row>
    <row r="413" spans="2:7" ht="13">
      <c r="B413" s="248"/>
      <c r="C413" s="248"/>
      <c r="D413" s="248"/>
      <c r="E413" s="249"/>
      <c r="F413" s="249"/>
      <c r="G413" s="249"/>
    </row>
    <row r="414" spans="2:7" ht="13">
      <c r="B414" s="248"/>
      <c r="C414" s="248"/>
      <c r="D414" s="248"/>
      <c r="E414" s="249"/>
      <c r="F414" s="249"/>
      <c r="G414" s="249"/>
    </row>
    <row r="415" spans="2:7" ht="13">
      <c r="B415" s="248"/>
      <c r="C415" s="248"/>
      <c r="D415" s="248"/>
      <c r="E415" s="249"/>
      <c r="F415" s="249"/>
      <c r="G415" s="249"/>
    </row>
    <row r="416" spans="2:7" ht="13">
      <c r="B416" s="248"/>
      <c r="C416" s="248"/>
      <c r="D416" s="248"/>
      <c r="E416" s="249"/>
      <c r="F416" s="249"/>
      <c r="G416" s="249"/>
    </row>
    <row r="417" spans="2:7" ht="13">
      <c r="B417" s="248"/>
      <c r="C417" s="248"/>
      <c r="D417" s="248"/>
      <c r="E417" s="249"/>
      <c r="F417" s="249"/>
      <c r="G417" s="249"/>
    </row>
    <row r="418" spans="2:7" ht="13">
      <c r="B418" s="248"/>
      <c r="C418" s="248"/>
      <c r="D418" s="248"/>
      <c r="E418" s="249"/>
      <c r="F418" s="249"/>
      <c r="G418" s="249"/>
    </row>
    <row r="419" spans="2:7" ht="13">
      <c r="B419" s="248"/>
      <c r="C419" s="248"/>
      <c r="D419" s="248"/>
      <c r="E419" s="249"/>
      <c r="F419" s="249"/>
      <c r="G419" s="249"/>
    </row>
    <row r="420" spans="2:7" ht="13">
      <c r="B420" s="248"/>
      <c r="C420" s="248"/>
      <c r="D420" s="248"/>
      <c r="E420" s="249"/>
      <c r="F420" s="249"/>
      <c r="G420" s="249"/>
    </row>
    <row r="421" spans="2:7" ht="13">
      <c r="B421" s="248"/>
      <c r="C421" s="248"/>
      <c r="D421" s="248"/>
      <c r="E421" s="249"/>
      <c r="F421" s="249"/>
      <c r="G421" s="249"/>
    </row>
    <row r="422" spans="2:7" ht="13">
      <c r="B422" s="248"/>
      <c r="C422" s="248"/>
      <c r="D422" s="248"/>
      <c r="E422" s="249"/>
      <c r="F422" s="249"/>
      <c r="G422" s="249"/>
    </row>
    <row r="423" spans="2:7" ht="13">
      <c r="B423" s="248"/>
      <c r="C423" s="248"/>
      <c r="D423" s="248"/>
      <c r="E423" s="249"/>
      <c r="F423" s="249"/>
      <c r="G423" s="249"/>
    </row>
    <row r="424" spans="2:7" ht="13">
      <c r="B424" s="248"/>
      <c r="C424" s="248"/>
      <c r="D424" s="248"/>
      <c r="E424" s="249"/>
      <c r="F424" s="249"/>
      <c r="G424" s="249"/>
    </row>
    <row r="425" spans="2:7" ht="13">
      <c r="B425" s="248"/>
      <c r="C425" s="248"/>
      <c r="D425" s="248"/>
      <c r="E425" s="249"/>
      <c r="F425" s="249"/>
      <c r="G425" s="249"/>
    </row>
    <row r="426" spans="2:7" ht="13">
      <c r="B426" s="248"/>
      <c r="C426" s="248"/>
      <c r="D426" s="248"/>
      <c r="E426" s="249"/>
      <c r="F426" s="249"/>
      <c r="G426" s="249"/>
    </row>
    <row r="427" spans="2:7" ht="13">
      <c r="B427" s="248"/>
      <c r="C427" s="248"/>
      <c r="D427" s="248"/>
      <c r="E427" s="249"/>
      <c r="F427" s="249"/>
      <c r="G427" s="249"/>
    </row>
    <row r="428" spans="2:7" ht="13">
      <c r="B428" s="248"/>
      <c r="C428" s="248"/>
      <c r="D428" s="248"/>
      <c r="E428" s="249"/>
      <c r="F428" s="249"/>
      <c r="G428" s="249"/>
    </row>
    <row r="429" spans="2:7" ht="13">
      <c r="B429" s="248"/>
      <c r="C429" s="248"/>
      <c r="D429" s="248"/>
      <c r="E429" s="249"/>
      <c r="F429" s="249"/>
      <c r="G429" s="249"/>
    </row>
    <row r="430" spans="2:7" ht="13">
      <c r="B430" s="248"/>
      <c r="C430" s="248"/>
      <c r="D430" s="248"/>
      <c r="E430" s="249"/>
      <c r="F430" s="249"/>
      <c r="G430" s="249"/>
    </row>
    <row r="431" spans="2:7" ht="13">
      <c r="B431" s="248"/>
      <c r="C431" s="248"/>
      <c r="D431" s="248"/>
      <c r="E431" s="249"/>
      <c r="F431" s="249"/>
      <c r="G431" s="249"/>
    </row>
    <row r="432" spans="2:7" ht="13">
      <c r="B432" s="248"/>
      <c r="C432" s="248"/>
      <c r="D432" s="248"/>
      <c r="E432" s="249"/>
      <c r="F432" s="249"/>
      <c r="G432" s="249"/>
    </row>
    <row r="433" spans="2:7" ht="13">
      <c r="B433" s="248"/>
      <c r="C433" s="248"/>
      <c r="D433" s="248"/>
      <c r="E433" s="249"/>
      <c r="F433" s="249"/>
      <c r="G433" s="249"/>
    </row>
    <row r="434" spans="2:7" ht="13">
      <c r="B434" s="248"/>
      <c r="C434" s="248"/>
      <c r="D434" s="248"/>
      <c r="E434" s="249"/>
      <c r="F434" s="249"/>
      <c r="G434" s="249"/>
    </row>
    <row r="435" spans="2:7" ht="13">
      <c r="B435" s="248"/>
      <c r="C435" s="248"/>
      <c r="D435" s="248"/>
      <c r="E435" s="249"/>
      <c r="F435" s="249"/>
      <c r="G435" s="249"/>
    </row>
    <row r="436" spans="2:7" ht="13">
      <c r="B436" s="248"/>
      <c r="C436" s="248"/>
      <c r="D436" s="248"/>
      <c r="E436" s="249"/>
      <c r="F436" s="249"/>
      <c r="G436" s="249"/>
    </row>
    <row r="437" spans="2:7" ht="13">
      <c r="B437" s="248"/>
      <c r="C437" s="248"/>
      <c r="D437" s="248"/>
      <c r="E437" s="249"/>
      <c r="F437" s="249"/>
      <c r="G437" s="249"/>
    </row>
    <row r="438" spans="2:7" ht="13">
      <c r="B438" s="248"/>
      <c r="C438" s="248"/>
      <c r="D438" s="248"/>
      <c r="E438" s="249"/>
      <c r="F438" s="249"/>
      <c r="G438" s="249"/>
    </row>
    <row r="439" spans="2:7" ht="13">
      <c r="B439" s="248"/>
      <c r="C439" s="248"/>
      <c r="D439" s="248"/>
      <c r="E439" s="249"/>
      <c r="F439" s="249"/>
      <c r="G439" s="249"/>
    </row>
    <row r="440" spans="2:7" ht="13">
      <c r="B440" s="248"/>
      <c r="C440" s="248"/>
      <c r="D440" s="248"/>
      <c r="E440" s="249"/>
      <c r="F440" s="249"/>
      <c r="G440" s="249"/>
    </row>
    <row r="441" spans="2:7" ht="13">
      <c r="B441" s="248"/>
      <c r="C441" s="248"/>
      <c r="D441" s="248"/>
      <c r="E441" s="249"/>
      <c r="F441" s="249"/>
      <c r="G441" s="249"/>
    </row>
    <row r="442" spans="2:7" ht="13">
      <c r="B442" s="248"/>
      <c r="C442" s="248"/>
      <c r="D442" s="248"/>
      <c r="E442" s="249"/>
      <c r="F442" s="249"/>
      <c r="G442" s="249"/>
    </row>
    <row r="443" spans="2:7" ht="13">
      <c r="B443" s="248"/>
      <c r="C443" s="248"/>
      <c r="D443" s="248"/>
      <c r="E443" s="249"/>
      <c r="F443" s="249"/>
      <c r="G443" s="249"/>
    </row>
    <row r="444" spans="2:7" ht="13">
      <c r="B444" s="248"/>
      <c r="C444" s="248"/>
      <c r="D444" s="248"/>
      <c r="E444" s="249"/>
      <c r="F444" s="249"/>
      <c r="G444" s="249"/>
    </row>
    <row r="445" spans="2:7" ht="13">
      <c r="B445" s="248"/>
      <c r="C445" s="248"/>
      <c r="D445" s="248"/>
      <c r="E445" s="249"/>
      <c r="F445" s="249"/>
      <c r="G445" s="249"/>
    </row>
    <row r="446" spans="2:7" ht="13">
      <c r="B446" s="248"/>
      <c r="C446" s="248"/>
      <c r="D446" s="248"/>
      <c r="E446" s="249"/>
      <c r="F446" s="249"/>
      <c r="G446" s="249"/>
    </row>
    <row r="447" spans="2:7" ht="13">
      <c r="B447" s="248"/>
      <c r="C447" s="248"/>
      <c r="D447" s="248"/>
      <c r="E447" s="249"/>
      <c r="F447" s="249"/>
      <c r="G447" s="249"/>
    </row>
    <row r="448" spans="2:7" ht="13">
      <c r="B448" s="248"/>
      <c r="C448" s="248"/>
      <c r="D448" s="248"/>
      <c r="E448" s="249"/>
      <c r="F448" s="249"/>
      <c r="G448" s="249"/>
    </row>
    <row r="449" spans="2:7" ht="13">
      <c r="B449" s="248"/>
      <c r="C449" s="248"/>
      <c r="D449" s="248"/>
      <c r="E449" s="249"/>
      <c r="F449" s="249"/>
      <c r="G449" s="249"/>
    </row>
    <row r="450" spans="2:7" ht="13">
      <c r="B450" s="248"/>
      <c r="C450" s="248"/>
      <c r="D450" s="248"/>
      <c r="E450" s="249"/>
      <c r="F450" s="249"/>
      <c r="G450" s="249"/>
    </row>
    <row r="451" spans="2:7" ht="13">
      <c r="B451" s="248"/>
      <c r="C451" s="248"/>
      <c r="D451" s="248"/>
      <c r="E451" s="249"/>
      <c r="F451" s="249"/>
      <c r="G451" s="249"/>
    </row>
    <row r="452" spans="2:7" ht="13">
      <c r="B452" s="248"/>
      <c r="C452" s="248"/>
      <c r="D452" s="248"/>
      <c r="E452" s="249"/>
      <c r="F452" s="249"/>
      <c r="G452" s="249"/>
    </row>
    <row r="453" spans="2:7" ht="13">
      <c r="B453" s="248"/>
      <c r="C453" s="248"/>
      <c r="D453" s="248"/>
      <c r="E453" s="249"/>
      <c r="F453" s="249"/>
      <c r="G453" s="249"/>
    </row>
    <row r="454" spans="2:7" ht="13">
      <c r="B454" s="248"/>
      <c r="C454" s="248"/>
      <c r="D454" s="248"/>
      <c r="E454" s="249"/>
      <c r="F454" s="249"/>
      <c r="G454" s="249"/>
    </row>
    <row r="455" spans="2:7" ht="13">
      <c r="B455" s="248"/>
      <c r="C455" s="248"/>
      <c r="D455" s="248"/>
      <c r="E455" s="249"/>
      <c r="F455" s="249"/>
      <c r="G455" s="249"/>
    </row>
    <row r="456" spans="2:7" ht="13">
      <c r="B456" s="248"/>
      <c r="C456" s="248"/>
      <c r="D456" s="248"/>
      <c r="E456" s="249"/>
      <c r="F456" s="249"/>
      <c r="G456" s="249"/>
    </row>
    <row r="457" spans="2:7" ht="13">
      <c r="B457" s="248"/>
      <c r="C457" s="248"/>
      <c r="D457" s="248"/>
      <c r="E457" s="249"/>
      <c r="F457" s="249"/>
      <c r="G457" s="249"/>
    </row>
    <row r="458" spans="2:7" ht="13">
      <c r="B458" s="248"/>
      <c r="C458" s="248"/>
      <c r="D458" s="248"/>
      <c r="E458" s="249"/>
      <c r="F458" s="249"/>
      <c r="G458" s="249"/>
    </row>
    <row r="459" spans="2:7" ht="13">
      <c r="B459" s="248"/>
      <c r="C459" s="248"/>
      <c r="D459" s="248"/>
      <c r="E459" s="249"/>
      <c r="F459" s="249"/>
      <c r="G459" s="249"/>
    </row>
    <row r="460" spans="2:7" ht="13">
      <c r="B460" s="248"/>
      <c r="C460" s="248"/>
      <c r="D460" s="248"/>
      <c r="E460" s="249"/>
      <c r="F460" s="249"/>
      <c r="G460" s="249"/>
    </row>
    <row r="461" spans="2:7" ht="13">
      <c r="B461" s="248"/>
      <c r="C461" s="248"/>
      <c r="D461" s="248"/>
      <c r="E461" s="249"/>
      <c r="F461" s="249"/>
      <c r="G461" s="249"/>
    </row>
    <row r="462" spans="2:7" ht="13">
      <c r="B462" s="248"/>
      <c r="C462" s="248"/>
      <c r="D462" s="248"/>
      <c r="E462" s="249"/>
      <c r="F462" s="249"/>
      <c r="G462" s="249"/>
    </row>
    <row r="463" spans="2:7" ht="13">
      <c r="B463" s="248"/>
      <c r="C463" s="248"/>
      <c r="D463" s="248"/>
      <c r="E463" s="249"/>
      <c r="F463" s="249"/>
      <c r="G463" s="249"/>
    </row>
    <row r="464" spans="2:7" ht="13">
      <c r="B464" s="248"/>
      <c r="C464" s="248"/>
      <c r="D464" s="248"/>
      <c r="E464" s="249"/>
      <c r="F464" s="249"/>
      <c r="G464" s="249"/>
    </row>
    <row r="465" spans="2:7" ht="13">
      <c r="B465" s="248"/>
      <c r="C465" s="248"/>
      <c r="D465" s="248"/>
      <c r="E465" s="249"/>
      <c r="F465" s="249"/>
      <c r="G465" s="249"/>
    </row>
    <row r="466" spans="2:7" ht="13">
      <c r="B466" s="248"/>
      <c r="C466" s="248"/>
      <c r="D466" s="248"/>
      <c r="E466" s="249"/>
      <c r="F466" s="249"/>
      <c r="G466" s="249"/>
    </row>
    <row r="467" spans="2:7" ht="13">
      <c r="B467" s="248"/>
      <c r="C467" s="248"/>
      <c r="D467" s="248"/>
      <c r="E467" s="249"/>
      <c r="F467" s="249"/>
      <c r="G467" s="249"/>
    </row>
    <row r="468" spans="2:7" ht="13">
      <c r="B468" s="248"/>
      <c r="C468" s="248"/>
      <c r="D468" s="248"/>
      <c r="E468" s="249"/>
      <c r="F468" s="249"/>
      <c r="G468" s="249"/>
    </row>
    <row r="469" spans="2:7" ht="13">
      <c r="B469" s="248"/>
      <c r="C469" s="248"/>
      <c r="D469" s="248"/>
      <c r="E469" s="249"/>
      <c r="F469" s="249"/>
      <c r="G469" s="249"/>
    </row>
    <row r="470" spans="2:7" ht="13">
      <c r="B470" s="248"/>
      <c r="C470" s="248"/>
      <c r="D470" s="248"/>
      <c r="E470" s="249"/>
      <c r="F470" s="249"/>
      <c r="G470" s="249"/>
    </row>
    <row r="471" spans="2:7" ht="13">
      <c r="B471" s="248"/>
      <c r="C471" s="248"/>
      <c r="D471" s="248"/>
      <c r="E471" s="249"/>
      <c r="F471" s="249"/>
      <c r="G471" s="249"/>
    </row>
    <row r="472" spans="2:7" ht="13">
      <c r="B472" s="248"/>
      <c r="C472" s="248"/>
      <c r="D472" s="248"/>
      <c r="E472" s="249"/>
      <c r="F472" s="249"/>
      <c r="G472" s="249"/>
    </row>
    <row r="473" spans="2:7" ht="13">
      <c r="B473" s="248"/>
      <c r="C473" s="248"/>
      <c r="D473" s="248"/>
      <c r="E473" s="249"/>
      <c r="F473" s="249"/>
      <c r="G473" s="249"/>
    </row>
    <row r="474" spans="2:7" ht="13">
      <c r="B474" s="248"/>
      <c r="C474" s="248"/>
      <c r="D474" s="248"/>
      <c r="E474" s="249"/>
      <c r="F474" s="249"/>
      <c r="G474" s="249"/>
    </row>
    <row r="475" spans="2:7" ht="13">
      <c r="B475" s="248"/>
      <c r="C475" s="248"/>
      <c r="D475" s="248"/>
      <c r="E475" s="249"/>
      <c r="F475" s="249"/>
      <c r="G475" s="249"/>
    </row>
    <row r="476" spans="2:7" ht="13">
      <c r="B476" s="248"/>
      <c r="C476" s="248"/>
      <c r="D476" s="248"/>
      <c r="E476" s="249"/>
      <c r="F476" s="249"/>
      <c r="G476" s="249"/>
    </row>
    <row r="477" spans="2:7" ht="13">
      <c r="B477" s="248"/>
      <c r="C477" s="248"/>
      <c r="D477" s="248"/>
      <c r="E477" s="249"/>
      <c r="F477" s="249"/>
      <c r="G477" s="249"/>
    </row>
    <row r="478" spans="2:7" ht="13">
      <c r="B478" s="248"/>
      <c r="C478" s="248"/>
      <c r="D478" s="248"/>
      <c r="E478" s="249"/>
      <c r="F478" s="249"/>
      <c r="G478" s="249"/>
    </row>
    <row r="479" spans="2:7" ht="13">
      <c r="B479" s="248"/>
      <c r="C479" s="248"/>
      <c r="D479" s="248"/>
      <c r="E479" s="249"/>
      <c r="F479" s="249"/>
      <c r="G479" s="249"/>
    </row>
    <row r="480" spans="2:7" ht="13">
      <c r="B480" s="248"/>
      <c r="C480" s="248"/>
      <c r="D480" s="248"/>
      <c r="E480" s="249"/>
      <c r="F480" s="249"/>
      <c r="G480" s="249"/>
    </row>
    <row r="481" spans="2:7" ht="13">
      <c r="B481" s="248"/>
      <c r="C481" s="248"/>
      <c r="D481" s="248"/>
      <c r="E481" s="249"/>
      <c r="F481" s="249"/>
      <c r="G481" s="249"/>
    </row>
    <row r="482" spans="2:7" ht="13">
      <c r="B482" s="248"/>
      <c r="C482" s="248"/>
      <c r="D482" s="248"/>
      <c r="E482" s="249"/>
      <c r="F482" s="249"/>
      <c r="G482" s="249"/>
    </row>
    <row r="483" spans="2:7" ht="13">
      <c r="B483" s="248"/>
      <c r="C483" s="248"/>
      <c r="D483" s="248"/>
      <c r="E483" s="249"/>
      <c r="F483" s="249"/>
      <c r="G483" s="249"/>
    </row>
    <row r="484" spans="2:7" ht="13">
      <c r="B484" s="248"/>
      <c r="C484" s="248"/>
      <c r="D484" s="248"/>
      <c r="E484" s="249"/>
      <c r="F484" s="249"/>
      <c r="G484" s="249"/>
    </row>
    <row r="485" spans="2:7" ht="13">
      <c r="B485" s="248"/>
      <c r="C485" s="248"/>
      <c r="D485" s="248"/>
      <c r="E485" s="249"/>
      <c r="F485" s="249"/>
      <c r="G485" s="249"/>
    </row>
    <row r="486" spans="2:7" ht="13">
      <c r="B486" s="248"/>
      <c r="C486" s="248"/>
      <c r="D486" s="248"/>
      <c r="E486" s="249"/>
      <c r="F486" s="249"/>
      <c r="G486" s="249"/>
    </row>
    <row r="487" spans="2:7" ht="13">
      <c r="B487" s="248"/>
      <c r="C487" s="248"/>
      <c r="D487" s="248"/>
      <c r="E487" s="249"/>
      <c r="F487" s="249"/>
      <c r="G487" s="249"/>
    </row>
    <row r="488" spans="2:7" ht="13">
      <c r="B488" s="248"/>
      <c r="C488" s="248"/>
      <c r="D488" s="248"/>
      <c r="E488" s="249"/>
      <c r="F488" s="249"/>
      <c r="G488" s="249"/>
    </row>
    <row r="489" spans="2:7" ht="13">
      <c r="B489" s="248"/>
      <c r="C489" s="248"/>
      <c r="D489" s="248"/>
      <c r="E489" s="249"/>
      <c r="F489" s="249"/>
      <c r="G489" s="249"/>
    </row>
    <row r="490" spans="2:7" ht="13">
      <c r="B490" s="248"/>
      <c r="C490" s="248"/>
      <c r="D490" s="248"/>
      <c r="E490" s="249"/>
      <c r="F490" s="249"/>
      <c r="G490" s="249"/>
    </row>
    <row r="491" spans="2:7" ht="13">
      <c r="B491" s="248"/>
      <c r="C491" s="248"/>
      <c r="D491" s="248"/>
      <c r="E491" s="249"/>
      <c r="F491" s="249"/>
      <c r="G491" s="249"/>
    </row>
    <row r="492" spans="2:7" ht="13">
      <c r="B492" s="248"/>
      <c r="C492" s="248"/>
      <c r="D492" s="248"/>
      <c r="E492" s="249"/>
      <c r="F492" s="249"/>
      <c r="G492" s="249"/>
    </row>
    <row r="493" spans="2:7" ht="13">
      <c r="B493" s="248"/>
      <c r="C493" s="248"/>
      <c r="D493" s="248"/>
      <c r="E493" s="249"/>
      <c r="F493" s="249"/>
      <c r="G493" s="249"/>
    </row>
    <row r="494" spans="2:7" ht="13">
      <c r="B494" s="248"/>
      <c r="C494" s="248"/>
      <c r="D494" s="248"/>
      <c r="E494" s="249"/>
      <c r="F494" s="249"/>
      <c r="G494" s="249"/>
    </row>
    <row r="495" spans="2:7" ht="13">
      <c r="B495" s="248"/>
      <c r="C495" s="248"/>
      <c r="D495" s="248"/>
      <c r="E495" s="249"/>
      <c r="F495" s="249"/>
      <c r="G495" s="249"/>
    </row>
    <row r="496" spans="2:7" ht="13">
      <c r="B496" s="248"/>
      <c r="C496" s="248"/>
      <c r="D496" s="248"/>
      <c r="E496" s="249"/>
      <c r="F496" s="249"/>
      <c r="G496" s="249"/>
    </row>
    <row r="497" spans="2:7" ht="13">
      <c r="B497" s="248"/>
      <c r="C497" s="248"/>
      <c r="D497" s="248"/>
      <c r="E497" s="249"/>
      <c r="F497" s="249"/>
      <c r="G497" s="249"/>
    </row>
    <row r="498" spans="2:7" ht="13">
      <c r="B498" s="248"/>
      <c r="C498" s="248"/>
      <c r="D498" s="248"/>
      <c r="E498" s="249"/>
      <c r="F498" s="249"/>
      <c r="G498" s="249"/>
    </row>
    <row r="499" spans="2:7" ht="13">
      <c r="B499" s="248"/>
      <c r="C499" s="248"/>
      <c r="D499" s="248"/>
      <c r="E499" s="249"/>
      <c r="F499" s="249"/>
      <c r="G499" s="249"/>
    </row>
    <row r="500" spans="2:7" ht="13">
      <c r="B500" s="248"/>
      <c r="C500" s="248"/>
      <c r="D500" s="248"/>
      <c r="E500" s="249"/>
      <c r="F500" s="249"/>
      <c r="G500" s="249"/>
    </row>
    <row r="501" spans="2:7" ht="13">
      <c r="B501" s="248"/>
      <c r="C501" s="248"/>
      <c r="D501" s="248"/>
      <c r="E501" s="249"/>
      <c r="F501" s="249"/>
      <c r="G501" s="249"/>
    </row>
    <row r="502" spans="2:7" ht="13">
      <c r="B502" s="248"/>
      <c r="C502" s="248"/>
      <c r="D502" s="248"/>
      <c r="E502" s="249"/>
      <c r="F502" s="249"/>
      <c r="G502" s="249"/>
    </row>
    <row r="503" spans="2:7" ht="13">
      <c r="B503" s="248"/>
      <c r="C503" s="248"/>
      <c r="D503" s="248"/>
      <c r="E503" s="249"/>
      <c r="F503" s="249"/>
      <c r="G503" s="249"/>
    </row>
    <row r="504" spans="2:7" ht="13">
      <c r="B504" s="248"/>
      <c r="C504" s="248"/>
      <c r="D504" s="248"/>
      <c r="E504" s="249"/>
      <c r="F504" s="249"/>
      <c r="G504" s="249"/>
    </row>
    <row r="505" spans="2:7" ht="13">
      <c r="B505" s="248"/>
      <c r="C505" s="248"/>
      <c r="D505" s="248"/>
      <c r="E505" s="249"/>
      <c r="F505" s="249"/>
      <c r="G505" s="249"/>
    </row>
    <row r="506" spans="2:7" ht="13">
      <c r="B506" s="248"/>
      <c r="C506" s="248"/>
      <c r="D506" s="248"/>
      <c r="E506" s="249"/>
      <c r="F506" s="249"/>
      <c r="G506" s="249"/>
    </row>
    <row r="507" spans="2:7" ht="13">
      <c r="B507" s="248"/>
      <c r="C507" s="248"/>
      <c r="D507" s="248"/>
      <c r="E507" s="249"/>
      <c r="F507" s="249"/>
      <c r="G507" s="249"/>
    </row>
    <row r="508" spans="2:7" ht="13">
      <c r="B508" s="248"/>
      <c r="C508" s="248"/>
      <c r="D508" s="248"/>
      <c r="E508" s="249"/>
      <c r="F508" s="249"/>
      <c r="G508" s="249"/>
    </row>
    <row r="509" spans="2:7" ht="13">
      <c r="B509" s="248"/>
      <c r="C509" s="248"/>
      <c r="D509" s="248"/>
      <c r="E509" s="249"/>
      <c r="F509" s="249"/>
      <c r="G509" s="249"/>
    </row>
    <row r="510" spans="2:7" ht="13">
      <c r="B510" s="248"/>
      <c r="C510" s="248"/>
      <c r="D510" s="248"/>
      <c r="E510" s="249"/>
      <c r="F510" s="249"/>
      <c r="G510" s="249"/>
    </row>
    <row r="511" spans="2:7" ht="13">
      <c r="B511" s="248"/>
      <c r="C511" s="248"/>
      <c r="D511" s="248"/>
      <c r="E511" s="249"/>
      <c r="F511" s="249"/>
      <c r="G511" s="249"/>
    </row>
    <row r="512" spans="2:7" ht="13">
      <c r="B512" s="248"/>
      <c r="C512" s="248"/>
      <c r="D512" s="248"/>
      <c r="E512" s="249"/>
      <c r="F512" s="249"/>
      <c r="G512" s="249"/>
    </row>
    <row r="513" spans="2:7" ht="13">
      <c r="B513" s="248"/>
      <c r="C513" s="248"/>
      <c r="D513" s="248"/>
      <c r="E513" s="249"/>
      <c r="F513" s="249"/>
      <c r="G513" s="249"/>
    </row>
    <row r="514" spans="2:7" ht="13">
      <c r="B514" s="248"/>
      <c r="C514" s="248"/>
      <c r="D514" s="248"/>
      <c r="E514" s="249"/>
      <c r="F514" s="249"/>
      <c r="G514" s="249"/>
    </row>
    <row r="515" spans="2:7" ht="13">
      <c r="B515" s="248"/>
      <c r="C515" s="248"/>
      <c r="D515" s="248"/>
      <c r="E515" s="249"/>
      <c r="F515" s="249"/>
      <c r="G515" s="249"/>
    </row>
    <row r="516" spans="2:7" ht="13">
      <c r="B516" s="248"/>
      <c r="C516" s="248"/>
      <c r="D516" s="248"/>
      <c r="E516" s="249"/>
      <c r="F516" s="249"/>
      <c r="G516" s="249"/>
    </row>
    <row r="517" spans="2:7" ht="13">
      <c r="B517" s="248"/>
      <c r="C517" s="248"/>
      <c r="D517" s="248"/>
      <c r="E517" s="249"/>
      <c r="F517" s="249"/>
      <c r="G517" s="249"/>
    </row>
    <row r="518" spans="2:7" ht="13">
      <c r="B518" s="248"/>
      <c r="C518" s="248"/>
      <c r="D518" s="248"/>
      <c r="E518" s="249"/>
      <c r="F518" s="249"/>
      <c r="G518" s="249"/>
    </row>
    <row r="519" spans="2:7" ht="13">
      <c r="B519" s="248"/>
      <c r="C519" s="248"/>
      <c r="D519" s="248"/>
      <c r="E519" s="249"/>
      <c r="F519" s="249"/>
      <c r="G519" s="249"/>
    </row>
    <row r="520" spans="2:7" ht="13">
      <c r="B520" s="248"/>
      <c r="C520" s="248"/>
      <c r="D520" s="248"/>
      <c r="E520" s="249"/>
      <c r="F520" s="249"/>
      <c r="G520" s="249"/>
    </row>
    <row r="521" spans="2:7" ht="13">
      <c r="B521" s="248"/>
      <c r="C521" s="248"/>
      <c r="D521" s="248"/>
      <c r="E521" s="249"/>
      <c r="F521" s="249"/>
      <c r="G521" s="249"/>
    </row>
    <row r="522" spans="2:7" ht="13">
      <c r="B522" s="248"/>
      <c r="C522" s="248"/>
      <c r="D522" s="248"/>
      <c r="E522" s="249"/>
      <c r="F522" s="249"/>
      <c r="G522" s="249"/>
    </row>
    <row r="523" spans="2:7" ht="13">
      <c r="B523" s="248"/>
      <c r="C523" s="248"/>
      <c r="D523" s="248"/>
      <c r="E523" s="249"/>
      <c r="F523" s="249"/>
      <c r="G523" s="249"/>
    </row>
    <row r="524" spans="2:7" ht="13">
      <c r="B524" s="248"/>
      <c r="C524" s="248"/>
      <c r="D524" s="248"/>
      <c r="E524" s="249"/>
      <c r="F524" s="249"/>
      <c r="G524" s="249"/>
    </row>
    <row r="525" spans="2:7" ht="13">
      <c r="B525" s="248"/>
      <c r="C525" s="248"/>
      <c r="D525" s="248"/>
      <c r="E525" s="249"/>
      <c r="F525" s="249"/>
      <c r="G525" s="249"/>
    </row>
    <row r="526" spans="2:7" ht="13">
      <c r="B526" s="248"/>
      <c r="C526" s="248"/>
      <c r="D526" s="248"/>
      <c r="E526" s="249"/>
      <c r="F526" s="249"/>
      <c r="G526" s="249"/>
    </row>
    <row r="527" spans="2:7" ht="13">
      <c r="B527" s="248"/>
      <c r="C527" s="248"/>
      <c r="D527" s="248"/>
      <c r="E527" s="249"/>
      <c r="F527" s="249"/>
      <c r="G527" s="249"/>
    </row>
    <row r="528" spans="2:7" ht="13">
      <c r="B528" s="248"/>
      <c r="C528" s="248"/>
      <c r="D528" s="248"/>
      <c r="E528" s="249"/>
      <c r="F528" s="249"/>
      <c r="G528" s="249"/>
    </row>
    <row r="529" spans="2:7" ht="13">
      <c r="B529" s="248"/>
      <c r="C529" s="248"/>
      <c r="D529" s="248"/>
      <c r="E529" s="249"/>
      <c r="F529" s="249"/>
      <c r="G529" s="249"/>
    </row>
    <row r="530" spans="2:7" ht="13">
      <c r="B530" s="248"/>
      <c r="C530" s="248"/>
      <c r="D530" s="248"/>
      <c r="E530" s="249"/>
      <c r="F530" s="249"/>
      <c r="G530" s="249"/>
    </row>
    <row r="531" spans="2:7" ht="13">
      <c r="B531" s="248"/>
      <c r="C531" s="248"/>
      <c r="D531" s="248"/>
      <c r="E531" s="249"/>
      <c r="F531" s="249"/>
      <c r="G531" s="249"/>
    </row>
    <row r="532" spans="2:7" ht="13">
      <c r="B532" s="248"/>
      <c r="C532" s="248"/>
      <c r="D532" s="248"/>
      <c r="E532" s="249"/>
      <c r="F532" s="249"/>
      <c r="G532" s="249"/>
    </row>
    <row r="533" spans="2:7" ht="13">
      <c r="B533" s="248"/>
      <c r="C533" s="248"/>
      <c r="D533" s="248"/>
      <c r="E533" s="249"/>
      <c r="F533" s="249"/>
      <c r="G533" s="249"/>
    </row>
    <row r="534" spans="2:7" ht="13">
      <c r="B534" s="248"/>
      <c r="C534" s="248"/>
      <c r="D534" s="248"/>
      <c r="E534" s="249"/>
      <c r="F534" s="249"/>
      <c r="G534" s="249"/>
    </row>
    <row r="535" spans="2:7" ht="13">
      <c r="B535" s="248"/>
      <c r="C535" s="248"/>
      <c r="D535" s="248"/>
      <c r="E535" s="249"/>
      <c r="F535" s="249"/>
      <c r="G535" s="249"/>
    </row>
    <row r="536" spans="2:7" ht="13">
      <c r="B536" s="248"/>
      <c r="C536" s="248"/>
      <c r="D536" s="248"/>
      <c r="E536" s="249"/>
      <c r="F536" s="249"/>
      <c r="G536" s="249"/>
    </row>
    <row r="537" spans="2:7" ht="13">
      <c r="B537" s="248"/>
      <c r="C537" s="248"/>
      <c r="D537" s="248"/>
      <c r="E537" s="249"/>
      <c r="F537" s="249"/>
      <c r="G537" s="249"/>
    </row>
    <row r="538" spans="2:7" ht="13">
      <c r="B538" s="248"/>
      <c r="C538" s="248"/>
      <c r="D538" s="248"/>
      <c r="E538" s="249"/>
      <c r="F538" s="249"/>
      <c r="G538" s="249"/>
    </row>
    <row r="539" spans="2:7" ht="13">
      <c r="B539" s="248"/>
      <c r="C539" s="248"/>
      <c r="D539" s="248"/>
      <c r="E539" s="249"/>
      <c r="F539" s="249"/>
      <c r="G539" s="249"/>
    </row>
    <row r="540" spans="2:7" ht="13">
      <c r="B540" s="248"/>
      <c r="C540" s="248"/>
      <c r="D540" s="248"/>
      <c r="E540" s="249"/>
      <c r="F540" s="249"/>
      <c r="G540" s="249"/>
    </row>
    <row r="541" spans="2:7" ht="13">
      <c r="B541" s="248"/>
      <c r="C541" s="248"/>
      <c r="D541" s="248"/>
      <c r="E541" s="249"/>
      <c r="F541" s="249"/>
      <c r="G541" s="249"/>
    </row>
    <row r="542" spans="2:7" ht="13">
      <c r="B542" s="248"/>
      <c r="C542" s="248"/>
      <c r="D542" s="248"/>
      <c r="E542" s="249"/>
      <c r="F542" s="249"/>
      <c r="G542" s="249"/>
    </row>
    <row r="543" spans="2:7" ht="13">
      <c r="B543" s="248"/>
      <c r="C543" s="248"/>
      <c r="D543" s="248"/>
      <c r="E543" s="249"/>
      <c r="F543" s="249"/>
      <c r="G543" s="249"/>
    </row>
    <row r="544" spans="2:7" ht="13">
      <c r="B544" s="248"/>
      <c r="C544" s="248"/>
      <c r="D544" s="248"/>
      <c r="E544" s="249"/>
      <c r="F544" s="249"/>
      <c r="G544" s="249"/>
    </row>
    <row r="545" spans="2:7" ht="13">
      <c r="B545" s="248"/>
      <c r="C545" s="248"/>
      <c r="D545" s="248"/>
      <c r="E545" s="249"/>
      <c r="F545" s="249"/>
      <c r="G545" s="249"/>
    </row>
    <row r="546" spans="2:7" ht="13">
      <c r="B546" s="248"/>
      <c r="C546" s="248"/>
      <c r="D546" s="248"/>
      <c r="E546" s="249"/>
      <c r="F546" s="249"/>
      <c r="G546" s="249"/>
    </row>
    <row r="547" spans="2:7" ht="13">
      <c r="B547" s="248"/>
      <c r="C547" s="248"/>
      <c r="D547" s="248"/>
      <c r="E547" s="249"/>
      <c r="F547" s="249"/>
      <c r="G547" s="249"/>
    </row>
    <row r="548" spans="2:7" ht="13">
      <c r="B548" s="248"/>
      <c r="C548" s="248"/>
      <c r="D548" s="248"/>
      <c r="E548" s="249"/>
      <c r="F548" s="249"/>
      <c r="G548" s="249"/>
    </row>
    <row r="549" spans="2:7" ht="13">
      <c r="B549" s="248"/>
      <c r="C549" s="248"/>
      <c r="D549" s="248"/>
      <c r="E549" s="249"/>
      <c r="F549" s="249"/>
      <c r="G549" s="249"/>
    </row>
    <row r="550" spans="2:7" ht="13">
      <c r="B550" s="248"/>
      <c r="C550" s="248"/>
      <c r="D550" s="248"/>
      <c r="E550" s="249"/>
      <c r="F550" s="249"/>
      <c r="G550" s="249"/>
    </row>
    <row r="551" spans="2:7" ht="13">
      <c r="B551" s="248"/>
      <c r="C551" s="248"/>
      <c r="D551" s="248"/>
      <c r="E551" s="249"/>
      <c r="F551" s="249"/>
      <c r="G551" s="249"/>
    </row>
    <row r="552" spans="2:7" ht="13">
      <c r="B552" s="248"/>
      <c r="C552" s="248"/>
      <c r="D552" s="248"/>
      <c r="E552" s="249"/>
      <c r="F552" s="249"/>
      <c r="G552" s="249"/>
    </row>
    <row r="553" spans="2:7" ht="13">
      <c r="B553" s="248"/>
      <c r="C553" s="248"/>
      <c r="D553" s="248"/>
      <c r="E553" s="249"/>
      <c r="F553" s="249"/>
      <c r="G553" s="249"/>
    </row>
    <row r="554" spans="2:7" ht="13">
      <c r="B554" s="248"/>
      <c r="C554" s="248"/>
      <c r="D554" s="248"/>
      <c r="E554" s="249"/>
      <c r="F554" s="249"/>
      <c r="G554" s="249"/>
    </row>
    <row r="555" spans="2:7" ht="13">
      <c r="B555" s="248"/>
      <c r="C555" s="248"/>
      <c r="D555" s="248"/>
      <c r="E555" s="249"/>
      <c r="F555" s="249"/>
      <c r="G555" s="249"/>
    </row>
    <row r="556" spans="2:7" ht="13">
      <c r="B556" s="248"/>
      <c r="C556" s="248"/>
      <c r="D556" s="248"/>
      <c r="E556" s="249"/>
      <c r="F556" s="249"/>
      <c r="G556" s="249"/>
    </row>
    <row r="557" spans="2:7" ht="13">
      <c r="B557" s="248"/>
      <c r="C557" s="248"/>
      <c r="D557" s="248"/>
      <c r="E557" s="249"/>
      <c r="F557" s="249"/>
      <c r="G557" s="249"/>
    </row>
    <row r="558" spans="2:7" ht="13">
      <c r="B558" s="248"/>
      <c r="C558" s="248"/>
      <c r="D558" s="248"/>
      <c r="E558" s="249"/>
      <c r="F558" s="249"/>
      <c r="G558" s="249"/>
    </row>
    <row r="559" spans="2:7" ht="13">
      <c r="B559" s="248"/>
      <c r="C559" s="248"/>
      <c r="D559" s="248"/>
      <c r="E559" s="249"/>
      <c r="F559" s="249"/>
      <c r="G559" s="249"/>
    </row>
    <row r="560" spans="2:7" ht="13">
      <c r="B560" s="248"/>
      <c r="C560" s="248"/>
      <c r="D560" s="248"/>
      <c r="E560" s="249"/>
      <c r="F560" s="249"/>
      <c r="G560" s="249"/>
    </row>
    <row r="561" spans="2:7" ht="13">
      <c r="B561" s="248"/>
      <c r="C561" s="248"/>
      <c r="D561" s="248"/>
      <c r="E561" s="249"/>
      <c r="F561" s="249"/>
      <c r="G561" s="249"/>
    </row>
    <row r="562" spans="2:7" ht="13">
      <c r="B562" s="248"/>
      <c r="C562" s="248"/>
      <c r="D562" s="248"/>
      <c r="E562" s="249"/>
      <c r="F562" s="249"/>
      <c r="G562" s="249"/>
    </row>
    <row r="563" spans="2:7" ht="13">
      <c r="B563" s="248"/>
      <c r="C563" s="248"/>
      <c r="D563" s="248"/>
      <c r="E563" s="249"/>
      <c r="F563" s="249"/>
      <c r="G563" s="249"/>
    </row>
    <row r="564" spans="2:7" ht="13">
      <c r="B564" s="248"/>
      <c r="C564" s="248"/>
      <c r="D564" s="248"/>
      <c r="E564" s="249"/>
      <c r="F564" s="249"/>
      <c r="G564" s="249"/>
    </row>
    <row r="565" spans="2:7" ht="13">
      <c r="B565" s="248"/>
      <c r="C565" s="248"/>
      <c r="D565" s="248"/>
      <c r="E565" s="249"/>
      <c r="F565" s="249"/>
      <c r="G565" s="249"/>
    </row>
    <row r="566" spans="2:7" ht="13">
      <c r="B566" s="248"/>
      <c r="C566" s="248"/>
      <c r="D566" s="248"/>
      <c r="E566" s="249"/>
      <c r="F566" s="249"/>
      <c r="G566" s="249"/>
    </row>
    <row r="567" spans="2:7" ht="13">
      <c r="B567" s="248"/>
      <c r="C567" s="248"/>
      <c r="D567" s="248"/>
      <c r="E567" s="249"/>
      <c r="F567" s="249"/>
      <c r="G567" s="249"/>
    </row>
    <row r="568" spans="2:7" ht="13">
      <c r="B568" s="248"/>
      <c r="C568" s="248"/>
      <c r="D568" s="248"/>
      <c r="E568" s="249"/>
      <c r="F568" s="249"/>
      <c r="G568" s="249"/>
    </row>
    <row r="569" spans="2:7" ht="13">
      <c r="B569" s="248"/>
      <c r="C569" s="248"/>
      <c r="D569" s="248"/>
      <c r="E569" s="249"/>
      <c r="F569" s="249"/>
      <c r="G569" s="249"/>
    </row>
    <row r="570" spans="2:7" ht="13">
      <c r="B570" s="248"/>
      <c r="C570" s="248"/>
      <c r="D570" s="248"/>
      <c r="E570" s="249"/>
      <c r="F570" s="249"/>
      <c r="G570" s="249"/>
    </row>
    <row r="571" spans="2:7" ht="13">
      <c r="B571" s="248"/>
      <c r="C571" s="248"/>
      <c r="D571" s="248"/>
      <c r="E571" s="249"/>
      <c r="F571" s="249"/>
      <c r="G571" s="249"/>
    </row>
    <row r="572" spans="2:7" ht="13">
      <c r="B572" s="248"/>
      <c r="C572" s="248"/>
      <c r="D572" s="248"/>
      <c r="E572" s="249"/>
      <c r="F572" s="249"/>
      <c r="G572" s="249"/>
    </row>
    <row r="573" spans="2:7" ht="13">
      <c r="B573" s="248"/>
      <c r="C573" s="248"/>
      <c r="D573" s="248"/>
      <c r="E573" s="249"/>
      <c r="F573" s="249"/>
      <c r="G573" s="249"/>
    </row>
    <row r="574" spans="2:7" ht="13">
      <c r="B574" s="248"/>
      <c r="C574" s="248"/>
      <c r="D574" s="248"/>
      <c r="E574" s="249"/>
      <c r="F574" s="249"/>
      <c r="G574" s="249"/>
    </row>
    <row r="575" spans="2:7" ht="13">
      <c r="B575" s="248"/>
      <c r="C575" s="248"/>
      <c r="D575" s="248"/>
      <c r="E575" s="249"/>
      <c r="F575" s="249"/>
      <c r="G575" s="249"/>
    </row>
    <row r="576" spans="2:7" ht="13">
      <c r="B576" s="248"/>
      <c r="C576" s="248"/>
      <c r="D576" s="248"/>
      <c r="E576" s="249"/>
      <c r="F576" s="249"/>
      <c r="G576" s="249"/>
    </row>
    <row r="577" spans="2:7" ht="13">
      <c r="B577" s="248"/>
      <c r="C577" s="248"/>
      <c r="D577" s="248"/>
      <c r="E577" s="249"/>
      <c r="F577" s="249"/>
      <c r="G577" s="249"/>
    </row>
    <row r="578" spans="2:7" ht="13">
      <c r="B578" s="248"/>
      <c r="C578" s="248"/>
      <c r="D578" s="248"/>
      <c r="E578" s="249"/>
      <c r="F578" s="249"/>
      <c r="G578" s="249"/>
    </row>
    <row r="579" spans="2:7" ht="13">
      <c r="B579" s="248"/>
      <c r="C579" s="248"/>
      <c r="D579" s="248"/>
      <c r="E579" s="249"/>
      <c r="F579" s="249"/>
      <c r="G579" s="249"/>
    </row>
    <row r="580" spans="2:7" ht="13">
      <c r="B580" s="248"/>
      <c r="C580" s="248"/>
      <c r="D580" s="248"/>
      <c r="E580" s="249"/>
      <c r="F580" s="249"/>
      <c r="G580" s="249"/>
    </row>
    <row r="581" spans="2:7" ht="13">
      <c r="B581" s="248"/>
      <c r="C581" s="248"/>
      <c r="D581" s="248"/>
      <c r="E581" s="249"/>
      <c r="F581" s="249"/>
      <c r="G581" s="249"/>
    </row>
    <row r="582" spans="2:7" ht="13">
      <c r="B582" s="248"/>
      <c r="C582" s="248"/>
      <c r="D582" s="248"/>
      <c r="E582" s="249"/>
      <c r="F582" s="249"/>
      <c r="G582" s="249"/>
    </row>
    <row r="583" spans="2:7" ht="13">
      <c r="B583" s="248"/>
      <c r="C583" s="248"/>
      <c r="D583" s="248"/>
      <c r="E583" s="249"/>
      <c r="F583" s="249"/>
      <c r="G583" s="249"/>
    </row>
    <row r="584" spans="2:7" ht="13">
      <c r="B584" s="248"/>
      <c r="C584" s="248"/>
      <c r="D584" s="248"/>
      <c r="E584" s="249"/>
      <c r="F584" s="249"/>
      <c r="G584" s="249"/>
    </row>
    <row r="585" spans="2:7" ht="13">
      <c r="B585" s="248"/>
      <c r="C585" s="248"/>
      <c r="D585" s="248"/>
      <c r="E585" s="249"/>
      <c r="F585" s="249"/>
      <c r="G585" s="249"/>
    </row>
    <row r="586" spans="2:7" ht="13">
      <c r="B586" s="248"/>
      <c r="C586" s="248"/>
      <c r="D586" s="248"/>
      <c r="E586" s="249"/>
      <c r="F586" s="249"/>
      <c r="G586" s="249"/>
    </row>
    <row r="587" spans="2:7" ht="13">
      <c r="B587" s="248"/>
      <c r="C587" s="248"/>
      <c r="D587" s="248"/>
      <c r="E587" s="249"/>
      <c r="F587" s="249"/>
      <c r="G587" s="249"/>
    </row>
    <row r="588" spans="2:7" ht="13">
      <c r="B588" s="248"/>
      <c r="C588" s="248"/>
      <c r="D588" s="248"/>
      <c r="E588" s="249"/>
      <c r="F588" s="249"/>
      <c r="G588" s="249"/>
    </row>
    <row r="589" spans="2:7" ht="13">
      <c r="B589" s="248"/>
      <c r="C589" s="248"/>
      <c r="D589" s="248"/>
      <c r="E589" s="249"/>
      <c r="F589" s="249"/>
      <c r="G589" s="249"/>
    </row>
    <row r="590" spans="2:7" ht="13">
      <c r="B590" s="248"/>
      <c r="C590" s="248"/>
      <c r="D590" s="248"/>
      <c r="E590" s="249"/>
      <c r="F590" s="249"/>
      <c r="G590" s="249"/>
    </row>
    <row r="591" spans="2:7" ht="13">
      <c r="B591" s="248"/>
      <c r="C591" s="248"/>
      <c r="D591" s="248"/>
      <c r="E591" s="249"/>
      <c r="F591" s="249"/>
      <c r="G591" s="249"/>
    </row>
    <row r="592" spans="2:7" ht="13">
      <c r="B592" s="248"/>
      <c r="C592" s="248"/>
      <c r="D592" s="248"/>
      <c r="E592" s="249"/>
      <c r="F592" s="249"/>
      <c r="G592" s="249"/>
    </row>
    <row r="593" spans="2:7" ht="13">
      <c r="B593" s="248"/>
      <c r="C593" s="248"/>
      <c r="D593" s="248"/>
      <c r="E593" s="249"/>
      <c r="F593" s="249"/>
      <c r="G593" s="249"/>
    </row>
    <row r="594" spans="2:7" ht="13">
      <c r="B594" s="248"/>
      <c r="C594" s="248"/>
      <c r="D594" s="248"/>
      <c r="E594" s="249"/>
      <c r="F594" s="249"/>
      <c r="G594" s="249"/>
    </row>
    <row r="595" spans="2:7" ht="13">
      <c r="B595" s="248"/>
      <c r="C595" s="248"/>
      <c r="D595" s="248"/>
      <c r="E595" s="249"/>
      <c r="F595" s="249"/>
      <c r="G595" s="249"/>
    </row>
    <row r="596" spans="2:7" ht="13">
      <c r="B596" s="248"/>
      <c r="C596" s="248"/>
      <c r="D596" s="248"/>
      <c r="E596" s="249"/>
      <c r="F596" s="249"/>
      <c r="G596" s="249"/>
    </row>
    <row r="597" spans="2:7" ht="13">
      <c r="B597" s="248"/>
      <c r="C597" s="248"/>
      <c r="D597" s="248"/>
      <c r="E597" s="249"/>
      <c r="F597" s="249"/>
      <c r="G597" s="249"/>
    </row>
    <row r="598" spans="2:7" ht="13">
      <c r="B598" s="248"/>
      <c r="C598" s="248"/>
      <c r="D598" s="248"/>
      <c r="E598" s="249"/>
      <c r="F598" s="249"/>
      <c r="G598" s="249"/>
    </row>
    <row r="599" spans="2:7" ht="13">
      <c r="B599" s="248"/>
      <c r="C599" s="248"/>
      <c r="D599" s="248"/>
      <c r="E599" s="249"/>
      <c r="F599" s="249"/>
      <c r="G599" s="249"/>
    </row>
    <row r="600" spans="2:7" ht="13">
      <c r="B600" s="248"/>
      <c r="C600" s="248"/>
      <c r="D600" s="248"/>
      <c r="E600" s="249"/>
      <c r="F600" s="249"/>
      <c r="G600" s="249"/>
    </row>
    <row r="601" spans="2:7" ht="13">
      <c r="B601" s="248"/>
      <c r="C601" s="248"/>
      <c r="D601" s="248"/>
      <c r="E601" s="249"/>
      <c r="F601" s="249"/>
      <c r="G601" s="249"/>
    </row>
    <row r="602" spans="2:7" ht="13">
      <c r="B602" s="248"/>
      <c r="C602" s="248"/>
      <c r="D602" s="248"/>
      <c r="E602" s="249"/>
      <c r="F602" s="249"/>
      <c r="G602" s="249"/>
    </row>
    <row r="603" spans="2:7" ht="13">
      <c r="B603" s="248"/>
      <c r="C603" s="248"/>
      <c r="D603" s="248"/>
      <c r="E603" s="249"/>
      <c r="F603" s="249"/>
      <c r="G603" s="249"/>
    </row>
    <row r="604" spans="2:7" ht="13">
      <c r="B604" s="248"/>
      <c r="C604" s="248"/>
      <c r="D604" s="248"/>
      <c r="E604" s="249"/>
      <c r="F604" s="249"/>
      <c r="G604" s="249"/>
    </row>
    <row r="605" spans="2:7" ht="13">
      <c r="B605" s="248"/>
      <c r="C605" s="248"/>
      <c r="D605" s="248"/>
      <c r="E605" s="249"/>
      <c r="F605" s="249"/>
      <c r="G605" s="249"/>
    </row>
    <row r="606" spans="2:7" ht="13">
      <c r="B606" s="248"/>
      <c r="C606" s="248"/>
      <c r="D606" s="248"/>
      <c r="E606" s="249"/>
      <c r="F606" s="249"/>
      <c r="G606" s="249"/>
    </row>
    <row r="607" spans="2:7" ht="13">
      <c r="B607" s="248"/>
      <c r="C607" s="248"/>
      <c r="D607" s="248"/>
      <c r="E607" s="249"/>
      <c r="F607" s="249"/>
      <c r="G607" s="249"/>
    </row>
    <row r="608" spans="2:7" ht="13">
      <c r="B608" s="248"/>
      <c r="C608" s="248"/>
      <c r="D608" s="248"/>
      <c r="E608" s="249"/>
      <c r="F608" s="249"/>
      <c r="G608" s="249"/>
    </row>
    <row r="609" spans="2:7" ht="13">
      <c r="B609" s="248"/>
      <c r="C609" s="248"/>
      <c r="D609" s="248"/>
      <c r="E609" s="249"/>
      <c r="F609" s="249"/>
      <c r="G609" s="249"/>
    </row>
    <row r="610" spans="2:7" ht="13">
      <c r="B610" s="248"/>
      <c r="C610" s="248"/>
      <c r="D610" s="248"/>
      <c r="E610" s="249"/>
      <c r="F610" s="249"/>
      <c r="G610" s="249"/>
    </row>
    <row r="611" spans="2:7" ht="13">
      <c r="B611" s="248"/>
      <c r="C611" s="248"/>
      <c r="D611" s="248"/>
      <c r="E611" s="249"/>
      <c r="F611" s="249"/>
      <c r="G611" s="249"/>
    </row>
    <row r="612" spans="2:7" ht="13">
      <c r="B612" s="248"/>
      <c r="C612" s="248"/>
      <c r="D612" s="248"/>
      <c r="E612" s="249"/>
      <c r="F612" s="249"/>
      <c r="G612" s="249"/>
    </row>
    <row r="613" spans="2:7" ht="13">
      <c r="B613" s="248"/>
      <c r="C613" s="248"/>
      <c r="D613" s="248"/>
      <c r="E613" s="249"/>
      <c r="F613" s="249"/>
      <c r="G613" s="249"/>
    </row>
    <row r="614" spans="2:7" ht="13">
      <c r="B614" s="248"/>
      <c r="C614" s="248"/>
      <c r="D614" s="248"/>
      <c r="E614" s="249"/>
      <c r="F614" s="249"/>
      <c r="G614" s="249"/>
    </row>
    <row r="615" spans="2:7" ht="13">
      <c r="B615" s="248"/>
      <c r="C615" s="248"/>
      <c r="D615" s="248"/>
      <c r="E615" s="249"/>
      <c r="F615" s="249"/>
      <c r="G615" s="249"/>
    </row>
  </sheetData>
  <conditionalFormatting sqref="B12:B42 B45:B86 B88:B116 B118 B120:B140 B142:B165 B169:B176 B178:B183">
    <cfRule type="expression" dxfId="75" priority="26">
      <formula>COUNTIF(#REF!,B12)&gt;0</formula>
    </cfRule>
  </conditionalFormatting>
  <conditionalFormatting sqref="C12:G140 C142:G165 C169:G183">
    <cfRule type="containsText" dxfId="74" priority="25" operator="containsText" text="XXX">
      <formula>NOT(ISERROR(SEARCH("XXX",C12)))</formula>
    </cfRule>
  </conditionalFormatting>
  <conditionalFormatting sqref="L12:P1048576">
    <cfRule type="cellIs" dxfId="73" priority="24" operator="equal">
      <formula>1</formula>
    </cfRule>
  </conditionalFormatting>
  <conditionalFormatting sqref="N2:N1048576">
    <cfRule type="cellIs" dxfId="72" priority="23" operator="equal">
      <formula>1</formula>
    </cfRule>
  </conditionalFormatting>
  <conditionalFormatting sqref="AC12:BF165">
    <cfRule type="cellIs" dxfId="71" priority="21" operator="equal">
      <formula>"X"</formula>
    </cfRule>
  </conditionalFormatting>
  <conditionalFormatting sqref="C141:D141">
    <cfRule type="containsText" dxfId="70" priority="17" operator="containsText" text="XXX">
      <formula>NOT(ISERROR(SEARCH("XXX",C141)))</formula>
    </cfRule>
  </conditionalFormatting>
  <conditionalFormatting sqref="E141:G141">
    <cfRule type="containsText" dxfId="69" priority="19" operator="containsText" text="XXX">
      <formula>NOT(ISERROR(SEARCH("XXX",E141)))</formula>
    </cfRule>
  </conditionalFormatting>
  <conditionalFormatting sqref="B141">
    <cfRule type="expression" dxfId="68" priority="18">
      <formula>COUNTIF(#REF!,B141)&gt;0</formula>
    </cfRule>
  </conditionalFormatting>
  <conditionalFormatting sqref="Q3:T23 Q142:T143 Q162:T165 Q123:T140 Q62:T75 Q77:T121 Q25:T55 Q57:T60 Q145:T160">
    <cfRule type="cellIs" dxfId="67" priority="7" operator="lessThan">
      <formula>0.9</formula>
    </cfRule>
    <cfRule type="cellIs" dxfId="66" priority="8" operator="greaterThan">
      <formula>1.1</formula>
    </cfRule>
  </conditionalFormatting>
  <conditionalFormatting sqref="U3:U23 U25:U55 U57:U60 U62:U121 U123:U143 U145:U165">
    <cfRule type="cellIs" dxfId="65" priority="5" operator="lessThan">
      <formula>0.8</formula>
    </cfRule>
    <cfRule type="cellIs" dxfId="64" priority="6" operator="greaterThan">
      <formula>1.2</formula>
    </cfRule>
  </conditionalFormatting>
  <conditionalFormatting sqref="Q169:T183">
    <cfRule type="cellIs" dxfId="63" priority="3" operator="lessThan">
      <formula>0.9</formula>
    </cfRule>
    <cfRule type="cellIs" dxfId="62" priority="4" operator="greaterThan">
      <formula>1.1</formula>
    </cfRule>
  </conditionalFormatting>
  <conditionalFormatting sqref="U169:U183">
    <cfRule type="cellIs" dxfId="61" priority="1" operator="lessThan">
      <formula>0.8</formula>
    </cfRule>
    <cfRule type="cellIs" dxfId="60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615"/>
  <sheetViews>
    <sheetView zoomScaleNormal="100" workbookViewId="0">
      <pane xSplit="2" ySplit="2" topLeftCell="C6" activePane="bottomRight" state="frozen"/>
      <selection pane="topRight" activeCell="B1" sqref="B1"/>
      <selection pane="bottomLeft" activeCell="A3" sqref="A3"/>
      <selection pane="bottomRight" activeCell="W154" sqref="W154"/>
    </sheetView>
  </sheetViews>
  <sheetFormatPr baseColWidth="10" defaultColWidth="12.5" defaultRowHeight="15.75" customHeight="1"/>
  <cols>
    <col min="2" max="2" width="21.5" style="60" customWidth="1"/>
    <col min="3" max="4" width="9.5" customWidth="1"/>
    <col min="5" max="7" width="9.5" style="21" customWidth="1"/>
    <col min="8" max="16" width="7" customWidth="1"/>
    <col min="17" max="21" width="6.83203125" style="253" customWidth="1"/>
    <col min="23" max="23" width="47.1640625" style="60" customWidth="1"/>
  </cols>
  <sheetData>
    <row r="1" spans="1:23" ht="14" thickBot="1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230">
        <f>SUM(H12:H165)</f>
        <v>17</v>
      </c>
      <c r="I1" s="230">
        <f t="shared" ref="I1:P1" si="0">SUM(I12:I165)</f>
        <v>7</v>
      </c>
      <c r="J1" s="230">
        <f t="shared" si="0"/>
        <v>17</v>
      </c>
      <c r="K1" s="230">
        <f t="shared" si="0"/>
        <v>40</v>
      </c>
      <c r="L1" s="230">
        <f t="shared" si="0"/>
        <v>27</v>
      </c>
      <c r="M1" s="230">
        <f t="shared" si="0"/>
        <v>9</v>
      </c>
      <c r="N1" s="230">
        <f t="shared" si="0"/>
        <v>21</v>
      </c>
      <c r="O1" s="230">
        <f t="shared" si="0"/>
        <v>12</v>
      </c>
      <c r="P1" s="230">
        <f t="shared" si="0"/>
        <v>4</v>
      </c>
    </row>
    <row r="2" spans="1:23" s="51" customFormat="1" ht="60" customHeight="1">
      <c r="B2" s="236"/>
      <c r="C2" s="149">
        <v>2007</v>
      </c>
      <c r="D2" s="170">
        <v>2010</v>
      </c>
      <c r="E2" s="171">
        <v>2013</v>
      </c>
      <c r="F2" s="171">
        <v>2016</v>
      </c>
      <c r="G2" s="171">
        <v>2019</v>
      </c>
      <c r="H2" s="157" t="s">
        <v>670</v>
      </c>
      <c r="I2" s="157" t="s">
        <v>671</v>
      </c>
      <c r="J2" s="157" t="s">
        <v>678</v>
      </c>
      <c r="K2" s="157" t="s">
        <v>672</v>
      </c>
      <c r="L2" s="157" t="s">
        <v>673</v>
      </c>
      <c r="M2" s="157" t="s">
        <v>677</v>
      </c>
      <c r="N2" s="157" t="s">
        <v>674</v>
      </c>
      <c r="O2" s="157" t="s">
        <v>675</v>
      </c>
      <c r="P2" s="157" t="s">
        <v>676</v>
      </c>
      <c r="Q2" s="269">
        <v>2010</v>
      </c>
      <c r="R2" s="270">
        <v>2013</v>
      </c>
      <c r="S2" s="270">
        <v>2016</v>
      </c>
      <c r="T2" s="271">
        <v>2019</v>
      </c>
      <c r="U2" s="272" t="s">
        <v>679</v>
      </c>
      <c r="W2" s="236"/>
    </row>
    <row r="3" spans="1:23" s="51" customFormat="1" ht="15">
      <c r="A3" s="157" t="s">
        <v>670</v>
      </c>
      <c r="B3" s="237" t="s">
        <v>670</v>
      </c>
      <c r="C3" s="231">
        <f>AVERAGE(C14,C21,C53,C75,C76,C82,C86,C90,C107,C119,C128,C132,C144,C153,C154,C157,C163)</f>
        <v>0.28896689643999995</v>
      </c>
      <c r="D3" s="231">
        <f t="shared" ref="D3:G3" si="1">AVERAGE(D14,D21,D53,D75,D76,D82,D86,D90,D107,D119,D128,D132,D144,D153,D154,D157,D163)</f>
        <v>0.28337509641333336</v>
      </c>
      <c r="E3" s="231">
        <f t="shared" si="1"/>
        <v>0.30900551217999994</v>
      </c>
      <c r="F3" s="231">
        <f t="shared" si="1"/>
        <v>0.28565098288000002</v>
      </c>
      <c r="G3" s="231">
        <f t="shared" si="1"/>
        <v>0.27608071424000002</v>
      </c>
      <c r="H3" s="157"/>
      <c r="I3" s="157"/>
      <c r="J3" s="157"/>
      <c r="K3" s="157"/>
      <c r="L3" s="157"/>
      <c r="M3" s="157"/>
      <c r="N3" s="157"/>
      <c r="O3" s="157"/>
      <c r="P3" s="157"/>
      <c r="Q3" s="251">
        <f>D3/C3</f>
        <v>0.98064899441577502</v>
      </c>
      <c r="R3" s="251">
        <f t="shared" ref="R3:T18" si="2">E3/D3</f>
        <v>1.090446959140269</v>
      </c>
      <c r="S3" s="251">
        <f t="shared" si="2"/>
        <v>0.92442034727718514</v>
      </c>
      <c r="T3" s="251">
        <f t="shared" si="2"/>
        <v>0.96649663675752029</v>
      </c>
      <c r="U3" s="273">
        <f>G3/C3</f>
        <v>0.95540602623084347</v>
      </c>
      <c r="W3" s="236"/>
    </row>
    <row r="4" spans="1:23" s="51" customFormat="1" ht="15">
      <c r="A4" s="157" t="s">
        <v>671</v>
      </c>
      <c r="B4" s="237" t="s">
        <v>671</v>
      </c>
      <c r="C4" s="231">
        <f>AVERAGE(C12,C22,C73,C98,C111,C120,C143)</f>
        <v>0.3923420889571429</v>
      </c>
      <c r="D4" s="231">
        <f t="shared" ref="D4:G4" si="3">AVERAGE(D12,D22,D73,D98,D111,D120,D143)</f>
        <v>0.46942810019999992</v>
      </c>
      <c r="E4" s="231">
        <f t="shared" si="3"/>
        <v>0.43019545409999999</v>
      </c>
      <c r="F4" s="231">
        <f t="shared" si="3"/>
        <v>0.4450084136428572</v>
      </c>
      <c r="G4" s="231">
        <f t="shared" si="3"/>
        <v>0.43663157965714283</v>
      </c>
      <c r="H4" s="157"/>
      <c r="I4" s="157"/>
      <c r="J4" s="157"/>
      <c r="K4" s="157"/>
      <c r="L4" s="157"/>
      <c r="M4" s="157"/>
      <c r="N4" s="157"/>
      <c r="O4" s="157"/>
      <c r="P4" s="157"/>
      <c r="Q4" s="251">
        <f t="shared" ref="Q4:T67" si="4">D4/C4</f>
        <v>1.1964765275317617</v>
      </c>
      <c r="R4" s="251">
        <f t="shared" si="2"/>
        <v>0.91642458965859763</v>
      </c>
      <c r="S4" s="251">
        <f t="shared" si="2"/>
        <v>1.034433091753252</v>
      </c>
      <c r="T4" s="251">
        <f t="shared" si="2"/>
        <v>0.98117600987104658</v>
      </c>
      <c r="U4" s="273">
        <f t="shared" ref="U4:U67" si="5">G4/C4</f>
        <v>1.112884882724978</v>
      </c>
      <c r="W4" s="236"/>
    </row>
    <row r="5" spans="1:23" s="51" customFormat="1" ht="15">
      <c r="A5" s="157" t="s">
        <v>678</v>
      </c>
      <c r="B5" s="237" t="s">
        <v>678</v>
      </c>
      <c r="C5" s="231">
        <f>AVERAGE(C31,C35,C41,C58,C74,C81,C85,C88,C97,C105,C109,C122,C125,C137,C149,C150,C162)</f>
        <v>0.39630733216249997</v>
      </c>
      <c r="D5" s="231">
        <f t="shared" ref="D5:G5" si="6">AVERAGE(D31,D35,D41,D58,D74,D81,D85,D88,D97,D105,D109,D122,D125,D137,D149,D150,D162)</f>
        <v>0.40854103737499997</v>
      </c>
      <c r="E5" s="231">
        <f t="shared" si="6"/>
        <v>0.42884199948124996</v>
      </c>
      <c r="F5" s="231">
        <f t="shared" si="6"/>
        <v>0.4245872744000001</v>
      </c>
      <c r="G5" s="231">
        <f t="shared" si="6"/>
        <v>0.43425892388749998</v>
      </c>
      <c r="H5" s="157"/>
      <c r="I5" s="157"/>
      <c r="J5" s="157"/>
      <c r="K5" s="157"/>
      <c r="L5" s="157"/>
      <c r="M5" s="157"/>
      <c r="N5" s="157"/>
      <c r="O5" s="157"/>
      <c r="P5" s="157"/>
      <c r="Q5" s="251">
        <f t="shared" si="4"/>
        <v>1.0308692376336952</v>
      </c>
      <c r="R5" s="251">
        <f t="shared" si="2"/>
        <v>1.0496913657357161</v>
      </c>
      <c r="S5" s="251">
        <f t="shared" si="2"/>
        <v>0.99007857186004034</v>
      </c>
      <c r="T5" s="251">
        <f t="shared" si="2"/>
        <v>1.0227789433895946</v>
      </c>
      <c r="U5" s="273">
        <f t="shared" si="5"/>
        <v>1.0957630319830634</v>
      </c>
      <c r="W5" s="236"/>
    </row>
    <row r="6" spans="1:23" s="51" customFormat="1" ht="15">
      <c r="A6" s="157" t="s">
        <v>672</v>
      </c>
      <c r="B6" s="237" t="s">
        <v>672</v>
      </c>
      <c r="C6" s="231">
        <f>AVERAGE(C15,C26,C29,C33,C34,C36,C38,C39,C43,C44,C46,C56,C57,C61,C62,C65,C68,C84,C91,C92,C95,C96,C99,C101,C102,C108,C110,C115,C116,C131,C133,C135,C136,C140,C141,C148,C151,C155,C164,C165)</f>
        <v>0.44578161885945949</v>
      </c>
      <c r="D6" s="231">
        <f t="shared" ref="D6:G6" si="7">AVERAGE(D15,D26,D29,D33,D34,D36,D38,D39,D43,D44,D46,D56,D57,D61,D62,D65,D68,D84,D91,D92,D95,D96,D99,D101,D102,D108,D110,D115,D116,D131,D133,D135,D136,D140,D141,D148,D151,D155,D164,D165)</f>
        <v>0.43578519150540534</v>
      </c>
      <c r="E6" s="231">
        <f t="shared" si="7"/>
        <v>0.43986946992162163</v>
      </c>
      <c r="F6" s="231">
        <f t="shared" si="7"/>
        <v>0.45297152657567552</v>
      </c>
      <c r="G6" s="231">
        <f t="shared" si="7"/>
        <v>0.44909602875675669</v>
      </c>
      <c r="H6" s="157"/>
      <c r="I6" s="157"/>
      <c r="J6" s="157"/>
      <c r="K6" s="157"/>
      <c r="L6" s="157"/>
      <c r="M6" s="157"/>
      <c r="N6" s="157"/>
      <c r="O6" s="157"/>
      <c r="P6" s="157"/>
      <c r="Q6" s="251">
        <f t="shared" si="4"/>
        <v>0.97757550573836982</v>
      </c>
      <c r="R6" s="251">
        <f t="shared" si="2"/>
        <v>1.0093722285562465</v>
      </c>
      <c r="S6" s="251">
        <f t="shared" si="2"/>
        <v>1.0297862378500342</v>
      </c>
      <c r="T6" s="251">
        <f t="shared" si="2"/>
        <v>0.99144427940489688</v>
      </c>
      <c r="U6" s="273">
        <f t="shared" si="5"/>
        <v>1.0074350528534066</v>
      </c>
      <c r="W6" s="236"/>
    </row>
    <row r="7" spans="1:23" s="51" customFormat="1" ht="15">
      <c r="A7" s="157" t="s">
        <v>673</v>
      </c>
      <c r="B7" s="237" t="s">
        <v>673</v>
      </c>
      <c r="C7" s="231">
        <f>AVERAGE(C19,C25,C32,C47,C48,C49,C50,C55,C59,C60,C64,C66,C71,C77,C79,C89,C93,C94,C100,C112,C126,C127,C129,C138,C139,C142,C145)</f>
        <v>0.79112118155925926</v>
      </c>
      <c r="D7" s="231">
        <f t="shared" ref="D7:G7" si="8">AVERAGE(D19,D25,D32,D47,D48,D49,D50,D55,D59,D60,D64,D66,D71,D77,D79,D89,D93,D94,D100,D112,D126,D127,D129,D138,D139,D142,D145)</f>
        <v>0.79309532648518499</v>
      </c>
      <c r="E7" s="231">
        <f t="shared" si="8"/>
        <v>0.79018636052592595</v>
      </c>
      <c r="F7" s="231">
        <f t="shared" si="8"/>
        <v>0.78000164519999993</v>
      </c>
      <c r="G7" s="231">
        <f t="shared" si="8"/>
        <v>0.769815186188889</v>
      </c>
      <c r="H7" s="157"/>
      <c r="I7" s="157"/>
      <c r="J7" s="157"/>
      <c r="K7" s="157"/>
      <c r="L7" s="157"/>
      <c r="M7" s="157"/>
      <c r="N7" s="157"/>
      <c r="O7" s="157"/>
      <c r="P7" s="157"/>
      <c r="Q7" s="251">
        <f t="shared" si="4"/>
        <v>1.0024953761470965</v>
      </c>
      <c r="R7" s="251">
        <f t="shared" si="2"/>
        <v>0.996332135794885</v>
      </c>
      <c r="S7" s="251">
        <f t="shared" si="2"/>
        <v>0.98711099579199602</v>
      </c>
      <c r="T7" s="251">
        <f t="shared" si="2"/>
        <v>0.98694046471081609</v>
      </c>
      <c r="U7" s="273">
        <f t="shared" si="5"/>
        <v>0.97306860710216703</v>
      </c>
      <c r="W7" s="236"/>
    </row>
    <row r="8" spans="1:23" s="51" customFormat="1" ht="15">
      <c r="A8" s="157" t="s">
        <v>677</v>
      </c>
      <c r="B8" s="237" t="s">
        <v>677</v>
      </c>
      <c r="C8" s="231">
        <f>AVERAGE(C18,C37,C72,C78,C113,C118,C146,C158,C159)</f>
        <v>0.81828057916666663</v>
      </c>
      <c r="D8" s="231">
        <f t="shared" ref="D8:G8" si="9">AVERAGE(D18,D37,D72,D78,D113,D118,D146,D158,D159)</f>
        <v>0.8208856568666667</v>
      </c>
      <c r="E8" s="231">
        <f t="shared" si="9"/>
        <v>0.82422077527777782</v>
      </c>
      <c r="F8" s="231">
        <f t="shared" si="9"/>
        <v>0.81716808676666675</v>
      </c>
      <c r="G8" s="231">
        <f t="shared" si="9"/>
        <v>0.80767064054444448</v>
      </c>
      <c r="H8" s="157"/>
      <c r="I8" s="157"/>
      <c r="J8" s="157"/>
      <c r="K8" s="157"/>
      <c r="L8" s="157"/>
      <c r="M8" s="157"/>
      <c r="N8" s="157"/>
      <c r="O8" s="157"/>
      <c r="P8" s="157"/>
      <c r="Q8" s="251">
        <f t="shared" si="4"/>
        <v>1.0031835995700313</v>
      </c>
      <c r="R8" s="251">
        <f t="shared" si="2"/>
        <v>1.0040628294369782</v>
      </c>
      <c r="S8" s="251">
        <f t="shared" si="2"/>
        <v>0.99144320463320745</v>
      </c>
      <c r="T8" s="251">
        <f t="shared" si="2"/>
        <v>0.98837760997275192</v>
      </c>
      <c r="U8" s="273">
        <f t="shared" si="5"/>
        <v>0.98703386235436841</v>
      </c>
      <c r="W8" s="236"/>
    </row>
    <row r="9" spans="1:23" s="51" customFormat="1" ht="15">
      <c r="A9" s="157" t="s">
        <v>674</v>
      </c>
      <c r="B9" s="237" t="s">
        <v>674</v>
      </c>
      <c r="C9" s="231">
        <f>AVERAGE(C16,C23,C27,C30,C40,C42,C45,C51,C52,C54,C67,C69,C70,C80,C103,C114,C121,C123,C124,C152,C160)</f>
        <v>0.63226559532380966</v>
      </c>
      <c r="D9" s="231">
        <f t="shared" ref="D9:G9" si="10">AVERAGE(D16,D23,D27,D30,D40,D42,D45,D51,D52,D54,D67,D69,D70,D80,D103,D114,D121,D123,D124,D152,D160)</f>
        <v>0.62732738883333317</v>
      </c>
      <c r="E9" s="231">
        <f t="shared" si="10"/>
        <v>0.62062477392857163</v>
      </c>
      <c r="F9" s="231">
        <f t="shared" si="10"/>
        <v>0.61885646618095236</v>
      </c>
      <c r="G9" s="231">
        <f t="shared" si="10"/>
        <v>0.61019279369523827</v>
      </c>
      <c r="H9" s="157"/>
      <c r="I9" s="157"/>
      <c r="J9" s="157"/>
      <c r="K9" s="157"/>
      <c r="L9" s="157"/>
      <c r="M9" s="157"/>
      <c r="N9" s="157"/>
      <c r="O9" s="157"/>
      <c r="P9" s="157"/>
      <c r="Q9" s="251">
        <f t="shared" si="4"/>
        <v>0.99218966439578693</v>
      </c>
      <c r="R9" s="251">
        <f t="shared" si="2"/>
        <v>0.98931560294661025</v>
      </c>
      <c r="S9" s="251">
        <f t="shared" si="2"/>
        <v>0.99715076190654484</v>
      </c>
      <c r="T9" s="251">
        <f t="shared" si="2"/>
        <v>0.98600051391693655</v>
      </c>
      <c r="U9" s="273">
        <f t="shared" si="5"/>
        <v>0.9650893520194358</v>
      </c>
      <c r="W9" s="236"/>
    </row>
    <row r="10" spans="1:23" s="51" customFormat="1" ht="15">
      <c r="A10" s="157" t="s">
        <v>675</v>
      </c>
      <c r="B10" s="237" t="s">
        <v>675</v>
      </c>
      <c r="C10" s="231">
        <f>AVERAGE(C13,C17,C20,C24,C28,C63,C104,C106,C117,C130,C134,C156)</f>
        <v>0.47973959827272733</v>
      </c>
      <c r="D10" s="231">
        <f t="shared" ref="D10:G10" si="11">AVERAGE(D13,D17,D20,D24,D28,D63,D104,D106,D117,D130,D134,D156)</f>
        <v>0.47036821362727271</v>
      </c>
      <c r="E10" s="231">
        <f t="shared" si="11"/>
        <v>0.46329238138181822</v>
      </c>
      <c r="F10" s="231">
        <f t="shared" si="11"/>
        <v>0.45034240926363633</v>
      </c>
      <c r="G10" s="231">
        <f t="shared" si="11"/>
        <v>0.48063294107272725</v>
      </c>
      <c r="H10" s="157"/>
      <c r="I10" s="157"/>
      <c r="J10" s="157"/>
      <c r="K10" s="157"/>
      <c r="L10" s="157"/>
      <c r="M10" s="157"/>
      <c r="N10" s="157"/>
      <c r="O10" s="157"/>
      <c r="P10" s="157"/>
      <c r="Q10" s="251">
        <f t="shared" si="4"/>
        <v>0.98046568455221184</v>
      </c>
      <c r="R10" s="251">
        <f t="shared" si="2"/>
        <v>0.98495682310059007</v>
      </c>
      <c r="S10" s="251">
        <f t="shared" si="2"/>
        <v>0.97204794933264982</v>
      </c>
      <c r="T10" s="251">
        <f t="shared" si="2"/>
        <v>1.0672611132907059</v>
      </c>
      <c r="U10" s="273">
        <f t="shared" si="5"/>
        <v>1.0018621410515545</v>
      </c>
      <c r="W10" s="236"/>
    </row>
    <row r="11" spans="1:23" s="51" customFormat="1" ht="15">
      <c r="A11" s="157" t="s">
        <v>676</v>
      </c>
      <c r="B11" s="237" t="s">
        <v>676</v>
      </c>
      <c r="C11" s="231">
        <f>AVERAGE(C83,C87,C147,C161)</f>
        <v>0.27926424053333337</v>
      </c>
      <c r="D11" s="231">
        <f t="shared" ref="D11:G11" si="12">AVERAGE(D83,D87,D147,D161)</f>
        <v>0.28575935316666667</v>
      </c>
      <c r="E11" s="231">
        <f t="shared" si="12"/>
        <v>0.3001939249333333</v>
      </c>
      <c r="F11" s="231">
        <f t="shared" si="12"/>
        <v>0.29212932273333331</v>
      </c>
      <c r="G11" s="231">
        <f t="shared" si="12"/>
        <v>0.28338133663333331</v>
      </c>
      <c r="H11" s="157"/>
      <c r="I11" s="157"/>
      <c r="J11" s="157"/>
      <c r="K11" s="157"/>
      <c r="L11" s="157"/>
      <c r="M11" s="157"/>
      <c r="N11" s="157"/>
      <c r="O11" s="157"/>
      <c r="P11" s="157"/>
      <c r="Q11" s="251">
        <f t="shared" si="4"/>
        <v>1.0232579460260613</v>
      </c>
      <c r="R11" s="251">
        <f t="shared" si="2"/>
        <v>1.0505130334552786</v>
      </c>
      <c r="S11" s="251">
        <f t="shared" si="2"/>
        <v>0.97313535841276277</v>
      </c>
      <c r="T11" s="251">
        <f t="shared" si="2"/>
        <v>0.97005440597969184</v>
      </c>
      <c r="U11" s="273">
        <f t="shared" si="5"/>
        <v>1.0147426540975573</v>
      </c>
      <c r="W11" s="236"/>
    </row>
    <row r="12" spans="1:23" s="21" customFormat="1" ht="15.75" customHeight="1">
      <c r="A12" s="117" t="s">
        <v>12</v>
      </c>
      <c r="B12" s="225" t="s">
        <v>12</v>
      </c>
      <c r="C12" s="229">
        <f>'Transformed 2007'!AB3</f>
        <v>0.35233594540000002</v>
      </c>
      <c r="D12" s="229">
        <f>'Transformed 2010'!AB3</f>
        <v>0.31000050400000001</v>
      </c>
      <c r="E12" s="229">
        <f>'Transformed 2013'!AB3</f>
        <v>0.32687045570000001</v>
      </c>
      <c r="F12" s="229">
        <f>'Transformed 2016'!AB3</f>
        <v>0.33000583839999997</v>
      </c>
      <c r="G12" s="229">
        <f>'Transformed 2019 new'!AB3</f>
        <v>0.33364340709999996</v>
      </c>
      <c r="I12" s="21">
        <v>1</v>
      </c>
      <c r="Q12" s="251">
        <f t="shared" si="4"/>
        <v>0.87984353582789454</v>
      </c>
      <c r="R12" s="251">
        <f t="shared" si="2"/>
        <v>1.0544191105573171</v>
      </c>
      <c r="S12" s="251">
        <f t="shared" si="2"/>
        <v>1.0095921263158687</v>
      </c>
      <c r="T12" s="251">
        <f t="shared" si="2"/>
        <v>1.0110227404388854</v>
      </c>
      <c r="U12" s="273">
        <f t="shared" si="5"/>
        <v>0.94694683144298886</v>
      </c>
      <c r="W12" s="240"/>
    </row>
    <row r="13" spans="1:23" s="21" customFormat="1" ht="15.75" customHeight="1">
      <c r="A13" s="118" t="s">
        <v>13</v>
      </c>
      <c r="B13" s="226" t="s">
        <v>13</v>
      </c>
      <c r="C13" s="229">
        <f>'Transformed 2007'!AB4</f>
        <v>0.5399329544</v>
      </c>
      <c r="D13" s="229">
        <f>'Transformed 2010'!AB4</f>
        <v>0.53742191719999999</v>
      </c>
      <c r="E13" s="229">
        <f>'Transformed 2013'!AB4</f>
        <v>0.5136924947</v>
      </c>
      <c r="F13" s="229">
        <f>'Transformed 2016'!AB4</f>
        <v>0.52566248560000006</v>
      </c>
      <c r="G13" s="229">
        <f>'Transformed 2019 new'!AB4</f>
        <v>0.51549930150000001</v>
      </c>
      <c r="O13" s="21">
        <v>1</v>
      </c>
      <c r="Q13" s="251">
        <f t="shared" si="4"/>
        <v>0.99534935369375555</v>
      </c>
      <c r="R13" s="251">
        <f t="shared" si="2"/>
        <v>0.95584582291762177</v>
      </c>
      <c r="S13" s="251">
        <f t="shared" si="2"/>
        <v>1.0233018605946163</v>
      </c>
      <c r="T13" s="251">
        <f t="shared" si="2"/>
        <v>0.98066595129306289</v>
      </c>
      <c r="U13" s="273">
        <f t="shared" si="5"/>
        <v>0.95474687606880404</v>
      </c>
      <c r="W13" s="240"/>
    </row>
    <row r="14" spans="1:23" s="21" customFormat="1" ht="15.75" customHeight="1">
      <c r="A14" s="118" t="s">
        <v>14</v>
      </c>
      <c r="B14" s="226" t="s">
        <v>14</v>
      </c>
      <c r="C14" s="229">
        <f>'Transformed 2007'!AB5</f>
        <v>0.32943978190000001</v>
      </c>
      <c r="D14" s="229">
        <f>'Transformed 2010'!AB5</f>
        <v>0.32248667619999999</v>
      </c>
      <c r="E14" s="229">
        <f>'Transformed 2013'!AB5</f>
        <v>0.33471347829999998</v>
      </c>
      <c r="F14" s="229">
        <f>'Transformed 2016'!AB5</f>
        <v>0.3253035057</v>
      </c>
      <c r="G14" s="229">
        <f>'Transformed 2019 new'!AB5</f>
        <v>0.30003022219999997</v>
      </c>
      <c r="H14" s="21">
        <v>1</v>
      </c>
      <c r="Q14" s="251">
        <f t="shared" si="4"/>
        <v>0.97889415279509073</v>
      </c>
      <c r="R14" s="251">
        <f t="shared" si="2"/>
        <v>1.0379141310396873</v>
      </c>
      <c r="S14" s="251">
        <f t="shared" si="2"/>
        <v>0.97188648438122971</v>
      </c>
      <c r="T14" s="251">
        <f t="shared" si="2"/>
        <v>0.92230860394321279</v>
      </c>
      <c r="U14" s="273">
        <f t="shared" si="5"/>
        <v>0.9107285722131544</v>
      </c>
      <c r="W14" s="240"/>
    </row>
    <row r="15" spans="1:23" s="21" customFormat="1" ht="15.75" customHeight="1">
      <c r="A15" s="118" t="s">
        <v>15</v>
      </c>
      <c r="B15" s="226" t="s">
        <v>15</v>
      </c>
      <c r="C15" s="229">
        <f>'Transformed 2007'!AB6</f>
        <v>0.23100278469999999</v>
      </c>
      <c r="D15" s="229">
        <f>'Transformed 2010'!AB6</f>
        <v>0.30548265600000002</v>
      </c>
      <c r="E15" s="229">
        <f>'Transformed 2013'!AB6</f>
        <v>0.30219102190000002</v>
      </c>
      <c r="F15" s="229">
        <f>'Transformed 2016'!AB6</f>
        <v>0.29594641020000001</v>
      </c>
      <c r="G15" s="229">
        <f>'Transformed 2019 new'!AB6</f>
        <v>0.36222254799999998</v>
      </c>
      <c r="K15" s="21">
        <v>1</v>
      </c>
      <c r="Q15" s="251">
        <f t="shared" si="4"/>
        <v>1.3224197985176931</v>
      </c>
      <c r="R15" s="251">
        <f t="shared" si="2"/>
        <v>0.98922480855999895</v>
      </c>
      <c r="S15" s="251">
        <f t="shared" si="2"/>
        <v>0.97933554855224503</v>
      </c>
      <c r="T15" s="251">
        <f t="shared" si="2"/>
        <v>1.2239464156879305</v>
      </c>
      <c r="U15" s="273">
        <f t="shared" si="5"/>
        <v>1.5680440756175871</v>
      </c>
      <c r="W15" s="240"/>
    </row>
    <row r="16" spans="1:23" s="21" customFormat="1" ht="15.75" customHeight="1">
      <c r="A16" s="118" t="s">
        <v>16</v>
      </c>
      <c r="B16" s="226" t="s">
        <v>16</v>
      </c>
      <c r="C16" s="229">
        <f>'Transformed 2007'!AB7</f>
        <v>0.69885631660000003</v>
      </c>
      <c r="D16" s="229">
        <f>'Transformed 2010'!AB7</f>
        <v>0.67894115649999998</v>
      </c>
      <c r="E16" s="229">
        <f>'Transformed 2013'!AB7</f>
        <v>0.67595474460000005</v>
      </c>
      <c r="F16" s="229">
        <f>'Transformed 2016'!AB7</f>
        <v>0.68428302379999995</v>
      </c>
      <c r="G16" s="229">
        <f>'Transformed 2019 new'!AB7</f>
        <v>0.70282569670000006</v>
      </c>
      <c r="N16" s="21">
        <v>1</v>
      </c>
      <c r="Q16" s="251">
        <f t="shared" si="4"/>
        <v>0.97150321228133252</v>
      </c>
      <c r="R16" s="251">
        <f t="shared" si="2"/>
        <v>0.99560136858487835</v>
      </c>
      <c r="S16" s="251">
        <f t="shared" si="2"/>
        <v>1.0123207644691188</v>
      </c>
      <c r="T16" s="251">
        <f t="shared" si="2"/>
        <v>1.0270979583813549</v>
      </c>
      <c r="U16" s="273">
        <f t="shared" si="5"/>
        <v>1.0056798228844972</v>
      </c>
      <c r="W16" s="240"/>
    </row>
    <row r="17" spans="1:23" s="21" customFormat="1" ht="15.75" customHeight="1">
      <c r="A17" s="118" t="s">
        <v>17</v>
      </c>
      <c r="B17" s="226" t="s">
        <v>17</v>
      </c>
      <c r="C17" s="229">
        <f>'Transformed 2007'!AB8</f>
        <v>0.35965221619999999</v>
      </c>
      <c r="D17" s="229">
        <f>'Transformed 2010'!AB8</f>
        <v>0.34390609240000003</v>
      </c>
      <c r="E17" s="229">
        <f>'Transformed 2013'!AB8</f>
        <v>0.38101728489999998</v>
      </c>
      <c r="F17" s="229">
        <f>'Transformed 2016'!AB8</f>
        <v>0.37653148510000001</v>
      </c>
      <c r="G17" s="229">
        <f>'Transformed 2019 new'!AB8</f>
        <v>0.66639633960000011</v>
      </c>
      <c r="O17" s="21">
        <v>1</v>
      </c>
      <c r="Q17" s="251">
        <f t="shared" si="4"/>
        <v>0.95621847137112137</v>
      </c>
      <c r="R17" s="251">
        <f t="shared" si="2"/>
        <v>1.1079108318233444</v>
      </c>
      <c r="S17" s="251">
        <f t="shared" si="2"/>
        <v>0.98822678136196029</v>
      </c>
      <c r="T17" s="251">
        <f t="shared" si="2"/>
        <v>1.76982899430845</v>
      </c>
      <c r="U17" s="273">
        <f t="shared" si="5"/>
        <v>1.8528909584959208</v>
      </c>
      <c r="W17" s="240"/>
    </row>
    <row r="18" spans="1:23" s="21" customFormat="1" ht="15.75" customHeight="1">
      <c r="A18" s="118" t="s">
        <v>18</v>
      </c>
      <c r="B18" s="226" t="s">
        <v>18</v>
      </c>
      <c r="C18" s="229">
        <f>'Transformed 2007'!AB9</f>
        <v>0.8312928839</v>
      </c>
      <c r="D18" s="229">
        <f>'Transformed 2010'!AB9</f>
        <v>0.84285193489999999</v>
      </c>
      <c r="E18" s="229">
        <f>'Transformed 2013'!AB9</f>
        <v>0.843629344</v>
      </c>
      <c r="F18" s="229">
        <f>'Transformed 2016'!AB9</f>
        <v>0.83127401449999994</v>
      </c>
      <c r="G18" s="229">
        <f>'Transformed 2019 new'!AB9</f>
        <v>0.80835405640000002</v>
      </c>
      <c r="M18" s="21">
        <v>1</v>
      </c>
      <c r="Q18" s="251">
        <f t="shared" si="4"/>
        <v>1.0139049079137679</v>
      </c>
      <c r="R18" s="251">
        <f t="shared" si="2"/>
        <v>1.0009223554788329</v>
      </c>
      <c r="S18" s="251">
        <f t="shared" si="2"/>
        <v>0.98535455222382584</v>
      </c>
      <c r="T18" s="251">
        <f t="shared" si="2"/>
        <v>0.97242791462236922</v>
      </c>
      <c r="U18" s="273">
        <f t="shared" si="5"/>
        <v>0.97240584161819987</v>
      </c>
      <c r="W18" s="240"/>
    </row>
    <row r="19" spans="1:23" s="21" customFormat="1" ht="15.75" customHeight="1">
      <c r="A19" s="118" t="s">
        <v>19</v>
      </c>
      <c r="B19" s="226" t="s">
        <v>19</v>
      </c>
      <c r="C19" s="229">
        <f>'Transformed 2007'!AB10</f>
        <v>0.82879891589999999</v>
      </c>
      <c r="D19" s="229">
        <f>'Transformed 2010'!AB10</f>
        <v>0.83237064979999997</v>
      </c>
      <c r="E19" s="229">
        <f>'Transformed 2013'!AB10</f>
        <v>0.83759700059999997</v>
      </c>
      <c r="F19" s="229">
        <f>'Transformed 2016'!AB10</f>
        <v>0.81317877959999996</v>
      </c>
      <c r="G19" s="229">
        <f>'Transformed 2019 new'!AB10</f>
        <v>0.81144545980000005</v>
      </c>
      <c r="L19" s="21">
        <v>1</v>
      </c>
      <c r="Q19" s="251">
        <f t="shared" si="4"/>
        <v>1.0043095301302625</v>
      </c>
      <c r="R19" s="251">
        <f t="shared" si="4"/>
        <v>1.0062788744428408</v>
      </c>
      <c r="S19" s="251">
        <f t="shared" si="4"/>
        <v>0.97084729173754392</v>
      </c>
      <c r="T19" s="251">
        <f t="shared" si="4"/>
        <v>0.99786846405306773</v>
      </c>
      <c r="U19" s="273">
        <f t="shared" si="5"/>
        <v>0.97906192229854005</v>
      </c>
      <c r="W19" s="240"/>
    </row>
    <row r="20" spans="1:23" s="21" customFormat="1" ht="15.75" customHeight="1">
      <c r="A20" s="118" t="s">
        <v>20</v>
      </c>
      <c r="B20" s="226" t="s">
        <v>20</v>
      </c>
      <c r="C20" s="229">
        <f>'Transformed 2007'!AB11</f>
        <v>0.24485754440000002</v>
      </c>
      <c r="D20" s="229">
        <f>'Transformed 2010'!AB11</f>
        <v>0.23666673230000002</v>
      </c>
      <c r="E20" s="229">
        <f>'Transformed 2013'!AB11</f>
        <v>0.22348407749999999</v>
      </c>
      <c r="F20" s="229">
        <f>'Transformed 2016'!AB11</f>
        <v>0.20166516299999998</v>
      </c>
      <c r="G20" s="229">
        <f>'Transformed 2019 new'!AB11</f>
        <v>0.2026412091</v>
      </c>
      <c r="O20" s="21">
        <v>1</v>
      </c>
      <c r="Q20" s="251">
        <f t="shared" si="4"/>
        <v>0.96654866355018465</v>
      </c>
      <c r="R20" s="251">
        <f t="shared" si="4"/>
        <v>0.94429865713745675</v>
      </c>
      <c r="S20" s="251">
        <f t="shared" si="4"/>
        <v>0.90236926610576984</v>
      </c>
      <c r="T20" s="251">
        <f t="shared" si="4"/>
        <v>1.0048399341040377</v>
      </c>
      <c r="U20" s="273">
        <f t="shared" si="5"/>
        <v>0.8275881782468778</v>
      </c>
      <c r="W20" s="240"/>
    </row>
    <row r="21" spans="1:23" s="21" customFormat="1" ht="15.75" customHeight="1">
      <c r="A21" s="118" t="s">
        <v>21</v>
      </c>
      <c r="B21" s="226" t="s">
        <v>21</v>
      </c>
      <c r="C21" s="229">
        <f>'Transformed 2007'!AB12</f>
        <v>0.2902667437</v>
      </c>
      <c r="D21" s="229">
        <f>'Transformed 2010'!AB12</f>
        <v>0.27744758219999999</v>
      </c>
      <c r="E21" s="229">
        <f>'Transformed 2013'!AB12</f>
        <v>0.2113132901</v>
      </c>
      <c r="F21" s="229">
        <f>'Transformed 2016'!AB12</f>
        <v>0.185729435</v>
      </c>
      <c r="G21" s="229">
        <f>'Transformed 2019 new'!AB12</f>
        <v>0.1755127397</v>
      </c>
      <c r="H21" s="21">
        <v>1</v>
      </c>
      <c r="Q21" s="251">
        <f t="shared" si="4"/>
        <v>0.95583661656655705</v>
      </c>
      <c r="R21" s="251">
        <f t="shared" si="4"/>
        <v>0.76163320085331787</v>
      </c>
      <c r="S21" s="251">
        <f t="shared" si="4"/>
        <v>0.87892926617207601</v>
      </c>
      <c r="T21" s="251">
        <f t="shared" si="4"/>
        <v>0.94499151251927305</v>
      </c>
      <c r="U21" s="273">
        <f t="shared" si="5"/>
        <v>0.60466017382066362</v>
      </c>
      <c r="W21" s="240"/>
    </row>
    <row r="22" spans="1:23" s="21" customFormat="1" ht="15.75" customHeight="1">
      <c r="A22" s="118" t="s">
        <v>22</v>
      </c>
      <c r="B22" s="226" t="s">
        <v>22</v>
      </c>
      <c r="C22" s="229">
        <f>'Transformed 2007'!AB13</f>
        <v>0.3051097814</v>
      </c>
      <c r="D22" s="229">
        <f>'Transformed 2010'!AB13</f>
        <v>0.44448795959999998</v>
      </c>
      <c r="E22" s="229">
        <f>'Transformed 2013'!AB13</f>
        <v>0.40434236089999998</v>
      </c>
      <c r="F22" s="229">
        <f>'Transformed 2016'!AB13</f>
        <v>0.33752467870000002</v>
      </c>
      <c r="G22" s="229">
        <f>'Transformed 2019 new'!AB13</f>
        <v>0.31227982929999998</v>
      </c>
      <c r="I22" s="21">
        <v>1</v>
      </c>
      <c r="Q22" s="251">
        <f t="shared" si="4"/>
        <v>1.4568132085456633</v>
      </c>
      <c r="R22" s="251">
        <f t="shared" si="4"/>
        <v>0.90968124595292188</v>
      </c>
      <c r="S22" s="251">
        <f t="shared" si="4"/>
        <v>0.83474973522122509</v>
      </c>
      <c r="T22" s="251">
        <f t="shared" si="4"/>
        <v>0.9252059153208223</v>
      </c>
      <c r="U22" s="273">
        <f t="shared" si="5"/>
        <v>1.0234998952413132</v>
      </c>
      <c r="W22" s="240"/>
    </row>
    <row r="23" spans="1:23" s="21" customFormat="1" ht="15.75" customHeight="1">
      <c r="A23" s="118" t="s">
        <v>23</v>
      </c>
      <c r="B23" s="226" t="s">
        <v>23</v>
      </c>
      <c r="C23" s="229">
        <f>'Transformed 2007'!AB14</f>
        <v>0.74001820900000004</v>
      </c>
      <c r="D23" s="229">
        <f>'Transformed 2010'!AB14</f>
        <v>0.75994275090000007</v>
      </c>
      <c r="E23" s="229">
        <f>'Transformed 2013'!AB14</f>
        <v>0.75844297599999999</v>
      </c>
      <c r="F23" s="229">
        <f>'Transformed 2016'!AB14</f>
        <v>0.7479334822</v>
      </c>
      <c r="G23" s="229">
        <f>'Transformed 2019 new'!AB14</f>
        <v>0.75964561080000004</v>
      </c>
      <c r="N23" s="21">
        <v>1</v>
      </c>
      <c r="Q23" s="251">
        <f t="shared" si="4"/>
        <v>1.0269243940996053</v>
      </c>
      <c r="R23" s="251">
        <f t="shared" si="4"/>
        <v>0.99802646331157985</v>
      </c>
      <c r="S23" s="251">
        <f t="shared" si="4"/>
        <v>0.98614333030621937</v>
      </c>
      <c r="T23" s="251">
        <f t="shared" si="4"/>
        <v>1.0156593184805012</v>
      </c>
      <c r="U23" s="273">
        <f t="shared" si="5"/>
        <v>1.0265228633043002</v>
      </c>
      <c r="W23" s="240"/>
    </row>
    <row r="24" spans="1:23" s="21" customFormat="1" ht="15.75" customHeight="1">
      <c r="A24" s="118" t="s">
        <v>24</v>
      </c>
      <c r="B24" s="267" t="s">
        <v>24</v>
      </c>
      <c r="C24" s="229"/>
      <c r="D24" s="229"/>
      <c r="E24" s="229"/>
      <c r="F24" s="229"/>
      <c r="G24" s="229"/>
      <c r="O24" s="21">
        <v>1</v>
      </c>
      <c r="Q24" s="240"/>
      <c r="R24" s="240"/>
      <c r="S24" s="240"/>
      <c r="T24" s="240"/>
      <c r="U24" s="274"/>
      <c r="W24" s="277" t="s">
        <v>681</v>
      </c>
    </row>
    <row r="25" spans="1:23" s="21" customFormat="1" ht="15.75" customHeight="1">
      <c r="A25" s="118" t="s">
        <v>25</v>
      </c>
      <c r="B25" s="226" t="s">
        <v>25</v>
      </c>
      <c r="C25" s="229">
        <f>'Transformed 2007'!AB16</f>
        <v>0.83147856519999996</v>
      </c>
      <c r="D25" s="229">
        <f>'Transformed 2010'!AB16</f>
        <v>0.83463384679999997</v>
      </c>
      <c r="E25" s="229">
        <f>'Transformed 2013'!AB16</f>
        <v>0.83994248910000002</v>
      </c>
      <c r="F25" s="229">
        <f>'Transformed 2016'!AB16</f>
        <v>0.83804615550000006</v>
      </c>
      <c r="G25" s="229">
        <f>'Transformed 2019 new'!AB16</f>
        <v>0.83110585879999999</v>
      </c>
      <c r="L25" s="21">
        <v>1</v>
      </c>
      <c r="Q25" s="251">
        <f t="shared" si="4"/>
        <v>1.0037947840534422</v>
      </c>
      <c r="R25" s="251">
        <f t="shared" si="4"/>
        <v>1.0063604445474545</v>
      </c>
      <c r="S25" s="251">
        <f t="shared" si="4"/>
        <v>0.99774230542613473</v>
      </c>
      <c r="T25" s="251">
        <f t="shared" si="4"/>
        <v>0.99171847916197486</v>
      </c>
      <c r="U25" s="273">
        <f t="shared" si="5"/>
        <v>0.999551754650572</v>
      </c>
      <c r="W25" s="240"/>
    </row>
    <row r="26" spans="1:23" s="21" customFormat="1" ht="15.75" customHeight="1">
      <c r="A26" s="118" t="s">
        <v>26</v>
      </c>
      <c r="B26" s="226" t="s">
        <v>26</v>
      </c>
      <c r="C26" s="229">
        <f>'Transformed 2007'!AB17</f>
        <v>0.62508502129999999</v>
      </c>
      <c r="D26" s="229">
        <f>'Transformed 2010'!AB17</f>
        <v>0.61587460920000003</v>
      </c>
      <c r="E26" s="229">
        <f>'Transformed 2013'!AB17</f>
        <v>0.58059522630000004</v>
      </c>
      <c r="F26" s="229">
        <f>'Transformed 2016'!AB17</f>
        <v>0.64989140209999996</v>
      </c>
      <c r="G26" s="229">
        <f>'Transformed 2019 new'!AB17</f>
        <v>0.50750346059999996</v>
      </c>
      <c r="K26" s="21">
        <v>1</v>
      </c>
      <c r="Q26" s="251">
        <f t="shared" si="4"/>
        <v>0.98526534505522956</v>
      </c>
      <c r="R26" s="251">
        <f t="shared" si="4"/>
        <v>0.9427166141078186</v>
      </c>
      <c r="S26" s="251">
        <f t="shared" si="4"/>
        <v>1.1193536781926516</v>
      </c>
      <c r="T26" s="251">
        <f t="shared" si="4"/>
        <v>0.78090502345484103</v>
      </c>
      <c r="U26" s="273">
        <f t="shared" si="5"/>
        <v>0.81189509155816331</v>
      </c>
      <c r="W26" s="240"/>
    </row>
    <row r="27" spans="1:23" s="21" customFormat="1" ht="15.75" customHeight="1">
      <c r="A27" s="118" t="s">
        <v>27</v>
      </c>
      <c r="B27" s="226" t="s">
        <v>27</v>
      </c>
      <c r="C27" s="229">
        <f>'Transformed 2007'!AB18</f>
        <v>0.62609450529999999</v>
      </c>
      <c r="D27" s="229">
        <f>'Transformed 2010'!AB18</f>
        <v>0.59913781529999999</v>
      </c>
      <c r="E27" s="229">
        <f>'Transformed 2013'!AB18</f>
        <v>0.58818284590000003</v>
      </c>
      <c r="F27" s="229">
        <f>'Transformed 2016'!AB18</f>
        <v>0.5657694888</v>
      </c>
      <c r="G27" s="229">
        <f>'Transformed 2019 new'!AB18</f>
        <v>0.52240139019999998</v>
      </c>
      <c r="N27" s="21">
        <v>1</v>
      </c>
      <c r="Q27" s="251">
        <f t="shared" si="4"/>
        <v>0.956944694815548</v>
      </c>
      <c r="R27" s="251">
        <f t="shared" si="4"/>
        <v>0.98171544322483706</v>
      </c>
      <c r="S27" s="251">
        <f t="shared" si="4"/>
        <v>0.9618938953146372</v>
      </c>
      <c r="T27" s="251">
        <f t="shared" si="4"/>
        <v>0.92334669956843385</v>
      </c>
      <c r="U27" s="273">
        <f t="shared" si="5"/>
        <v>0.83438104915117517</v>
      </c>
      <c r="W27" s="240"/>
    </row>
    <row r="28" spans="1:23" s="21" customFormat="1" ht="15.75" customHeight="1">
      <c r="A28" s="118" t="s">
        <v>28</v>
      </c>
      <c r="B28" s="226" t="s">
        <v>28</v>
      </c>
      <c r="C28" s="229">
        <f>'Transformed 2007'!AB19</f>
        <v>0.56667211369999992</v>
      </c>
      <c r="D28" s="229">
        <f>'Transformed 2010'!AB19</f>
        <v>0.54495579950000006</v>
      </c>
      <c r="E28" s="229">
        <f>'Transformed 2013'!AB19</f>
        <v>0.53855045459999995</v>
      </c>
      <c r="F28" s="229">
        <f>'Transformed 2016'!AB19</f>
        <v>0.52300631009999998</v>
      </c>
      <c r="G28" s="229">
        <f>'Transformed 2019 new'!AB19</f>
        <v>0.49394000280000006</v>
      </c>
      <c r="O28" s="21">
        <v>1</v>
      </c>
      <c r="Q28" s="251">
        <f t="shared" si="4"/>
        <v>0.96167746096026063</v>
      </c>
      <c r="R28" s="251">
        <f t="shared" si="4"/>
        <v>0.98824612031677239</v>
      </c>
      <c r="S28" s="251">
        <f t="shared" si="4"/>
        <v>0.97113706920636589</v>
      </c>
      <c r="T28" s="251">
        <f t="shared" si="4"/>
        <v>0.94442455714455453</v>
      </c>
      <c r="U28" s="273">
        <f t="shared" si="5"/>
        <v>0.87165044980755002</v>
      </c>
      <c r="W28" s="240"/>
    </row>
    <row r="29" spans="1:23" s="21" customFormat="1" ht="15.75" customHeight="1">
      <c r="A29" s="118" t="s">
        <v>29</v>
      </c>
      <c r="B29" s="226" t="s">
        <v>29</v>
      </c>
      <c r="C29" s="229">
        <f>'Transformed 2007'!AB20</f>
        <v>0.66958354809999998</v>
      </c>
      <c r="D29" s="229">
        <f>'Transformed 2010'!AB20</f>
        <v>0.66152598019999997</v>
      </c>
      <c r="E29" s="229">
        <f>'Transformed 2013'!AB20</f>
        <v>0.66318510890000004</v>
      </c>
      <c r="F29" s="229">
        <f>'Transformed 2016'!AB20</f>
        <v>0.64392462620000002</v>
      </c>
      <c r="G29" s="229">
        <f>'Transformed 2019 new'!AB20</f>
        <v>0.64263823489999994</v>
      </c>
      <c r="K29" s="21">
        <v>1</v>
      </c>
      <c r="Q29" s="251">
        <f t="shared" si="4"/>
        <v>0.98796629946649073</v>
      </c>
      <c r="R29" s="251">
        <f t="shared" si="4"/>
        <v>1.0025080325635864</v>
      </c>
      <c r="S29" s="251">
        <f t="shared" si="4"/>
        <v>0.97095760679556475</v>
      </c>
      <c r="T29" s="251">
        <f t="shared" si="4"/>
        <v>0.99800226416624027</v>
      </c>
      <c r="U29" s="273">
        <f t="shared" si="5"/>
        <v>0.95975810146999629</v>
      </c>
      <c r="W29" s="240"/>
    </row>
    <row r="30" spans="1:23" s="21" customFormat="1" ht="15.75" customHeight="1">
      <c r="A30" s="118" t="s">
        <v>30</v>
      </c>
      <c r="B30" s="226" t="s">
        <v>30</v>
      </c>
      <c r="C30" s="229">
        <f>'Transformed 2007'!AB21</f>
        <v>0.74540167950000003</v>
      </c>
      <c r="D30" s="229">
        <f>'Transformed 2010'!AB21</f>
        <v>0.75123551579999992</v>
      </c>
      <c r="E30" s="229">
        <f>'Transformed 2013'!AB21</f>
        <v>0.73766564869999995</v>
      </c>
      <c r="F30" s="229">
        <f>'Transformed 2016'!AB21</f>
        <v>0.70323063519999995</v>
      </c>
      <c r="G30" s="229">
        <f>'Transformed 2019 new'!AB21</f>
        <v>0.62523734620000004</v>
      </c>
      <c r="N30" s="21">
        <v>1</v>
      </c>
      <c r="Q30" s="251">
        <f t="shared" si="4"/>
        <v>1.0078264329963853</v>
      </c>
      <c r="R30" s="251">
        <f t="shared" si="4"/>
        <v>0.98193660068700395</v>
      </c>
      <c r="S30" s="251">
        <f t="shared" si="4"/>
        <v>0.95331894122942373</v>
      </c>
      <c r="T30" s="251">
        <f t="shared" si="4"/>
        <v>0.88909287352389232</v>
      </c>
      <c r="U30" s="273">
        <f t="shared" si="5"/>
        <v>0.83879251066270244</v>
      </c>
      <c r="W30" s="240"/>
    </row>
    <row r="31" spans="1:23" s="21" customFormat="1" ht="15.75" customHeight="1">
      <c r="A31" s="118" t="s">
        <v>31</v>
      </c>
      <c r="B31" s="226" t="s">
        <v>31</v>
      </c>
      <c r="C31" s="229">
        <f>'Transformed 2007'!AB22</f>
        <v>0.30892163520000004</v>
      </c>
      <c r="D31" s="229">
        <f>'Transformed 2010'!AB22</f>
        <v>0.38893709180000002</v>
      </c>
      <c r="E31" s="229">
        <f>'Transformed 2013'!AB22</f>
        <v>0.41723990439999997</v>
      </c>
      <c r="F31" s="229">
        <f>'Transformed 2016'!AB22</f>
        <v>0.3329912304</v>
      </c>
      <c r="G31" s="229">
        <f>'Transformed 2019 new'!AB22</f>
        <v>0.32411986580000002</v>
      </c>
      <c r="J31" s="21">
        <v>1</v>
      </c>
      <c r="Q31" s="251">
        <f t="shared" si="4"/>
        <v>1.2590153860482995</v>
      </c>
      <c r="R31" s="251">
        <f t="shared" si="4"/>
        <v>1.0727696411494583</v>
      </c>
      <c r="S31" s="251">
        <f t="shared" si="4"/>
        <v>0.79808097664783195</v>
      </c>
      <c r="T31" s="251">
        <f t="shared" si="4"/>
        <v>0.97335856385964459</v>
      </c>
      <c r="U31" s="273">
        <f t="shared" si="5"/>
        <v>1.049197689213837</v>
      </c>
      <c r="W31" s="240"/>
    </row>
    <row r="32" spans="1:23" s="21" customFormat="1" ht="15.75" customHeight="1">
      <c r="A32" s="118" t="s">
        <v>32</v>
      </c>
      <c r="B32" s="226" t="s">
        <v>32</v>
      </c>
      <c r="C32" s="229">
        <f>'Transformed 2007'!AB23</f>
        <v>0.68276613019999999</v>
      </c>
      <c r="D32" s="229">
        <f>'Transformed 2010'!AB23</f>
        <v>0.65337693760000004</v>
      </c>
      <c r="E32" s="229">
        <f>'Transformed 2013'!AB23</f>
        <v>0.62784287290000007</v>
      </c>
      <c r="F32" s="229">
        <f>'Transformed 2016'!AB23</f>
        <v>0.63286263440000001</v>
      </c>
      <c r="G32" s="229">
        <f>'Transformed 2019 new'!AB23</f>
        <v>0.60398805339999995</v>
      </c>
      <c r="L32" s="21">
        <v>1</v>
      </c>
      <c r="Q32" s="251">
        <f t="shared" si="4"/>
        <v>0.95695569639432598</v>
      </c>
      <c r="R32" s="251">
        <f t="shared" si="4"/>
        <v>0.96091985616481612</v>
      </c>
      <c r="S32" s="251">
        <f t="shared" si="4"/>
        <v>1.0079952512271322</v>
      </c>
      <c r="T32" s="251">
        <f t="shared" si="4"/>
        <v>0.95437464715012721</v>
      </c>
      <c r="U32" s="273">
        <f t="shared" si="5"/>
        <v>0.88461923737060022</v>
      </c>
      <c r="W32" s="240"/>
    </row>
    <row r="33" spans="1:23" s="21" customFormat="1" ht="15.75" customHeight="1">
      <c r="A33" s="118" t="s">
        <v>33</v>
      </c>
      <c r="B33" s="226" t="s">
        <v>33</v>
      </c>
      <c r="C33" s="229">
        <f>'Transformed 2007'!AB24</f>
        <v>0.50935529540000002</v>
      </c>
      <c r="D33" s="229">
        <f>'Transformed 2010'!AB24</f>
        <v>0.52045340539999996</v>
      </c>
      <c r="E33" s="229">
        <f>'Transformed 2013'!AB24</f>
        <v>0.54898276359999998</v>
      </c>
      <c r="F33" s="229">
        <f>'Transformed 2016'!AB24</f>
        <v>0.61868718300000003</v>
      </c>
      <c r="G33" s="229">
        <f>'Transformed 2019 new'!AB24</f>
        <v>0.5909391799</v>
      </c>
      <c r="K33" s="21">
        <v>1</v>
      </c>
      <c r="Q33" s="251">
        <f t="shared" si="4"/>
        <v>1.0217885434788394</v>
      </c>
      <c r="R33" s="251">
        <f t="shared" si="4"/>
        <v>1.0548163541711741</v>
      </c>
      <c r="S33" s="251">
        <f t="shared" si="4"/>
        <v>1.126970141909206</v>
      </c>
      <c r="T33" s="251">
        <f t="shared" si="4"/>
        <v>0.95515018920312755</v>
      </c>
      <c r="U33" s="273">
        <f t="shared" si="5"/>
        <v>1.1601708772575567</v>
      </c>
      <c r="W33" s="240"/>
    </row>
    <row r="34" spans="1:23" s="21" customFormat="1" ht="15.75" customHeight="1">
      <c r="A34" s="118" t="s">
        <v>34</v>
      </c>
      <c r="B34" s="226" t="s">
        <v>34</v>
      </c>
      <c r="C34" s="229">
        <f>'Transformed 2007'!AB25</f>
        <v>0.3920317807</v>
      </c>
      <c r="D34" s="229">
        <f>'Transformed 2010'!AB25</f>
        <v>0.33519465949999999</v>
      </c>
      <c r="E34" s="229">
        <f>'Transformed 2013'!AB25</f>
        <v>0.30537893459999998</v>
      </c>
      <c r="F34" s="229">
        <f>'Transformed 2016'!AB25</f>
        <v>0.18418350890000001</v>
      </c>
      <c r="G34" s="229">
        <f>'Transformed 2019 new'!AB25</f>
        <v>0.1663760104</v>
      </c>
      <c r="K34" s="21">
        <v>1</v>
      </c>
      <c r="Q34" s="251">
        <f t="shared" si="4"/>
        <v>0.85501909794529063</v>
      </c>
      <c r="R34" s="251">
        <f t="shared" si="4"/>
        <v>0.91104952285195939</v>
      </c>
      <c r="S34" s="251">
        <f t="shared" si="4"/>
        <v>0.60313102192609469</v>
      </c>
      <c r="T34" s="251">
        <f t="shared" si="4"/>
        <v>0.9033165422553201</v>
      </c>
      <c r="U34" s="273">
        <f t="shared" si="5"/>
        <v>0.42439419095799852</v>
      </c>
      <c r="W34" s="240"/>
    </row>
    <row r="35" spans="1:23" s="21" customFormat="1" ht="15.75" customHeight="1">
      <c r="A35" s="118" t="s">
        <v>35</v>
      </c>
      <c r="B35" s="226" t="s">
        <v>35</v>
      </c>
      <c r="C35" s="229">
        <f>'Transformed 2007'!AB26</f>
        <v>0.32686298800000002</v>
      </c>
      <c r="D35" s="229">
        <f>'Transformed 2010'!AB26</f>
        <v>0.32119026519999999</v>
      </c>
      <c r="E35" s="229">
        <f>'Transformed 2013'!AB26</f>
        <v>0.3096595144</v>
      </c>
      <c r="F35" s="229">
        <f>'Transformed 2016'!AB26</f>
        <v>0.28436440280000003</v>
      </c>
      <c r="G35" s="229">
        <f>'Transformed 2019 new'!AB26</f>
        <v>0.23558885909999999</v>
      </c>
      <c r="J35" s="21">
        <v>1</v>
      </c>
      <c r="Q35" s="251">
        <f t="shared" si="4"/>
        <v>0.9826449521412316</v>
      </c>
      <c r="R35" s="251">
        <f t="shared" si="4"/>
        <v>0.96409993686197193</v>
      </c>
      <c r="S35" s="251">
        <f t="shared" si="4"/>
        <v>0.91831314581432422</v>
      </c>
      <c r="T35" s="251">
        <f t="shared" si="4"/>
        <v>0.82847521272096425</v>
      </c>
      <c r="U35" s="273">
        <f t="shared" si="5"/>
        <v>0.72075722167723677</v>
      </c>
      <c r="W35" s="240"/>
    </row>
    <row r="36" spans="1:23" s="21" customFormat="1" ht="15.75" customHeight="1">
      <c r="A36" s="118" t="s">
        <v>36</v>
      </c>
      <c r="B36" s="226" t="s">
        <v>36</v>
      </c>
      <c r="C36" s="229">
        <f>'Transformed 2007'!AB27</f>
        <v>0.32111730270000005</v>
      </c>
      <c r="D36" s="229">
        <f>'Transformed 2010'!AB27</f>
        <v>0.32050779150000003</v>
      </c>
      <c r="E36" s="229">
        <f>'Transformed 2013'!AB27</f>
        <v>0.32620120720000001</v>
      </c>
      <c r="F36" s="229">
        <f>'Transformed 2016'!AB27</f>
        <v>0.31867996100000001</v>
      </c>
      <c r="G36" s="229">
        <f>'Transformed 2019 new'!AB27</f>
        <v>0.2844799247</v>
      </c>
      <c r="K36" s="21">
        <v>1</v>
      </c>
      <c r="Q36" s="251">
        <f t="shared" si="4"/>
        <v>0.99810190483391847</v>
      </c>
      <c r="R36" s="251">
        <f t="shared" si="4"/>
        <v>1.0177637357062503</v>
      </c>
      <c r="S36" s="251">
        <f t="shared" si="4"/>
        <v>0.9769429234656738</v>
      </c>
      <c r="T36" s="251">
        <f t="shared" si="4"/>
        <v>0.89268218750660633</v>
      </c>
      <c r="U36" s="273">
        <f t="shared" si="5"/>
        <v>0.8859065590924321</v>
      </c>
      <c r="W36" s="240"/>
    </row>
    <row r="37" spans="1:23" s="21" customFormat="1" ht="15.75" customHeight="1">
      <c r="A37" s="118" t="s">
        <v>37</v>
      </c>
      <c r="B37" s="226" t="s">
        <v>37</v>
      </c>
      <c r="C37" s="229">
        <f>'Transformed 2007'!AB28</f>
        <v>0.80778758959999997</v>
      </c>
      <c r="D37" s="229">
        <f>'Transformed 2010'!AB28</f>
        <v>0.80435681679999993</v>
      </c>
      <c r="E37" s="229">
        <f>'Transformed 2013'!AB28</f>
        <v>0.80779575869999998</v>
      </c>
      <c r="F37" s="229">
        <f>'Transformed 2016'!AB28</f>
        <v>0.81725573109999994</v>
      </c>
      <c r="G37" s="229">
        <f>'Transformed 2019 new'!AB28</f>
        <v>0.82413785510000004</v>
      </c>
      <c r="M37" s="21">
        <v>1</v>
      </c>
      <c r="Q37" s="251">
        <f t="shared" si="4"/>
        <v>0.99575287755819708</v>
      </c>
      <c r="R37" s="251">
        <f t="shared" si="4"/>
        <v>1.0042753934922579</v>
      </c>
      <c r="S37" s="251">
        <f t="shared" si="4"/>
        <v>1.0117108468299265</v>
      </c>
      <c r="T37" s="251">
        <f t="shared" si="4"/>
        <v>1.008421016504512</v>
      </c>
      <c r="U37" s="273">
        <f t="shared" si="5"/>
        <v>1.0202407980891317</v>
      </c>
      <c r="W37" s="240"/>
    </row>
    <row r="38" spans="1:23" s="21" customFormat="1" ht="15.75" customHeight="1">
      <c r="A38" s="118" t="s">
        <v>38</v>
      </c>
      <c r="B38" s="226" t="s">
        <v>38</v>
      </c>
      <c r="C38" s="229">
        <f>'Transformed 2007'!AB29</f>
        <v>0.32335950950000003</v>
      </c>
      <c r="D38" s="229">
        <f>'Transformed 2010'!AB29</f>
        <v>0.32106105260000001</v>
      </c>
      <c r="E38" s="229">
        <f>'Transformed 2013'!AB29</f>
        <v>0.2474622688</v>
      </c>
      <c r="F38" s="229">
        <f>'Transformed 2016'!AB29</f>
        <v>0.3463250732</v>
      </c>
      <c r="G38" s="229">
        <f>'Transformed 2019 new'!AB29</f>
        <v>0.33142846300000001</v>
      </c>
      <c r="K38" s="21">
        <v>1</v>
      </c>
      <c r="Q38" s="251">
        <f t="shared" si="4"/>
        <v>0.99289194586064888</v>
      </c>
      <c r="R38" s="251">
        <f t="shared" si="4"/>
        <v>0.77076389925222588</v>
      </c>
      <c r="S38" s="251">
        <f t="shared" si="4"/>
        <v>1.399506578838899</v>
      </c>
      <c r="T38" s="251">
        <f t="shared" si="4"/>
        <v>0.95698662513124677</v>
      </c>
      <c r="U38" s="273">
        <f t="shared" si="5"/>
        <v>1.0249535061222623</v>
      </c>
      <c r="W38" s="240"/>
    </row>
    <row r="39" spans="1:23" s="21" customFormat="1" ht="15.75" customHeight="1">
      <c r="A39" s="118" t="s">
        <v>39</v>
      </c>
      <c r="B39" s="226" t="s">
        <v>39</v>
      </c>
      <c r="C39" s="229">
        <f>'Transformed 2007'!AB30</f>
        <v>0.25280388450000002</v>
      </c>
      <c r="D39" s="229">
        <f>'Transformed 2010'!AB30</f>
        <v>0.26527266690000001</v>
      </c>
      <c r="E39" s="229">
        <f>'Transformed 2013'!AB30</f>
        <v>0.26122787000000003</v>
      </c>
      <c r="F39" s="229">
        <f>'Transformed 2016'!AB30</f>
        <v>0.25908525040000002</v>
      </c>
      <c r="G39" s="229">
        <f>'Transformed 2019 new'!AB30</f>
        <v>0.249942204</v>
      </c>
      <c r="K39" s="21">
        <v>1</v>
      </c>
      <c r="Q39" s="251">
        <f t="shared" si="4"/>
        <v>1.0493219573135157</v>
      </c>
      <c r="R39" s="251">
        <f t="shared" si="4"/>
        <v>0.98475230430911775</v>
      </c>
      <c r="S39" s="251">
        <f t="shared" si="4"/>
        <v>0.99179789047776556</v>
      </c>
      <c r="T39" s="251">
        <f t="shared" si="4"/>
        <v>0.9647102782351209</v>
      </c>
      <c r="U39" s="273">
        <f t="shared" si="5"/>
        <v>0.98868023525168569</v>
      </c>
      <c r="W39" s="240"/>
    </row>
    <row r="40" spans="1:23" s="21" customFormat="1" ht="15.75" customHeight="1">
      <c r="A40" s="118" t="s">
        <v>40</v>
      </c>
      <c r="B40" s="226" t="s">
        <v>40</v>
      </c>
      <c r="C40" s="229">
        <f>'Transformed 2007'!AB31</f>
        <v>0.80975727650000007</v>
      </c>
      <c r="D40" s="229">
        <f>'Transformed 2010'!AB31</f>
        <v>0.80998112820000001</v>
      </c>
      <c r="E40" s="229">
        <f>'Transformed 2013'!AB31</f>
        <v>0.81340939760000008</v>
      </c>
      <c r="F40" s="229">
        <f>'Transformed 2016'!AB31</f>
        <v>0.79810877610000008</v>
      </c>
      <c r="G40" s="229">
        <f>'Transformed 2019 new'!AB31</f>
        <v>0.76934633490000004</v>
      </c>
      <c r="N40" s="21">
        <v>1</v>
      </c>
      <c r="Q40" s="251">
        <f t="shared" si="4"/>
        <v>1.0002764429619793</v>
      </c>
      <c r="R40" s="251">
        <f t="shared" si="4"/>
        <v>1.0042325299697026</v>
      </c>
      <c r="S40" s="251">
        <f t="shared" si="4"/>
        <v>0.98118951963778001</v>
      </c>
      <c r="T40" s="251">
        <f t="shared" si="4"/>
        <v>0.963961753007467</v>
      </c>
      <c r="U40" s="273">
        <f t="shared" si="5"/>
        <v>0.9500949941757022</v>
      </c>
      <c r="W40" s="240"/>
    </row>
    <row r="41" spans="1:23" s="21" customFormat="1" ht="15.75" customHeight="1">
      <c r="A41" s="118" t="s">
        <v>41</v>
      </c>
      <c r="B41" s="226" t="s">
        <v>41</v>
      </c>
      <c r="C41" s="229">
        <f>'Transformed 2007'!AB32</f>
        <v>0.13772629210000001</v>
      </c>
      <c r="D41" s="229">
        <f>'Transformed 2010'!AB32</f>
        <v>0.1417793007</v>
      </c>
      <c r="E41" s="229">
        <f>'Transformed 2013'!AB32</f>
        <v>0.14216698979999998</v>
      </c>
      <c r="F41" s="229">
        <f>'Transformed 2016'!AB32</f>
        <v>0.1423196464</v>
      </c>
      <c r="G41" s="229">
        <f>'Transformed 2019 new'!AB32</f>
        <v>0.13494038629999999</v>
      </c>
      <c r="J41" s="21">
        <v>1</v>
      </c>
      <c r="Q41" s="251">
        <f t="shared" si="4"/>
        <v>1.0294279947437863</v>
      </c>
      <c r="R41" s="251">
        <f t="shared" si="4"/>
        <v>1.0027344548751889</v>
      </c>
      <c r="S41" s="251">
        <f t="shared" si="4"/>
        <v>1.0010737837258479</v>
      </c>
      <c r="T41" s="251">
        <f t="shared" si="4"/>
        <v>0.94815009531951722</v>
      </c>
      <c r="U41" s="273">
        <f t="shared" si="5"/>
        <v>0.97977215709853549</v>
      </c>
      <c r="W41" s="240"/>
    </row>
    <row r="42" spans="1:23" s="21" customFormat="1" ht="15.75" customHeight="1">
      <c r="A42" s="118" t="s">
        <v>42</v>
      </c>
      <c r="B42" s="226" t="s">
        <v>42</v>
      </c>
      <c r="C42" s="229">
        <f>'Transformed 2007'!AB33</f>
        <v>0.53254364889999994</v>
      </c>
      <c r="D42" s="229">
        <f>'Transformed 2010'!AB33</f>
        <v>0.55812531359999995</v>
      </c>
      <c r="E42" s="229">
        <f>'Transformed 2013'!AB33</f>
        <v>0.58448608940000002</v>
      </c>
      <c r="F42" s="229">
        <f>'Transformed 2016'!AB33</f>
        <v>0.60485593580000008</v>
      </c>
      <c r="G42" s="229">
        <f>'Transformed 2019 new'!AB33</f>
        <v>0.60917869530000002</v>
      </c>
      <c r="N42" s="21">
        <v>1</v>
      </c>
      <c r="Q42" s="251">
        <f t="shared" si="4"/>
        <v>1.0480367473217274</v>
      </c>
      <c r="R42" s="251">
        <f t="shared" si="4"/>
        <v>1.0472309267429007</v>
      </c>
      <c r="S42" s="251">
        <f t="shared" si="4"/>
        <v>1.0348508660332885</v>
      </c>
      <c r="T42" s="251">
        <f t="shared" si="4"/>
        <v>1.0071467588299063</v>
      </c>
      <c r="U42" s="273">
        <f t="shared" si="5"/>
        <v>1.1439037843344753</v>
      </c>
      <c r="W42" s="240"/>
    </row>
    <row r="43" spans="1:23" s="21" customFormat="1" ht="15.75" customHeight="1">
      <c r="A43" s="118" t="s">
        <v>43</v>
      </c>
      <c r="B43" s="227" t="s">
        <v>43</v>
      </c>
      <c r="C43" s="229">
        <f>'Transformed 2007'!AB34</f>
        <v>0.32197482059999999</v>
      </c>
      <c r="D43" s="229">
        <f>'Transformed 2010'!AB34</f>
        <v>0.30255191949999999</v>
      </c>
      <c r="E43" s="229">
        <f>'Transformed 2013'!AB34</f>
        <v>0.2785413866</v>
      </c>
      <c r="F43" s="229">
        <f>'Transformed 2016'!AB34</f>
        <v>0.27475511650000001</v>
      </c>
      <c r="G43" s="229">
        <f>'Transformed 2019 new'!AB34</f>
        <v>0.3017320147</v>
      </c>
      <c r="K43" s="21">
        <v>1</v>
      </c>
      <c r="Q43" s="251">
        <f t="shared" si="4"/>
        <v>0.93967571419465212</v>
      </c>
      <c r="R43" s="251">
        <f t="shared" si="4"/>
        <v>0.92063995845843583</v>
      </c>
      <c r="S43" s="251">
        <f t="shared" si="4"/>
        <v>0.98640679524785568</v>
      </c>
      <c r="T43" s="251">
        <f t="shared" si="4"/>
        <v>1.0981852441681463</v>
      </c>
      <c r="U43" s="273">
        <f t="shared" si="5"/>
        <v>0.93712922686849387</v>
      </c>
      <c r="W43" s="240"/>
    </row>
    <row r="44" spans="1:23" s="21" customFormat="1" ht="15.75" customHeight="1">
      <c r="A44" s="118" t="s">
        <v>44</v>
      </c>
      <c r="B44" s="227" t="s">
        <v>44</v>
      </c>
      <c r="C44" s="229">
        <f>'Transformed 2007'!AB35</f>
        <v>0.26529952530000001</v>
      </c>
      <c r="D44" s="229">
        <f>'Transformed 2010'!AB35</f>
        <v>0.28257538370000002</v>
      </c>
      <c r="E44" s="229">
        <f>'Transformed 2013'!AB35</f>
        <v>0.27380585670000002</v>
      </c>
      <c r="F44" s="229">
        <f>'Transformed 2016'!AB35</f>
        <v>0.2638646107</v>
      </c>
      <c r="G44" s="229">
        <f>'Transformed 2019 new'!AB35</f>
        <v>0.25133386369999999</v>
      </c>
      <c r="K44" s="21">
        <v>1</v>
      </c>
      <c r="Q44" s="251">
        <f t="shared" si="4"/>
        <v>1.0651183162897278</v>
      </c>
      <c r="R44" s="251">
        <f t="shared" si="4"/>
        <v>0.96896570789297665</v>
      </c>
      <c r="S44" s="251">
        <f t="shared" si="4"/>
        <v>0.96369235443019652</v>
      </c>
      <c r="T44" s="251">
        <f t="shared" si="4"/>
        <v>0.95251069490994833</v>
      </c>
      <c r="U44" s="273">
        <f t="shared" si="5"/>
        <v>0.94735888960145076</v>
      </c>
      <c r="W44" s="240"/>
    </row>
    <row r="45" spans="1:23" s="21" customFormat="1" ht="15.75" customHeight="1">
      <c r="A45" s="118" t="s">
        <v>45</v>
      </c>
      <c r="B45" s="226" t="s">
        <v>45</v>
      </c>
      <c r="C45" s="229">
        <f>'Transformed 2007'!AB36</f>
        <v>0.80337862940000004</v>
      </c>
      <c r="D45" s="229">
        <f>'Transformed 2010'!AB36</f>
        <v>0.81558454750000009</v>
      </c>
      <c r="E45" s="229">
        <f>'Transformed 2013'!AB36</f>
        <v>0.81969309470000007</v>
      </c>
      <c r="F45" s="229">
        <f>'Transformed 2016'!AB36</f>
        <v>0.81859192040000006</v>
      </c>
      <c r="G45" s="229">
        <f>'Transformed 2019 new'!AB36</f>
        <v>0.81497656060000001</v>
      </c>
      <c r="N45" s="21">
        <v>1</v>
      </c>
      <c r="Q45" s="251">
        <f t="shared" si="4"/>
        <v>1.0151932322485551</v>
      </c>
      <c r="R45" s="251">
        <f t="shared" si="4"/>
        <v>1.0050375490960366</v>
      </c>
      <c r="S45" s="251">
        <f t="shared" si="4"/>
        <v>0.99865660171212856</v>
      </c>
      <c r="T45" s="251">
        <f t="shared" si="4"/>
        <v>0.99558344064984983</v>
      </c>
      <c r="U45" s="273">
        <f t="shared" si="5"/>
        <v>1.0144364447541527</v>
      </c>
      <c r="W45" s="240"/>
    </row>
    <row r="46" spans="1:23" s="21" customFormat="1" ht="15.75" customHeight="1">
      <c r="A46" s="118" t="s">
        <v>46</v>
      </c>
      <c r="B46" s="226" t="s">
        <v>46</v>
      </c>
      <c r="C46" s="229">
        <f>'Transformed 2007'!AB37</f>
        <v>0.35638206289999996</v>
      </c>
      <c r="D46" s="229">
        <f>'Transformed 2010'!AB37</f>
        <v>0.37246376059999997</v>
      </c>
      <c r="E46" s="229">
        <f>'Transformed 2013'!AB37</f>
        <v>0.41558951119999998</v>
      </c>
      <c r="F46" s="229">
        <f>'Transformed 2016'!AB37</f>
        <v>0.49242865670000002</v>
      </c>
      <c r="G46" s="229">
        <f>'Transformed 2019 new'!AB37</f>
        <v>0.50491310970000003</v>
      </c>
      <c r="K46" s="21">
        <v>1</v>
      </c>
      <c r="Q46" s="251">
        <f t="shared" si="4"/>
        <v>1.0451248796562258</v>
      </c>
      <c r="R46" s="251">
        <f t="shared" si="4"/>
        <v>1.1157850914959591</v>
      </c>
      <c r="S46" s="251">
        <f t="shared" si="4"/>
        <v>1.1848919268393703</v>
      </c>
      <c r="T46" s="251">
        <f t="shared" si="4"/>
        <v>1.0253528157432272</v>
      </c>
      <c r="U46" s="273">
        <f t="shared" si="5"/>
        <v>1.4167747545747766</v>
      </c>
      <c r="W46" s="240"/>
    </row>
    <row r="47" spans="1:23" s="21" customFormat="1" ht="14">
      <c r="A47" s="118" t="s">
        <v>47</v>
      </c>
      <c r="B47" s="226" t="s">
        <v>47</v>
      </c>
      <c r="C47" s="229">
        <f>'Transformed 2007'!AB38</f>
        <v>0.69755663560000003</v>
      </c>
      <c r="D47" s="229">
        <f>'Transformed 2010'!AB38</f>
        <v>0.71954835989999999</v>
      </c>
      <c r="E47" s="229">
        <f>'Transformed 2013'!AB38</f>
        <v>0.7240655694</v>
      </c>
      <c r="F47" s="229">
        <f>'Transformed 2016'!AB38</f>
        <v>0.68894482369999999</v>
      </c>
      <c r="G47" s="229">
        <f>'Transformed 2019 new'!AB38</f>
        <v>0.66880914949999992</v>
      </c>
      <c r="L47" s="21">
        <v>1</v>
      </c>
      <c r="Q47" s="251">
        <f t="shared" si="4"/>
        <v>1.0315267939227384</v>
      </c>
      <c r="R47" s="251">
        <f t="shared" si="4"/>
        <v>1.0062778400337509</v>
      </c>
      <c r="S47" s="251">
        <f t="shared" si="4"/>
        <v>0.95149507560606295</v>
      </c>
      <c r="T47" s="251">
        <f t="shared" si="4"/>
        <v>0.970773168608974</v>
      </c>
      <c r="U47" s="273">
        <f t="shared" si="5"/>
        <v>0.9587883124711829</v>
      </c>
      <c r="W47" s="240"/>
    </row>
    <row r="48" spans="1:23" s="21" customFormat="1" ht="14">
      <c r="A48" s="118" t="s">
        <v>48</v>
      </c>
      <c r="B48" s="226" t="s">
        <v>48</v>
      </c>
      <c r="C48" s="229">
        <f>'Transformed 2007'!AB39</f>
        <v>0.78406425619999998</v>
      </c>
      <c r="D48" s="229">
        <f>'Transformed 2010'!AB39</f>
        <v>0.78198766759999994</v>
      </c>
      <c r="E48" s="229">
        <f>'Transformed 2013'!AB39</f>
        <v>0.78065756750000004</v>
      </c>
      <c r="F48" s="229">
        <f>'Transformed 2016'!AB39</f>
        <v>0.78558485789999999</v>
      </c>
      <c r="G48" s="229">
        <f>'Transformed 2019 new'!AB39</f>
        <v>0.78577599529999997</v>
      </c>
      <c r="L48" s="21">
        <v>1</v>
      </c>
      <c r="Q48" s="251">
        <f t="shared" si="4"/>
        <v>0.99735150712001042</v>
      </c>
      <c r="R48" s="251">
        <f t="shared" si="4"/>
        <v>0.99829907790735095</v>
      </c>
      <c r="S48" s="251">
        <f t="shared" si="4"/>
        <v>1.0063117179735788</v>
      </c>
      <c r="T48" s="251">
        <f t="shared" si="4"/>
        <v>1.0002433058606945</v>
      </c>
      <c r="U48" s="273">
        <f t="shared" si="5"/>
        <v>1.002183161758063</v>
      </c>
      <c r="W48" s="240"/>
    </row>
    <row r="49" spans="1:23" s="21" customFormat="1" ht="14">
      <c r="A49" s="118" t="s">
        <v>243</v>
      </c>
      <c r="B49" s="226" t="s">
        <v>49</v>
      </c>
      <c r="C49" s="229">
        <f>'Transformed 2007'!AB40</f>
        <v>0.80666905980000003</v>
      </c>
      <c r="D49" s="229">
        <f>'Transformed 2010'!AB40</f>
        <v>0.80166248890000003</v>
      </c>
      <c r="E49" s="229">
        <f>'Transformed 2013'!AB40</f>
        <v>0.78802003529999998</v>
      </c>
      <c r="F49" s="229">
        <f>'Transformed 2016'!AB40</f>
        <v>0.7840004478</v>
      </c>
      <c r="G49" s="229">
        <f>'Transformed 2019 new'!AB40</f>
        <v>0.74380695009999998</v>
      </c>
      <c r="L49" s="21">
        <v>1</v>
      </c>
      <c r="Q49" s="251">
        <f t="shared" si="4"/>
        <v>0.99379352556147216</v>
      </c>
      <c r="R49" s="251">
        <f t="shared" si="4"/>
        <v>0.98298229767652034</v>
      </c>
      <c r="S49" s="251">
        <f t="shared" si="4"/>
        <v>0.99489913032671851</v>
      </c>
      <c r="T49" s="251">
        <f t="shared" si="4"/>
        <v>0.94873281282837552</v>
      </c>
      <c r="U49" s="273">
        <f t="shared" si="5"/>
        <v>0.92207199602326928</v>
      </c>
      <c r="W49" s="240"/>
    </row>
    <row r="50" spans="1:23" s="21" customFormat="1" ht="14">
      <c r="A50" s="118" t="s">
        <v>50</v>
      </c>
      <c r="B50" s="226" t="s">
        <v>50</v>
      </c>
      <c r="C50" s="229">
        <f>'Transformed 2007'!AB41</f>
        <v>0.85927543350000002</v>
      </c>
      <c r="D50" s="229">
        <f>'Transformed 2010'!AB41</f>
        <v>0.86567858120000007</v>
      </c>
      <c r="E50" s="229">
        <f>'Transformed 2013'!AB41</f>
        <v>0.87806732180000002</v>
      </c>
      <c r="F50" s="229">
        <f>'Transformed 2016'!AB41</f>
        <v>0.8632206388</v>
      </c>
      <c r="G50" s="229">
        <f>'Transformed 2019 new'!AB41</f>
        <v>0.86530153080000005</v>
      </c>
      <c r="L50" s="21">
        <v>1</v>
      </c>
      <c r="Q50" s="251">
        <f t="shared" si="4"/>
        <v>1.0074517988649097</v>
      </c>
      <c r="R50" s="251">
        <f t="shared" si="4"/>
        <v>1.0143110166625895</v>
      </c>
      <c r="S50" s="251">
        <f t="shared" si="4"/>
        <v>0.98309163473984551</v>
      </c>
      <c r="T50" s="251">
        <f t="shared" si="4"/>
        <v>1.002410614281527</v>
      </c>
      <c r="U50" s="273">
        <f t="shared" si="5"/>
        <v>1.0070129984694833</v>
      </c>
      <c r="W50" s="240"/>
    </row>
    <row r="51" spans="1:23" s="21" customFormat="1" ht="14">
      <c r="A51" s="118" t="s">
        <v>51</v>
      </c>
      <c r="B51" s="226" t="s">
        <v>51</v>
      </c>
      <c r="C51" s="229">
        <f>'Transformed 2007'!AB42</f>
        <v>0.58054768280000002</v>
      </c>
      <c r="D51" s="229">
        <f>'Transformed 2010'!AB42</f>
        <v>0.5650848155</v>
      </c>
      <c r="E51" s="229">
        <f>'Transformed 2013'!AB42</f>
        <v>0.56017953490000005</v>
      </c>
      <c r="F51" s="229">
        <f>'Transformed 2016'!AB42</f>
        <v>0.54121842060000003</v>
      </c>
      <c r="G51" s="229">
        <f>'Transformed 2019 new'!AB42</f>
        <v>0.5296788348</v>
      </c>
      <c r="N51" s="21">
        <v>1</v>
      </c>
      <c r="Q51" s="251">
        <f t="shared" si="4"/>
        <v>0.97336503484877912</v>
      </c>
      <c r="R51" s="251">
        <f t="shared" si="4"/>
        <v>0.99131939053138485</v>
      </c>
      <c r="S51" s="251">
        <f t="shared" si="4"/>
        <v>0.96615171901382502</v>
      </c>
      <c r="T51" s="251">
        <f t="shared" si="4"/>
        <v>0.97867850509003895</v>
      </c>
      <c r="U51" s="273">
        <f t="shared" si="5"/>
        <v>0.91237782957868685</v>
      </c>
      <c r="W51" s="240"/>
    </row>
    <row r="52" spans="1:23" s="21" customFormat="1" ht="14">
      <c r="A52" s="118" t="s">
        <v>52</v>
      </c>
      <c r="B52" s="226" t="s">
        <v>52</v>
      </c>
      <c r="C52" s="229">
        <f>'Transformed 2007'!AB43</f>
        <v>0.57744996030000006</v>
      </c>
      <c r="D52" s="229">
        <f>'Transformed 2010'!AB43</f>
        <v>0.53107006320000005</v>
      </c>
      <c r="E52" s="229">
        <f>'Transformed 2013'!AB43</f>
        <v>0.5182474172</v>
      </c>
      <c r="F52" s="229">
        <f>'Transformed 2016'!AB43</f>
        <v>0.51209984149999999</v>
      </c>
      <c r="G52" s="229">
        <f>'Transformed 2019 new'!AB43</f>
        <v>0.58811996820000001</v>
      </c>
      <c r="N52" s="21">
        <v>1</v>
      </c>
      <c r="Q52" s="251">
        <f t="shared" si="4"/>
        <v>0.919681530368615</v>
      </c>
      <c r="R52" s="251">
        <f t="shared" si="4"/>
        <v>0.97585507659246262</v>
      </c>
      <c r="S52" s="251">
        <f t="shared" si="4"/>
        <v>0.98813775911665069</v>
      </c>
      <c r="T52" s="251">
        <f t="shared" si="4"/>
        <v>1.1484478621929042</v>
      </c>
      <c r="U52" s="273">
        <f t="shared" si="5"/>
        <v>1.0184778052360703</v>
      </c>
      <c r="W52" s="240"/>
    </row>
    <row r="53" spans="1:23" s="21" customFormat="1" ht="14">
      <c r="A53" s="118" t="s">
        <v>188</v>
      </c>
      <c r="B53" s="226" t="s">
        <v>53</v>
      </c>
      <c r="C53" s="229">
        <f>'Transformed 2007'!AB44</f>
        <v>0.25070006280000001</v>
      </c>
      <c r="D53" s="229">
        <f>'Transformed 2010'!AB44</f>
        <v>0.24794832989999999</v>
      </c>
      <c r="E53" s="229">
        <f>'Transformed 2013'!AB44</f>
        <v>0.27576924130000002</v>
      </c>
      <c r="F53" s="229">
        <f>'Transformed 2016'!AB44</f>
        <v>0.23061609889999998</v>
      </c>
      <c r="G53" s="229">
        <f>'Transformed 2019 new'!AB44</f>
        <v>0.20449552729999998</v>
      </c>
      <c r="H53" s="21">
        <v>1</v>
      </c>
      <c r="Q53" s="251">
        <f t="shared" si="4"/>
        <v>0.98902380450460725</v>
      </c>
      <c r="R53" s="251">
        <f t="shared" si="4"/>
        <v>1.1122044718398405</v>
      </c>
      <c r="S53" s="251">
        <f t="shared" si="4"/>
        <v>0.83626476184528697</v>
      </c>
      <c r="T53" s="251">
        <f t="shared" si="4"/>
        <v>0.88673569744440761</v>
      </c>
      <c r="U53" s="273">
        <f t="shared" si="5"/>
        <v>0.81569795003657242</v>
      </c>
      <c r="W53" s="240"/>
    </row>
    <row r="54" spans="1:23" s="21" customFormat="1" ht="14">
      <c r="A54" s="118" t="s">
        <v>54</v>
      </c>
      <c r="B54" s="226" t="s">
        <v>54</v>
      </c>
      <c r="C54" s="229">
        <f>'Transformed 2007'!AB45</f>
        <v>0.54864572550000001</v>
      </c>
      <c r="D54" s="229">
        <f>'Transformed 2010'!AB45</f>
        <v>0.57086052619999994</v>
      </c>
      <c r="E54" s="229">
        <f>'Transformed 2013'!AB45</f>
        <v>0.56913938669999997</v>
      </c>
      <c r="F54" s="229">
        <f>'Transformed 2016'!AB45</f>
        <v>0.61088107229999999</v>
      </c>
      <c r="G54" s="229">
        <f>'Transformed 2019 new'!AB45</f>
        <v>0.5891228583</v>
      </c>
      <c r="N54" s="21">
        <v>1</v>
      </c>
      <c r="Q54" s="251">
        <f t="shared" si="4"/>
        <v>1.0404902465607562</v>
      </c>
      <c r="R54" s="251">
        <f t="shared" si="4"/>
        <v>0.99698500873504614</v>
      </c>
      <c r="S54" s="251">
        <f t="shared" si="4"/>
        <v>1.0733417622737864</v>
      </c>
      <c r="T54" s="251">
        <f t="shared" si="4"/>
        <v>0.96438224232733361</v>
      </c>
      <c r="U54" s="273">
        <f t="shared" si="5"/>
        <v>1.0737764479311522</v>
      </c>
      <c r="W54" s="240"/>
    </row>
    <row r="55" spans="1:23" s="21" customFormat="1" ht="14">
      <c r="A55" s="118" t="s">
        <v>55</v>
      </c>
      <c r="B55" s="226" t="s">
        <v>55</v>
      </c>
      <c r="C55" s="229">
        <f>'Transformed 2007'!AB46</f>
        <v>0.79417823170000001</v>
      </c>
      <c r="D55" s="229">
        <f>'Transformed 2010'!AB46</f>
        <v>0.80194953680000003</v>
      </c>
      <c r="E55" s="229">
        <f>'Transformed 2013'!AB46</f>
        <v>0.8049385791</v>
      </c>
      <c r="F55" s="229">
        <f>'Transformed 2016'!AB46</f>
        <v>0.82445364090000006</v>
      </c>
      <c r="G55" s="229">
        <f>'Transformed 2019 new'!AB46</f>
        <v>0.81836784550000008</v>
      </c>
      <c r="L55" s="21">
        <v>1</v>
      </c>
      <c r="Q55" s="251">
        <f t="shared" si="4"/>
        <v>1.0097853413626874</v>
      </c>
      <c r="R55" s="251">
        <f t="shared" si="4"/>
        <v>1.00372721993447</v>
      </c>
      <c r="S55" s="251">
        <f t="shared" si="4"/>
        <v>1.0242441626065679</v>
      </c>
      <c r="T55" s="251">
        <f t="shared" si="4"/>
        <v>0.99261838980617934</v>
      </c>
      <c r="U55" s="273">
        <f t="shared" si="5"/>
        <v>1.0304586714095907</v>
      </c>
      <c r="W55" s="240"/>
    </row>
    <row r="56" spans="1:23" s="21" customFormat="1" ht="14">
      <c r="A56" s="118" t="s">
        <v>56</v>
      </c>
      <c r="B56" s="267" t="s">
        <v>56</v>
      </c>
      <c r="C56" s="229"/>
      <c r="D56" s="229"/>
      <c r="E56" s="229"/>
      <c r="F56" s="229"/>
      <c r="G56" s="229"/>
      <c r="K56" s="21">
        <v>1</v>
      </c>
      <c r="Q56" s="240"/>
      <c r="R56" s="240"/>
      <c r="S56" s="240"/>
      <c r="T56" s="240"/>
      <c r="U56" s="274"/>
      <c r="W56" s="277" t="s">
        <v>680</v>
      </c>
    </row>
    <row r="57" spans="1:23" s="21" customFormat="1" ht="14">
      <c r="A57" s="118" t="s">
        <v>57</v>
      </c>
      <c r="B57" s="226" t="s">
        <v>57</v>
      </c>
      <c r="C57" s="229">
        <f>'Transformed 2007'!AB48</f>
        <v>0.26422604179999998</v>
      </c>
      <c r="D57" s="229">
        <f>'Transformed 2010'!AB48</f>
        <v>0.24277013829999999</v>
      </c>
      <c r="E57" s="229">
        <f>'Transformed 2013'!AB48</f>
        <v>0.24274556679999998</v>
      </c>
      <c r="F57" s="229">
        <f>'Transformed 2016'!AB48</f>
        <v>0.22972590920000002</v>
      </c>
      <c r="G57" s="229">
        <f>'Transformed 2019 new'!AB48</f>
        <v>0.32113915059999998</v>
      </c>
      <c r="K57" s="21">
        <v>1</v>
      </c>
      <c r="Q57" s="251">
        <f t="shared" si="4"/>
        <v>0.91879716566226821</v>
      </c>
      <c r="R57" s="251">
        <f t="shared" si="4"/>
        <v>0.9998987869753172</v>
      </c>
      <c r="S57" s="251">
        <f t="shared" si="4"/>
        <v>0.94636500360590747</v>
      </c>
      <c r="T57" s="251">
        <f t="shared" si="4"/>
        <v>1.3979230802408766</v>
      </c>
      <c r="U57" s="273">
        <f t="shared" si="5"/>
        <v>1.2153955318419336</v>
      </c>
      <c r="W57" s="240"/>
    </row>
    <row r="58" spans="1:23" s="21" customFormat="1" ht="14">
      <c r="A58" s="118" t="s">
        <v>58</v>
      </c>
      <c r="B58" s="226" t="s">
        <v>58</v>
      </c>
      <c r="C58" s="229">
        <f>'Transformed 2007'!AB49</f>
        <v>0.26569443009999999</v>
      </c>
      <c r="D58" s="229">
        <f>'Transformed 2010'!AB49</f>
        <v>0.21985413500000001</v>
      </c>
      <c r="E58" s="229">
        <f>'Transformed 2013'!AB49</f>
        <v>0.24263147569999999</v>
      </c>
      <c r="F58" s="229">
        <f>'Transformed 2016'!AB49</f>
        <v>0.46068448780000004</v>
      </c>
      <c r="G58" s="229">
        <f>'Transformed 2019 new'!AB49</f>
        <v>0.45720229280000002</v>
      </c>
      <c r="J58" s="21">
        <v>1</v>
      </c>
      <c r="Q58" s="251">
        <f t="shared" si="4"/>
        <v>0.82746986798802302</v>
      </c>
      <c r="R58" s="251">
        <f t="shared" si="4"/>
        <v>1.1036020573367882</v>
      </c>
      <c r="S58" s="251">
        <f t="shared" si="4"/>
        <v>1.8987004322951495</v>
      </c>
      <c r="T58" s="251">
        <f t="shared" si="4"/>
        <v>0.99244125840522812</v>
      </c>
      <c r="U58" s="273">
        <f t="shared" si="5"/>
        <v>1.7207823763107184</v>
      </c>
      <c r="W58" s="240"/>
    </row>
    <row r="59" spans="1:23" s="21" customFormat="1" ht="14">
      <c r="A59" s="118" t="s">
        <v>59</v>
      </c>
      <c r="B59" s="226" t="s">
        <v>59</v>
      </c>
      <c r="C59" s="229">
        <f>'Transformed 2007'!AB50</f>
        <v>0.83908692930000006</v>
      </c>
      <c r="D59" s="229">
        <f>'Transformed 2010'!AB50</f>
        <v>0.84183161540000007</v>
      </c>
      <c r="E59" s="229">
        <f>'Transformed 2013'!AB50</f>
        <v>0.85502703759999998</v>
      </c>
      <c r="F59" s="229">
        <f>'Transformed 2016'!AB50</f>
        <v>0.8392450776</v>
      </c>
      <c r="G59" s="229">
        <f>'Transformed 2019 new'!AB50</f>
        <v>0.8492321491</v>
      </c>
      <c r="L59" s="21">
        <v>1</v>
      </c>
      <c r="Q59" s="251">
        <f t="shared" si="4"/>
        <v>1.0032710390355977</v>
      </c>
      <c r="R59" s="251">
        <f t="shared" si="4"/>
        <v>1.0156746574476536</v>
      </c>
      <c r="S59" s="251">
        <f t="shared" si="4"/>
        <v>0.98154215094261954</v>
      </c>
      <c r="T59" s="251">
        <f t="shared" si="4"/>
        <v>1.0119000656263129</v>
      </c>
      <c r="U59" s="273">
        <f t="shared" si="5"/>
        <v>1.0120907851686636</v>
      </c>
      <c r="W59" s="240"/>
    </row>
    <row r="60" spans="1:23" s="21" customFormat="1" ht="14">
      <c r="A60" s="118" t="s">
        <v>60</v>
      </c>
      <c r="B60" s="226" t="s">
        <v>60</v>
      </c>
      <c r="C60" s="229">
        <f>'Transformed 2007'!AB51</f>
        <v>0.82072060540000003</v>
      </c>
      <c r="D60" s="229">
        <f>'Transformed 2010'!AB51</f>
        <v>0.8208577843</v>
      </c>
      <c r="E60" s="229">
        <f>'Transformed 2013'!AB51</f>
        <v>0.82443139310000002</v>
      </c>
      <c r="F60" s="229">
        <f>'Transformed 2016'!AB51</f>
        <v>0.8134570807999999</v>
      </c>
      <c r="G60" s="229">
        <f>'Transformed 2019 new'!AB51</f>
        <v>0.80452204900000002</v>
      </c>
      <c r="L60" s="21">
        <v>1</v>
      </c>
      <c r="Q60" s="251">
        <f t="shared" si="4"/>
        <v>1.0001671444570752</v>
      </c>
      <c r="R60" s="251">
        <f t="shared" si="4"/>
        <v>1.0043535054041639</v>
      </c>
      <c r="S60" s="251">
        <f t="shared" si="4"/>
        <v>0.98668862880301678</v>
      </c>
      <c r="T60" s="251">
        <f t="shared" si="4"/>
        <v>0.9890159763669244</v>
      </c>
      <c r="U60" s="273">
        <f t="shared" si="5"/>
        <v>0.98026300754066575</v>
      </c>
      <c r="W60" s="240"/>
    </row>
    <row r="61" spans="1:23" s="21" customFormat="1" ht="14">
      <c r="A61" s="118" t="s">
        <v>61</v>
      </c>
      <c r="B61" s="267" t="s">
        <v>61</v>
      </c>
      <c r="C61" s="229"/>
      <c r="D61" s="229"/>
      <c r="E61" s="229"/>
      <c r="F61" s="229"/>
      <c r="G61" s="229"/>
      <c r="K61" s="21">
        <v>1</v>
      </c>
      <c r="Q61" s="240"/>
      <c r="R61" s="240"/>
      <c r="S61" s="240"/>
      <c r="T61" s="240"/>
      <c r="U61" s="274"/>
      <c r="W61" s="277" t="s">
        <v>681</v>
      </c>
    </row>
    <row r="62" spans="1:23" s="21" customFormat="1" ht="14">
      <c r="A62" s="118" t="s">
        <v>62</v>
      </c>
      <c r="B62" s="226" t="s">
        <v>62</v>
      </c>
      <c r="C62" s="229">
        <f>'Transformed 2007'!AB53</f>
        <v>0.2928791852</v>
      </c>
      <c r="D62" s="229">
        <f>'Transformed 2010'!AB53</f>
        <v>0.2783439815</v>
      </c>
      <c r="E62" s="229">
        <f>'Transformed 2013'!AB53</f>
        <v>0.2576835012</v>
      </c>
      <c r="F62" s="229">
        <f>'Transformed 2016'!AB53</f>
        <v>0.2546491132</v>
      </c>
      <c r="G62" s="229">
        <f>'Transformed 2019 new'!AB53</f>
        <v>0.49288969250000003</v>
      </c>
      <c r="K62" s="21">
        <v>1</v>
      </c>
      <c r="Q62" s="251">
        <f t="shared" si="4"/>
        <v>0.95037133249986927</v>
      </c>
      <c r="R62" s="251">
        <f t="shared" si="4"/>
        <v>0.92577356913319853</v>
      </c>
      <c r="S62" s="251">
        <f t="shared" si="4"/>
        <v>0.98822436055909968</v>
      </c>
      <c r="T62" s="251">
        <f t="shared" si="4"/>
        <v>1.9355641427774666</v>
      </c>
      <c r="U62" s="273">
        <f t="shared" si="5"/>
        <v>1.6829113074847493</v>
      </c>
      <c r="W62" s="240"/>
    </row>
    <row r="63" spans="1:23" s="21" customFormat="1" ht="14">
      <c r="A63" s="118" t="s">
        <v>63</v>
      </c>
      <c r="B63" s="226" t="s">
        <v>63</v>
      </c>
      <c r="C63" s="229">
        <f>'Transformed 2007'!AB54</f>
        <v>0.51075547730000004</v>
      </c>
      <c r="D63" s="229">
        <f>'Transformed 2010'!AB54</f>
        <v>0.49486143729999998</v>
      </c>
      <c r="E63" s="229">
        <f>'Transformed 2013'!AB54</f>
        <v>0.58446648319999994</v>
      </c>
      <c r="F63" s="229">
        <f>'Transformed 2016'!AB54</f>
        <v>0.63189212189999999</v>
      </c>
      <c r="G63" s="229">
        <f>'Transformed 2019 new'!AB54</f>
        <v>0.59907765839999993</v>
      </c>
      <c r="O63" s="21">
        <v>1</v>
      </c>
      <c r="Q63" s="251">
        <f t="shared" si="4"/>
        <v>0.96888131267035937</v>
      </c>
      <c r="R63" s="251">
        <f t="shared" si="4"/>
        <v>1.1810709809778099</v>
      </c>
      <c r="S63" s="251">
        <f t="shared" si="4"/>
        <v>1.0811434702642673</v>
      </c>
      <c r="T63" s="251">
        <f t="shared" si="4"/>
        <v>0.94806951635774139</v>
      </c>
      <c r="U63" s="273">
        <f t="shared" si="5"/>
        <v>1.1729245892122317</v>
      </c>
      <c r="W63" s="240"/>
    </row>
    <row r="64" spans="1:23" s="21" customFormat="1" ht="14">
      <c r="A64" s="118" t="s">
        <v>64</v>
      </c>
      <c r="B64" s="226" t="s">
        <v>64</v>
      </c>
      <c r="C64" s="229">
        <f>'Transformed 2007'!AB55</f>
        <v>0.83663167999999999</v>
      </c>
      <c r="D64" s="229">
        <f>'Transformed 2010'!AB55</f>
        <v>0.83504554220000005</v>
      </c>
      <c r="E64" s="229">
        <f>'Transformed 2013'!AB55</f>
        <v>0.84467775769999998</v>
      </c>
      <c r="F64" s="229">
        <f>'Transformed 2016'!AB55</f>
        <v>0.83181111149999998</v>
      </c>
      <c r="G64" s="229">
        <f>'Transformed 2019 new'!AB55</f>
        <v>0.8301102414</v>
      </c>
      <c r="L64" s="21">
        <v>1</v>
      </c>
      <c r="Q64" s="251">
        <f t="shared" si="4"/>
        <v>0.99810413849018964</v>
      </c>
      <c r="R64" s="251">
        <f t="shared" si="4"/>
        <v>1.0115349582905657</v>
      </c>
      <c r="S64" s="251">
        <f t="shared" si="4"/>
        <v>0.98476739077984599</v>
      </c>
      <c r="T64" s="251">
        <f t="shared" si="4"/>
        <v>0.99795522075085918</v>
      </c>
      <c r="U64" s="273">
        <f t="shared" si="5"/>
        <v>0.99220512591634114</v>
      </c>
      <c r="W64" s="240"/>
    </row>
    <row r="65" spans="1:23" s="21" customFormat="1" ht="14">
      <c r="A65" s="118" t="s">
        <v>65</v>
      </c>
      <c r="B65" s="226" t="s">
        <v>65</v>
      </c>
      <c r="C65" s="229">
        <f>'Transformed 2007'!AB56</f>
        <v>0.6715611078999999</v>
      </c>
      <c r="D65" s="229">
        <f>'Transformed 2010'!AB56</f>
        <v>0.69375886819999999</v>
      </c>
      <c r="E65" s="229">
        <f>'Transformed 2013'!AB56</f>
        <v>0.67775362319999999</v>
      </c>
      <c r="F65" s="229">
        <f>'Transformed 2016'!AB56</f>
        <v>0.68110554840000004</v>
      </c>
      <c r="G65" s="229">
        <f>'Transformed 2019 new'!AB56</f>
        <v>0.67330320379999997</v>
      </c>
      <c r="K65" s="21">
        <v>1</v>
      </c>
      <c r="Q65" s="251">
        <f t="shared" si="4"/>
        <v>1.0330539693839826</v>
      </c>
      <c r="R65" s="251">
        <f t="shared" si="4"/>
        <v>0.97692967148437815</v>
      </c>
      <c r="S65" s="251">
        <f t="shared" si="4"/>
        <v>1.004945639662056</v>
      </c>
      <c r="T65" s="251">
        <f t="shared" si="4"/>
        <v>0.9885445881063093</v>
      </c>
      <c r="U65" s="273">
        <f t="shared" si="5"/>
        <v>1.0025940988534128</v>
      </c>
      <c r="W65" s="240"/>
    </row>
    <row r="66" spans="1:23" s="21" customFormat="1" ht="14">
      <c r="A66" s="118" t="s">
        <v>66</v>
      </c>
      <c r="B66" s="226" t="s">
        <v>66</v>
      </c>
      <c r="C66" s="229">
        <f>'Transformed 2007'!AB57</f>
        <v>0.79756675529999999</v>
      </c>
      <c r="D66" s="229">
        <f>'Transformed 2010'!AB57</f>
        <v>0.79632408209999994</v>
      </c>
      <c r="E66" s="229">
        <f>'Transformed 2013'!AB57</f>
        <v>0.76650295639999999</v>
      </c>
      <c r="F66" s="229">
        <f>'Transformed 2016'!AB57</f>
        <v>0.75402133679999994</v>
      </c>
      <c r="G66" s="229">
        <f>'Transformed 2019 new'!AB57</f>
        <v>0.76499097589999998</v>
      </c>
      <c r="L66" s="21">
        <v>1</v>
      </c>
      <c r="Q66" s="251">
        <f t="shared" si="4"/>
        <v>0.99844191951113537</v>
      </c>
      <c r="R66" s="251">
        <f t="shared" si="4"/>
        <v>0.9625515209569474</v>
      </c>
      <c r="S66" s="251">
        <f t="shared" si="4"/>
        <v>0.98371614943454111</v>
      </c>
      <c r="T66" s="251">
        <f t="shared" si="4"/>
        <v>1.0145481812843045</v>
      </c>
      <c r="U66" s="273">
        <f t="shared" si="5"/>
        <v>0.95915604658352793</v>
      </c>
      <c r="W66" s="240"/>
    </row>
    <row r="67" spans="1:23" s="21" customFormat="1" ht="14">
      <c r="A67" s="118" t="s">
        <v>67</v>
      </c>
      <c r="B67" s="226" t="s">
        <v>67</v>
      </c>
      <c r="C67" s="229">
        <f>'Transformed 2007'!AB58</f>
        <v>0.5294684328</v>
      </c>
      <c r="D67" s="229">
        <f>'Transformed 2010'!AB58</f>
        <v>0.52208171510000001</v>
      </c>
      <c r="E67" s="229">
        <f>'Transformed 2013'!AB58</f>
        <v>0.51213741840000004</v>
      </c>
      <c r="F67" s="229">
        <f>'Transformed 2016'!AB58</f>
        <v>0.54386780440000004</v>
      </c>
      <c r="G67" s="229">
        <f>'Transformed 2019 new'!AB58</f>
        <v>0.51258322940000001</v>
      </c>
      <c r="N67" s="21">
        <v>1</v>
      </c>
      <c r="Q67" s="251">
        <f t="shared" si="4"/>
        <v>0.98604880434337394</v>
      </c>
      <c r="R67" s="251">
        <f t="shared" si="4"/>
        <v>0.98095260490382197</v>
      </c>
      <c r="S67" s="251">
        <f t="shared" si="4"/>
        <v>1.0619567812465858</v>
      </c>
      <c r="T67" s="251">
        <f t="shared" si="4"/>
        <v>0.94247761175252232</v>
      </c>
      <c r="U67" s="273">
        <f t="shared" si="5"/>
        <v>0.9681091405002078</v>
      </c>
      <c r="W67" s="240"/>
    </row>
    <row r="68" spans="1:23" s="21" customFormat="1" ht="14">
      <c r="A68" s="118" t="s">
        <v>68</v>
      </c>
      <c r="B68" s="226" t="s">
        <v>68</v>
      </c>
      <c r="C68" s="229">
        <f>'Transformed 2007'!AB59</f>
        <v>0.2592875214</v>
      </c>
      <c r="D68" s="229">
        <f>'Transformed 2010'!AB59</f>
        <v>0.28308801839999997</v>
      </c>
      <c r="E68" s="229">
        <f>'Transformed 2013'!AB59</f>
        <v>0.3171233919</v>
      </c>
      <c r="F68" s="229">
        <f>'Transformed 2016'!AB59</f>
        <v>0.36914834520000001</v>
      </c>
      <c r="G68" s="229">
        <f>'Transformed 2019 new'!AB59</f>
        <v>0.36264759869999996</v>
      </c>
      <c r="K68" s="21">
        <v>1</v>
      </c>
      <c r="Q68" s="251">
        <f t="shared" ref="Q68:T131" si="13">D68/C68</f>
        <v>1.0917919106615364</v>
      </c>
      <c r="R68" s="251">
        <f t="shared" si="13"/>
        <v>1.1202289439601376</v>
      </c>
      <c r="S68" s="251">
        <f t="shared" si="13"/>
        <v>1.1640527145862682</v>
      </c>
      <c r="T68" s="251">
        <f t="shared" si="13"/>
        <v>0.98238988042468933</v>
      </c>
      <c r="U68" s="273">
        <f t="shared" ref="U68:U131" si="14">G68/C68</f>
        <v>1.3986311286479056</v>
      </c>
      <c r="W68" s="240"/>
    </row>
    <row r="69" spans="1:23" s="21" customFormat="1" ht="14">
      <c r="A69" s="118" t="s">
        <v>69</v>
      </c>
      <c r="B69" s="226" t="s">
        <v>69</v>
      </c>
      <c r="C69" s="229">
        <f>'Transformed 2007'!AB60</f>
        <v>0.42479508710000002</v>
      </c>
      <c r="D69" s="229">
        <f>'Transformed 2010'!AB60</f>
        <v>0.41157012989999997</v>
      </c>
      <c r="E69" s="229">
        <f>'Transformed 2013'!AB60</f>
        <v>0.39976495740000001</v>
      </c>
      <c r="F69" s="229">
        <f>'Transformed 2016'!AB60</f>
        <v>0.38031747339999999</v>
      </c>
      <c r="G69" s="229">
        <f>'Transformed 2019 new'!AB60</f>
        <v>0.38981972310000002</v>
      </c>
      <c r="N69" s="21">
        <v>1</v>
      </c>
      <c r="Q69" s="251">
        <f t="shared" si="13"/>
        <v>0.96886744314703721</v>
      </c>
      <c r="R69" s="251">
        <f t="shared" si="13"/>
        <v>0.97131674132214529</v>
      </c>
      <c r="S69" s="251">
        <f t="shared" si="13"/>
        <v>0.95135270453297616</v>
      </c>
      <c r="T69" s="251">
        <f t="shared" si="13"/>
        <v>1.0249850463483858</v>
      </c>
      <c r="U69" s="273">
        <f t="shared" si="14"/>
        <v>0.91766532838510317</v>
      </c>
      <c r="W69" s="240"/>
    </row>
    <row r="70" spans="1:23" s="21" customFormat="1" ht="14">
      <c r="A70" s="118" t="s">
        <v>70</v>
      </c>
      <c r="B70" s="226" t="s">
        <v>70</v>
      </c>
      <c r="C70" s="229">
        <f>'Transformed 2007'!AB61</f>
        <v>0.50038929160000001</v>
      </c>
      <c r="D70" s="229">
        <f>'Transformed 2010'!AB61</f>
        <v>0.41469250300000005</v>
      </c>
      <c r="E70" s="229">
        <f>'Transformed 2013'!AB61</f>
        <v>0.42405789199999999</v>
      </c>
      <c r="F70" s="229">
        <f>'Transformed 2016'!AB61</f>
        <v>0.4328531913</v>
      </c>
      <c r="G70" s="229">
        <f>'Transformed 2019 new'!AB61</f>
        <v>0.39104222300000002</v>
      </c>
      <c r="N70" s="21">
        <v>1</v>
      </c>
      <c r="Q70" s="251">
        <f t="shared" si="13"/>
        <v>0.82873976314324482</v>
      </c>
      <c r="R70" s="251">
        <f t="shared" si="13"/>
        <v>1.0225839361267641</v>
      </c>
      <c r="S70" s="251">
        <f t="shared" si="13"/>
        <v>1.0207407985228583</v>
      </c>
      <c r="T70" s="251">
        <f t="shared" si="13"/>
        <v>0.9034061221209253</v>
      </c>
      <c r="U70" s="273">
        <f t="shared" si="14"/>
        <v>0.78147600191370681</v>
      </c>
      <c r="W70" s="240"/>
    </row>
    <row r="71" spans="1:23" s="21" customFormat="1" ht="14">
      <c r="A71" s="118" t="s">
        <v>71</v>
      </c>
      <c r="B71" s="226" t="s">
        <v>71</v>
      </c>
      <c r="C71" s="229">
        <f>'Transformed 2007'!AB62</f>
        <v>0.78559105679999996</v>
      </c>
      <c r="D71" s="229">
        <f>'Transformed 2010'!AB62</f>
        <v>0.74898718480000004</v>
      </c>
      <c r="E71" s="229">
        <f>'Transformed 2013'!AB62</f>
        <v>0.69637875939999994</v>
      </c>
      <c r="F71" s="229">
        <f>'Transformed 2016'!AB62</f>
        <v>0.60136715539999996</v>
      </c>
      <c r="G71" s="229">
        <f>'Transformed 2019 new'!AB62</f>
        <v>0.52139476419999997</v>
      </c>
      <c r="L71" s="21">
        <v>1</v>
      </c>
      <c r="Q71" s="251">
        <f t="shared" si="13"/>
        <v>0.95340594615587793</v>
      </c>
      <c r="R71" s="251">
        <f t="shared" si="13"/>
        <v>0.92976058006379914</v>
      </c>
      <c r="S71" s="251">
        <f t="shared" si="13"/>
        <v>0.86356332280745896</v>
      </c>
      <c r="T71" s="251">
        <f t="shared" si="13"/>
        <v>0.86701569834354142</v>
      </c>
      <c r="U71" s="273">
        <f t="shared" si="14"/>
        <v>0.66369742843538948</v>
      </c>
      <c r="W71" s="240"/>
    </row>
    <row r="72" spans="1:23" s="21" customFormat="1" ht="14">
      <c r="A72" s="118" t="s">
        <v>72</v>
      </c>
      <c r="B72" s="226" t="s">
        <v>72</v>
      </c>
      <c r="C72" s="229">
        <f>'Transformed 2007'!AB63</f>
        <v>0.83526337389999994</v>
      </c>
      <c r="D72" s="229">
        <f>'Transformed 2010'!AB63</f>
        <v>0.83886715560000003</v>
      </c>
      <c r="E72" s="229">
        <f>'Transformed 2013'!AB63</f>
        <v>0.82993224290000001</v>
      </c>
      <c r="F72" s="229">
        <f>'Transformed 2016'!AB63</f>
        <v>0.81948314330000005</v>
      </c>
      <c r="G72" s="229">
        <f>'Transformed 2019 new'!AB63</f>
        <v>0.81601717949999997</v>
      </c>
      <c r="M72" s="21">
        <v>1</v>
      </c>
      <c r="Q72" s="251">
        <f t="shared" si="13"/>
        <v>1.0043145453429538</v>
      </c>
      <c r="R72" s="251">
        <f t="shared" si="13"/>
        <v>0.98934883474653468</v>
      </c>
      <c r="S72" s="251">
        <f t="shared" si="13"/>
        <v>0.98740969556323288</v>
      </c>
      <c r="T72" s="251">
        <f t="shared" si="13"/>
        <v>0.99577054899989415</v>
      </c>
      <c r="U72" s="273">
        <f t="shared" si="14"/>
        <v>0.97695793326823865</v>
      </c>
      <c r="W72" s="240"/>
    </row>
    <row r="73" spans="1:23" s="21" customFormat="1" ht="14">
      <c r="A73" s="118" t="s">
        <v>73</v>
      </c>
      <c r="B73" s="226" t="s">
        <v>73</v>
      </c>
      <c r="C73" s="229">
        <f>'Transformed 2007'!AB64</f>
        <v>0.66837246300000008</v>
      </c>
      <c r="D73" s="229">
        <f>'Transformed 2010'!AB64</f>
        <v>0.65584319160000004</v>
      </c>
      <c r="E73" s="229">
        <f>'Transformed 2013'!AB64</f>
        <v>0.64766106369999998</v>
      </c>
      <c r="F73" s="229">
        <f>'Transformed 2016'!AB64</f>
        <v>0.5796544226</v>
      </c>
      <c r="G73" s="229">
        <f>'Transformed 2019 new'!AB64</f>
        <v>0.51394454720000005</v>
      </c>
      <c r="I73" s="21">
        <v>1</v>
      </c>
      <c r="Q73" s="251">
        <f t="shared" si="13"/>
        <v>0.98125405803859389</v>
      </c>
      <c r="R73" s="251">
        <f t="shared" si="13"/>
        <v>0.98752426188943299</v>
      </c>
      <c r="S73" s="251">
        <f t="shared" si="13"/>
        <v>0.89499655774968589</v>
      </c>
      <c r="T73" s="251">
        <f t="shared" si="13"/>
        <v>0.8866395686152746</v>
      </c>
      <c r="U73" s="273">
        <f t="shared" si="14"/>
        <v>0.76894931441841874</v>
      </c>
      <c r="W73" s="240"/>
    </row>
    <row r="74" spans="1:23" s="21" customFormat="1" ht="14">
      <c r="A74" s="118" t="s">
        <v>74</v>
      </c>
      <c r="B74" s="226" t="s">
        <v>74</v>
      </c>
      <c r="C74" s="229">
        <f>'Transformed 2007'!AB65</f>
        <v>0.61410194119999995</v>
      </c>
      <c r="D74" s="229">
        <f>'Transformed 2010'!AB65</f>
        <v>0.59978228869999994</v>
      </c>
      <c r="E74" s="229">
        <f>'Transformed 2013'!AB65</f>
        <v>0.60744097450000001</v>
      </c>
      <c r="F74" s="229">
        <f>'Transformed 2016'!AB65</f>
        <v>0.59885185750000003</v>
      </c>
      <c r="G74" s="229">
        <f>'Transformed 2019 new'!AB65</f>
        <v>0.58145532170000003</v>
      </c>
      <c r="J74" s="21">
        <v>1</v>
      </c>
      <c r="Q74" s="251">
        <f t="shared" si="13"/>
        <v>0.97668196183842315</v>
      </c>
      <c r="R74" s="251">
        <f t="shared" si="13"/>
        <v>1.0127691096324301</v>
      </c>
      <c r="S74" s="251">
        <f t="shared" si="13"/>
        <v>0.98586016195718462</v>
      </c>
      <c r="T74" s="251">
        <f t="shared" si="13"/>
        <v>0.97095018478756245</v>
      </c>
      <c r="U74" s="273">
        <f t="shared" si="14"/>
        <v>0.94683843624365349</v>
      </c>
      <c r="W74" s="240"/>
    </row>
    <row r="75" spans="1:23" s="21" customFormat="1" ht="14">
      <c r="A75" s="118" t="s">
        <v>190</v>
      </c>
      <c r="B75" s="226" t="s">
        <v>75</v>
      </c>
      <c r="C75" s="229">
        <f>'Transformed 2007'!AB66</f>
        <v>0.19883898929999999</v>
      </c>
      <c r="D75" s="229">
        <f>'Transformed 2010'!AB66</f>
        <v>0.18097890999999999</v>
      </c>
      <c r="E75" s="229">
        <f>'Transformed 2013'!AB66</f>
        <v>0.20041195109999999</v>
      </c>
      <c r="F75" s="229">
        <f>'Transformed 2016'!AB66</f>
        <v>0.2295665684</v>
      </c>
      <c r="G75" s="229">
        <f>'Transformed 2019 new'!AB66</f>
        <v>0.22418496939999999</v>
      </c>
      <c r="H75" s="21">
        <v>1</v>
      </c>
      <c r="Q75" s="251">
        <f t="shared" si="13"/>
        <v>0.91017818304712139</v>
      </c>
      <c r="R75" s="251">
        <f t="shared" si="13"/>
        <v>1.1073773794968707</v>
      </c>
      <c r="S75" s="251">
        <f t="shared" si="13"/>
        <v>1.145473446767916</v>
      </c>
      <c r="T75" s="251">
        <f t="shared" si="13"/>
        <v>0.97655756655898152</v>
      </c>
      <c r="U75" s="273">
        <f t="shared" si="14"/>
        <v>1.1274698699144916</v>
      </c>
      <c r="W75" s="240"/>
    </row>
    <row r="76" spans="1:23" s="21" customFormat="1" ht="14">
      <c r="A76" s="118" t="s">
        <v>76</v>
      </c>
      <c r="B76" s="267" t="s">
        <v>76</v>
      </c>
      <c r="C76" s="229"/>
      <c r="D76" s="229"/>
      <c r="E76" s="229"/>
      <c r="F76" s="229"/>
      <c r="G76" s="229"/>
      <c r="H76" s="21">
        <v>1</v>
      </c>
      <c r="Q76" s="240"/>
      <c r="R76" s="240"/>
      <c r="S76" s="240"/>
      <c r="T76" s="240"/>
      <c r="U76" s="274"/>
      <c r="W76" s="277" t="s">
        <v>681</v>
      </c>
    </row>
    <row r="77" spans="1:23" s="21" customFormat="1" ht="14">
      <c r="A77" s="118" t="s">
        <v>77</v>
      </c>
      <c r="B77" s="226" t="s">
        <v>77</v>
      </c>
      <c r="C77" s="229">
        <f>'Transformed 2007'!AB68</f>
        <v>0.83549233060000005</v>
      </c>
      <c r="D77" s="229">
        <f>'Transformed 2010'!AB68</f>
        <v>0.83012477829999998</v>
      </c>
      <c r="E77" s="229">
        <f>'Transformed 2013'!AB68</f>
        <v>0.8294591603</v>
      </c>
      <c r="F77" s="229">
        <f>'Transformed 2016'!AB68</f>
        <v>0.81959844879999999</v>
      </c>
      <c r="G77" s="229">
        <f>'Transformed 2019 new'!AB68</f>
        <v>0.824098361</v>
      </c>
      <c r="L77" s="21">
        <v>1</v>
      </c>
      <c r="Q77" s="251">
        <f t="shared" si="13"/>
        <v>0.99357558160211301</v>
      </c>
      <c r="R77" s="251">
        <f t="shared" si="13"/>
        <v>0.99919817114559195</v>
      </c>
      <c r="S77" s="251">
        <f t="shared" si="13"/>
        <v>0.98811187823107094</v>
      </c>
      <c r="T77" s="251">
        <f t="shared" si="13"/>
        <v>1.0054903864283644</v>
      </c>
      <c r="U77" s="273">
        <f t="shared" si="14"/>
        <v>0.9863625682933348</v>
      </c>
      <c r="W77" s="240"/>
    </row>
    <row r="78" spans="1:23" s="21" customFormat="1" ht="14">
      <c r="A78" s="118" t="s">
        <v>176</v>
      </c>
      <c r="B78" s="227" t="s">
        <v>176</v>
      </c>
      <c r="C78" s="229">
        <f>'Transformed 2007'!AB69</f>
        <v>0.70855877880000007</v>
      </c>
      <c r="D78" s="229">
        <f>'Transformed 2010'!AB69</f>
        <v>0.68944502519999995</v>
      </c>
      <c r="E78" s="229">
        <f>'Transformed 2013'!AB69</f>
        <v>0.68930472660000008</v>
      </c>
      <c r="F78" s="229">
        <f>'Transformed 2016'!AB69</f>
        <v>0.69757312230000001</v>
      </c>
      <c r="G78" s="229">
        <f>'Transformed 2019 new'!AB69</f>
        <v>0.67451954079999998</v>
      </c>
      <c r="M78" s="21">
        <v>1</v>
      </c>
      <c r="Q78" s="251">
        <f t="shared" si="13"/>
        <v>0.97302446293535338</v>
      </c>
      <c r="R78" s="251">
        <f t="shared" si="13"/>
        <v>0.99979650502234141</v>
      </c>
      <c r="S78" s="251">
        <f t="shared" si="13"/>
        <v>1.0119952691181793</v>
      </c>
      <c r="T78" s="251">
        <f t="shared" si="13"/>
        <v>0.9669517348604415</v>
      </c>
      <c r="U78" s="273">
        <f t="shared" si="14"/>
        <v>0.95195989518660939</v>
      </c>
      <c r="W78" s="240"/>
    </row>
    <row r="79" spans="1:23" s="21" customFormat="1" ht="14">
      <c r="A79" s="118" t="s">
        <v>79</v>
      </c>
      <c r="B79" s="226" t="s">
        <v>79</v>
      </c>
      <c r="C79" s="229">
        <f>'Transformed 2007'!AB70</f>
        <v>0.79643600650000002</v>
      </c>
      <c r="D79" s="229">
        <f>'Transformed 2010'!AB70</f>
        <v>0.77812577719999998</v>
      </c>
      <c r="E79" s="229">
        <f>'Transformed 2013'!AB70</f>
        <v>0.78456333489999996</v>
      </c>
      <c r="F79" s="229">
        <f>'Transformed 2016'!AB70</f>
        <v>0.79397393469999999</v>
      </c>
      <c r="G79" s="229">
        <f>'Transformed 2019 new'!AB70</f>
        <v>0.77630910710000001</v>
      </c>
      <c r="L79" s="21">
        <v>1</v>
      </c>
      <c r="Q79" s="251">
        <f t="shared" si="13"/>
        <v>0.97700979218598394</v>
      </c>
      <c r="R79" s="251">
        <f t="shared" si="13"/>
        <v>1.0082731582587647</v>
      </c>
      <c r="S79" s="251">
        <f t="shared" si="13"/>
        <v>1.0119946974085903</v>
      </c>
      <c r="T79" s="251">
        <f t="shared" si="13"/>
        <v>0.9777513759230968</v>
      </c>
      <c r="U79" s="273">
        <f t="shared" si="14"/>
        <v>0.97472879272692703</v>
      </c>
      <c r="W79" s="240"/>
    </row>
    <row r="80" spans="1:23" s="21" customFormat="1" ht="14">
      <c r="A80" s="118" t="s">
        <v>80</v>
      </c>
      <c r="B80" s="226" t="s">
        <v>80</v>
      </c>
      <c r="C80" s="229">
        <f>'Transformed 2007'!AB71</f>
        <v>0.70505701209999994</v>
      </c>
      <c r="D80" s="229">
        <f>'Transformed 2010'!AB71</f>
        <v>0.69423197940000003</v>
      </c>
      <c r="E80" s="229">
        <f>'Transformed 2013'!AB71</f>
        <v>0.71696244450000002</v>
      </c>
      <c r="F80" s="229">
        <f>'Transformed 2016'!AB71</f>
        <v>0.72924468639999995</v>
      </c>
      <c r="G80" s="229">
        <f>'Transformed 2019 new'!AB71</f>
        <v>0.72444640420000006</v>
      </c>
      <c r="N80" s="21">
        <v>1</v>
      </c>
      <c r="Q80" s="251">
        <f t="shared" si="13"/>
        <v>0.9846465852913685</v>
      </c>
      <c r="R80" s="251">
        <f t="shared" si="13"/>
        <v>1.0327418871133611</v>
      </c>
      <c r="S80" s="251">
        <f t="shared" si="13"/>
        <v>1.0171309417867282</v>
      </c>
      <c r="T80" s="251">
        <f t="shared" si="13"/>
        <v>0.99342020272552523</v>
      </c>
      <c r="U80" s="273">
        <f t="shared" si="14"/>
        <v>1.0275004599163537</v>
      </c>
      <c r="W80" s="240"/>
    </row>
    <row r="81" spans="1:23" s="21" customFormat="1" ht="14">
      <c r="A81" s="118" t="s">
        <v>81</v>
      </c>
      <c r="B81" s="226" t="s">
        <v>81</v>
      </c>
      <c r="C81" s="229">
        <f>'Transformed 2007'!AB72</f>
        <v>0.77322121620000006</v>
      </c>
      <c r="D81" s="229">
        <f>'Transformed 2010'!AB72</f>
        <v>0.78516348790000001</v>
      </c>
      <c r="E81" s="229">
        <f>'Transformed 2013'!AB72</f>
        <v>0.77873170380000001</v>
      </c>
      <c r="F81" s="229">
        <f>'Transformed 2016'!AB72</f>
        <v>0.76390659809999995</v>
      </c>
      <c r="G81" s="229">
        <f>'Transformed 2019 new'!AB72</f>
        <v>0.76573515319999996</v>
      </c>
      <c r="J81" s="21">
        <v>1</v>
      </c>
      <c r="Q81" s="251">
        <f t="shared" si="13"/>
        <v>1.015444831892599</v>
      </c>
      <c r="R81" s="251">
        <f t="shared" si="13"/>
        <v>0.99180835049117932</v>
      </c>
      <c r="S81" s="251">
        <f t="shared" si="13"/>
        <v>0.98096249885851883</v>
      </c>
      <c r="T81" s="251">
        <f t="shared" si="13"/>
        <v>1.0023936893653596</v>
      </c>
      <c r="U81" s="273">
        <f t="shared" si="14"/>
        <v>0.99031834248316364</v>
      </c>
      <c r="W81" s="240"/>
    </row>
    <row r="82" spans="1:23" s="21" customFormat="1" ht="14">
      <c r="A82" s="118" t="s">
        <v>82</v>
      </c>
      <c r="B82" s="226" t="s">
        <v>82</v>
      </c>
      <c r="C82" s="229">
        <f>'Transformed 2007'!AB73</f>
        <v>0.31063187739999998</v>
      </c>
      <c r="D82" s="229">
        <f>'Transformed 2010'!AB73</f>
        <v>0.30357190229999997</v>
      </c>
      <c r="E82" s="229">
        <f>'Transformed 2013'!AB73</f>
        <v>0.3106640162</v>
      </c>
      <c r="F82" s="229">
        <f>'Transformed 2016'!AB73</f>
        <v>0.30908243559999998</v>
      </c>
      <c r="G82" s="229">
        <f>'Transformed 2019 new'!AB73</f>
        <v>0.32292150520000001</v>
      </c>
      <c r="H82" s="21">
        <v>1</v>
      </c>
      <c r="Q82" s="251">
        <f t="shared" si="13"/>
        <v>0.97727221314472856</v>
      </c>
      <c r="R82" s="251">
        <f t="shared" si="13"/>
        <v>1.0233622210957829</v>
      </c>
      <c r="S82" s="251">
        <f t="shared" si="13"/>
        <v>0.99490903188806445</v>
      </c>
      <c r="T82" s="251">
        <f t="shared" si="13"/>
        <v>1.0447746879344186</v>
      </c>
      <c r="U82" s="273">
        <f t="shared" si="14"/>
        <v>1.0395633181721873</v>
      </c>
      <c r="W82" s="240"/>
    </row>
    <row r="83" spans="1:23" s="21" customFormat="1" ht="14">
      <c r="A83" s="118" t="s">
        <v>83</v>
      </c>
      <c r="B83" s="226" t="s">
        <v>83</v>
      </c>
      <c r="C83" s="229">
        <f>'Transformed 2007'!AB74</f>
        <v>0.26560254910000003</v>
      </c>
      <c r="D83" s="229">
        <f>'Transformed 2010'!AB74</f>
        <v>0.26734722329999999</v>
      </c>
      <c r="E83" s="229">
        <f>'Transformed 2013'!AB74</f>
        <v>0.25261938909999998</v>
      </c>
      <c r="F83" s="229">
        <f>'Transformed 2016'!AB74</f>
        <v>0.25956464820000003</v>
      </c>
      <c r="G83" s="229">
        <f>'Transformed 2019 new'!AB74</f>
        <v>0.25466421220000002</v>
      </c>
      <c r="P83" s="21">
        <v>1</v>
      </c>
      <c r="Q83" s="251">
        <f t="shared" si="13"/>
        <v>1.0065687404202701</v>
      </c>
      <c r="R83" s="251">
        <f t="shared" si="13"/>
        <v>0.94491121314743043</v>
      </c>
      <c r="S83" s="251">
        <f t="shared" si="13"/>
        <v>1.0274929771809824</v>
      </c>
      <c r="T83" s="251">
        <f t="shared" si="13"/>
        <v>0.98112055692490097</v>
      </c>
      <c r="U83" s="273">
        <f t="shared" si="14"/>
        <v>0.9588168978909849</v>
      </c>
      <c r="W83" s="240"/>
    </row>
    <row r="84" spans="1:23" s="21" customFormat="1" ht="14">
      <c r="A84" s="118" t="s">
        <v>84</v>
      </c>
      <c r="B84" s="226" t="s">
        <v>84</v>
      </c>
      <c r="C84" s="229">
        <f>'Transformed 2007'!AB75</f>
        <v>0.47795804710000001</v>
      </c>
      <c r="D84" s="229">
        <f>'Transformed 2010'!AB75</f>
        <v>0.44024582439999999</v>
      </c>
      <c r="E84" s="229">
        <f>'Transformed 2013'!AB75</f>
        <v>0.48469454849999999</v>
      </c>
      <c r="F84" s="229">
        <f>'Transformed 2016'!AB75</f>
        <v>0.49515466159999999</v>
      </c>
      <c r="G84" s="229">
        <f>'Transformed 2019 new'!AB75</f>
        <v>0.45606913500000001</v>
      </c>
      <c r="K84" s="21">
        <v>1</v>
      </c>
      <c r="Q84" s="251">
        <f t="shared" si="13"/>
        <v>0.92109721150461199</v>
      </c>
      <c r="R84" s="251">
        <f t="shared" si="13"/>
        <v>1.100963420063275</v>
      </c>
      <c r="S84" s="251">
        <f t="shared" si="13"/>
        <v>1.0215808350483233</v>
      </c>
      <c r="T84" s="251">
        <f t="shared" si="13"/>
        <v>0.92106400357071794</v>
      </c>
      <c r="U84" s="273">
        <f t="shared" si="14"/>
        <v>0.95420327739472011</v>
      </c>
      <c r="W84" s="240"/>
    </row>
    <row r="85" spans="1:23" s="21" customFormat="1" ht="14">
      <c r="A85" s="118" t="s">
        <v>191</v>
      </c>
      <c r="B85" s="227" t="s">
        <v>85</v>
      </c>
      <c r="C85" s="229">
        <f>'Transformed 2007'!AB76</f>
        <v>0.74711685540000006</v>
      </c>
      <c r="D85" s="229">
        <f>'Transformed 2010'!AB76</f>
        <v>0.71666266919999999</v>
      </c>
      <c r="E85" s="229">
        <f>'Transformed 2013'!AB76</f>
        <v>0.68931534289999996</v>
      </c>
      <c r="F85" s="229">
        <f>'Transformed 2016'!AB76</f>
        <v>0.68484368159999998</v>
      </c>
      <c r="G85" s="229">
        <f>'Transformed 2019 new'!AB76</f>
        <v>0.7561632211</v>
      </c>
      <c r="J85" s="21">
        <v>1</v>
      </c>
      <c r="Q85" s="251">
        <f t="shared" si="13"/>
        <v>0.95923772033801169</v>
      </c>
      <c r="R85" s="251">
        <f t="shared" si="13"/>
        <v>0.96184072719941249</v>
      </c>
      <c r="S85" s="251">
        <f t="shared" si="13"/>
        <v>0.99351289457567071</v>
      </c>
      <c r="T85" s="251">
        <f t="shared" si="13"/>
        <v>1.1041398809920773</v>
      </c>
      <c r="U85" s="273">
        <f t="shared" si="14"/>
        <v>1.0121083678337797</v>
      </c>
      <c r="W85" s="240"/>
    </row>
    <row r="86" spans="1:23" s="21" customFormat="1" ht="14">
      <c r="A86" s="118" t="s">
        <v>86</v>
      </c>
      <c r="B86" s="226" t="s">
        <v>86</v>
      </c>
      <c r="C86" s="229">
        <f>'Transformed 2007'!AB77</f>
        <v>0.36384451100000004</v>
      </c>
      <c r="D86" s="229">
        <f>'Transformed 2010'!AB77</f>
        <v>0.36667693609999996</v>
      </c>
      <c r="E86" s="229">
        <f>'Transformed 2013'!AB77</f>
        <v>0.34722136589999997</v>
      </c>
      <c r="F86" s="229">
        <f>'Transformed 2016'!AB77</f>
        <v>0.34766009880000004</v>
      </c>
      <c r="G86" s="229">
        <f>'Transformed 2019 new'!AB77</f>
        <v>0.35034259680000002</v>
      </c>
      <c r="H86" s="21">
        <v>1</v>
      </c>
      <c r="Q86" s="251">
        <f t="shared" si="13"/>
        <v>1.0077847130144006</v>
      </c>
      <c r="R86" s="251">
        <f t="shared" si="13"/>
        <v>0.94694084005683388</v>
      </c>
      <c r="S86" s="251">
        <f t="shared" si="13"/>
        <v>1.0012635538681869</v>
      </c>
      <c r="T86" s="251">
        <f t="shared" si="13"/>
        <v>1.007715863883313</v>
      </c>
      <c r="U86" s="273">
        <f t="shared" si="14"/>
        <v>0.96289097734938756</v>
      </c>
      <c r="W86" s="240"/>
    </row>
    <row r="87" spans="1:23" s="21" customFormat="1" ht="14">
      <c r="A87" s="118" t="s">
        <v>177</v>
      </c>
      <c r="B87" s="64" t="s">
        <v>177</v>
      </c>
      <c r="C87" s="229">
        <f>'Transformed 2007'!AB78</f>
        <v>0.32500594120000004</v>
      </c>
      <c r="D87" s="229">
        <f>'Transformed 2010'!AB78</f>
        <v>0.35800590850000003</v>
      </c>
      <c r="E87" s="229">
        <f>'Transformed 2013'!AB78</f>
        <v>0.42987525419999995</v>
      </c>
      <c r="F87" s="229">
        <f>'Transformed 2016'!AB78</f>
        <v>0.44031168659999997</v>
      </c>
      <c r="G87" s="229">
        <f>'Transformed 2019 new'!AB78</f>
        <v>0.43121724399999994</v>
      </c>
      <c r="P87" s="21">
        <v>1</v>
      </c>
      <c r="Q87" s="251">
        <f t="shared" si="13"/>
        <v>1.1015365047732857</v>
      </c>
      <c r="R87" s="251">
        <f t="shared" si="13"/>
        <v>1.2007490490900652</v>
      </c>
      <c r="S87" s="251">
        <f t="shared" si="13"/>
        <v>1.0242778161758166</v>
      </c>
      <c r="T87" s="251">
        <f t="shared" si="13"/>
        <v>0.97934544351928166</v>
      </c>
      <c r="U87" s="273">
        <f t="shared" si="14"/>
        <v>1.3267980345462063</v>
      </c>
      <c r="W87" s="240"/>
    </row>
    <row r="88" spans="1:23" s="21" customFormat="1" ht="14">
      <c r="A88" s="118" t="s">
        <v>192</v>
      </c>
      <c r="B88" s="226" t="s">
        <v>87</v>
      </c>
      <c r="C88" s="229">
        <f>'Transformed 2007'!AB79</f>
        <v>0.13549216459999999</v>
      </c>
      <c r="D88" s="229">
        <f>'Transformed 2010'!AB79</f>
        <v>0.14063810869999999</v>
      </c>
      <c r="E88" s="229">
        <f>'Transformed 2013'!AB79</f>
        <v>0.14239821000000003</v>
      </c>
      <c r="F88" s="229">
        <f>'Transformed 2016'!AB79</f>
        <v>0.1281889997</v>
      </c>
      <c r="G88" s="229">
        <f>'Transformed 2019 new'!AB79</f>
        <v>0.1423116579</v>
      </c>
      <c r="J88" s="21">
        <v>1</v>
      </c>
      <c r="Q88" s="251">
        <f t="shared" si="13"/>
        <v>1.0379796434368869</v>
      </c>
      <c r="R88" s="251">
        <f t="shared" si="13"/>
        <v>1.012515109284885</v>
      </c>
      <c r="S88" s="251">
        <f t="shared" si="13"/>
        <v>0.90021496548306312</v>
      </c>
      <c r="T88" s="251">
        <f t="shared" si="13"/>
        <v>1.110170593678484</v>
      </c>
      <c r="U88" s="273">
        <f t="shared" si="14"/>
        <v>1.0503312742853619</v>
      </c>
      <c r="W88" s="240"/>
    </row>
    <row r="89" spans="1:23" s="21" customFormat="1" ht="14">
      <c r="A89" s="118" t="s">
        <v>88</v>
      </c>
      <c r="B89" s="226" t="s">
        <v>88</v>
      </c>
      <c r="C89" s="229">
        <f>'Transformed 2007'!AB80</f>
        <v>0.72759629770000001</v>
      </c>
      <c r="D89" s="229">
        <f>'Transformed 2010'!AB80</f>
        <v>0.72780904150000003</v>
      </c>
      <c r="E89" s="229">
        <f>'Transformed 2013'!AB80</f>
        <v>0.74812155599999997</v>
      </c>
      <c r="F89" s="229">
        <f>'Transformed 2016'!AB80</f>
        <v>0.75306048079999999</v>
      </c>
      <c r="G89" s="229">
        <f>'Transformed 2019 new'!AB80</f>
        <v>0.75741711540000001</v>
      </c>
      <c r="L89" s="21">
        <v>1</v>
      </c>
      <c r="Q89" s="251">
        <f t="shared" si="13"/>
        <v>1.0002923926367857</v>
      </c>
      <c r="R89" s="251">
        <f t="shared" si="13"/>
        <v>1.027909126352891</v>
      </c>
      <c r="S89" s="251">
        <f t="shared" si="13"/>
        <v>1.0066017678014882</v>
      </c>
      <c r="T89" s="251">
        <f t="shared" si="13"/>
        <v>1.0057852386509141</v>
      </c>
      <c r="U89" s="273">
        <f t="shared" si="14"/>
        <v>1.0409853895549859</v>
      </c>
      <c r="W89" s="240"/>
    </row>
    <row r="90" spans="1:23" s="21" customFormat="1" ht="14">
      <c r="A90" s="118" t="s">
        <v>89</v>
      </c>
      <c r="B90" s="226" t="s">
        <v>89</v>
      </c>
      <c r="C90" s="229">
        <f>'Transformed 2007'!AB81</f>
        <v>0.44236302599999999</v>
      </c>
      <c r="D90" s="229">
        <f>'Transformed 2010'!AB81</f>
        <v>0.47687088840000003</v>
      </c>
      <c r="E90" s="229">
        <f>'Transformed 2013'!AB81</f>
        <v>0.47638728490000004</v>
      </c>
      <c r="F90" s="229">
        <f>'Transformed 2016'!AB81</f>
        <v>0.45835614040000006</v>
      </c>
      <c r="G90" s="229">
        <f>'Transformed 2019 new'!AB81</f>
        <v>0.43307399889999998</v>
      </c>
      <c r="H90" s="21">
        <v>1</v>
      </c>
      <c r="Q90" s="251">
        <f t="shared" si="13"/>
        <v>1.0780080168815918</v>
      </c>
      <c r="R90" s="251">
        <f t="shared" si="13"/>
        <v>0.99898588168880975</v>
      </c>
      <c r="S90" s="251">
        <f t="shared" si="13"/>
        <v>0.9621502397911712</v>
      </c>
      <c r="T90" s="251">
        <f t="shared" si="13"/>
        <v>0.94484170872471185</v>
      </c>
      <c r="U90" s="273">
        <f t="shared" si="14"/>
        <v>0.97900134831793106</v>
      </c>
      <c r="W90" s="240"/>
    </row>
    <row r="91" spans="1:23" s="21" customFormat="1" ht="14">
      <c r="A91" s="118" t="s">
        <v>90</v>
      </c>
      <c r="B91" s="226" t="s">
        <v>90</v>
      </c>
      <c r="C91" s="229">
        <f>'Transformed 2007'!AB82</f>
        <v>0.5433176099</v>
      </c>
      <c r="D91" s="229">
        <f>'Transformed 2010'!AB82</f>
        <v>0.53410907389999995</v>
      </c>
      <c r="E91" s="229">
        <f>'Transformed 2013'!AB82</f>
        <v>0.58216082899999999</v>
      </c>
      <c r="F91" s="229">
        <f>'Transformed 2016'!AB82</f>
        <v>0.54908700039999991</v>
      </c>
      <c r="G91" s="229">
        <f>'Transformed 2019 new'!AB82</f>
        <v>0.57146169479999998</v>
      </c>
      <c r="K91" s="21">
        <v>1</v>
      </c>
      <c r="Q91" s="251">
        <f t="shared" si="13"/>
        <v>0.98305128375703688</v>
      </c>
      <c r="R91" s="251">
        <f t="shared" si="13"/>
        <v>1.0899661837780286</v>
      </c>
      <c r="S91" s="251">
        <f t="shared" si="13"/>
        <v>0.94318781520080586</v>
      </c>
      <c r="T91" s="251">
        <f t="shared" si="13"/>
        <v>1.0407489056992798</v>
      </c>
      <c r="U91" s="273">
        <f t="shared" si="14"/>
        <v>1.0518004283078179</v>
      </c>
      <c r="W91" s="240"/>
    </row>
    <row r="92" spans="1:23" s="21" customFormat="1" ht="14">
      <c r="A92" s="118" t="s">
        <v>91</v>
      </c>
      <c r="B92" s="226" t="s">
        <v>91</v>
      </c>
      <c r="C92" s="229">
        <f>'Transformed 2007'!AB83</f>
        <v>0.56572814790000003</v>
      </c>
      <c r="D92" s="229">
        <f>'Transformed 2010'!AB83</f>
        <v>0.55797631059999997</v>
      </c>
      <c r="E92" s="229">
        <f>'Transformed 2013'!AB83</f>
        <v>0.52460816929999998</v>
      </c>
      <c r="F92" s="229">
        <f>'Transformed 2016'!AB83</f>
        <v>0.54740423959999995</v>
      </c>
      <c r="G92" s="229">
        <f>'Transformed 2019 new'!AB83</f>
        <v>0.55501024879999994</v>
      </c>
      <c r="K92" s="21">
        <v>1</v>
      </c>
      <c r="Q92" s="251">
        <f t="shared" si="13"/>
        <v>0.98629759305989084</v>
      </c>
      <c r="R92" s="251">
        <f t="shared" si="13"/>
        <v>0.94019792477548236</v>
      </c>
      <c r="S92" s="251">
        <f t="shared" si="13"/>
        <v>1.0434535175661055</v>
      </c>
      <c r="T92" s="251">
        <f t="shared" si="13"/>
        <v>1.0138946844941461</v>
      </c>
      <c r="U92" s="273">
        <f t="shared" si="14"/>
        <v>0.98105468299609055</v>
      </c>
      <c r="W92" s="240"/>
    </row>
    <row r="93" spans="1:23" s="21" customFormat="1" ht="14">
      <c r="A93" s="118" t="s">
        <v>92</v>
      </c>
      <c r="B93" s="226" t="s">
        <v>92</v>
      </c>
      <c r="C93" s="229">
        <f>'Transformed 2007'!AB84</f>
        <v>0.75716453389999994</v>
      </c>
      <c r="D93" s="229">
        <f>'Transformed 2010'!AB84</f>
        <v>0.77256015089999996</v>
      </c>
      <c r="E93" s="229">
        <f>'Transformed 2013'!AB84</f>
        <v>0.76817850450000003</v>
      </c>
      <c r="F93" s="229">
        <f>'Transformed 2016'!AB84</f>
        <v>0.7700400395</v>
      </c>
      <c r="G93" s="229">
        <f>'Transformed 2019 new'!AB84</f>
        <v>0.76815903190000001</v>
      </c>
      <c r="L93" s="21">
        <v>1</v>
      </c>
      <c r="Q93" s="251">
        <f t="shared" si="13"/>
        <v>1.0203332516391126</v>
      </c>
      <c r="R93" s="251">
        <f t="shared" si="13"/>
        <v>0.9943284074451737</v>
      </c>
      <c r="S93" s="251">
        <f t="shared" si="13"/>
        <v>1.0024233104533582</v>
      </c>
      <c r="T93" s="251">
        <f t="shared" si="13"/>
        <v>0.99755726000790645</v>
      </c>
      <c r="U93" s="273">
        <f t="shared" si="14"/>
        <v>1.0145206193736647</v>
      </c>
      <c r="W93" s="240"/>
    </row>
    <row r="94" spans="1:23" s="21" customFormat="1" ht="14">
      <c r="A94" s="118" t="s">
        <v>93</v>
      </c>
      <c r="B94" s="226" t="s">
        <v>93</v>
      </c>
      <c r="C94" s="229">
        <f>'Transformed 2007'!AB85</f>
        <v>0.84257152029999993</v>
      </c>
      <c r="D94" s="229">
        <f>'Transformed 2010'!AB85</f>
        <v>0.84786086130000005</v>
      </c>
      <c r="E94" s="229">
        <f>'Transformed 2013'!AB85</f>
        <v>0.85563075640000008</v>
      </c>
      <c r="F94" s="229">
        <f>'Transformed 2016'!AB85</f>
        <v>0.84266808319999997</v>
      </c>
      <c r="G94" s="229">
        <f>'Transformed 2019 new'!AB85</f>
        <v>0.84371242670000002</v>
      </c>
      <c r="L94" s="21">
        <v>1</v>
      </c>
      <c r="Q94" s="251">
        <f t="shared" si="13"/>
        <v>1.00627761664448</v>
      </c>
      <c r="R94" s="251">
        <f t="shared" si="13"/>
        <v>1.0091641157820244</v>
      </c>
      <c r="S94" s="251">
        <f t="shared" si="13"/>
        <v>0.9848501551597566</v>
      </c>
      <c r="T94" s="251">
        <f t="shared" si="13"/>
        <v>1.0012393296017978</v>
      </c>
      <c r="U94" s="273">
        <f t="shared" si="14"/>
        <v>1.0013540766243723</v>
      </c>
      <c r="W94" s="240"/>
    </row>
    <row r="95" spans="1:23" s="21" customFormat="1" ht="14">
      <c r="A95" s="118" t="s">
        <v>94</v>
      </c>
      <c r="B95" s="226" t="s">
        <v>94</v>
      </c>
      <c r="C95" s="229">
        <f>'Transformed 2007'!AB86</f>
        <v>0.49208026309999997</v>
      </c>
      <c r="D95" s="229">
        <f>'Transformed 2010'!AB86</f>
        <v>0.28860811040000001</v>
      </c>
      <c r="E95" s="229">
        <f>'Transformed 2013'!AB86</f>
        <v>0.3049030807</v>
      </c>
      <c r="F95" s="229">
        <f>'Transformed 2016'!AB86</f>
        <v>0.4662767786</v>
      </c>
      <c r="G95" s="229">
        <f>'Transformed 2019 new'!AB86</f>
        <v>0.47679854509999997</v>
      </c>
      <c r="K95" s="21">
        <v>1</v>
      </c>
      <c r="Q95" s="251">
        <f t="shared" si="13"/>
        <v>0.58650616991185722</v>
      </c>
      <c r="R95" s="251">
        <f t="shared" si="13"/>
        <v>1.0564605418656314</v>
      </c>
      <c r="S95" s="251">
        <f t="shared" si="13"/>
        <v>1.5292622741938731</v>
      </c>
      <c r="T95" s="251">
        <f t="shared" si="13"/>
        <v>1.0225654953943699</v>
      </c>
      <c r="U95" s="273">
        <f t="shared" si="14"/>
        <v>0.96894466381616595</v>
      </c>
      <c r="W95" s="240"/>
    </row>
    <row r="96" spans="1:23" s="21" customFormat="1" ht="14">
      <c r="A96" s="118" t="s">
        <v>95</v>
      </c>
      <c r="B96" s="226" t="s">
        <v>95</v>
      </c>
      <c r="C96" s="229">
        <f>'Transformed 2007'!AB87</f>
        <v>0.4562094713</v>
      </c>
      <c r="D96" s="229">
        <f>'Transformed 2010'!AB87</f>
        <v>0.49895248170000001</v>
      </c>
      <c r="E96" s="229">
        <f>'Transformed 2013'!AB87</f>
        <v>0.52096748800000003</v>
      </c>
      <c r="F96" s="229">
        <f>'Transformed 2016'!AB87</f>
        <v>0.51988243540000001</v>
      </c>
      <c r="G96" s="229">
        <f>'Transformed 2019 new'!AB87</f>
        <v>0.49113271609999998</v>
      </c>
      <c r="K96" s="21">
        <v>1</v>
      </c>
      <c r="Q96" s="251">
        <f t="shared" si="13"/>
        <v>1.0936916330960882</v>
      </c>
      <c r="R96" s="251">
        <f t="shared" si="13"/>
        <v>1.0441224507492013</v>
      </c>
      <c r="S96" s="251">
        <f t="shared" si="13"/>
        <v>0.99791723548015332</v>
      </c>
      <c r="T96" s="251">
        <f t="shared" si="13"/>
        <v>0.94469957563024831</v>
      </c>
      <c r="U96" s="273">
        <f t="shared" si="14"/>
        <v>1.0765508982101661</v>
      </c>
      <c r="W96" s="240"/>
    </row>
    <row r="97" spans="1:23" s="21" customFormat="1" ht="14">
      <c r="A97" s="118" t="s">
        <v>96</v>
      </c>
      <c r="B97" s="226" t="s">
        <v>96</v>
      </c>
      <c r="C97" s="229">
        <f>'Transformed 2007'!AB88</f>
        <v>0.359436643</v>
      </c>
      <c r="D97" s="229">
        <f>'Transformed 2010'!AB88</f>
        <v>0.37104696879999999</v>
      </c>
      <c r="E97" s="229">
        <f>'Transformed 2013'!AB88</f>
        <v>0.38425510239999999</v>
      </c>
      <c r="F97" s="229">
        <f>'Transformed 2016'!AB88</f>
        <v>0.37296892370000001</v>
      </c>
      <c r="G97" s="229">
        <f>'Transformed 2019 new'!AB88</f>
        <v>0.49128187559999997</v>
      </c>
      <c r="J97" s="21">
        <v>1</v>
      </c>
      <c r="Q97" s="251">
        <f t="shared" si="13"/>
        <v>1.0323014529155838</v>
      </c>
      <c r="R97" s="251">
        <f t="shared" si="13"/>
        <v>1.0355969316841918</v>
      </c>
      <c r="S97" s="251">
        <f t="shared" si="13"/>
        <v>0.97062842203133237</v>
      </c>
      <c r="T97" s="251">
        <f t="shared" si="13"/>
        <v>1.3172193294987915</v>
      </c>
      <c r="U97" s="273">
        <f t="shared" si="14"/>
        <v>1.3668107722673115</v>
      </c>
      <c r="W97" s="240"/>
    </row>
    <row r="98" spans="1:23" s="21" customFormat="1" ht="14">
      <c r="A98" s="118" t="s">
        <v>97</v>
      </c>
      <c r="B98" s="226" t="s">
        <v>97</v>
      </c>
      <c r="C98" s="229">
        <f>'Transformed 2007'!AB89</f>
        <v>0.32391791959999999</v>
      </c>
      <c r="D98" s="229">
        <f>'Transformed 2010'!AB89</f>
        <v>0.55886792239999994</v>
      </c>
      <c r="E98" s="229">
        <f>'Transformed 2013'!AB89</f>
        <v>0.44837919140000004</v>
      </c>
      <c r="F98" s="229">
        <f>'Transformed 2016'!AB89</f>
        <v>0.36408779999999996</v>
      </c>
      <c r="G98" s="229">
        <f>'Transformed 2019 new'!AB89</f>
        <v>0.46787716930000001</v>
      </c>
      <c r="I98" s="21">
        <v>1</v>
      </c>
      <c r="Q98" s="251">
        <f t="shared" si="13"/>
        <v>1.725338082839428</v>
      </c>
      <c r="R98" s="251">
        <f t="shared" si="13"/>
        <v>0.80229902885548054</v>
      </c>
      <c r="S98" s="251">
        <f t="shared" si="13"/>
        <v>0.81200869037474233</v>
      </c>
      <c r="T98" s="251">
        <f t="shared" si="13"/>
        <v>1.2850668693100951</v>
      </c>
      <c r="U98" s="273">
        <f t="shared" si="14"/>
        <v>1.4444312617152286</v>
      </c>
      <c r="W98" s="240"/>
    </row>
    <row r="99" spans="1:23" s="21" customFormat="1" ht="14">
      <c r="A99" s="118" t="s">
        <v>98</v>
      </c>
      <c r="B99" s="226" t="s">
        <v>98</v>
      </c>
      <c r="C99" s="229">
        <f>'Transformed 2007'!AB90</f>
        <v>0.57979012529999996</v>
      </c>
      <c r="D99" s="229">
        <f>'Transformed 2010'!AB90</f>
        <v>0.57123877109999999</v>
      </c>
      <c r="E99" s="229">
        <f>'Transformed 2013'!AB90</f>
        <v>0.39264612200000004</v>
      </c>
      <c r="F99" s="229">
        <f>'Transformed 2016'!AB90</f>
        <v>0.50146670090000001</v>
      </c>
      <c r="G99" s="229">
        <f>'Transformed 2019 new'!AB90</f>
        <v>0.4573941795</v>
      </c>
      <c r="K99" s="21">
        <v>1</v>
      </c>
      <c r="Q99" s="251">
        <f t="shared" si="13"/>
        <v>0.98525094887468934</v>
      </c>
      <c r="R99" s="251">
        <f t="shared" si="13"/>
        <v>0.68735902019378892</v>
      </c>
      <c r="S99" s="251">
        <f t="shared" si="13"/>
        <v>1.2771467048896512</v>
      </c>
      <c r="T99" s="251">
        <f t="shared" si="13"/>
        <v>0.91211276577108413</v>
      </c>
      <c r="U99" s="273">
        <f t="shared" si="14"/>
        <v>0.78889611868317211</v>
      </c>
      <c r="W99" s="240"/>
    </row>
    <row r="100" spans="1:23" s="21" customFormat="1" ht="14">
      <c r="A100" s="118" t="s">
        <v>99</v>
      </c>
      <c r="B100" s="226" t="s">
        <v>99</v>
      </c>
      <c r="C100" s="229">
        <f>'Transformed 2007'!AB91</f>
        <v>0.77056547980000001</v>
      </c>
      <c r="D100" s="229">
        <f>'Transformed 2010'!AB91</f>
        <v>0.7834078793999999</v>
      </c>
      <c r="E100" s="229">
        <f>'Transformed 2013'!AB91</f>
        <v>0.76881007960000003</v>
      </c>
      <c r="F100" s="229">
        <f>'Transformed 2016'!AB91</f>
        <v>0.76030904099999996</v>
      </c>
      <c r="G100" s="229">
        <f>'Transformed 2019 new'!AB91</f>
        <v>0.74957562490000007</v>
      </c>
      <c r="L100" s="21">
        <v>1</v>
      </c>
      <c r="Q100" s="251">
        <f t="shared" si="13"/>
        <v>1.016666201558021</v>
      </c>
      <c r="R100" s="251">
        <f t="shared" si="13"/>
        <v>0.98136628417475191</v>
      </c>
      <c r="S100" s="251">
        <f t="shared" si="13"/>
        <v>0.98894260256782396</v>
      </c>
      <c r="T100" s="251">
        <f t="shared" si="13"/>
        <v>0.98588282458685128</v>
      </c>
      <c r="U100" s="273">
        <f t="shared" si="14"/>
        <v>0.97276045261533406</v>
      </c>
      <c r="W100" s="240"/>
    </row>
    <row r="101" spans="1:23" s="21" customFormat="1" ht="14">
      <c r="A101" s="118" t="s">
        <v>100</v>
      </c>
      <c r="B101" s="226" t="s">
        <v>100</v>
      </c>
      <c r="C101" s="229">
        <f>'Transformed 2007'!AB92</f>
        <v>0.41514697430000003</v>
      </c>
      <c r="D101" s="229">
        <f>'Transformed 2010'!AB92</f>
        <v>0.40593005319999997</v>
      </c>
      <c r="E101" s="229">
        <f>'Transformed 2013'!AB92</f>
        <v>0.39326382059999998</v>
      </c>
      <c r="F101" s="229">
        <f>'Transformed 2016'!AB92</f>
        <v>0.39337105939999994</v>
      </c>
      <c r="G101" s="229">
        <f>'Transformed 2019 new'!AB92</f>
        <v>0.37899613430000001</v>
      </c>
      <c r="K101" s="21">
        <v>1</v>
      </c>
      <c r="Q101" s="251">
        <f t="shared" si="13"/>
        <v>0.97779841436748716</v>
      </c>
      <c r="R101" s="251">
        <f t="shared" si="13"/>
        <v>0.96879700702091309</v>
      </c>
      <c r="S101" s="251">
        <f t="shared" si="13"/>
        <v>1.0002726892085734</v>
      </c>
      <c r="T101" s="251">
        <f t="shared" si="13"/>
        <v>0.96345708522145557</v>
      </c>
      <c r="U101" s="273">
        <f t="shared" si="14"/>
        <v>0.91292038184559643</v>
      </c>
      <c r="W101" s="240"/>
    </row>
    <row r="102" spans="1:23" s="21" customFormat="1" ht="14">
      <c r="A102" s="118" t="s">
        <v>101</v>
      </c>
      <c r="B102" s="226" t="s">
        <v>101</v>
      </c>
      <c r="C102" s="229">
        <f>'Transformed 2007'!AB93</f>
        <v>0.72663150099999996</v>
      </c>
      <c r="D102" s="229">
        <f>'Transformed 2010'!AB93</f>
        <v>0.72136704919999994</v>
      </c>
      <c r="E102" s="229">
        <f>'Transformed 2013'!AB93</f>
        <v>0.73156734870000006</v>
      </c>
      <c r="F102" s="229">
        <f>'Transformed 2016'!AB93</f>
        <v>0.72814711860000003</v>
      </c>
      <c r="G102" s="229">
        <f>'Transformed 2019 new'!AB93</f>
        <v>0.71404077479999994</v>
      </c>
      <c r="K102" s="21">
        <v>1</v>
      </c>
      <c r="Q102" s="251">
        <f t="shared" si="13"/>
        <v>0.99275499095104602</v>
      </c>
      <c r="R102" s="251">
        <f t="shared" si="13"/>
        <v>1.0141402348656101</v>
      </c>
      <c r="S102" s="251">
        <f t="shared" si="13"/>
        <v>0.99532479120879602</v>
      </c>
      <c r="T102" s="251">
        <f t="shared" si="13"/>
        <v>0.98062706911877617</v>
      </c>
      <c r="U102" s="273">
        <f t="shared" si="14"/>
        <v>0.98267247403577673</v>
      </c>
      <c r="W102" s="240"/>
    </row>
    <row r="103" spans="1:23" s="21" customFormat="1" ht="14">
      <c r="A103" s="118" t="s">
        <v>102</v>
      </c>
      <c r="B103" s="226" t="s">
        <v>102</v>
      </c>
      <c r="C103" s="229">
        <f>'Transformed 2007'!AB94</f>
        <v>0.58729186480000006</v>
      </c>
      <c r="D103" s="229">
        <f>'Transformed 2010'!AB94</f>
        <v>0.60171266540000001</v>
      </c>
      <c r="E103" s="229">
        <f>'Transformed 2013'!AB94</f>
        <v>0.57999890949999999</v>
      </c>
      <c r="F103" s="229">
        <f>'Transformed 2016'!AB94</f>
        <v>0.56624902399999999</v>
      </c>
      <c r="G103" s="229">
        <f>'Transformed 2019 new'!AB94</f>
        <v>0.59283544730000004</v>
      </c>
      <c r="N103" s="21">
        <v>1</v>
      </c>
      <c r="Q103" s="251">
        <f t="shared" si="13"/>
        <v>1.0245547426489738</v>
      </c>
      <c r="R103" s="251">
        <f t="shared" si="13"/>
        <v>0.96391341391232743</v>
      </c>
      <c r="S103" s="251">
        <f t="shared" si="13"/>
        <v>0.97629325628930341</v>
      </c>
      <c r="T103" s="251">
        <f t="shared" si="13"/>
        <v>1.0469518218542662</v>
      </c>
      <c r="U103" s="273">
        <f t="shared" si="14"/>
        <v>1.0094392291674052</v>
      </c>
      <c r="W103" s="240"/>
    </row>
    <row r="104" spans="1:23" s="21" customFormat="1" ht="14">
      <c r="A104" s="118" t="s">
        <v>103</v>
      </c>
      <c r="B104" s="226" t="s">
        <v>103</v>
      </c>
      <c r="C104" s="229">
        <f>'Transformed 2007'!AB95</f>
        <v>0.4552842795</v>
      </c>
      <c r="D104" s="229">
        <f>'Transformed 2010'!AB95</f>
        <v>0.53558804400000004</v>
      </c>
      <c r="E104" s="229">
        <f>'Transformed 2013'!AB95</f>
        <v>0.57882544480000009</v>
      </c>
      <c r="F104" s="229">
        <f>'Transformed 2016'!AB95</f>
        <v>0.52745394900000009</v>
      </c>
      <c r="G104" s="229">
        <f>'Transformed 2019 new'!AB95</f>
        <v>0.54555774769999998</v>
      </c>
      <c r="O104" s="21">
        <v>1</v>
      </c>
      <c r="Q104" s="251">
        <f t="shared" si="13"/>
        <v>1.1763815886377427</v>
      </c>
      <c r="R104" s="251">
        <f t="shared" si="13"/>
        <v>1.080728838674375</v>
      </c>
      <c r="S104" s="251">
        <f t="shared" si="13"/>
        <v>0.91124872574019233</v>
      </c>
      <c r="T104" s="251">
        <f t="shared" si="13"/>
        <v>1.0343229939491834</v>
      </c>
      <c r="U104" s="273">
        <f t="shared" si="14"/>
        <v>1.19827934384016</v>
      </c>
      <c r="W104" s="240"/>
    </row>
    <row r="105" spans="1:23" s="21" customFormat="1" ht="14">
      <c r="A105" s="118" t="s">
        <v>104</v>
      </c>
      <c r="B105" s="226" t="s">
        <v>104</v>
      </c>
      <c r="C105" s="229">
        <f>'Transformed 2007'!AB96</f>
        <v>0.63287470209999996</v>
      </c>
      <c r="D105" s="229">
        <f>'Transformed 2010'!AB96</f>
        <v>0.61050098909999995</v>
      </c>
      <c r="E105" s="229">
        <f>'Transformed 2013'!AB96</f>
        <v>0.61255483059999993</v>
      </c>
      <c r="F105" s="229">
        <f>'Transformed 2016'!AB96</f>
        <v>0.62295903669999997</v>
      </c>
      <c r="G105" s="229">
        <f>'Transformed 2019 new'!AB96</f>
        <v>0.61826388620000006</v>
      </c>
      <c r="J105" s="21">
        <v>1</v>
      </c>
      <c r="Q105" s="251">
        <f t="shared" si="13"/>
        <v>0.96464748405054002</v>
      </c>
      <c r="R105" s="251">
        <f t="shared" si="13"/>
        <v>1.0033641902907116</v>
      </c>
      <c r="S105" s="251">
        <f t="shared" si="13"/>
        <v>1.0169849384581771</v>
      </c>
      <c r="T105" s="251">
        <f t="shared" si="13"/>
        <v>0.99246314729637519</v>
      </c>
      <c r="U105" s="273">
        <f t="shared" si="14"/>
        <v>0.97691357254205546</v>
      </c>
      <c r="W105" s="240"/>
    </row>
    <row r="106" spans="1:23" s="21" customFormat="1" ht="14">
      <c r="A106" s="118" t="s">
        <v>105</v>
      </c>
      <c r="B106" s="226" t="s">
        <v>105</v>
      </c>
      <c r="C106" s="229">
        <f>'Transformed 2007'!AB97</f>
        <v>0.52053408719999994</v>
      </c>
      <c r="D106" s="229">
        <f>'Transformed 2010'!AB97</f>
        <v>0.52630675780000002</v>
      </c>
      <c r="E106" s="229">
        <f>'Transformed 2013'!AB97</f>
        <v>0.51082188589999999</v>
      </c>
      <c r="F106" s="229">
        <f>'Transformed 2016'!AB97</f>
        <v>0.48984448110000001</v>
      </c>
      <c r="G106" s="229">
        <f>'Transformed 2019 new'!AB97</f>
        <v>0.48887160799999996</v>
      </c>
      <c r="O106" s="21">
        <v>1</v>
      </c>
      <c r="Q106" s="251">
        <f t="shared" si="13"/>
        <v>1.0110898992822004</v>
      </c>
      <c r="R106" s="251">
        <f t="shared" si="13"/>
        <v>0.97057823850727676</v>
      </c>
      <c r="S106" s="251">
        <f t="shared" si="13"/>
        <v>0.95893401324604444</v>
      </c>
      <c r="T106" s="251">
        <f t="shared" si="13"/>
        <v>0.99801391433906661</v>
      </c>
      <c r="U106" s="273">
        <f t="shared" si="14"/>
        <v>0.93917309167913421</v>
      </c>
      <c r="W106" s="240"/>
    </row>
    <row r="107" spans="1:23" s="21" customFormat="1" ht="14">
      <c r="A107" s="118" t="s">
        <v>106</v>
      </c>
      <c r="B107" s="226" t="s">
        <v>106</v>
      </c>
      <c r="C107" s="229">
        <f>'Transformed 2007'!AB98</f>
        <v>0.31866586089999999</v>
      </c>
      <c r="D107" s="229">
        <f>'Transformed 2010'!AB98</f>
        <v>0.32031974120000001</v>
      </c>
      <c r="E107" s="229">
        <f>'Transformed 2013'!AB98</f>
        <v>0.3257258401</v>
      </c>
      <c r="F107" s="229">
        <f>'Transformed 2016'!AB98</f>
        <v>0.32760163209999998</v>
      </c>
      <c r="G107" s="229">
        <f>'Transformed 2019 new'!AB98</f>
        <v>0.32686405159999998</v>
      </c>
      <c r="H107" s="21">
        <v>1</v>
      </c>
      <c r="Q107" s="251">
        <f t="shared" si="13"/>
        <v>1.0051900140646663</v>
      </c>
      <c r="R107" s="251">
        <f t="shared" si="13"/>
        <v>1.0168771955164155</v>
      </c>
      <c r="S107" s="251">
        <f t="shared" si="13"/>
        <v>1.0057588062384737</v>
      </c>
      <c r="T107" s="251">
        <f t="shared" si="13"/>
        <v>0.99774854448901262</v>
      </c>
      <c r="U107" s="273">
        <f t="shared" si="14"/>
        <v>1.0257266049047302</v>
      </c>
      <c r="W107" s="240"/>
    </row>
    <row r="108" spans="1:23" s="21" customFormat="1" ht="14">
      <c r="A108" s="118" t="s">
        <v>107</v>
      </c>
      <c r="B108" s="226" t="s">
        <v>107</v>
      </c>
      <c r="C108" s="229">
        <f>'Transformed 2007'!AB99</f>
        <v>0.49011384219999998</v>
      </c>
      <c r="D108" s="229">
        <f>'Transformed 2010'!AB99</f>
        <v>0.46325797800000001</v>
      </c>
      <c r="E108" s="229">
        <f>'Transformed 2013'!AB99</f>
        <v>0.45489490190000004</v>
      </c>
      <c r="F108" s="229">
        <f>'Transformed 2016'!AB99</f>
        <v>0.4314299184</v>
      </c>
      <c r="G108" s="229">
        <f>'Transformed 2019 new'!AB99</f>
        <v>0.40021895430000004</v>
      </c>
      <c r="K108" s="21">
        <v>1</v>
      </c>
      <c r="Q108" s="251">
        <f t="shared" si="13"/>
        <v>0.94520484449194364</v>
      </c>
      <c r="R108" s="251">
        <f t="shared" si="13"/>
        <v>0.98194725941665273</v>
      </c>
      <c r="S108" s="251">
        <f t="shared" si="13"/>
        <v>0.94841669273058071</v>
      </c>
      <c r="T108" s="251">
        <f t="shared" si="13"/>
        <v>0.92765693159216012</v>
      </c>
      <c r="U108" s="273">
        <f t="shared" si="14"/>
        <v>0.81658365840784253</v>
      </c>
      <c r="W108" s="240"/>
    </row>
    <row r="109" spans="1:23" s="21" customFormat="1" ht="14">
      <c r="A109" s="118" t="s">
        <v>108</v>
      </c>
      <c r="B109" s="226" t="s">
        <v>108</v>
      </c>
      <c r="C109" s="229">
        <f>'Transformed 2007'!AB100</f>
        <v>8.7671143499999993E-2</v>
      </c>
      <c r="D109" s="229">
        <f>'Transformed 2010'!AB100</f>
        <v>0.11183627080000001</v>
      </c>
      <c r="E109" s="229">
        <f>'Transformed 2013'!AB100</f>
        <v>0.2932415276</v>
      </c>
      <c r="F109" s="229">
        <f>'Transformed 2016'!AB100</f>
        <v>0.37967742370000002</v>
      </c>
      <c r="G109" s="229">
        <f>'Transformed 2019 new'!AB100</f>
        <v>0.3898932202</v>
      </c>
      <c r="J109" s="21">
        <v>1</v>
      </c>
      <c r="Q109" s="251">
        <f t="shared" si="13"/>
        <v>1.2756337642613276</v>
      </c>
      <c r="R109" s="251">
        <f t="shared" si="13"/>
        <v>2.6220610317417696</v>
      </c>
      <c r="S109" s="251">
        <f t="shared" si="13"/>
        <v>1.2947600798816736</v>
      </c>
      <c r="T109" s="251">
        <f t="shared" si="13"/>
        <v>1.0269065155374419</v>
      </c>
      <c r="U109" s="273">
        <f t="shared" si="14"/>
        <v>4.4472240766427324</v>
      </c>
      <c r="W109" s="240"/>
    </row>
    <row r="110" spans="1:23" s="21" customFormat="1" ht="14">
      <c r="A110" s="118" t="s">
        <v>109</v>
      </c>
      <c r="B110" s="226" t="s">
        <v>109</v>
      </c>
      <c r="C110" s="229">
        <f>'Transformed 2007'!AB101</f>
        <v>0.63496581630000004</v>
      </c>
      <c r="D110" s="229">
        <f>'Transformed 2010'!AB101</f>
        <v>0.61629298330000004</v>
      </c>
      <c r="E110" s="229">
        <f>'Transformed 2013'!AB101</f>
        <v>0.6279865322</v>
      </c>
      <c r="F110" s="229">
        <f>'Transformed 2016'!AB101</f>
        <v>0.67446976300000006</v>
      </c>
      <c r="G110" s="229">
        <f>'Transformed 2019 new'!AB101</f>
        <v>0.6522450394999999</v>
      </c>
      <c r="K110" s="21">
        <v>1</v>
      </c>
      <c r="Q110" s="251">
        <f t="shared" si="13"/>
        <v>0.97059238069096665</v>
      </c>
      <c r="R110" s="251">
        <f t="shared" si="13"/>
        <v>1.0189740094676816</v>
      </c>
      <c r="S110" s="251">
        <f t="shared" si="13"/>
        <v>1.0740194708271167</v>
      </c>
      <c r="T110" s="251">
        <f t="shared" si="13"/>
        <v>0.96704859918234742</v>
      </c>
      <c r="U110" s="273">
        <f t="shared" si="14"/>
        <v>1.0272128400560008</v>
      </c>
      <c r="W110" s="240"/>
    </row>
    <row r="111" spans="1:23" s="21" customFormat="1" ht="14">
      <c r="A111" s="118" t="s">
        <v>110</v>
      </c>
      <c r="B111" s="226" t="s">
        <v>110</v>
      </c>
      <c r="C111" s="229">
        <f>'Transformed 2007'!AB102</f>
        <v>0.33594447780000003</v>
      </c>
      <c r="D111" s="229">
        <f>'Transformed 2010'!AB102</f>
        <v>0.48762509379999996</v>
      </c>
      <c r="E111" s="229">
        <f>'Transformed 2013'!AB102</f>
        <v>0.3468224405</v>
      </c>
      <c r="F111" s="229">
        <f>'Transformed 2016'!AB102</f>
        <v>0.55816017969999998</v>
      </c>
      <c r="G111" s="229">
        <f>'Transformed 2019 new'!AB102</f>
        <v>0.53511917469999992</v>
      </c>
      <c r="I111" s="21">
        <v>1</v>
      </c>
      <c r="Q111" s="251">
        <f t="shared" si="13"/>
        <v>1.4515050135466163</v>
      </c>
      <c r="R111" s="251">
        <f t="shared" si="13"/>
        <v>0.71124813901035544</v>
      </c>
      <c r="S111" s="251">
        <f t="shared" si="13"/>
        <v>1.6093542819643472</v>
      </c>
      <c r="T111" s="251">
        <f t="shared" si="13"/>
        <v>0.95871972627573654</v>
      </c>
      <c r="U111" s="273">
        <f t="shared" si="14"/>
        <v>1.592879806223741</v>
      </c>
      <c r="W111" s="240"/>
    </row>
    <row r="112" spans="1:23" s="21" customFormat="1" ht="14">
      <c r="A112" s="118" t="s">
        <v>111</v>
      </c>
      <c r="B112" s="226" t="s">
        <v>111</v>
      </c>
      <c r="C112" s="229">
        <f>'Transformed 2007'!AB103</f>
        <v>0.84019328209999999</v>
      </c>
      <c r="D112" s="229">
        <f>'Transformed 2010'!AB103</f>
        <v>0.83583333540000004</v>
      </c>
      <c r="E112" s="229">
        <f>'Transformed 2013'!AB103</f>
        <v>0.84887108849999993</v>
      </c>
      <c r="F112" s="229">
        <f>'Transformed 2016'!AB103</f>
        <v>0.84509908099999997</v>
      </c>
      <c r="G112" s="229">
        <f>'Transformed 2019 new'!AB103</f>
        <v>0.83889634369999988</v>
      </c>
      <c r="L112" s="21">
        <v>1</v>
      </c>
      <c r="Q112" s="251">
        <f t="shared" si="13"/>
        <v>0.9948107812893926</v>
      </c>
      <c r="R112" s="251">
        <f t="shared" si="13"/>
        <v>1.015598508156845</v>
      </c>
      <c r="S112" s="251">
        <f t="shared" si="13"/>
        <v>0.99555644249038411</v>
      </c>
      <c r="T112" s="251">
        <f t="shared" si="13"/>
        <v>0.99266034310123674</v>
      </c>
      <c r="U112" s="273">
        <f t="shared" si="14"/>
        <v>0.99845638089754951</v>
      </c>
      <c r="W112" s="240"/>
    </row>
    <row r="113" spans="1:23" s="21" customFormat="1" ht="14">
      <c r="A113" s="118" t="s">
        <v>112</v>
      </c>
      <c r="B113" s="226" t="s">
        <v>112</v>
      </c>
      <c r="C113" s="229">
        <f>'Transformed 2007'!AB104</f>
        <v>0.84279890580000005</v>
      </c>
      <c r="D113" s="229">
        <f>'Transformed 2010'!AB104</f>
        <v>0.85534410670000005</v>
      </c>
      <c r="E113" s="229">
        <f>'Transformed 2013'!AB104</f>
        <v>0.86168939779999998</v>
      </c>
      <c r="F113" s="229">
        <f>'Transformed 2016'!AB104</f>
        <v>0.8509175377</v>
      </c>
      <c r="G113" s="229">
        <f>'Transformed 2019 new'!AB104</f>
        <v>0.85772681090000003</v>
      </c>
      <c r="M113" s="21">
        <v>1</v>
      </c>
      <c r="Q113" s="251">
        <f t="shared" si="13"/>
        <v>1.0148851651487276</v>
      </c>
      <c r="R113" s="251">
        <f t="shared" si="13"/>
        <v>1.0074184074576495</v>
      </c>
      <c r="S113" s="251">
        <f t="shared" si="13"/>
        <v>0.98749913817263868</v>
      </c>
      <c r="T113" s="251">
        <f t="shared" si="13"/>
        <v>1.0080022715460835</v>
      </c>
      <c r="U113" s="273">
        <f t="shared" si="14"/>
        <v>1.0177122976753632</v>
      </c>
      <c r="W113" s="240"/>
    </row>
    <row r="114" spans="1:23" s="21" customFormat="1" ht="14">
      <c r="A114" s="118" t="s">
        <v>113</v>
      </c>
      <c r="B114" s="226" t="s">
        <v>113</v>
      </c>
      <c r="C114" s="229">
        <f>'Transformed 2007'!AB105</f>
        <v>0.47853442010000002</v>
      </c>
      <c r="D114" s="229">
        <f>'Transformed 2010'!AB105</f>
        <v>0.44370783089999999</v>
      </c>
      <c r="E114" s="229">
        <f>'Transformed 2013'!AB105</f>
        <v>0.38324234010000002</v>
      </c>
      <c r="F114" s="229">
        <f>'Transformed 2016'!AB105</f>
        <v>0.3540771875</v>
      </c>
      <c r="G114" s="229">
        <f>'Transformed 2019 new'!AB105</f>
        <v>0.26462343030000002</v>
      </c>
      <c r="N114" s="21">
        <v>1</v>
      </c>
      <c r="Q114" s="251">
        <f t="shared" si="13"/>
        <v>0.9272223945923842</v>
      </c>
      <c r="R114" s="251">
        <f t="shared" si="13"/>
        <v>0.86372678914105694</v>
      </c>
      <c r="S114" s="251">
        <f t="shared" si="13"/>
        <v>0.9238989288281928</v>
      </c>
      <c r="T114" s="251">
        <f t="shared" si="13"/>
        <v>0.74736085701652277</v>
      </c>
      <c r="U114" s="273">
        <f t="shared" si="14"/>
        <v>0.55298724435475566</v>
      </c>
      <c r="W114" s="240"/>
    </row>
    <row r="115" spans="1:23" s="21" customFormat="1" ht="14">
      <c r="A115" s="118" t="s">
        <v>114</v>
      </c>
      <c r="B115" s="226" t="s">
        <v>114</v>
      </c>
      <c r="C115" s="229">
        <f>'Transformed 2007'!AB106</f>
        <v>0.51395514190000002</v>
      </c>
      <c r="D115" s="229">
        <f>'Transformed 2010'!AB106</f>
        <v>0.32488184050000002</v>
      </c>
      <c r="E115" s="229">
        <f>'Transformed 2013'!AB106</f>
        <v>0.54751764609999998</v>
      </c>
      <c r="F115" s="229">
        <f>'Transformed 2016'!AB106</f>
        <v>0.50291471370000007</v>
      </c>
      <c r="G115" s="229">
        <f>'Transformed 2019 new'!AB106</f>
        <v>0.46553170669999999</v>
      </c>
      <c r="K115" s="21">
        <v>1</v>
      </c>
      <c r="Q115" s="251">
        <f t="shared" si="13"/>
        <v>0.63212100437203544</v>
      </c>
      <c r="R115" s="251">
        <f t="shared" si="13"/>
        <v>1.6852823945387614</v>
      </c>
      <c r="S115" s="251">
        <f t="shared" si="13"/>
        <v>0.91853608241175566</v>
      </c>
      <c r="T115" s="251">
        <f t="shared" si="13"/>
        <v>0.92566730306025624</v>
      </c>
      <c r="U115" s="273">
        <f t="shared" si="14"/>
        <v>0.90578275952063192</v>
      </c>
      <c r="W115" s="240"/>
    </row>
    <row r="116" spans="1:23" s="21" customFormat="1" ht="14">
      <c r="A116" s="118" t="s">
        <v>115</v>
      </c>
      <c r="B116" s="226" t="s">
        <v>115</v>
      </c>
      <c r="C116" s="229">
        <f>'Transformed 2007'!AB107</f>
        <v>0.39204961279999995</v>
      </c>
      <c r="D116" s="229">
        <f>'Transformed 2010'!AB107</f>
        <v>0.39972383859999999</v>
      </c>
      <c r="E116" s="229">
        <f>'Transformed 2013'!AB107</f>
        <v>0.4542669251</v>
      </c>
      <c r="F116" s="229">
        <f>'Transformed 2016'!AB107</f>
        <v>0.50598746959999996</v>
      </c>
      <c r="G116" s="229">
        <f>'Transformed 2019 new'!AB107</f>
        <v>0.47965609370000001</v>
      </c>
      <c r="K116" s="21">
        <v>1</v>
      </c>
      <c r="Q116" s="251">
        <f t="shared" si="13"/>
        <v>1.019574629203664</v>
      </c>
      <c r="R116" s="251">
        <f t="shared" si="13"/>
        <v>1.1364519231353143</v>
      </c>
      <c r="S116" s="251">
        <f t="shared" si="13"/>
        <v>1.1138549642120972</v>
      </c>
      <c r="T116" s="251">
        <f t="shared" si="13"/>
        <v>0.94796041901825001</v>
      </c>
      <c r="U116" s="273">
        <f t="shared" si="14"/>
        <v>1.2234576391347991</v>
      </c>
      <c r="W116" s="240"/>
    </row>
    <row r="117" spans="1:23" s="21" customFormat="1" ht="14">
      <c r="A117" s="118" t="s">
        <v>193</v>
      </c>
      <c r="B117" s="242"/>
      <c r="C117" s="229">
        <f>'Transformed 2007'!AB108</f>
        <v>0.57324502960000001</v>
      </c>
      <c r="D117" s="229">
        <f>'Transformed 2010'!AB108</f>
        <v>0.52956468769999998</v>
      </c>
      <c r="E117" s="229">
        <f>'Transformed 2013'!AB108</f>
        <v>0.47330212839999997</v>
      </c>
      <c r="F117" s="229">
        <f>'Transformed 2016'!AB108</f>
        <v>0.45532345480000003</v>
      </c>
      <c r="G117" s="229">
        <f>'Transformed 2019 new'!AB108</f>
        <v>0.55609031669999998</v>
      </c>
      <c r="O117" s="21">
        <v>1</v>
      </c>
      <c r="Q117" s="251">
        <f t="shared" si="13"/>
        <v>0.9238016212186273</v>
      </c>
      <c r="R117" s="251">
        <f t="shared" si="13"/>
        <v>0.89375696566106211</v>
      </c>
      <c r="S117" s="251">
        <f t="shared" si="13"/>
        <v>0.96201438252395588</v>
      </c>
      <c r="T117" s="251">
        <f t="shared" si="13"/>
        <v>1.2213083047616371</v>
      </c>
      <c r="U117" s="273">
        <f t="shared" si="14"/>
        <v>0.97007438003959623</v>
      </c>
      <c r="W117" s="240"/>
    </row>
    <row r="118" spans="1:23" s="21" customFormat="1" ht="14">
      <c r="A118" s="118" t="s">
        <v>116</v>
      </c>
      <c r="B118" s="226" t="s">
        <v>116</v>
      </c>
      <c r="C118" s="229">
        <f>'Transformed 2007'!AB109</f>
        <v>0.85624586300000005</v>
      </c>
      <c r="D118" s="229">
        <f>'Transformed 2010'!AB109</f>
        <v>0.86132100770000009</v>
      </c>
      <c r="E118" s="229">
        <f>'Transformed 2013'!AB109</f>
        <v>0.87656272549999992</v>
      </c>
      <c r="F118" s="229">
        <f>'Transformed 2016'!AB109</f>
        <v>0.8668332324000001</v>
      </c>
      <c r="G118" s="229">
        <f>'Transformed 2019 new'!AB109</f>
        <v>0.86666749330000004</v>
      </c>
      <c r="M118" s="21">
        <v>1</v>
      </c>
      <c r="Q118" s="251">
        <f t="shared" si="13"/>
        <v>1.0059272049294561</v>
      </c>
      <c r="R118" s="251">
        <f t="shared" si="13"/>
        <v>1.0176957460270244</v>
      </c>
      <c r="S118" s="251">
        <f t="shared" si="13"/>
        <v>0.98890040288394643</v>
      </c>
      <c r="T118" s="251">
        <f t="shared" si="13"/>
        <v>0.99980879932401623</v>
      </c>
      <c r="U118" s="273">
        <f t="shared" si="14"/>
        <v>1.0121713058717574</v>
      </c>
      <c r="W118" s="240"/>
    </row>
    <row r="119" spans="1:23" s="21" customFormat="1" ht="14">
      <c r="A119" s="118" t="s">
        <v>117</v>
      </c>
      <c r="B119" s="64" t="s">
        <v>117</v>
      </c>
      <c r="C119" s="229">
        <f>'Transformed 2007'!AB110</f>
        <v>0.23335224770000002</v>
      </c>
      <c r="D119" s="229">
        <f>'Transformed 2010'!AB110</f>
        <v>0.2348117146</v>
      </c>
      <c r="E119" s="229">
        <f>'Transformed 2013'!AB110</f>
        <v>0.2435319121</v>
      </c>
      <c r="F119" s="229">
        <f>'Transformed 2016'!AB110</f>
        <v>0.2398997138</v>
      </c>
      <c r="G119" s="229">
        <f>'Transformed 2019 new'!AB110</f>
        <v>0.23215596769999999</v>
      </c>
      <c r="H119" s="21">
        <v>1</v>
      </c>
      <c r="Q119" s="251">
        <f t="shared" si="13"/>
        <v>1.0062543511553241</v>
      </c>
      <c r="R119" s="251">
        <f t="shared" si="13"/>
        <v>1.0371369780884008</v>
      </c>
      <c r="S119" s="251">
        <f t="shared" si="13"/>
        <v>0.98508532919287994</v>
      </c>
      <c r="T119" s="251">
        <f t="shared" si="13"/>
        <v>0.96772090313348258</v>
      </c>
      <c r="U119" s="273">
        <f t="shared" si="14"/>
        <v>0.99487350127632812</v>
      </c>
      <c r="W119" s="240"/>
    </row>
    <row r="120" spans="1:23" s="21" customFormat="1" ht="14">
      <c r="A120" s="118" t="s">
        <v>118</v>
      </c>
      <c r="B120" s="226" t="s">
        <v>118</v>
      </c>
      <c r="C120" s="229">
        <f>'Transformed 2007'!AB111</f>
        <v>0.34224848340000003</v>
      </c>
      <c r="D120" s="229">
        <f>'Transformed 2010'!AB111</f>
        <v>0.4126361382</v>
      </c>
      <c r="E120" s="229">
        <f>'Transformed 2013'!AB111</f>
        <v>0.40787561230000002</v>
      </c>
      <c r="F120" s="229">
        <f>'Transformed 2016'!AB111</f>
        <v>0.38870799180000004</v>
      </c>
      <c r="G120" s="229">
        <f>'Transformed 2019 new'!AB111</f>
        <v>0.3478474741</v>
      </c>
      <c r="I120" s="21">
        <v>1</v>
      </c>
      <c r="Q120" s="251">
        <f t="shared" si="13"/>
        <v>1.2056624301172871</v>
      </c>
      <c r="R120" s="251">
        <f t="shared" si="13"/>
        <v>0.98846313868492874</v>
      </c>
      <c r="S120" s="251">
        <f t="shared" si="13"/>
        <v>0.95300621090848192</v>
      </c>
      <c r="T120" s="251">
        <f t="shared" si="13"/>
        <v>0.89488119986731895</v>
      </c>
      <c r="U120" s="273">
        <f t="shared" si="14"/>
        <v>1.0163594317332771</v>
      </c>
      <c r="W120" s="240"/>
    </row>
    <row r="121" spans="1:23" s="21" customFormat="1" ht="14">
      <c r="A121" s="118" t="s">
        <v>119</v>
      </c>
      <c r="B121" s="226" t="s">
        <v>119</v>
      </c>
      <c r="C121" s="229">
        <f>'Transformed 2007'!AB112</f>
        <v>0.68853532930000005</v>
      </c>
      <c r="D121" s="229">
        <f>'Transformed 2010'!AB112</f>
        <v>0.685930182</v>
      </c>
      <c r="E121" s="229">
        <f>'Transformed 2013'!AB112</f>
        <v>0.6803326932</v>
      </c>
      <c r="F121" s="229">
        <f>'Transformed 2016'!AB112</f>
        <v>0.68579905460000001</v>
      </c>
      <c r="G121" s="229">
        <f>'Transformed 2019 new'!AB112</f>
        <v>0.68557649870000004</v>
      </c>
      <c r="N121" s="21">
        <v>1</v>
      </c>
      <c r="Q121" s="251">
        <f t="shared" si="13"/>
        <v>0.99621639269745454</v>
      </c>
      <c r="R121" s="251">
        <f t="shared" si="13"/>
        <v>0.99183956480282132</v>
      </c>
      <c r="S121" s="251">
        <f t="shared" si="13"/>
        <v>1.0080348356835367</v>
      </c>
      <c r="T121" s="251">
        <f t="shared" si="13"/>
        <v>0.999675479430152</v>
      </c>
      <c r="U121" s="273">
        <f t="shared" si="14"/>
        <v>0.99570271782130904</v>
      </c>
      <c r="W121" s="240"/>
    </row>
    <row r="122" spans="1:23" s="21" customFormat="1" ht="14">
      <c r="A122" s="118" t="s">
        <v>120</v>
      </c>
      <c r="B122" s="267" t="s">
        <v>120</v>
      </c>
      <c r="C122" s="229"/>
      <c r="D122" s="229"/>
      <c r="E122" s="229"/>
      <c r="F122" s="229"/>
      <c r="G122" s="229"/>
      <c r="J122" s="21">
        <v>1</v>
      </c>
      <c r="Q122" s="240"/>
      <c r="R122" s="240"/>
      <c r="S122" s="240"/>
      <c r="T122" s="240"/>
      <c r="U122" s="274"/>
      <c r="W122" s="277" t="s">
        <v>681</v>
      </c>
    </row>
    <row r="123" spans="1:23" s="21" customFormat="1" ht="14">
      <c r="A123" s="118" t="s">
        <v>121</v>
      </c>
      <c r="B123" s="226" t="s">
        <v>121</v>
      </c>
      <c r="C123" s="229">
        <f>'Transformed 2007'!AB114</f>
        <v>0.54207872690000003</v>
      </c>
      <c r="D123" s="229">
        <f>'Transformed 2010'!AB114</f>
        <v>0.57179615179999999</v>
      </c>
      <c r="E123" s="229">
        <f>'Transformed 2013'!AB114</f>
        <v>0.54267802409999999</v>
      </c>
      <c r="F123" s="229">
        <f>'Transformed 2016'!AB114</f>
        <v>0.54217591619999994</v>
      </c>
      <c r="G123" s="229">
        <f>'Transformed 2019 new'!AB114</f>
        <v>0.55120007940000004</v>
      </c>
      <c r="N123" s="21">
        <v>1</v>
      </c>
      <c r="Q123" s="251">
        <f t="shared" si="13"/>
        <v>1.0548212343065846</v>
      </c>
      <c r="R123" s="251">
        <f t="shared" si="13"/>
        <v>0.94907603416298469</v>
      </c>
      <c r="S123" s="251">
        <f t="shared" si="13"/>
        <v>0.99907475910631771</v>
      </c>
      <c r="T123" s="251">
        <f t="shared" si="13"/>
        <v>1.0166443453690246</v>
      </c>
      <c r="U123" s="273">
        <f t="shared" si="14"/>
        <v>1.0168266195431843</v>
      </c>
      <c r="W123" s="240"/>
    </row>
    <row r="124" spans="1:23" s="21" customFormat="1" ht="14">
      <c r="A124" s="118" t="s">
        <v>122</v>
      </c>
      <c r="B124" s="226" t="s">
        <v>122</v>
      </c>
      <c r="C124" s="229">
        <f>'Transformed 2007'!AB115</f>
        <v>0.66048357710000005</v>
      </c>
      <c r="D124" s="229">
        <f>'Transformed 2010'!AB115</f>
        <v>0.66569141060000003</v>
      </c>
      <c r="E124" s="229">
        <f>'Transformed 2013'!AB115</f>
        <v>0.66919539260000005</v>
      </c>
      <c r="F124" s="229">
        <f>'Transformed 2016'!AB115</f>
        <v>0.66876138149999997</v>
      </c>
      <c r="G124" s="229">
        <f>'Transformed 2019 new'!AB115</f>
        <v>0.67613721069999999</v>
      </c>
      <c r="N124" s="21">
        <v>1</v>
      </c>
      <c r="Q124" s="251">
        <f t="shared" si="13"/>
        <v>1.0078848796254194</v>
      </c>
      <c r="R124" s="251">
        <f t="shared" si="13"/>
        <v>1.0052636731437496</v>
      </c>
      <c r="S124" s="251">
        <f t="shared" si="13"/>
        <v>0.99935144338290516</v>
      </c>
      <c r="T124" s="251">
        <f t="shared" si="13"/>
        <v>1.0110290896036138</v>
      </c>
      <c r="U124" s="273">
        <f t="shared" si="14"/>
        <v>1.0237002616609041</v>
      </c>
      <c r="W124" s="240"/>
    </row>
    <row r="125" spans="1:23" s="21" customFormat="1" ht="14">
      <c r="A125" s="118" t="s">
        <v>123</v>
      </c>
      <c r="B125" s="226" t="s">
        <v>123</v>
      </c>
      <c r="C125" s="229">
        <f>'Transformed 2007'!AB116</f>
        <v>0.4828359203</v>
      </c>
      <c r="D125" s="229">
        <f>'Transformed 2010'!AB116</f>
        <v>0.51565674640000003</v>
      </c>
      <c r="E125" s="229">
        <f>'Transformed 2013'!AB116</f>
        <v>0.53503393380000008</v>
      </c>
      <c r="F125" s="229">
        <f>'Transformed 2016'!AB116</f>
        <v>0.53190433390000003</v>
      </c>
      <c r="G125" s="229">
        <f>'Transformed 2019 new'!AB116</f>
        <v>0.48705678139999997</v>
      </c>
      <c r="J125" s="21">
        <v>1</v>
      </c>
      <c r="Q125" s="251">
        <f t="shared" si="13"/>
        <v>1.0679751127041408</v>
      </c>
      <c r="R125" s="251">
        <f t="shared" si="13"/>
        <v>1.0375776861939259</v>
      </c>
      <c r="S125" s="251">
        <f t="shared" si="13"/>
        <v>0.99415065157125171</v>
      </c>
      <c r="T125" s="251">
        <f t="shared" si="13"/>
        <v>0.9156849274545833</v>
      </c>
      <c r="U125" s="273">
        <f t="shared" si="14"/>
        <v>1.0087418125341161</v>
      </c>
      <c r="W125" s="240"/>
    </row>
    <row r="126" spans="1:23" s="21" customFormat="1" ht="14">
      <c r="A126" s="118" t="s">
        <v>124</v>
      </c>
      <c r="B126" s="226" t="s">
        <v>124</v>
      </c>
      <c r="C126" s="229">
        <f>'Transformed 2007'!AB117</f>
        <v>0.77948347930000006</v>
      </c>
      <c r="D126" s="229">
        <f>'Transformed 2010'!AB117</f>
        <v>0.80236403420000002</v>
      </c>
      <c r="E126" s="229">
        <f>'Transformed 2013'!AB117</f>
        <v>0.79984826520000007</v>
      </c>
      <c r="F126" s="229">
        <f>'Transformed 2016'!AB117</f>
        <v>0.70673183819999996</v>
      </c>
      <c r="G126" s="229">
        <f>'Transformed 2019 new'!AB117</f>
        <v>0.668785615</v>
      </c>
      <c r="L126" s="21">
        <v>1</v>
      </c>
      <c r="Q126" s="251">
        <f t="shared" si="13"/>
        <v>1.0293534827967712</v>
      </c>
      <c r="R126" s="251">
        <f t="shared" si="13"/>
        <v>0.99686455412659625</v>
      </c>
      <c r="S126" s="251">
        <f t="shared" si="13"/>
        <v>0.88358238549568324</v>
      </c>
      <c r="T126" s="251">
        <f t="shared" si="13"/>
        <v>0.94630746607278016</v>
      </c>
      <c r="U126" s="273">
        <f t="shared" si="14"/>
        <v>0.85798561837460607</v>
      </c>
      <c r="W126" s="240"/>
    </row>
    <row r="127" spans="1:23" s="21" customFormat="1" ht="14">
      <c r="A127" s="118" t="s">
        <v>125</v>
      </c>
      <c r="B127" s="226" t="s">
        <v>125</v>
      </c>
      <c r="C127" s="229">
        <f>'Transformed 2007'!AB118</f>
        <v>0.82448210570000002</v>
      </c>
      <c r="D127" s="229">
        <f>'Transformed 2010'!AB118</f>
        <v>0.8115996808999999</v>
      </c>
      <c r="E127" s="229">
        <f>'Transformed 2013'!AB118</f>
        <v>0.80556372980000002</v>
      </c>
      <c r="F127" s="229">
        <f>'Transformed 2016'!AB118</f>
        <v>0.81448610639999997</v>
      </c>
      <c r="G127" s="229">
        <f>'Transformed 2019 new'!AB118</f>
        <v>0.8218721833</v>
      </c>
      <c r="L127" s="21">
        <v>1</v>
      </c>
      <c r="Q127" s="251">
        <f t="shared" si="13"/>
        <v>0.98437513111450403</v>
      </c>
      <c r="R127" s="251">
        <f t="shared" si="13"/>
        <v>0.99256289616414528</v>
      </c>
      <c r="S127" s="251">
        <f t="shared" si="13"/>
        <v>1.0110759413190253</v>
      </c>
      <c r="T127" s="251">
        <f t="shared" si="13"/>
        <v>1.0090683890639291</v>
      </c>
      <c r="U127" s="273">
        <f t="shared" si="14"/>
        <v>0.99683447053373686</v>
      </c>
      <c r="W127" s="240"/>
    </row>
    <row r="128" spans="1:23" s="21" customFormat="1" ht="14">
      <c r="A128" s="118" t="s">
        <v>126</v>
      </c>
      <c r="B128" s="226" t="s">
        <v>126</v>
      </c>
      <c r="C128" s="229">
        <f>'Transformed 2007'!AB119</f>
        <v>0.19751030540000003</v>
      </c>
      <c r="D128" s="229">
        <f>'Transformed 2010'!AB119</f>
        <v>0.20047329999999999</v>
      </c>
      <c r="E128" s="229">
        <f>'Transformed 2013'!AB119</f>
        <v>0.20390736249999999</v>
      </c>
      <c r="F128" s="229">
        <f>'Transformed 2016'!AB119</f>
        <v>0.18290009830000001</v>
      </c>
      <c r="G128" s="229">
        <f>'Transformed 2019 new'!AB119</f>
        <v>0.1689848213</v>
      </c>
      <c r="H128" s="21">
        <v>1</v>
      </c>
      <c r="Q128" s="251">
        <f t="shared" si="13"/>
        <v>1.0150017215253617</v>
      </c>
      <c r="R128" s="251">
        <f t="shared" si="13"/>
        <v>1.0171297748877282</v>
      </c>
      <c r="S128" s="251">
        <f t="shared" si="13"/>
        <v>0.89697643114774739</v>
      </c>
      <c r="T128" s="251">
        <f t="shared" si="13"/>
        <v>0.92391870136026055</v>
      </c>
      <c r="U128" s="273">
        <f t="shared" si="14"/>
        <v>0.85557470511612088</v>
      </c>
      <c r="W128" s="240"/>
    </row>
    <row r="129" spans="1:23" s="21" customFormat="1" ht="14">
      <c r="A129" s="118" t="s">
        <v>127</v>
      </c>
      <c r="B129" s="226" t="s">
        <v>127</v>
      </c>
      <c r="C129" s="229">
        <f>'Transformed 2007'!AB120</f>
        <v>0.61472314309999998</v>
      </c>
      <c r="D129" s="229">
        <f>'Transformed 2010'!AB120</f>
        <v>0.64076085770000002</v>
      </c>
      <c r="E129" s="229">
        <f>'Transformed 2013'!AB120</f>
        <v>0.62682721110000006</v>
      </c>
      <c r="F129" s="229">
        <f>'Transformed 2016'!AB120</f>
        <v>0.6759761863</v>
      </c>
      <c r="G129" s="229">
        <f>'Transformed 2019 new'!AB120</f>
        <v>0.65983485720000001</v>
      </c>
      <c r="L129" s="21">
        <v>1</v>
      </c>
      <c r="Q129" s="251">
        <f t="shared" si="13"/>
        <v>1.042356815246444</v>
      </c>
      <c r="R129" s="251">
        <f t="shared" si="13"/>
        <v>0.97825452907655042</v>
      </c>
      <c r="S129" s="251">
        <f t="shared" si="13"/>
        <v>1.0784091282727657</v>
      </c>
      <c r="T129" s="251">
        <f t="shared" si="13"/>
        <v>0.97612145305243569</v>
      </c>
      <c r="U129" s="273">
        <f t="shared" si="14"/>
        <v>1.073385416843923</v>
      </c>
      <c r="W129" s="240"/>
    </row>
    <row r="130" spans="1:23" s="21" customFormat="1" ht="14">
      <c r="A130" s="118" t="s">
        <v>194</v>
      </c>
      <c r="B130" s="226" t="s">
        <v>128</v>
      </c>
      <c r="C130" s="229">
        <f>'Transformed 2007'!AB121</f>
        <v>0.3289820175</v>
      </c>
      <c r="D130" s="229">
        <f>'Transformed 2010'!AB121</f>
        <v>0.3263914275</v>
      </c>
      <c r="E130" s="229">
        <f>'Transformed 2013'!AB121</f>
        <v>0.29863711879999999</v>
      </c>
      <c r="F130" s="229">
        <f>'Transformed 2016'!AB121</f>
        <v>0.27834138580000001</v>
      </c>
      <c r="G130" s="229">
        <f>'Transformed 2019 new'!AB121</f>
        <v>0.28125271460000001</v>
      </c>
      <c r="O130" s="21">
        <v>1</v>
      </c>
      <c r="Q130" s="251">
        <f t="shared" si="13"/>
        <v>0.99212543585304014</v>
      </c>
      <c r="R130" s="251">
        <f t="shared" si="13"/>
        <v>0.91496618366301907</v>
      </c>
      <c r="S130" s="251">
        <f t="shared" si="13"/>
        <v>0.93203881325418148</v>
      </c>
      <c r="T130" s="251">
        <f t="shared" si="13"/>
        <v>1.0104595613463385</v>
      </c>
      <c r="U130" s="273">
        <f t="shared" si="14"/>
        <v>0.85491820111413841</v>
      </c>
      <c r="W130" s="240"/>
    </row>
    <row r="131" spans="1:23" s="21" customFormat="1" ht="14">
      <c r="A131" s="118" t="s">
        <v>129</v>
      </c>
      <c r="B131" s="226" t="s">
        <v>129</v>
      </c>
      <c r="C131" s="229">
        <f>'Transformed 2007'!AB122</f>
        <v>0.2376364956</v>
      </c>
      <c r="D131" s="229">
        <f>'Transformed 2010'!AB122</f>
        <v>0.24048182870000001</v>
      </c>
      <c r="E131" s="229">
        <f>'Transformed 2013'!AB122</f>
        <v>0.2536889806</v>
      </c>
      <c r="F131" s="229">
        <f>'Transformed 2016'!AB122</f>
        <v>0.2586001201</v>
      </c>
      <c r="G131" s="229">
        <f>'Transformed 2019 new'!AB122</f>
        <v>0.26817292589999997</v>
      </c>
      <c r="K131" s="21">
        <v>1</v>
      </c>
      <c r="Q131" s="251">
        <f t="shared" si="13"/>
        <v>1.0119734685230732</v>
      </c>
      <c r="R131" s="251">
        <f t="shared" si="13"/>
        <v>1.0549195420352357</v>
      </c>
      <c r="S131" s="251">
        <f t="shared" si="13"/>
        <v>1.0193588995800473</v>
      </c>
      <c r="T131" s="251">
        <f t="shared" si="13"/>
        <v>1.0370177933262297</v>
      </c>
      <c r="U131" s="273">
        <f t="shared" si="14"/>
        <v>1.128500591724767</v>
      </c>
      <c r="W131" s="240"/>
    </row>
    <row r="132" spans="1:23" s="21" customFormat="1" ht="14">
      <c r="A132" s="118" t="s">
        <v>130</v>
      </c>
      <c r="B132" s="226" t="s">
        <v>130</v>
      </c>
      <c r="C132" s="229">
        <f>'Transformed 2007'!AB123</f>
        <v>0.101282021</v>
      </c>
      <c r="D132" s="229">
        <f>'Transformed 2010'!AB123</f>
        <v>9.3873128399999992E-2</v>
      </c>
      <c r="E132" s="229">
        <f>'Transformed 2013'!AB123</f>
        <v>8.3246406100000003E-2</v>
      </c>
      <c r="F132" s="229">
        <f>'Transformed 2016'!AB123</f>
        <v>9.4325896699999981E-2</v>
      </c>
      <c r="G132" s="229">
        <f>'Transformed 2019 new'!AB123</f>
        <v>0.10183606910000001</v>
      </c>
      <c r="H132" s="21">
        <v>1</v>
      </c>
      <c r="Q132" s="251">
        <f t="shared" ref="Q132:T165" si="15">D132/C132</f>
        <v>0.92684888663507214</v>
      </c>
      <c r="R132" s="251">
        <f t="shared" si="15"/>
        <v>0.8867969728811127</v>
      </c>
      <c r="S132" s="251">
        <f t="shared" si="15"/>
        <v>1.1330927197828902</v>
      </c>
      <c r="T132" s="251">
        <f t="shared" si="15"/>
        <v>1.079619411664708</v>
      </c>
      <c r="U132" s="273">
        <f t="shared" ref="U132:U165" si="16">G132/C132</f>
        <v>1.0054703499646793</v>
      </c>
      <c r="W132" s="240"/>
    </row>
    <row r="133" spans="1:23" s="21" customFormat="1" ht="14">
      <c r="A133" s="118" t="s">
        <v>131</v>
      </c>
      <c r="B133" s="226" t="s">
        <v>131</v>
      </c>
      <c r="C133" s="229">
        <f>'Transformed 2007'!AB124</f>
        <v>0.58495998029999996</v>
      </c>
      <c r="D133" s="229">
        <f>'Transformed 2010'!AB124</f>
        <v>0.57802215030000004</v>
      </c>
      <c r="E133" s="229">
        <f>'Transformed 2013'!AB124</f>
        <v>0.62327562879999998</v>
      </c>
      <c r="F133" s="229">
        <f>'Transformed 2016'!AB124</f>
        <v>0.64910926690000004</v>
      </c>
      <c r="G133" s="229">
        <f>'Transformed 2019 new'!AB124</f>
        <v>0.64615715429999998</v>
      </c>
      <c r="K133" s="21">
        <v>1</v>
      </c>
      <c r="Q133" s="251">
        <f t="shared" si="15"/>
        <v>0.9881396501749713</v>
      </c>
      <c r="R133" s="251">
        <f t="shared" si="15"/>
        <v>1.0782902151353766</v>
      </c>
      <c r="S133" s="251">
        <f t="shared" si="15"/>
        <v>1.0414481762262033</v>
      </c>
      <c r="T133" s="251">
        <f t="shared" si="15"/>
        <v>0.99545205599344055</v>
      </c>
      <c r="U133" s="273">
        <f t="shared" si="16"/>
        <v>1.1046177107169191</v>
      </c>
      <c r="W133" s="240"/>
    </row>
    <row r="134" spans="1:23" s="21" customFormat="1" ht="14">
      <c r="A134" s="118" t="s">
        <v>132</v>
      </c>
      <c r="B134" s="226" t="s">
        <v>132</v>
      </c>
      <c r="C134" s="229">
        <f>'Transformed 2007'!AB125</f>
        <v>0.60701014269999998</v>
      </c>
      <c r="D134" s="229">
        <f>'Transformed 2010'!AB125</f>
        <v>0.6010800127</v>
      </c>
      <c r="E134" s="229">
        <f>'Transformed 2013'!AB125</f>
        <v>0.53778537400000004</v>
      </c>
      <c r="F134" s="229">
        <f>'Transformed 2016'!AB125</f>
        <v>0.48400292410000001</v>
      </c>
      <c r="G134" s="229">
        <f>'Transformed 2019 new'!AB125</f>
        <v>0.43336883969999995</v>
      </c>
      <c r="O134" s="21">
        <v>1</v>
      </c>
      <c r="Q134" s="251">
        <f t="shared" si="15"/>
        <v>0.99023059157854831</v>
      </c>
      <c r="R134" s="251">
        <f t="shared" si="15"/>
        <v>0.89469848046404699</v>
      </c>
      <c r="S134" s="251">
        <f t="shared" si="15"/>
        <v>0.89999272479284642</v>
      </c>
      <c r="T134" s="251">
        <f t="shared" si="15"/>
        <v>0.89538475517652338</v>
      </c>
      <c r="U134" s="273">
        <f t="shared" si="16"/>
        <v>0.71394003034671194</v>
      </c>
      <c r="W134" s="240"/>
    </row>
    <row r="135" spans="1:23" s="21" customFormat="1" ht="14">
      <c r="A135" s="118" t="s">
        <v>133</v>
      </c>
      <c r="B135" s="226" t="s">
        <v>133</v>
      </c>
      <c r="C135" s="229">
        <f>'Transformed 2007'!AB126</f>
        <v>0.48620754290000001</v>
      </c>
      <c r="D135" s="229">
        <f>'Transformed 2010'!AB126</f>
        <v>0.49227501900000004</v>
      </c>
      <c r="E135" s="229">
        <f>'Transformed 2013'!AB126</f>
        <v>0.49538240760000002</v>
      </c>
      <c r="F135" s="229">
        <f>'Transformed 2016'!AB126</f>
        <v>0.53636102409999997</v>
      </c>
      <c r="G135" s="229">
        <f>'Transformed 2019 new'!AB126</f>
        <v>0.5712915556</v>
      </c>
      <c r="K135" s="21">
        <v>1</v>
      </c>
      <c r="Q135" s="251">
        <f t="shared" si="15"/>
        <v>1.0124791895736753</v>
      </c>
      <c r="R135" s="251">
        <f t="shared" si="15"/>
        <v>1.0063123020264411</v>
      </c>
      <c r="S135" s="251">
        <f t="shared" si="15"/>
        <v>1.0827211783691124</v>
      </c>
      <c r="T135" s="251">
        <f t="shared" si="15"/>
        <v>1.0651250369256651</v>
      </c>
      <c r="U135" s="273">
        <f t="shared" si="16"/>
        <v>1.1749952544802447</v>
      </c>
      <c r="W135" s="240"/>
    </row>
    <row r="136" spans="1:23" s="21" customFormat="1" ht="14">
      <c r="A136" s="118" t="s">
        <v>134</v>
      </c>
      <c r="B136" s="226" t="s">
        <v>134</v>
      </c>
      <c r="C136" s="229">
        <f>'Transformed 2007'!AB127</f>
        <v>0.51090618220000006</v>
      </c>
      <c r="D136" s="229">
        <f>'Transformed 2010'!AB127</f>
        <v>0.50465837420000004</v>
      </c>
      <c r="E136" s="229">
        <f>'Transformed 2013'!AB127</f>
        <v>0.47897226049999997</v>
      </c>
      <c r="F136" s="229">
        <f>'Transformed 2016'!AB127</f>
        <v>0.48986321070000005</v>
      </c>
      <c r="G136" s="229">
        <f>'Transformed 2019 new'!AB127</f>
        <v>0.516582608</v>
      </c>
      <c r="K136" s="21">
        <v>1</v>
      </c>
      <c r="Q136" s="251">
        <f t="shared" si="15"/>
        <v>0.98777112468458206</v>
      </c>
      <c r="R136" s="251">
        <f t="shared" si="15"/>
        <v>0.9491019766773543</v>
      </c>
      <c r="S136" s="251">
        <f t="shared" si="15"/>
        <v>1.0227381648127827</v>
      </c>
      <c r="T136" s="251">
        <f t="shared" si="15"/>
        <v>1.0545446090181354</v>
      </c>
      <c r="U136" s="273">
        <f t="shared" si="16"/>
        <v>1.0111105052116551</v>
      </c>
      <c r="W136" s="240"/>
    </row>
    <row r="137" spans="1:23" s="21" customFormat="1" ht="14">
      <c r="A137" s="118" t="s">
        <v>135</v>
      </c>
      <c r="B137" s="226" t="s">
        <v>135</v>
      </c>
      <c r="C137" s="229">
        <f>'Transformed 2007'!AB128</f>
        <v>0.41142579810000002</v>
      </c>
      <c r="D137" s="229">
        <f>'Transformed 2010'!AB128</f>
        <v>0.42921052859999997</v>
      </c>
      <c r="E137" s="229">
        <f>'Transformed 2013'!AB128</f>
        <v>0.46250308400000001</v>
      </c>
      <c r="F137" s="229">
        <f>'Transformed 2016'!AB128</f>
        <v>0.4481562147</v>
      </c>
      <c r="G137" s="229">
        <f>'Transformed 2019 new'!AB128</f>
        <v>0.42866008510000003</v>
      </c>
      <c r="J137" s="21">
        <v>1</v>
      </c>
      <c r="Q137" s="251">
        <f t="shared" si="15"/>
        <v>1.0432270669027839</v>
      </c>
      <c r="R137" s="251">
        <f t="shared" si="15"/>
        <v>1.0775669588269277</v>
      </c>
      <c r="S137" s="251">
        <f t="shared" si="15"/>
        <v>0.96897994889910832</v>
      </c>
      <c r="T137" s="251">
        <f t="shared" si="15"/>
        <v>0.95649702277798188</v>
      </c>
      <c r="U137" s="273">
        <f t="shared" si="16"/>
        <v>1.0418891743774683</v>
      </c>
      <c r="W137" s="240"/>
    </row>
    <row r="138" spans="1:23" s="21" customFormat="1" ht="14">
      <c r="A138" s="118" t="s">
        <v>178</v>
      </c>
      <c r="B138" s="227" t="s">
        <v>136</v>
      </c>
      <c r="C138" s="229">
        <f>'Transformed 2007'!AB129</f>
        <v>0.7630465287999999</v>
      </c>
      <c r="D138" s="229">
        <f>'Transformed 2010'!AB129</f>
        <v>0.77210441369999994</v>
      </c>
      <c r="E138" s="229">
        <f>'Transformed 2013'!AB129</f>
        <v>0.76958151389999996</v>
      </c>
      <c r="F138" s="229">
        <f>'Transformed 2016'!AB129</f>
        <v>0.76773399689999999</v>
      </c>
      <c r="G138" s="229">
        <f>'Transformed 2019 new'!AB129</f>
        <v>0.75848864650000003</v>
      </c>
      <c r="L138" s="21">
        <v>1</v>
      </c>
      <c r="Q138" s="251">
        <f t="shared" si="15"/>
        <v>1.0118706848902712</v>
      </c>
      <c r="R138" s="251">
        <f t="shared" si="15"/>
        <v>0.99673243701857628</v>
      </c>
      <c r="S138" s="251">
        <f t="shared" si="15"/>
        <v>0.99759932253227168</v>
      </c>
      <c r="T138" s="251">
        <f t="shared" si="15"/>
        <v>0.98795761235358681</v>
      </c>
      <c r="U138" s="273">
        <f t="shared" si="16"/>
        <v>0.99402673083754434</v>
      </c>
      <c r="W138" s="240"/>
    </row>
    <row r="139" spans="1:23" s="21" customFormat="1" ht="14">
      <c r="A139" s="118" t="s">
        <v>137</v>
      </c>
      <c r="B139" s="226" t="s">
        <v>137</v>
      </c>
      <c r="C139" s="229">
        <f>'Transformed 2007'!AB130</f>
        <v>0.77520827339999998</v>
      </c>
      <c r="D139" s="229">
        <f>'Transformed 2010'!AB130</f>
        <v>0.79593131490000002</v>
      </c>
      <c r="E139" s="229">
        <f>'Transformed 2013'!AB130</f>
        <v>0.78721594240000003</v>
      </c>
      <c r="F139" s="229">
        <f>'Transformed 2016'!AB130</f>
        <v>0.78758926009999997</v>
      </c>
      <c r="G139" s="229">
        <f>'Transformed 2019 new'!AB130</f>
        <v>0.75694043919999998</v>
      </c>
      <c r="L139" s="21">
        <v>1</v>
      </c>
      <c r="Q139" s="251">
        <f t="shared" si="15"/>
        <v>1.0267322243725683</v>
      </c>
      <c r="R139" s="251">
        <f t="shared" si="15"/>
        <v>0.98905009472947425</v>
      </c>
      <c r="S139" s="251">
        <f t="shared" si="15"/>
        <v>1.0004742252791041</v>
      </c>
      <c r="T139" s="251">
        <f t="shared" si="15"/>
        <v>0.96108527318400905</v>
      </c>
      <c r="U139" s="273">
        <f t="shared" si="16"/>
        <v>0.97643493390507974</v>
      </c>
      <c r="W139" s="240"/>
    </row>
    <row r="140" spans="1:23" s="21" customFormat="1" ht="14">
      <c r="A140" s="118" t="s">
        <v>138</v>
      </c>
      <c r="B140" s="226" t="s">
        <v>138</v>
      </c>
      <c r="C140" s="229">
        <f>'Transformed 2007'!AB131</f>
        <v>0.70742943950000003</v>
      </c>
      <c r="D140" s="229">
        <f>'Transformed 2010'!AB131</f>
        <v>0.7047108903</v>
      </c>
      <c r="E140" s="229">
        <f>'Transformed 2013'!AB131</f>
        <v>0.69955375360000005</v>
      </c>
      <c r="F140" s="229">
        <f>'Transformed 2016'!AB131</f>
        <v>0.6935028017</v>
      </c>
      <c r="G140" s="229">
        <f>'Transformed 2019 new'!AB131</f>
        <v>0.67953464009999998</v>
      </c>
      <c r="K140" s="21">
        <v>1</v>
      </c>
      <c r="Q140" s="251">
        <f t="shared" si="15"/>
        <v>0.99615714437623426</v>
      </c>
      <c r="R140" s="251">
        <f t="shared" si="15"/>
        <v>0.99268191144626061</v>
      </c>
      <c r="S140" s="251">
        <f t="shared" si="15"/>
        <v>0.9913502688408703</v>
      </c>
      <c r="T140" s="251">
        <f t="shared" si="15"/>
        <v>0.97985853616487262</v>
      </c>
      <c r="U140" s="273">
        <f t="shared" si="16"/>
        <v>0.96056878913646049</v>
      </c>
      <c r="W140" s="240"/>
    </row>
    <row r="141" spans="1:23" s="21" customFormat="1" ht="14">
      <c r="A141" s="118" t="s">
        <v>139</v>
      </c>
      <c r="B141" s="267" t="s">
        <v>139</v>
      </c>
      <c r="C141" s="268"/>
      <c r="D141" s="268"/>
      <c r="E141" s="239"/>
      <c r="F141" s="239"/>
      <c r="G141" s="239"/>
      <c r="K141" s="21">
        <v>1</v>
      </c>
      <c r="Q141" s="240"/>
      <c r="R141" s="240"/>
      <c r="S141" s="240"/>
      <c r="T141" s="240"/>
      <c r="U141" s="274"/>
      <c r="W141" s="277" t="s">
        <v>682</v>
      </c>
    </row>
    <row r="142" spans="1:23" s="21" customFormat="1" ht="14">
      <c r="A142" s="118" t="s">
        <v>140</v>
      </c>
      <c r="B142" s="226" t="s">
        <v>140</v>
      </c>
      <c r="C142" s="229">
        <f>'Transformed 2007'!AB133</f>
        <v>0.80501601889999996</v>
      </c>
      <c r="D142" s="229">
        <f>'Transformed 2010'!AB133</f>
        <v>0.8140843968</v>
      </c>
      <c r="E142" s="229">
        <f>'Transformed 2013'!AB133</f>
        <v>0.79144451570000007</v>
      </c>
      <c r="F142" s="229">
        <f>'Transformed 2016'!AB133</f>
        <v>0.78310215569999997</v>
      </c>
      <c r="G142" s="229">
        <f>'Transformed 2019 new'!AB133</f>
        <v>0.79672589250000003</v>
      </c>
      <c r="L142" s="21">
        <v>1</v>
      </c>
      <c r="Q142" s="251">
        <f t="shared" si="15"/>
        <v>1.0112648415523351</v>
      </c>
      <c r="R142" s="251">
        <f t="shared" si="15"/>
        <v>0.97218976166477</v>
      </c>
      <c r="S142" s="251">
        <f t="shared" si="15"/>
        <v>0.98945932426782734</v>
      </c>
      <c r="T142" s="251">
        <f t="shared" si="15"/>
        <v>1.0173971386757608</v>
      </c>
      <c r="U142" s="273">
        <f t="shared" si="16"/>
        <v>0.9897019112596942</v>
      </c>
      <c r="W142" s="240"/>
    </row>
    <row r="143" spans="1:23" s="21" customFormat="1" ht="14">
      <c r="A143" s="118" t="s">
        <v>141</v>
      </c>
      <c r="B143" s="226" t="s">
        <v>141</v>
      </c>
      <c r="C143" s="229">
        <f>'Transformed 2007'!AB134</f>
        <v>0.41846555210000003</v>
      </c>
      <c r="D143" s="229">
        <f>'Transformed 2010'!AB134</f>
        <v>0.41653589179999995</v>
      </c>
      <c r="E143" s="229">
        <f>'Transformed 2013'!AB134</f>
        <v>0.42941705419999998</v>
      </c>
      <c r="F143" s="229">
        <f>'Transformed 2016'!AB134</f>
        <v>0.55691798430000006</v>
      </c>
      <c r="G143" s="229">
        <f>'Transformed 2019 new'!AB134</f>
        <v>0.54570945589999997</v>
      </c>
      <c r="I143" s="21">
        <v>1</v>
      </c>
      <c r="Q143" s="251">
        <f t="shared" si="15"/>
        <v>0.99538872365881392</v>
      </c>
      <c r="R143" s="251">
        <f t="shared" si="15"/>
        <v>1.0309244957123285</v>
      </c>
      <c r="S143" s="251">
        <f t="shared" si="15"/>
        <v>1.2969163167902895</v>
      </c>
      <c r="T143" s="251">
        <f t="shared" si="15"/>
        <v>0.97987400530063995</v>
      </c>
      <c r="U143" s="273">
        <f t="shared" si="16"/>
        <v>1.304072588917887</v>
      </c>
      <c r="W143" s="240"/>
    </row>
    <row r="144" spans="1:23" s="21" customFormat="1" ht="14">
      <c r="A144" s="118" t="s">
        <v>142</v>
      </c>
      <c r="B144" s="267" t="s">
        <v>142</v>
      </c>
      <c r="C144" s="229"/>
      <c r="D144" s="229"/>
      <c r="E144" s="229"/>
      <c r="F144" s="229"/>
      <c r="G144" s="229"/>
      <c r="H144" s="21">
        <v>1</v>
      </c>
      <c r="Q144" s="240"/>
      <c r="R144" s="240"/>
      <c r="S144" s="240"/>
      <c r="T144" s="240"/>
      <c r="U144" s="274"/>
      <c r="W144" s="277" t="s">
        <v>681</v>
      </c>
    </row>
    <row r="145" spans="1:23" s="21" customFormat="1" ht="14">
      <c r="A145" s="118" t="s">
        <v>143</v>
      </c>
      <c r="B145" s="226" t="s">
        <v>143</v>
      </c>
      <c r="C145" s="229">
        <f>'Transformed 2007'!AB136</f>
        <v>0.86390864710000004</v>
      </c>
      <c r="D145" s="229">
        <f>'Transformed 2010'!AB136</f>
        <v>0.86675301550000006</v>
      </c>
      <c r="E145" s="229">
        <f>'Transformed 2013'!AB136</f>
        <v>0.882766736</v>
      </c>
      <c r="F145" s="229">
        <f>'Transformed 2016'!AB136</f>
        <v>0.8694820271</v>
      </c>
      <c r="G145" s="229">
        <f>'Transformed 2019 new'!AB136</f>
        <v>0.8653433599</v>
      </c>
      <c r="L145" s="21">
        <v>1</v>
      </c>
      <c r="Q145" s="251">
        <f t="shared" si="15"/>
        <v>1.0032924411736681</v>
      </c>
      <c r="R145" s="251">
        <f t="shared" si="15"/>
        <v>1.0184755290303342</v>
      </c>
      <c r="S145" s="251">
        <f t="shared" si="15"/>
        <v>0.98495105404605998</v>
      </c>
      <c r="T145" s="251">
        <f t="shared" si="15"/>
        <v>0.99524007734374476</v>
      </c>
      <c r="U145" s="273">
        <f t="shared" si="16"/>
        <v>1.0016607228146357</v>
      </c>
      <c r="W145" s="240"/>
    </row>
    <row r="146" spans="1:23" s="21" customFormat="1" ht="14">
      <c r="A146" s="118" t="s">
        <v>144</v>
      </c>
      <c r="B146" s="226" t="s">
        <v>144</v>
      </c>
      <c r="C146" s="229">
        <f>'Transformed 2007'!AB137</f>
        <v>0.84679793789999991</v>
      </c>
      <c r="D146" s="229">
        <f>'Transformed 2010'!AB137</f>
        <v>0.85783604099999988</v>
      </c>
      <c r="E146" s="229">
        <f>'Transformed 2013'!AB137</f>
        <v>0.86883778759999997</v>
      </c>
      <c r="F146" s="229">
        <f>'Transformed 2016'!AB137</f>
        <v>0.85127032609999997</v>
      </c>
      <c r="G146" s="229">
        <f>'Transformed 2019 new'!AB137</f>
        <v>0.85357471559999998</v>
      </c>
      <c r="M146" s="21">
        <v>1</v>
      </c>
      <c r="Q146" s="251">
        <f t="shared" si="15"/>
        <v>1.0130351086203324</v>
      </c>
      <c r="R146" s="251">
        <f t="shared" si="15"/>
        <v>1.012824999270461</v>
      </c>
      <c r="S146" s="251">
        <f t="shared" si="15"/>
        <v>0.97978050477232725</v>
      </c>
      <c r="T146" s="251">
        <f t="shared" si="15"/>
        <v>1.0027070008543082</v>
      </c>
      <c r="U146" s="273">
        <f t="shared" si="16"/>
        <v>1.0080028273531298</v>
      </c>
      <c r="W146" s="240"/>
    </row>
    <row r="147" spans="1:23" s="21" customFormat="1" ht="14">
      <c r="A147" s="118" t="s">
        <v>145</v>
      </c>
      <c r="B147" s="226" t="s">
        <v>145</v>
      </c>
      <c r="C147" s="229">
        <f>'Transformed 2007'!AB138</f>
        <v>0.2471842313</v>
      </c>
      <c r="D147" s="229">
        <f>'Transformed 2010'!AB138</f>
        <v>0.23192492770000001</v>
      </c>
      <c r="E147" s="229">
        <f>'Transformed 2013'!AB138</f>
        <v>0.2180871315</v>
      </c>
      <c r="F147" s="229">
        <f>'Transformed 2016'!AB138</f>
        <v>0.17651163339999998</v>
      </c>
      <c r="G147" s="229">
        <f>'Transformed 2019 new'!AB138</f>
        <v>0.16426255369999998</v>
      </c>
      <c r="P147" s="21">
        <v>1</v>
      </c>
      <c r="Q147" s="251">
        <f t="shared" si="15"/>
        <v>0.93826748769633184</v>
      </c>
      <c r="R147" s="251">
        <f t="shared" si="15"/>
        <v>0.9403350198823841</v>
      </c>
      <c r="S147" s="251">
        <f t="shared" si="15"/>
        <v>0.809362900900918</v>
      </c>
      <c r="T147" s="251">
        <f t="shared" si="15"/>
        <v>0.93060468897116899</v>
      </c>
      <c r="U147" s="273">
        <f t="shared" si="16"/>
        <v>0.66453492132610803</v>
      </c>
      <c r="W147" s="240"/>
    </row>
    <row r="148" spans="1:23" s="21" customFormat="1" ht="14">
      <c r="A148" s="118" t="s">
        <v>146</v>
      </c>
      <c r="B148" s="226" t="s">
        <v>146</v>
      </c>
      <c r="C148" s="229">
        <f>'Transformed 2007'!AB139</f>
        <v>0.48025134009999998</v>
      </c>
      <c r="D148" s="229">
        <f>'Transformed 2010'!AB139</f>
        <v>0.48026944620000001</v>
      </c>
      <c r="E148" s="229">
        <f>'Transformed 2013'!AB139</f>
        <v>0.47802376459999996</v>
      </c>
      <c r="F148" s="229">
        <f>'Transformed 2016'!AB139</f>
        <v>0.43694508160000001</v>
      </c>
      <c r="G148" s="229">
        <f>'Transformed 2019 new'!AB139</f>
        <v>0.39455972110000004</v>
      </c>
      <c r="K148" s="21">
        <v>1</v>
      </c>
      <c r="Q148" s="251">
        <f t="shared" si="15"/>
        <v>1.0000377013003154</v>
      </c>
      <c r="R148" s="251">
        <f t="shared" si="15"/>
        <v>0.99532412145355409</v>
      </c>
      <c r="S148" s="251">
        <f t="shared" si="15"/>
        <v>0.91406560501364675</v>
      </c>
      <c r="T148" s="251">
        <f t="shared" si="15"/>
        <v>0.90299613776451315</v>
      </c>
      <c r="U148" s="273">
        <f t="shared" si="16"/>
        <v>0.82156922460194104</v>
      </c>
      <c r="W148" s="240"/>
    </row>
    <row r="149" spans="1:23" s="21" customFormat="1" ht="14">
      <c r="A149" s="118" t="s">
        <v>147</v>
      </c>
      <c r="B149" s="226" t="s">
        <v>147</v>
      </c>
      <c r="C149" s="229">
        <f>'Transformed 2007'!AB140</f>
        <v>0.29367225210000003</v>
      </c>
      <c r="D149" s="229">
        <f>'Transformed 2010'!AB140</f>
        <v>0.41644638249999999</v>
      </c>
      <c r="E149" s="229">
        <f>'Transformed 2013'!AB140</f>
        <v>0.42245016120000001</v>
      </c>
      <c r="F149" s="229">
        <f>'Transformed 2016'!AB140</f>
        <v>0.22896749929999999</v>
      </c>
      <c r="G149" s="229">
        <f>'Transformed 2019 new'!AB140</f>
        <v>0.27399470810000004</v>
      </c>
      <c r="J149" s="21">
        <v>1</v>
      </c>
      <c r="Q149" s="251">
        <f t="shared" si="15"/>
        <v>1.4180651373157087</v>
      </c>
      <c r="R149" s="251">
        <f t="shared" si="15"/>
        <v>1.0144166907248859</v>
      </c>
      <c r="S149" s="251">
        <f t="shared" si="15"/>
        <v>0.54199884466750203</v>
      </c>
      <c r="T149" s="251">
        <f t="shared" si="15"/>
        <v>1.196653275847696</v>
      </c>
      <c r="U149" s="273">
        <f t="shared" si="16"/>
        <v>0.9329948816774849</v>
      </c>
      <c r="W149" s="240"/>
    </row>
    <row r="150" spans="1:23" s="21" customFormat="1" ht="14">
      <c r="A150" s="118" t="s">
        <v>148</v>
      </c>
      <c r="B150" s="226" t="s">
        <v>148</v>
      </c>
      <c r="C150" s="229">
        <f>'Transformed 2007'!AB141</f>
        <v>0.5793657498</v>
      </c>
      <c r="D150" s="229">
        <f>'Transformed 2010'!AB141</f>
        <v>0.57990378819999999</v>
      </c>
      <c r="E150" s="229">
        <f>'Transformed 2013'!AB141</f>
        <v>0.59081753840000006</v>
      </c>
      <c r="F150" s="229">
        <f>'Transformed 2016'!AB141</f>
        <v>0.58402508620000004</v>
      </c>
      <c r="G150" s="229">
        <f>'Transformed 2019 new'!AB141</f>
        <v>0.63462205360000001</v>
      </c>
      <c r="J150" s="21">
        <v>1</v>
      </c>
      <c r="Q150" s="251">
        <f t="shared" si="15"/>
        <v>1.0009286679445337</v>
      </c>
      <c r="R150" s="251">
        <f t="shared" si="15"/>
        <v>1.0188199325855001</v>
      </c>
      <c r="S150" s="251">
        <f t="shared" si="15"/>
        <v>0.98850329965086214</v>
      </c>
      <c r="T150" s="251">
        <f t="shared" si="15"/>
        <v>1.0866349213339663</v>
      </c>
      <c r="U150" s="273">
        <f t="shared" si="16"/>
        <v>1.0953737838646396</v>
      </c>
      <c r="W150" s="240"/>
    </row>
    <row r="151" spans="1:23" s="21" customFormat="1" ht="14">
      <c r="A151" s="118" t="s">
        <v>149</v>
      </c>
      <c r="B151" s="226" t="s">
        <v>149</v>
      </c>
      <c r="C151" s="229">
        <f>'Transformed 2007'!AB142</f>
        <v>0.33486594530000002</v>
      </c>
      <c r="D151" s="229">
        <f>'Transformed 2010'!AB142</f>
        <v>0.3782900636</v>
      </c>
      <c r="E151" s="229">
        <f>'Transformed 2013'!AB142</f>
        <v>0.39462634330000002</v>
      </c>
      <c r="F151" s="229">
        <f>'Transformed 2016'!AB142</f>
        <v>0.44379689280000001</v>
      </c>
      <c r="G151" s="229">
        <f>'Transformed 2019 new'!AB142</f>
        <v>0.37191119099999997</v>
      </c>
      <c r="K151" s="21">
        <v>1</v>
      </c>
      <c r="Q151" s="251">
        <f t="shared" si="15"/>
        <v>1.1296761253554677</v>
      </c>
      <c r="R151" s="251">
        <f t="shared" si="15"/>
        <v>1.0431845329071974</v>
      </c>
      <c r="S151" s="251">
        <f t="shared" si="15"/>
        <v>1.124600271458867</v>
      </c>
      <c r="T151" s="251">
        <f t="shared" si="15"/>
        <v>0.83802116921896563</v>
      </c>
      <c r="U151" s="273">
        <f t="shared" si="16"/>
        <v>1.1106270918854164</v>
      </c>
      <c r="W151" s="240"/>
    </row>
    <row r="152" spans="1:23" s="21" customFormat="1" ht="14">
      <c r="A152" s="118" t="s">
        <v>150</v>
      </c>
      <c r="B152" s="226" t="s">
        <v>150</v>
      </c>
      <c r="C152" s="229">
        <f>'Transformed 2007'!AB143</f>
        <v>0.69472751980000003</v>
      </c>
      <c r="D152" s="229">
        <f>'Transformed 2010'!AB143</f>
        <v>0.69908944110000004</v>
      </c>
      <c r="E152" s="229">
        <f>'Transformed 2013'!AB143</f>
        <v>0.68149780770000001</v>
      </c>
      <c r="F152" s="229">
        <f>'Transformed 2016'!AB143</f>
        <v>0.68864934830000002</v>
      </c>
      <c r="G152" s="229">
        <f>'Transformed 2019 new'!AB143</f>
        <v>0.6918711488</v>
      </c>
      <c r="N152" s="21">
        <v>1</v>
      </c>
      <c r="Q152" s="251">
        <f t="shared" si="15"/>
        <v>1.0062786073326355</v>
      </c>
      <c r="R152" s="251">
        <f t="shared" si="15"/>
        <v>0.97483636232250903</v>
      </c>
      <c r="S152" s="251">
        <f t="shared" si="15"/>
        <v>1.0104938570883095</v>
      </c>
      <c r="T152" s="251">
        <f t="shared" si="15"/>
        <v>1.004678433963458</v>
      </c>
      <c r="U152" s="273">
        <f t="shared" si="16"/>
        <v>0.99588850172392429</v>
      </c>
      <c r="W152" s="240"/>
    </row>
    <row r="153" spans="1:23" s="21" customFormat="1" ht="14">
      <c r="A153" s="118" t="s">
        <v>151</v>
      </c>
      <c r="B153" s="226" t="s">
        <v>151</v>
      </c>
      <c r="C153" s="229">
        <f>'Transformed 2007'!AB144</f>
        <v>0.21929920479999998</v>
      </c>
      <c r="D153" s="229">
        <f>'Transformed 2010'!AB144</f>
        <v>0.21636834960000001</v>
      </c>
      <c r="E153" s="229">
        <f>'Transformed 2013'!AB144</f>
        <v>0.63717541759999996</v>
      </c>
      <c r="F153" s="229">
        <f>'Transformed 2016'!AB144</f>
        <v>0.64817271629999995</v>
      </c>
      <c r="G153" s="229">
        <f>'Transformed 2019 new'!AB144</f>
        <v>0.64877391399999995</v>
      </c>
      <c r="H153" s="21">
        <v>1</v>
      </c>
      <c r="Q153" s="251">
        <f t="shared" si="15"/>
        <v>0.9866353587434441</v>
      </c>
      <c r="R153" s="251">
        <f t="shared" si="15"/>
        <v>2.9448642501453914</v>
      </c>
      <c r="S153" s="251">
        <f t="shared" si="15"/>
        <v>1.0172594522579397</v>
      </c>
      <c r="T153" s="251">
        <f t="shared" si="15"/>
        <v>1.0009275270076652</v>
      </c>
      <c r="U153" s="273">
        <f t="shared" si="16"/>
        <v>2.9583961081467636</v>
      </c>
      <c r="W153" s="240"/>
    </row>
    <row r="154" spans="1:23" s="21" customFormat="1" ht="14">
      <c r="A154" s="118" t="s">
        <v>152</v>
      </c>
      <c r="B154" s="226" t="s">
        <v>152</v>
      </c>
      <c r="C154" s="229">
        <f>'Transformed 2007'!AB145</f>
        <v>0.57686361539999997</v>
      </c>
      <c r="D154" s="229">
        <f>'Transformed 2010'!AB145</f>
        <v>0.52572667360000003</v>
      </c>
      <c r="E154" s="229">
        <f>'Transformed 2013'!AB145</f>
        <v>0.48038135630000001</v>
      </c>
      <c r="F154" s="229">
        <f>'Transformed 2016'!AB145</f>
        <v>0.36177966979999998</v>
      </c>
      <c r="G154" s="229">
        <f>'Transformed 2019 new'!AB145</f>
        <v>0.31966632080000001</v>
      </c>
      <c r="H154" s="21">
        <v>1</v>
      </c>
      <c r="Q154" s="251">
        <f t="shared" si="15"/>
        <v>0.91135349771619523</v>
      </c>
      <c r="R154" s="251">
        <f t="shared" si="15"/>
        <v>0.91374735280313912</v>
      </c>
      <c r="S154" s="251">
        <f t="shared" si="15"/>
        <v>0.75310930587836378</v>
      </c>
      <c r="T154" s="251">
        <f t="shared" si="15"/>
        <v>0.88359393156812494</v>
      </c>
      <c r="U154" s="273">
        <f t="shared" si="16"/>
        <v>0.55414540329145545</v>
      </c>
      <c r="W154" s="240"/>
    </row>
    <row r="155" spans="1:23" s="21" customFormat="1" ht="14">
      <c r="A155" s="118" t="s">
        <v>153</v>
      </c>
      <c r="B155" s="226" t="s">
        <v>153</v>
      </c>
      <c r="C155" s="229">
        <f>'Transformed 2007'!AB146</f>
        <v>0.3810569218</v>
      </c>
      <c r="D155" s="229">
        <f>'Transformed 2010'!AB146</f>
        <v>0.37676393460000002</v>
      </c>
      <c r="E155" s="229">
        <f>'Transformed 2013'!AB146</f>
        <v>0.3700363699</v>
      </c>
      <c r="F155" s="229">
        <f>'Transformed 2016'!AB146</f>
        <v>0.34428591419999999</v>
      </c>
      <c r="G155" s="229">
        <f>'Transformed 2019 new'!AB146</f>
        <v>0.34382469059999998</v>
      </c>
      <c r="K155" s="21">
        <v>1</v>
      </c>
      <c r="Q155" s="251">
        <f t="shared" si="15"/>
        <v>0.98873400021256352</v>
      </c>
      <c r="R155" s="251">
        <f t="shared" si="15"/>
        <v>0.98214381982409626</v>
      </c>
      <c r="S155" s="251">
        <f t="shared" si="15"/>
        <v>0.93041101417420424</v>
      </c>
      <c r="T155" s="251">
        <f t="shared" si="15"/>
        <v>0.99866034716792951</v>
      </c>
      <c r="U155" s="273">
        <f t="shared" si="16"/>
        <v>0.90229220604594718</v>
      </c>
      <c r="W155" s="240"/>
    </row>
    <row r="156" spans="1:23" s="21" customFormat="1" ht="14">
      <c r="A156" s="118" t="s">
        <v>154</v>
      </c>
      <c r="B156" s="226" t="s">
        <v>154</v>
      </c>
      <c r="C156" s="229">
        <f>'Transformed 2007'!AB147</f>
        <v>0.57020971850000002</v>
      </c>
      <c r="D156" s="229">
        <f>'Transformed 2010'!AB147</f>
        <v>0.4973074415</v>
      </c>
      <c r="E156" s="229">
        <f>'Transformed 2013'!AB147</f>
        <v>0.45563344839999997</v>
      </c>
      <c r="F156" s="229">
        <f>'Transformed 2016'!AB147</f>
        <v>0.46004274140000001</v>
      </c>
      <c r="G156" s="229">
        <f>'Transformed 2019 new'!AB147</f>
        <v>0.50426661370000003</v>
      </c>
      <c r="O156" s="21">
        <v>1</v>
      </c>
      <c r="Q156" s="251">
        <f t="shared" si="15"/>
        <v>0.87214830853501135</v>
      </c>
      <c r="R156" s="251">
        <f t="shared" si="15"/>
        <v>0.91620074500735171</v>
      </c>
      <c r="S156" s="251">
        <f t="shared" si="15"/>
        <v>1.0096772811905792</v>
      </c>
      <c r="T156" s="251">
        <f t="shared" si="15"/>
        <v>1.0961299208100059</v>
      </c>
      <c r="U156" s="273">
        <f t="shared" si="16"/>
        <v>0.88435289217190016</v>
      </c>
      <c r="W156" s="240"/>
    </row>
    <row r="157" spans="1:23" s="21" customFormat="1" ht="14">
      <c r="A157" s="118" t="s">
        <v>155</v>
      </c>
      <c r="B157" s="226" t="s">
        <v>155</v>
      </c>
      <c r="C157" s="229">
        <f>'Transformed 2007'!AB148</f>
        <v>0.20340180659999998</v>
      </c>
      <c r="D157" s="229">
        <f>'Transformed 2010'!AB148</f>
        <v>0.20448347040000001</v>
      </c>
      <c r="E157" s="229">
        <f>'Transformed 2013'!AB148</f>
        <v>0.20289797849999996</v>
      </c>
      <c r="F157" s="229">
        <f>'Transformed 2016'!AB148</f>
        <v>0.20030451869999999</v>
      </c>
      <c r="G157" s="229">
        <f>'Transformed 2019 new'!AB148</f>
        <v>0.19253709079999998</v>
      </c>
      <c r="H157" s="21">
        <v>1</v>
      </c>
      <c r="Q157" s="251">
        <f t="shared" si="15"/>
        <v>1.0053178672209493</v>
      </c>
      <c r="R157" s="251">
        <f t="shared" si="15"/>
        <v>0.99224635665220962</v>
      </c>
      <c r="S157" s="251">
        <f t="shared" si="15"/>
        <v>0.98721791207988807</v>
      </c>
      <c r="T157" s="251">
        <f t="shared" si="15"/>
        <v>0.96122190377725103</v>
      </c>
      <c r="U157" s="273">
        <f t="shared" si="16"/>
        <v>0.94658495919180297</v>
      </c>
      <c r="W157" s="240"/>
    </row>
    <row r="158" spans="1:23" s="21" customFormat="1" ht="14">
      <c r="A158" s="118" t="s">
        <v>156</v>
      </c>
      <c r="B158" s="226" t="s">
        <v>156</v>
      </c>
      <c r="C158" s="229">
        <f>'Transformed 2007'!AB149</f>
        <v>0.82254646919999996</v>
      </c>
      <c r="D158" s="229">
        <f>'Transformed 2010'!AB149</f>
        <v>0.81729161500000003</v>
      </c>
      <c r="E158" s="229">
        <f>'Transformed 2013'!AB149</f>
        <v>0.82164741420000009</v>
      </c>
      <c r="F158" s="229">
        <f>'Transformed 2016'!AB149</f>
        <v>0.81054257489999992</v>
      </c>
      <c r="G158" s="229">
        <f>'Transformed 2019 new'!AB149</f>
        <v>0.8172217464</v>
      </c>
      <c r="M158" s="21">
        <v>1</v>
      </c>
      <c r="Q158" s="251">
        <f t="shared" si="15"/>
        <v>0.99361148044910974</v>
      </c>
      <c r="R158" s="251">
        <f t="shared" si="15"/>
        <v>1.0053295532708972</v>
      </c>
      <c r="S158" s="251">
        <f t="shared" si="15"/>
        <v>0.98648466591863804</v>
      </c>
      <c r="T158" s="251">
        <f t="shared" si="15"/>
        <v>1.008240370964874</v>
      </c>
      <c r="U158" s="273">
        <f t="shared" si="16"/>
        <v>0.99352653862197149</v>
      </c>
      <c r="W158" s="240"/>
    </row>
    <row r="159" spans="1:23" s="21" customFormat="1" ht="14">
      <c r="A159" s="118" t="s">
        <v>157</v>
      </c>
      <c r="B159" s="226" t="s">
        <v>157</v>
      </c>
      <c r="C159" s="229">
        <f>'Transformed 2007'!AB150</f>
        <v>0.81323341039999997</v>
      </c>
      <c r="D159" s="229">
        <f>'Transformed 2010'!AB150</f>
        <v>0.82065720890000005</v>
      </c>
      <c r="E159" s="229">
        <f>'Transformed 2013'!AB150</f>
        <v>0.8185875802</v>
      </c>
      <c r="F159" s="229">
        <f>'Transformed 2016'!AB150</f>
        <v>0.8093630986</v>
      </c>
      <c r="G159" s="229">
        <f>'Transformed 2019 new'!AB150</f>
        <v>0.75081636690000009</v>
      </c>
      <c r="M159" s="21">
        <v>1</v>
      </c>
      <c r="Q159" s="251">
        <f t="shared" si="15"/>
        <v>1.0091287426279605</v>
      </c>
      <c r="R159" s="251">
        <f t="shared" si="15"/>
        <v>0.99747808381190706</v>
      </c>
      <c r="S159" s="251">
        <f t="shared" si="15"/>
        <v>0.98873122214027942</v>
      </c>
      <c r="T159" s="251">
        <f t="shared" si="15"/>
        <v>0.92766320604278674</v>
      </c>
      <c r="U159" s="273">
        <f t="shared" si="16"/>
        <v>0.9232483039902416</v>
      </c>
      <c r="W159" s="240"/>
    </row>
    <row r="160" spans="1:23" s="21" customFormat="1" ht="14">
      <c r="A160" s="118" t="s">
        <v>158</v>
      </c>
      <c r="B160" s="226" t="s">
        <v>158</v>
      </c>
      <c r="C160" s="229">
        <f>'Transformed 2007'!AB151</f>
        <v>0.80352260640000006</v>
      </c>
      <c r="D160" s="229">
        <f>'Transformed 2010'!AB151</f>
        <v>0.82340752360000002</v>
      </c>
      <c r="E160" s="229">
        <f>'Transformed 2013'!AB151</f>
        <v>0.81785123729999998</v>
      </c>
      <c r="F160" s="229">
        <f>'Transformed 2016'!AB151</f>
        <v>0.81701812549999997</v>
      </c>
      <c r="G160" s="229">
        <f>'Transformed 2019 new'!AB151</f>
        <v>0.82337997670000007</v>
      </c>
      <c r="N160" s="21">
        <v>1</v>
      </c>
      <c r="Q160" s="251">
        <f t="shared" si="15"/>
        <v>1.0247471782892206</v>
      </c>
      <c r="R160" s="251">
        <f t="shared" si="15"/>
        <v>0.99325208218197047</v>
      </c>
      <c r="S160" s="251">
        <f t="shared" si="15"/>
        <v>0.99898134066196387</v>
      </c>
      <c r="T160" s="251">
        <f t="shared" si="15"/>
        <v>1.0077866708233758</v>
      </c>
      <c r="U160" s="273">
        <f t="shared" si="16"/>
        <v>1.0247128956196596</v>
      </c>
      <c r="W160" s="240"/>
    </row>
    <row r="161" spans="1:30" s="21" customFormat="1" ht="14">
      <c r="A161" s="118" t="s">
        <v>159</v>
      </c>
      <c r="B161" s="267" t="s">
        <v>159</v>
      </c>
      <c r="C161" s="229"/>
      <c r="D161" s="229"/>
      <c r="E161" s="229"/>
      <c r="F161" s="229"/>
      <c r="G161" s="229"/>
      <c r="P161" s="21">
        <v>1</v>
      </c>
      <c r="Q161" s="240"/>
      <c r="R161" s="240"/>
      <c r="S161" s="240"/>
      <c r="T161" s="240"/>
      <c r="U161" s="274"/>
      <c r="W161" s="277" t="s">
        <v>681</v>
      </c>
    </row>
    <row r="162" spans="1:30" s="21" customFormat="1" ht="14">
      <c r="A162" s="118" t="s">
        <v>160</v>
      </c>
      <c r="B162" s="226" t="s">
        <v>160</v>
      </c>
      <c r="C162" s="229">
        <f>'Transformed 2007'!AB153</f>
        <v>0.18449758290000001</v>
      </c>
      <c r="D162" s="229">
        <f>'Transformed 2010'!AB153</f>
        <v>0.18804757639999997</v>
      </c>
      <c r="E162" s="229">
        <f>'Transformed 2013'!AB153</f>
        <v>0.23103169820000002</v>
      </c>
      <c r="F162" s="229">
        <f>'Transformed 2016'!AB153</f>
        <v>0.22858696789999999</v>
      </c>
      <c r="G162" s="229">
        <f>'Transformed 2019 new'!AB153</f>
        <v>0.22685341410000001</v>
      </c>
      <c r="J162" s="21">
        <v>1</v>
      </c>
      <c r="Q162" s="251">
        <f t="shared" si="15"/>
        <v>1.0192414092596762</v>
      </c>
      <c r="R162" s="251">
        <f t="shared" si="15"/>
        <v>1.2285810996498441</v>
      </c>
      <c r="S162" s="251">
        <f t="shared" si="15"/>
        <v>0.98941820399950631</v>
      </c>
      <c r="T162" s="251">
        <f t="shared" si="15"/>
        <v>0.99241621770512145</v>
      </c>
      <c r="U162" s="273">
        <f t="shared" si="16"/>
        <v>1.2295739084178539</v>
      </c>
      <c r="W162" s="240"/>
    </row>
    <row r="163" spans="1:30" s="21" customFormat="1" ht="14">
      <c r="A163" s="118" t="s">
        <v>196</v>
      </c>
      <c r="B163" s="226" t="s">
        <v>161</v>
      </c>
      <c r="C163" s="229">
        <f>'Transformed 2007'!AB154</f>
        <v>0.29804339270000002</v>
      </c>
      <c r="D163" s="229">
        <f>'Transformed 2010'!AB154</f>
        <v>0.2785888433</v>
      </c>
      <c r="E163" s="229">
        <f>'Transformed 2013'!AB154</f>
        <v>0.30173578169999998</v>
      </c>
      <c r="F163" s="229">
        <f>'Transformed 2016'!AB154</f>
        <v>0.14346621469999998</v>
      </c>
      <c r="G163" s="229">
        <f>'Transformed 2019 new'!AB154</f>
        <v>0.13983091880000001</v>
      </c>
      <c r="H163" s="21">
        <v>1</v>
      </c>
      <c r="Q163" s="251">
        <f t="shared" si="15"/>
        <v>0.93472578196161427</v>
      </c>
      <c r="R163" s="251">
        <f t="shared" si="15"/>
        <v>1.0830863796475656</v>
      </c>
      <c r="S163" s="251">
        <f t="shared" si="15"/>
        <v>0.47546967711850924</v>
      </c>
      <c r="T163" s="251">
        <f t="shared" si="15"/>
        <v>0.97466096176300676</v>
      </c>
      <c r="U163" s="273">
        <f t="shared" si="16"/>
        <v>0.46916295487465776</v>
      </c>
      <c r="W163" s="240"/>
    </row>
    <row r="164" spans="1:30" s="21" customFormat="1" ht="14">
      <c r="A164" s="118" t="s">
        <v>162</v>
      </c>
      <c r="B164" s="226" t="s">
        <v>162</v>
      </c>
      <c r="C164" s="229">
        <f>'Transformed 2007'!AB155</f>
        <v>0.49401855240000003</v>
      </c>
      <c r="D164" s="229">
        <f>'Transformed 2010'!AB155</f>
        <v>0.49741495050000001</v>
      </c>
      <c r="E164" s="229">
        <f>'Transformed 2013'!AB155</f>
        <v>0.49556596980000001</v>
      </c>
      <c r="F164" s="229">
        <f>'Transformed 2016'!AB155</f>
        <v>0.42435464170000003</v>
      </c>
      <c r="G164" s="229">
        <f>'Transformed 2019 new'!AB155</f>
        <v>0.3959350156</v>
      </c>
      <c r="K164" s="21">
        <v>1</v>
      </c>
      <c r="Q164" s="251">
        <f t="shared" si="15"/>
        <v>1.0068750416021826</v>
      </c>
      <c r="R164" s="251">
        <f t="shared" si="15"/>
        <v>0.99628282041353722</v>
      </c>
      <c r="S164" s="251">
        <f t="shared" si="15"/>
        <v>0.85630303039423916</v>
      </c>
      <c r="T164" s="251">
        <f t="shared" si="15"/>
        <v>0.93302859611444655</v>
      </c>
      <c r="U164" s="273">
        <f t="shared" si="16"/>
        <v>0.80145778670963119</v>
      </c>
      <c r="W164" s="240"/>
    </row>
    <row r="165" spans="1:30" s="21" customFormat="1" ht="15" thickBot="1">
      <c r="A165" s="119" t="s">
        <v>163</v>
      </c>
      <c r="B165" s="228" t="s">
        <v>163</v>
      </c>
      <c r="C165" s="229">
        <f>'Transformed 2007'!AB156</f>
        <v>0.23269155259999999</v>
      </c>
      <c r="D165" s="229">
        <f>'Transformed 2010'!AB156</f>
        <v>0.2476562219</v>
      </c>
      <c r="E165" s="229">
        <f>'Transformed 2013'!AB156</f>
        <v>0.26810025739999999</v>
      </c>
      <c r="F165" s="229">
        <f>'Transformed 2016'!AB156</f>
        <v>0.2851349554</v>
      </c>
      <c r="G165" s="229">
        <f>'Transformed 2019 new'!AB156</f>
        <v>0.28653967999999996</v>
      </c>
      <c r="K165" s="21">
        <v>1</v>
      </c>
      <c r="Q165" s="251">
        <f t="shared" si="15"/>
        <v>1.0643111841955195</v>
      </c>
      <c r="R165" s="251">
        <f t="shared" si="15"/>
        <v>1.0825500580730614</v>
      </c>
      <c r="S165" s="251">
        <f t="shared" si="15"/>
        <v>1.0635385365355492</v>
      </c>
      <c r="T165" s="251">
        <f t="shared" si="15"/>
        <v>1.0049265253992776</v>
      </c>
      <c r="U165" s="275">
        <f t="shared" si="16"/>
        <v>1.2314141910109029</v>
      </c>
      <c r="W165" s="240"/>
    </row>
    <row r="166" spans="1:30" ht="15">
      <c r="B166" s="248"/>
      <c r="C166" s="3"/>
      <c r="D166" s="3"/>
      <c r="E166" s="81"/>
      <c r="F166" s="81"/>
      <c r="G166" s="81"/>
    </row>
    <row r="167" spans="1:30" ht="15">
      <c r="B167" s="248"/>
      <c r="C167" s="3"/>
      <c r="D167" s="3"/>
      <c r="E167" s="81"/>
      <c r="F167" s="81"/>
      <c r="G167" s="81"/>
    </row>
    <row r="168" spans="1:30" s="51" customFormat="1" ht="60" customHeight="1">
      <c r="B168" s="236"/>
      <c r="C168" s="149">
        <v>2007</v>
      </c>
      <c r="D168" s="170">
        <v>2010</v>
      </c>
      <c r="E168" s="171">
        <v>2013</v>
      </c>
      <c r="F168" s="171">
        <v>2016</v>
      </c>
      <c r="G168" s="171">
        <v>2019</v>
      </c>
      <c r="H168" s="157" t="s">
        <v>670</v>
      </c>
      <c r="I168"/>
      <c r="J168"/>
      <c r="K168"/>
      <c r="L168"/>
      <c r="M168"/>
      <c r="N168"/>
      <c r="O168"/>
      <c r="P168"/>
      <c r="Q168" s="251"/>
      <c r="R168" s="251"/>
      <c r="S168" s="251"/>
      <c r="T168" s="251"/>
      <c r="U168" s="251"/>
      <c r="V168"/>
      <c r="W168" s="236"/>
      <c r="X168"/>
      <c r="Y168"/>
      <c r="Z168"/>
      <c r="AA168"/>
      <c r="AB168"/>
      <c r="AC168"/>
      <c r="AD168"/>
    </row>
    <row r="169" spans="1:30" s="21" customFormat="1" ht="15.75" customHeight="1" thickBot="1">
      <c r="A169" s="118" t="s">
        <v>14</v>
      </c>
      <c r="B169" s="226" t="s">
        <v>14</v>
      </c>
      <c r="C169" s="229">
        <f t="shared" ref="C169:G169" si="17">C14</f>
        <v>0.32943978190000001</v>
      </c>
      <c r="D169" s="229">
        <f t="shared" si="17"/>
        <v>0.32248667619999999</v>
      </c>
      <c r="E169" s="229">
        <f t="shared" si="17"/>
        <v>0.33471347829999998</v>
      </c>
      <c r="F169" s="229">
        <f t="shared" si="17"/>
        <v>0.3253035057</v>
      </c>
      <c r="G169" s="229">
        <f t="shared" si="17"/>
        <v>0.30003022219999997</v>
      </c>
      <c r="H169" s="21">
        <v>1</v>
      </c>
      <c r="I169"/>
      <c r="J169"/>
      <c r="K169"/>
      <c r="L169"/>
      <c r="M169"/>
      <c r="N169"/>
      <c r="O169"/>
      <c r="P169"/>
      <c r="Q169" s="251">
        <f t="shared" ref="Q169" si="18">D169/C169</f>
        <v>0.97889415279509073</v>
      </c>
      <c r="R169" s="251">
        <f t="shared" ref="R169" si="19">E169/D169</f>
        <v>1.0379141310396873</v>
      </c>
      <c r="S169" s="251">
        <f t="shared" ref="S169" si="20">F169/E169</f>
        <v>0.97188648438122971</v>
      </c>
      <c r="T169" s="251">
        <f t="shared" ref="T169" si="21">G169/F169</f>
        <v>0.92230860394321279</v>
      </c>
      <c r="U169" s="275">
        <f t="shared" ref="U169" si="22">G169/C169</f>
        <v>0.9107285722131544</v>
      </c>
      <c r="V169"/>
      <c r="W169" s="240"/>
      <c r="X169"/>
      <c r="Y169"/>
      <c r="Z169"/>
      <c r="AA169"/>
      <c r="AB169"/>
      <c r="AC169"/>
      <c r="AD169"/>
    </row>
    <row r="170" spans="1:30" s="21" customFormat="1" ht="15.75" customHeight="1" thickBot="1">
      <c r="A170" s="118" t="s">
        <v>21</v>
      </c>
      <c r="B170" s="226" t="s">
        <v>21</v>
      </c>
      <c r="C170" s="229">
        <f t="shared" ref="C170:G170" si="23">C21</f>
        <v>0.2902667437</v>
      </c>
      <c r="D170" s="229">
        <f t="shared" si="23"/>
        <v>0.27744758219999999</v>
      </c>
      <c r="E170" s="229">
        <f t="shared" si="23"/>
        <v>0.2113132901</v>
      </c>
      <c r="F170" s="229">
        <f t="shared" si="23"/>
        <v>0.185729435</v>
      </c>
      <c r="G170" s="229">
        <f t="shared" si="23"/>
        <v>0.1755127397</v>
      </c>
      <c r="H170" s="21">
        <v>1</v>
      </c>
      <c r="I170"/>
      <c r="J170"/>
      <c r="K170"/>
      <c r="L170"/>
      <c r="M170"/>
      <c r="N170"/>
      <c r="O170"/>
      <c r="P170"/>
      <c r="Q170" s="251">
        <f t="shared" ref="Q170:Q183" si="24">D170/C170</f>
        <v>0.95583661656655705</v>
      </c>
      <c r="R170" s="251">
        <f t="shared" ref="R170:R183" si="25">E170/D170</f>
        <v>0.76163320085331787</v>
      </c>
      <c r="S170" s="251">
        <f t="shared" ref="S170:S183" si="26">F170/E170</f>
        <v>0.87892926617207601</v>
      </c>
      <c r="T170" s="251">
        <f t="shared" ref="T170:T183" si="27">G170/F170</f>
        <v>0.94499151251927305</v>
      </c>
      <c r="U170" s="275">
        <f t="shared" ref="U170:U183" si="28">G170/C170</f>
        <v>0.60466017382066362</v>
      </c>
      <c r="V170"/>
      <c r="W170" s="240"/>
      <c r="X170"/>
      <c r="Y170"/>
      <c r="Z170"/>
      <c r="AA170"/>
      <c r="AB170"/>
      <c r="AC170"/>
      <c r="AD170"/>
    </row>
    <row r="171" spans="1:30" s="21" customFormat="1" ht="15" thickBot="1">
      <c r="A171" s="118" t="s">
        <v>188</v>
      </c>
      <c r="B171" s="226" t="s">
        <v>53</v>
      </c>
      <c r="C171" s="229">
        <f t="shared" ref="C171:G171" si="29">C53</f>
        <v>0.25070006280000001</v>
      </c>
      <c r="D171" s="229">
        <f t="shared" si="29"/>
        <v>0.24794832989999999</v>
      </c>
      <c r="E171" s="229">
        <f t="shared" si="29"/>
        <v>0.27576924130000002</v>
      </c>
      <c r="F171" s="229">
        <f t="shared" si="29"/>
        <v>0.23061609889999998</v>
      </c>
      <c r="G171" s="229">
        <f t="shared" si="29"/>
        <v>0.20449552729999998</v>
      </c>
      <c r="H171" s="21">
        <v>1</v>
      </c>
      <c r="I171"/>
      <c r="J171"/>
      <c r="K171"/>
      <c r="L171"/>
      <c r="M171"/>
      <c r="N171"/>
      <c r="O171"/>
      <c r="P171"/>
      <c r="Q171" s="251">
        <f t="shared" si="24"/>
        <v>0.98902380450460725</v>
      </c>
      <c r="R171" s="251">
        <f t="shared" si="25"/>
        <v>1.1122044718398405</v>
      </c>
      <c r="S171" s="251">
        <f t="shared" si="26"/>
        <v>0.83626476184528697</v>
      </c>
      <c r="T171" s="251">
        <f t="shared" si="27"/>
        <v>0.88673569744440761</v>
      </c>
      <c r="U171" s="275">
        <f t="shared" si="28"/>
        <v>0.81569795003657242</v>
      </c>
      <c r="V171"/>
      <c r="W171" s="240"/>
      <c r="X171"/>
      <c r="Y171"/>
      <c r="Z171"/>
      <c r="AA171"/>
      <c r="AB171"/>
      <c r="AC171"/>
      <c r="AD171"/>
    </row>
    <row r="172" spans="1:30" s="21" customFormat="1" ht="15" thickBot="1">
      <c r="A172" s="118" t="s">
        <v>190</v>
      </c>
      <c r="B172" s="226" t="s">
        <v>75</v>
      </c>
      <c r="C172" s="229">
        <f t="shared" ref="C172:G172" si="30">C75</f>
        <v>0.19883898929999999</v>
      </c>
      <c r="D172" s="229">
        <f t="shared" si="30"/>
        <v>0.18097890999999999</v>
      </c>
      <c r="E172" s="229">
        <f t="shared" si="30"/>
        <v>0.20041195109999999</v>
      </c>
      <c r="F172" s="229">
        <f t="shared" si="30"/>
        <v>0.2295665684</v>
      </c>
      <c r="G172" s="229">
        <f t="shared" si="30"/>
        <v>0.22418496939999999</v>
      </c>
      <c r="H172" s="21">
        <v>1</v>
      </c>
      <c r="I172"/>
      <c r="J172"/>
      <c r="K172"/>
      <c r="L172"/>
      <c r="M172"/>
      <c r="N172"/>
      <c r="O172"/>
      <c r="P172"/>
      <c r="Q172" s="251">
        <f t="shared" si="24"/>
        <v>0.91017818304712139</v>
      </c>
      <c r="R172" s="251">
        <f t="shared" si="25"/>
        <v>1.1073773794968707</v>
      </c>
      <c r="S172" s="251">
        <f t="shared" si="26"/>
        <v>1.145473446767916</v>
      </c>
      <c r="T172" s="251">
        <f t="shared" si="27"/>
        <v>0.97655756655898152</v>
      </c>
      <c r="U172" s="275">
        <f t="shared" si="28"/>
        <v>1.1274698699144916</v>
      </c>
      <c r="V172"/>
      <c r="W172" s="240"/>
      <c r="X172"/>
      <c r="Y172"/>
      <c r="Z172"/>
      <c r="AA172"/>
      <c r="AB172"/>
      <c r="AC172"/>
      <c r="AD172"/>
    </row>
    <row r="173" spans="1:30" s="21" customFormat="1" ht="15" thickBot="1">
      <c r="A173" s="118" t="s">
        <v>82</v>
      </c>
      <c r="B173" s="226" t="s">
        <v>82</v>
      </c>
      <c r="C173" s="229">
        <f t="shared" ref="C173:G173" si="31">C82</f>
        <v>0.31063187739999998</v>
      </c>
      <c r="D173" s="229">
        <f t="shared" si="31"/>
        <v>0.30357190229999997</v>
      </c>
      <c r="E173" s="229">
        <f t="shared" si="31"/>
        <v>0.3106640162</v>
      </c>
      <c r="F173" s="229">
        <f t="shared" si="31"/>
        <v>0.30908243559999998</v>
      </c>
      <c r="G173" s="229">
        <f t="shared" si="31"/>
        <v>0.32292150520000001</v>
      </c>
      <c r="H173" s="21">
        <v>1</v>
      </c>
      <c r="I173"/>
      <c r="J173"/>
      <c r="K173"/>
      <c r="L173"/>
      <c r="M173"/>
      <c r="N173"/>
      <c r="O173"/>
      <c r="P173"/>
      <c r="Q173" s="251">
        <f t="shared" si="24"/>
        <v>0.97727221314472856</v>
      </c>
      <c r="R173" s="251">
        <f t="shared" si="25"/>
        <v>1.0233622210957829</v>
      </c>
      <c r="S173" s="251">
        <f t="shared" si="26"/>
        <v>0.99490903188806445</v>
      </c>
      <c r="T173" s="251">
        <f t="shared" si="27"/>
        <v>1.0447746879344186</v>
      </c>
      <c r="U173" s="275">
        <f t="shared" si="28"/>
        <v>1.0395633181721873</v>
      </c>
      <c r="V173"/>
      <c r="W173" s="240"/>
      <c r="X173"/>
      <c r="Y173"/>
      <c r="Z173"/>
      <c r="AA173"/>
      <c r="AB173"/>
      <c r="AC173"/>
      <c r="AD173"/>
    </row>
    <row r="174" spans="1:30" s="21" customFormat="1" ht="15" thickBot="1">
      <c r="A174" s="118" t="s">
        <v>86</v>
      </c>
      <c r="B174" s="226" t="s">
        <v>86</v>
      </c>
      <c r="C174" s="229">
        <f t="shared" ref="C174:G174" si="32">C86</f>
        <v>0.36384451100000004</v>
      </c>
      <c r="D174" s="229">
        <f t="shared" si="32"/>
        <v>0.36667693609999996</v>
      </c>
      <c r="E174" s="229">
        <f t="shared" si="32"/>
        <v>0.34722136589999997</v>
      </c>
      <c r="F174" s="229">
        <f t="shared" si="32"/>
        <v>0.34766009880000004</v>
      </c>
      <c r="G174" s="229">
        <f t="shared" si="32"/>
        <v>0.35034259680000002</v>
      </c>
      <c r="H174" s="21">
        <v>1</v>
      </c>
      <c r="I174"/>
      <c r="J174"/>
      <c r="K174"/>
      <c r="L174"/>
      <c r="M174"/>
      <c r="N174"/>
      <c r="O174"/>
      <c r="P174"/>
      <c r="Q174" s="251">
        <f t="shared" si="24"/>
        <v>1.0077847130144006</v>
      </c>
      <c r="R174" s="251">
        <f t="shared" si="25"/>
        <v>0.94694084005683388</v>
      </c>
      <c r="S174" s="251">
        <f t="shared" si="26"/>
        <v>1.0012635538681869</v>
      </c>
      <c r="T174" s="251">
        <f t="shared" si="27"/>
        <v>1.007715863883313</v>
      </c>
      <c r="U174" s="275">
        <f t="shared" si="28"/>
        <v>0.96289097734938756</v>
      </c>
      <c r="V174"/>
      <c r="W174" s="240"/>
      <c r="X174"/>
      <c r="Y174"/>
      <c r="Z174"/>
      <c r="AA174"/>
      <c r="AB174"/>
      <c r="AC174"/>
      <c r="AD174"/>
    </row>
    <row r="175" spans="1:30" s="21" customFormat="1" ht="15" thickBot="1">
      <c r="A175" s="118" t="s">
        <v>89</v>
      </c>
      <c r="B175" s="226" t="s">
        <v>89</v>
      </c>
      <c r="C175" s="229">
        <f t="shared" ref="C175:G175" si="33">C90</f>
        <v>0.44236302599999999</v>
      </c>
      <c r="D175" s="229">
        <f t="shared" si="33"/>
        <v>0.47687088840000003</v>
      </c>
      <c r="E175" s="229">
        <f t="shared" si="33"/>
        <v>0.47638728490000004</v>
      </c>
      <c r="F175" s="229">
        <f t="shared" si="33"/>
        <v>0.45835614040000006</v>
      </c>
      <c r="G175" s="229">
        <f t="shared" si="33"/>
        <v>0.43307399889999998</v>
      </c>
      <c r="H175" s="21">
        <v>1</v>
      </c>
      <c r="I175"/>
      <c r="J175"/>
      <c r="K175"/>
      <c r="L175"/>
      <c r="M175"/>
      <c r="N175"/>
      <c r="O175"/>
      <c r="P175"/>
      <c r="Q175" s="251">
        <f t="shared" si="24"/>
        <v>1.0780080168815918</v>
      </c>
      <c r="R175" s="251">
        <f t="shared" si="25"/>
        <v>0.99898588168880975</v>
      </c>
      <c r="S175" s="251">
        <f t="shared" si="26"/>
        <v>0.9621502397911712</v>
      </c>
      <c r="T175" s="251">
        <f t="shared" si="27"/>
        <v>0.94484170872471185</v>
      </c>
      <c r="U175" s="275">
        <f t="shared" si="28"/>
        <v>0.97900134831793106</v>
      </c>
      <c r="V175"/>
      <c r="W175" s="240"/>
      <c r="X175"/>
      <c r="Y175"/>
      <c r="Z175"/>
      <c r="AA175"/>
      <c r="AB175"/>
      <c r="AC175"/>
      <c r="AD175"/>
    </row>
    <row r="176" spans="1:30" s="21" customFormat="1" ht="15" thickBot="1">
      <c r="A176" s="118" t="s">
        <v>106</v>
      </c>
      <c r="B176" s="226" t="s">
        <v>106</v>
      </c>
      <c r="C176" s="229">
        <f t="shared" ref="C176:G176" si="34">C107</f>
        <v>0.31866586089999999</v>
      </c>
      <c r="D176" s="229">
        <f t="shared" si="34"/>
        <v>0.32031974120000001</v>
      </c>
      <c r="E176" s="229">
        <f t="shared" si="34"/>
        <v>0.3257258401</v>
      </c>
      <c r="F176" s="229">
        <f t="shared" si="34"/>
        <v>0.32760163209999998</v>
      </c>
      <c r="G176" s="229">
        <f t="shared" si="34"/>
        <v>0.32686405159999998</v>
      </c>
      <c r="H176" s="21">
        <v>1</v>
      </c>
      <c r="I176"/>
      <c r="J176"/>
      <c r="K176"/>
      <c r="L176"/>
      <c r="M176"/>
      <c r="N176"/>
      <c r="O176"/>
      <c r="P176"/>
      <c r="Q176" s="251">
        <f t="shared" si="24"/>
        <v>1.0051900140646663</v>
      </c>
      <c r="R176" s="251">
        <f t="shared" si="25"/>
        <v>1.0168771955164155</v>
      </c>
      <c r="S176" s="251">
        <f t="shared" si="26"/>
        <v>1.0057588062384737</v>
      </c>
      <c r="T176" s="251">
        <f t="shared" si="27"/>
        <v>0.99774854448901262</v>
      </c>
      <c r="U176" s="275">
        <f t="shared" si="28"/>
        <v>1.0257266049047302</v>
      </c>
      <c r="V176"/>
      <c r="W176" s="240"/>
      <c r="X176"/>
      <c r="Y176"/>
      <c r="Z176"/>
      <c r="AA176"/>
      <c r="AB176"/>
      <c r="AC176"/>
      <c r="AD176"/>
    </row>
    <row r="177" spans="1:30" s="21" customFormat="1" ht="15" thickBot="1">
      <c r="A177" s="118" t="s">
        <v>117</v>
      </c>
      <c r="B177" s="64" t="s">
        <v>117</v>
      </c>
      <c r="C177" s="229">
        <f t="shared" ref="C177:G177" si="35">C119</f>
        <v>0.23335224770000002</v>
      </c>
      <c r="D177" s="229">
        <f t="shared" si="35"/>
        <v>0.2348117146</v>
      </c>
      <c r="E177" s="229">
        <f t="shared" si="35"/>
        <v>0.2435319121</v>
      </c>
      <c r="F177" s="229">
        <f t="shared" si="35"/>
        <v>0.2398997138</v>
      </c>
      <c r="G177" s="229">
        <f t="shared" si="35"/>
        <v>0.23215596769999999</v>
      </c>
      <c r="H177" s="21">
        <v>1</v>
      </c>
      <c r="I177"/>
      <c r="J177"/>
      <c r="K177"/>
      <c r="L177"/>
      <c r="M177"/>
      <c r="N177"/>
      <c r="O177"/>
      <c r="P177"/>
      <c r="Q177" s="251">
        <f t="shared" si="24"/>
        <v>1.0062543511553241</v>
      </c>
      <c r="R177" s="251">
        <f t="shared" si="25"/>
        <v>1.0371369780884008</v>
      </c>
      <c r="S177" s="251">
        <f t="shared" si="26"/>
        <v>0.98508532919287994</v>
      </c>
      <c r="T177" s="251">
        <f t="shared" si="27"/>
        <v>0.96772090313348258</v>
      </c>
      <c r="U177" s="275">
        <f t="shared" si="28"/>
        <v>0.99487350127632812</v>
      </c>
      <c r="V177"/>
      <c r="W177" s="240"/>
      <c r="X177"/>
      <c r="Y177"/>
      <c r="Z177"/>
      <c r="AA177"/>
      <c r="AB177"/>
      <c r="AC177"/>
      <c r="AD177"/>
    </row>
    <row r="178" spans="1:30" s="21" customFormat="1" ht="15" thickBot="1">
      <c r="A178" s="118" t="s">
        <v>126</v>
      </c>
      <c r="B178" s="226" t="s">
        <v>126</v>
      </c>
      <c r="C178" s="229">
        <f t="shared" ref="C178:G178" si="36">C128</f>
        <v>0.19751030540000003</v>
      </c>
      <c r="D178" s="229">
        <f t="shared" si="36"/>
        <v>0.20047329999999999</v>
      </c>
      <c r="E178" s="229">
        <f t="shared" si="36"/>
        <v>0.20390736249999999</v>
      </c>
      <c r="F178" s="229">
        <f t="shared" si="36"/>
        <v>0.18290009830000001</v>
      </c>
      <c r="G178" s="229">
        <f t="shared" si="36"/>
        <v>0.1689848213</v>
      </c>
      <c r="H178" s="21">
        <v>1</v>
      </c>
      <c r="I178"/>
      <c r="J178"/>
      <c r="K178"/>
      <c r="L178"/>
      <c r="M178"/>
      <c r="N178"/>
      <c r="O178"/>
      <c r="P178"/>
      <c r="Q178" s="251">
        <f t="shared" si="24"/>
        <v>1.0150017215253617</v>
      </c>
      <c r="R178" s="251">
        <f t="shared" si="25"/>
        <v>1.0171297748877282</v>
      </c>
      <c r="S178" s="251">
        <f t="shared" si="26"/>
        <v>0.89697643114774739</v>
      </c>
      <c r="T178" s="251">
        <f t="shared" si="27"/>
        <v>0.92391870136026055</v>
      </c>
      <c r="U178" s="275">
        <f t="shared" si="28"/>
        <v>0.85557470511612088</v>
      </c>
      <c r="V178"/>
      <c r="W178" s="240"/>
      <c r="X178"/>
      <c r="Y178"/>
      <c r="Z178"/>
      <c r="AA178"/>
      <c r="AB178"/>
      <c r="AC178"/>
      <c r="AD178"/>
    </row>
    <row r="179" spans="1:30" s="21" customFormat="1" ht="15" thickBot="1">
      <c r="A179" s="118" t="s">
        <v>130</v>
      </c>
      <c r="B179" s="226" t="s">
        <v>130</v>
      </c>
      <c r="C179" s="229">
        <f t="shared" ref="C179:G179" si="37">C132</f>
        <v>0.101282021</v>
      </c>
      <c r="D179" s="229">
        <f t="shared" si="37"/>
        <v>9.3873128399999992E-2</v>
      </c>
      <c r="E179" s="229">
        <f t="shared" si="37"/>
        <v>8.3246406100000003E-2</v>
      </c>
      <c r="F179" s="229">
        <f t="shared" si="37"/>
        <v>9.4325896699999981E-2</v>
      </c>
      <c r="G179" s="229">
        <f t="shared" si="37"/>
        <v>0.10183606910000001</v>
      </c>
      <c r="H179" s="21">
        <v>1</v>
      </c>
      <c r="I179"/>
      <c r="J179"/>
      <c r="K179"/>
      <c r="L179"/>
      <c r="M179"/>
      <c r="N179"/>
      <c r="O179"/>
      <c r="P179"/>
      <c r="Q179" s="251">
        <f t="shared" si="24"/>
        <v>0.92684888663507214</v>
      </c>
      <c r="R179" s="251">
        <f t="shared" si="25"/>
        <v>0.8867969728811127</v>
      </c>
      <c r="S179" s="251">
        <f t="shared" si="26"/>
        <v>1.1330927197828902</v>
      </c>
      <c r="T179" s="251">
        <f t="shared" si="27"/>
        <v>1.079619411664708</v>
      </c>
      <c r="U179" s="275">
        <f t="shared" si="28"/>
        <v>1.0054703499646793</v>
      </c>
      <c r="V179"/>
      <c r="W179" s="240"/>
      <c r="X179"/>
      <c r="Y179"/>
      <c r="Z179"/>
      <c r="AA179"/>
      <c r="AB179"/>
      <c r="AC179"/>
      <c r="AD179"/>
    </row>
    <row r="180" spans="1:30" s="21" customFormat="1" ht="15" thickBot="1">
      <c r="A180" s="118" t="s">
        <v>151</v>
      </c>
      <c r="B180" s="226" t="s">
        <v>151</v>
      </c>
      <c r="C180" s="229">
        <f t="shared" ref="C180:G180" si="38">C153</f>
        <v>0.21929920479999998</v>
      </c>
      <c r="D180" s="229">
        <f t="shared" si="38"/>
        <v>0.21636834960000001</v>
      </c>
      <c r="E180" s="229">
        <f t="shared" si="38"/>
        <v>0.63717541759999996</v>
      </c>
      <c r="F180" s="229">
        <f t="shared" si="38"/>
        <v>0.64817271629999995</v>
      </c>
      <c r="G180" s="229">
        <f t="shared" si="38"/>
        <v>0.64877391399999995</v>
      </c>
      <c r="H180" s="21">
        <v>1</v>
      </c>
      <c r="I180"/>
      <c r="J180"/>
      <c r="K180"/>
      <c r="L180"/>
      <c r="M180"/>
      <c r="N180"/>
      <c r="O180"/>
      <c r="P180"/>
      <c r="Q180" s="251">
        <f t="shared" si="24"/>
        <v>0.9866353587434441</v>
      </c>
      <c r="R180" s="251">
        <f t="shared" si="25"/>
        <v>2.9448642501453914</v>
      </c>
      <c r="S180" s="251">
        <f t="shared" si="26"/>
        <v>1.0172594522579397</v>
      </c>
      <c r="T180" s="251">
        <f t="shared" si="27"/>
        <v>1.0009275270076652</v>
      </c>
      <c r="U180" s="275">
        <f t="shared" si="28"/>
        <v>2.9583961081467636</v>
      </c>
      <c r="V180"/>
      <c r="W180" s="240"/>
      <c r="X180"/>
      <c r="Y180"/>
      <c r="Z180"/>
      <c r="AA180"/>
      <c r="AB180"/>
      <c r="AC180"/>
      <c r="AD180"/>
    </row>
    <row r="181" spans="1:30" s="21" customFormat="1" ht="15" thickBot="1">
      <c r="A181" s="118" t="s">
        <v>152</v>
      </c>
      <c r="B181" s="226" t="s">
        <v>152</v>
      </c>
      <c r="C181" s="229">
        <f t="shared" ref="C181:G181" si="39">C154</f>
        <v>0.57686361539999997</v>
      </c>
      <c r="D181" s="229">
        <f t="shared" si="39"/>
        <v>0.52572667360000003</v>
      </c>
      <c r="E181" s="229">
        <f t="shared" si="39"/>
        <v>0.48038135630000001</v>
      </c>
      <c r="F181" s="229">
        <f t="shared" si="39"/>
        <v>0.36177966979999998</v>
      </c>
      <c r="G181" s="229">
        <f t="shared" si="39"/>
        <v>0.31966632080000001</v>
      </c>
      <c r="H181" s="21">
        <v>1</v>
      </c>
      <c r="I181"/>
      <c r="J181"/>
      <c r="K181"/>
      <c r="L181"/>
      <c r="M181"/>
      <c r="N181"/>
      <c r="O181"/>
      <c r="P181"/>
      <c r="Q181" s="251">
        <f t="shared" si="24"/>
        <v>0.91135349771619523</v>
      </c>
      <c r="R181" s="251">
        <f t="shared" si="25"/>
        <v>0.91374735280313912</v>
      </c>
      <c r="S181" s="251">
        <f t="shared" si="26"/>
        <v>0.75310930587836378</v>
      </c>
      <c r="T181" s="251">
        <f t="shared" si="27"/>
        <v>0.88359393156812494</v>
      </c>
      <c r="U181" s="275">
        <f t="shared" si="28"/>
        <v>0.55414540329145545</v>
      </c>
      <c r="V181"/>
      <c r="W181" s="240"/>
      <c r="X181"/>
      <c r="Y181"/>
      <c r="Z181"/>
      <c r="AA181"/>
      <c r="AB181"/>
      <c r="AC181"/>
      <c r="AD181"/>
    </row>
    <row r="182" spans="1:30" s="21" customFormat="1" ht="15" thickBot="1">
      <c r="A182" s="118" t="s">
        <v>155</v>
      </c>
      <c r="B182" s="226" t="s">
        <v>155</v>
      </c>
      <c r="C182" s="229">
        <f t="shared" ref="C182:G182" si="40">C157</f>
        <v>0.20340180659999998</v>
      </c>
      <c r="D182" s="229">
        <f t="shared" si="40"/>
        <v>0.20448347040000001</v>
      </c>
      <c r="E182" s="229">
        <f t="shared" si="40"/>
        <v>0.20289797849999996</v>
      </c>
      <c r="F182" s="229">
        <f t="shared" si="40"/>
        <v>0.20030451869999999</v>
      </c>
      <c r="G182" s="229">
        <f t="shared" si="40"/>
        <v>0.19253709079999998</v>
      </c>
      <c r="H182" s="21">
        <v>1</v>
      </c>
      <c r="I182"/>
      <c r="J182"/>
      <c r="K182"/>
      <c r="L182"/>
      <c r="M182"/>
      <c r="N182"/>
      <c r="O182"/>
      <c r="P182"/>
      <c r="Q182" s="251">
        <f t="shared" si="24"/>
        <v>1.0053178672209493</v>
      </c>
      <c r="R182" s="251">
        <f t="shared" si="25"/>
        <v>0.99224635665220962</v>
      </c>
      <c r="S182" s="251">
        <f t="shared" si="26"/>
        <v>0.98721791207988807</v>
      </c>
      <c r="T182" s="251">
        <f t="shared" si="27"/>
        <v>0.96122190377725103</v>
      </c>
      <c r="U182" s="275">
        <f t="shared" si="28"/>
        <v>0.94658495919180297</v>
      </c>
      <c r="V182"/>
      <c r="W182" s="240"/>
      <c r="X182"/>
      <c r="Y182"/>
      <c r="Z182"/>
      <c r="AA182"/>
      <c r="AB182"/>
      <c r="AC182"/>
      <c r="AD182"/>
    </row>
    <row r="183" spans="1:30" s="21" customFormat="1" ht="15" thickBot="1">
      <c r="A183" s="118" t="s">
        <v>196</v>
      </c>
      <c r="B183" s="226" t="s">
        <v>161</v>
      </c>
      <c r="C183" s="229">
        <f t="shared" ref="C183:G183" si="41">C163</f>
        <v>0.29804339270000002</v>
      </c>
      <c r="D183" s="229">
        <f t="shared" si="41"/>
        <v>0.2785888433</v>
      </c>
      <c r="E183" s="229">
        <f t="shared" si="41"/>
        <v>0.30173578169999998</v>
      </c>
      <c r="F183" s="229">
        <f t="shared" si="41"/>
        <v>0.14346621469999998</v>
      </c>
      <c r="G183" s="229">
        <f t="shared" si="41"/>
        <v>0.13983091880000001</v>
      </c>
      <c r="H183" s="21">
        <v>1</v>
      </c>
      <c r="I183"/>
      <c r="J183"/>
      <c r="K183"/>
      <c r="L183"/>
      <c r="M183"/>
      <c r="N183"/>
      <c r="O183"/>
      <c r="P183"/>
      <c r="Q183" s="251">
        <f t="shared" si="24"/>
        <v>0.93472578196161427</v>
      </c>
      <c r="R183" s="251">
        <f t="shared" si="25"/>
        <v>1.0830863796475656</v>
      </c>
      <c r="S183" s="251">
        <f t="shared" si="26"/>
        <v>0.47546967711850924</v>
      </c>
      <c r="T183" s="251">
        <f t="shared" si="27"/>
        <v>0.97466096176300676</v>
      </c>
      <c r="U183" s="275">
        <f t="shared" si="28"/>
        <v>0.46916295487465776</v>
      </c>
      <c r="V183"/>
      <c r="W183" s="240"/>
      <c r="X183"/>
      <c r="Y183"/>
      <c r="Z183"/>
      <c r="AA183"/>
      <c r="AB183"/>
      <c r="AC183"/>
      <c r="AD183"/>
    </row>
    <row r="184" spans="1:30" ht="15">
      <c r="B184" s="248"/>
      <c r="C184" s="3"/>
      <c r="D184" s="3"/>
      <c r="E184" s="81"/>
      <c r="F184" s="81"/>
      <c r="G184" s="81"/>
    </row>
    <row r="185" spans="1:30" ht="15">
      <c r="B185" s="248"/>
      <c r="C185" s="3"/>
      <c r="D185" s="3"/>
      <c r="E185" s="81"/>
      <c r="F185" s="81"/>
      <c r="G185" s="81"/>
    </row>
    <row r="186" spans="1:30" ht="15">
      <c r="B186" s="248"/>
      <c r="C186" s="3"/>
      <c r="D186" s="3"/>
      <c r="E186" s="81"/>
      <c r="F186" s="81"/>
      <c r="G186" s="81"/>
    </row>
    <row r="187" spans="1:30" ht="15">
      <c r="B187" s="248"/>
      <c r="C187" s="3"/>
      <c r="D187" s="3"/>
      <c r="E187" s="81"/>
      <c r="F187" s="81"/>
      <c r="G187" s="81"/>
    </row>
    <row r="188" spans="1:30" ht="15">
      <c r="B188" s="248"/>
      <c r="C188" s="3"/>
      <c r="D188" s="3"/>
      <c r="E188" s="81"/>
      <c r="F188" s="81"/>
      <c r="G188" s="81"/>
    </row>
    <row r="189" spans="1:30" ht="15">
      <c r="B189" s="248"/>
      <c r="C189" s="3"/>
      <c r="D189" s="3"/>
      <c r="E189" s="81"/>
      <c r="F189" s="81"/>
      <c r="G189" s="81"/>
    </row>
    <row r="190" spans="1:30" ht="15">
      <c r="B190" s="248"/>
      <c r="C190" s="3"/>
      <c r="D190" s="3"/>
      <c r="E190" s="81"/>
      <c r="F190" s="81"/>
      <c r="G190" s="81"/>
    </row>
    <row r="191" spans="1:30" ht="15">
      <c r="B191" s="248"/>
      <c r="C191" s="3"/>
      <c r="D191" s="3"/>
      <c r="E191" s="81"/>
      <c r="F191" s="81"/>
      <c r="G191" s="81"/>
    </row>
    <row r="192" spans="1:30" ht="15">
      <c r="B192" s="248"/>
      <c r="C192" s="3"/>
      <c r="D192" s="3"/>
      <c r="E192" s="81"/>
      <c r="F192" s="81"/>
      <c r="G192" s="81"/>
    </row>
    <row r="193" spans="2:7" ht="15">
      <c r="B193" s="248"/>
      <c r="C193" s="3"/>
      <c r="D193" s="3"/>
      <c r="E193" s="81"/>
      <c r="F193" s="81"/>
      <c r="G193" s="81"/>
    </row>
    <row r="194" spans="2:7" ht="15">
      <c r="B194" s="248"/>
      <c r="C194" s="3"/>
      <c r="D194" s="3"/>
      <c r="E194" s="81"/>
      <c r="F194" s="81"/>
      <c r="G194" s="81"/>
    </row>
    <row r="195" spans="2:7" ht="15">
      <c r="B195" s="248"/>
      <c r="C195" s="3"/>
      <c r="D195" s="3"/>
      <c r="E195" s="81"/>
      <c r="F195" s="81"/>
      <c r="G195" s="81"/>
    </row>
    <row r="196" spans="2:7" ht="15">
      <c r="B196" s="248"/>
      <c r="C196" s="3"/>
      <c r="D196" s="3"/>
      <c r="E196" s="81"/>
      <c r="F196" s="81"/>
      <c r="G196" s="81"/>
    </row>
    <row r="197" spans="2:7" ht="15">
      <c r="B197" s="248"/>
      <c r="C197" s="3"/>
      <c r="D197" s="3"/>
      <c r="E197" s="81"/>
      <c r="F197" s="81"/>
      <c r="G197" s="81"/>
    </row>
    <row r="198" spans="2:7" ht="15">
      <c r="B198" s="248"/>
      <c r="C198" s="3"/>
      <c r="D198" s="3"/>
      <c r="E198" s="81"/>
      <c r="F198" s="81"/>
      <c r="G198" s="81"/>
    </row>
    <row r="199" spans="2:7" ht="15">
      <c r="B199" s="248"/>
      <c r="C199" s="3"/>
      <c r="D199" s="3"/>
      <c r="E199" s="81"/>
      <c r="F199" s="81"/>
      <c r="G199" s="81"/>
    </row>
    <row r="200" spans="2:7" ht="15">
      <c r="B200" s="248"/>
      <c r="C200" s="3"/>
      <c r="D200" s="3"/>
      <c r="E200" s="81"/>
      <c r="F200" s="81"/>
      <c r="G200" s="81"/>
    </row>
    <row r="201" spans="2:7" ht="15">
      <c r="B201" s="248"/>
      <c r="C201" s="3"/>
      <c r="D201" s="3"/>
      <c r="E201" s="81"/>
      <c r="F201" s="81"/>
      <c r="G201" s="81"/>
    </row>
    <row r="202" spans="2:7" ht="15">
      <c r="B202" s="248"/>
      <c r="C202" s="3"/>
      <c r="D202" s="3"/>
      <c r="E202" s="81"/>
      <c r="F202" s="81"/>
      <c r="G202" s="81"/>
    </row>
    <row r="203" spans="2:7" ht="15">
      <c r="B203" s="248"/>
      <c r="C203" s="3"/>
      <c r="D203" s="3"/>
      <c r="E203" s="81"/>
      <c r="F203" s="81"/>
      <c r="G203" s="81"/>
    </row>
    <row r="204" spans="2:7" ht="15">
      <c r="B204" s="248"/>
      <c r="C204" s="3"/>
      <c r="D204" s="3"/>
      <c r="E204" s="81"/>
      <c r="F204" s="81"/>
      <c r="G204" s="81"/>
    </row>
    <row r="205" spans="2:7" ht="15">
      <c r="B205" s="248"/>
      <c r="C205" s="3"/>
      <c r="D205" s="3"/>
      <c r="E205" s="81"/>
      <c r="F205" s="81"/>
      <c r="G205" s="81"/>
    </row>
    <row r="206" spans="2:7" ht="15">
      <c r="B206" s="248"/>
      <c r="C206" s="3"/>
      <c r="D206" s="3"/>
      <c r="E206" s="81"/>
      <c r="F206" s="81"/>
      <c r="G206" s="81"/>
    </row>
    <row r="207" spans="2:7" ht="15">
      <c r="B207" s="248"/>
      <c r="C207" s="3"/>
      <c r="D207" s="3"/>
      <c r="E207" s="81"/>
      <c r="F207" s="81"/>
      <c r="G207" s="81"/>
    </row>
    <row r="208" spans="2:7" ht="15">
      <c r="B208" s="248"/>
      <c r="C208" s="3"/>
      <c r="D208" s="3"/>
      <c r="E208" s="81"/>
      <c r="F208" s="81"/>
      <c r="G208" s="81"/>
    </row>
    <row r="209" spans="2:7" ht="15">
      <c r="B209" s="248"/>
      <c r="C209" s="3"/>
      <c r="D209" s="3"/>
      <c r="E209" s="81"/>
      <c r="F209" s="81"/>
      <c r="G209" s="81"/>
    </row>
    <row r="210" spans="2:7" ht="15">
      <c r="B210" s="248"/>
      <c r="C210" s="3"/>
      <c r="D210" s="3"/>
      <c r="E210" s="81"/>
      <c r="F210" s="81"/>
      <c r="G210" s="81"/>
    </row>
    <row r="211" spans="2:7" ht="15">
      <c r="B211" s="248"/>
      <c r="C211" s="3"/>
      <c r="D211" s="3"/>
      <c r="E211" s="81"/>
      <c r="F211" s="81"/>
      <c r="G211" s="81"/>
    </row>
    <row r="212" spans="2:7" ht="15">
      <c r="B212" s="248"/>
      <c r="C212" s="3"/>
      <c r="D212" s="3"/>
      <c r="E212" s="81"/>
      <c r="F212" s="81"/>
      <c r="G212" s="81"/>
    </row>
    <row r="213" spans="2:7" ht="15">
      <c r="B213" s="248"/>
      <c r="C213" s="3"/>
      <c r="D213" s="3"/>
      <c r="E213" s="81"/>
      <c r="F213" s="81"/>
      <c r="G213" s="81"/>
    </row>
    <row r="214" spans="2:7" ht="15">
      <c r="B214" s="248"/>
      <c r="C214" s="3"/>
      <c r="D214" s="3"/>
      <c r="E214" s="81"/>
      <c r="F214" s="81"/>
      <c r="G214" s="81"/>
    </row>
    <row r="215" spans="2:7" ht="15">
      <c r="B215" s="248"/>
      <c r="C215" s="3"/>
      <c r="D215" s="3"/>
      <c r="E215" s="81"/>
      <c r="F215" s="81"/>
      <c r="G215" s="81"/>
    </row>
    <row r="216" spans="2:7" ht="15">
      <c r="B216" s="248"/>
      <c r="C216" s="3"/>
      <c r="D216" s="3"/>
      <c r="E216" s="81"/>
      <c r="F216" s="81"/>
      <c r="G216" s="81"/>
    </row>
    <row r="217" spans="2:7" ht="15">
      <c r="B217" s="248"/>
      <c r="C217" s="3"/>
      <c r="D217" s="3"/>
      <c r="E217" s="81"/>
      <c r="F217" s="81"/>
      <c r="G217" s="81"/>
    </row>
    <row r="218" spans="2:7" ht="15">
      <c r="B218" s="248"/>
      <c r="C218" s="3"/>
      <c r="D218" s="3"/>
      <c r="E218" s="81"/>
      <c r="F218" s="81"/>
      <c r="G218" s="81"/>
    </row>
    <row r="219" spans="2:7" ht="15">
      <c r="B219" s="248"/>
      <c r="C219" s="3"/>
      <c r="D219" s="3"/>
      <c r="E219" s="81"/>
      <c r="F219" s="81"/>
      <c r="G219" s="81"/>
    </row>
    <row r="220" spans="2:7" ht="15">
      <c r="B220" s="248"/>
      <c r="C220" s="3"/>
      <c r="D220" s="3"/>
      <c r="E220" s="81"/>
      <c r="F220" s="81"/>
      <c r="G220" s="81"/>
    </row>
    <row r="221" spans="2:7" ht="15">
      <c r="B221" s="248"/>
      <c r="C221" s="3"/>
      <c r="D221" s="3"/>
      <c r="E221" s="81"/>
      <c r="F221" s="81"/>
      <c r="G221" s="81"/>
    </row>
    <row r="222" spans="2:7" ht="15">
      <c r="B222" s="248"/>
      <c r="C222" s="3"/>
      <c r="D222" s="3"/>
      <c r="E222" s="81"/>
      <c r="F222" s="81"/>
      <c r="G222" s="81"/>
    </row>
    <row r="223" spans="2:7" ht="15">
      <c r="B223" s="248"/>
      <c r="C223" s="3"/>
      <c r="D223" s="3"/>
      <c r="E223" s="81"/>
      <c r="F223" s="81"/>
      <c r="G223" s="81"/>
    </row>
    <row r="224" spans="2:7" ht="15">
      <c r="B224" s="248"/>
      <c r="C224" s="3"/>
      <c r="D224" s="3"/>
      <c r="E224" s="81"/>
      <c r="F224" s="81"/>
      <c r="G224" s="81"/>
    </row>
    <row r="225" spans="2:7" ht="15">
      <c r="B225" s="248"/>
      <c r="C225" s="3"/>
      <c r="D225" s="3"/>
      <c r="E225" s="81"/>
      <c r="F225" s="81"/>
      <c r="G225" s="81"/>
    </row>
    <row r="226" spans="2:7" ht="15">
      <c r="B226" s="248"/>
      <c r="C226" s="3"/>
      <c r="D226" s="3"/>
      <c r="E226" s="81"/>
      <c r="F226" s="81"/>
      <c r="G226" s="81"/>
    </row>
    <row r="227" spans="2:7" ht="15">
      <c r="B227" s="248"/>
      <c r="C227" s="3"/>
      <c r="D227" s="3"/>
      <c r="E227" s="81"/>
      <c r="F227" s="81"/>
      <c r="G227" s="81"/>
    </row>
    <row r="228" spans="2:7" ht="15">
      <c r="B228" s="248"/>
      <c r="C228" s="3"/>
      <c r="D228" s="3"/>
      <c r="E228" s="81"/>
      <c r="F228" s="81"/>
      <c r="G228" s="81"/>
    </row>
    <row r="229" spans="2:7" ht="15">
      <c r="B229" s="248"/>
      <c r="C229" s="3"/>
      <c r="D229" s="3"/>
      <c r="E229" s="81"/>
      <c r="F229" s="81"/>
      <c r="G229" s="81"/>
    </row>
    <row r="230" spans="2:7" ht="15">
      <c r="B230" s="248"/>
      <c r="C230" s="3"/>
      <c r="D230" s="3"/>
      <c r="E230" s="81"/>
      <c r="F230" s="81"/>
      <c r="G230" s="81"/>
    </row>
    <row r="231" spans="2:7" ht="15">
      <c r="B231" s="248"/>
      <c r="C231" s="3"/>
      <c r="D231" s="3"/>
      <c r="E231" s="81"/>
      <c r="F231" s="81"/>
      <c r="G231" s="81"/>
    </row>
    <row r="232" spans="2:7" ht="15">
      <c r="B232" s="248"/>
      <c r="C232" s="3"/>
      <c r="D232" s="3"/>
      <c r="E232" s="81"/>
      <c r="F232" s="81"/>
      <c r="G232" s="81"/>
    </row>
    <row r="233" spans="2:7" ht="15">
      <c r="B233" s="248"/>
      <c r="C233" s="3"/>
      <c r="D233" s="3"/>
      <c r="E233" s="81"/>
      <c r="F233" s="81"/>
      <c r="G233" s="81"/>
    </row>
    <row r="234" spans="2:7" ht="15">
      <c r="B234" s="248"/>
      <c r="C234" s="3"/>
      <c r="D234" s="3"/>
      <c r="E234" s="81"/>
      <c r="F234" s="81"/>
      <c r="G234" s="81"/>
    </row>
    <row r="235" spans="2:7" ht="15">
      <c r="B235" s="248"/>
      <c r="C235" s="3"/>
      <c r="D235" s="3"/>
      <c r="E235" s="81"/>
      <c r="F235" s="81"/>
      <c r="G235" s="81"/>
    </row>
    <row r="236" spans="2:7" ht="15">
      <c r="B236" s="248"/>
      <c r="C236" s="3"/>
      <c r="D236" s="3"/>
      <c r="E236" s="81"/>
      <c r="F236" s="81"/>
      <c r="G236" s="81"/>
    </row>
    <row r="237" spans="2:7" ht="15">
      <c r="B237" s="248"/>
      <c r="C237" s="3"/>
      <c r="D237" s="3"/>
      <c r="E237" s="81"/>
      <c r="F237" s="81"/>
      <c r="G237" s="81"/>
    </row>
    <row r="238" spans="2:7" ht="15">
      <c r="B238" s="248"/>
      <c r="C238" s="3"/>
      <c r="D238" s="3"/>
      <c r="E238" s="81"/>
      <c r="F238" s="81"/>
      <c r="G238" s="81"/>
    </row>
    <row r="239" spans="2:7" ht="15">
      <c r="B239" s="248"/>
      <c r="C239" s="3"/>
      <c r="D239" s="3"/>
      <c r="E239" s="81"/>
      <c r="F239" s="81"/>
      <c r="G239" s="81"/>
    </row>
    <row r="240" spans="2:7" ht="15">
      <c r="B240" s="248"/>
      <c r="C240" s="3"/>
      <c r="D240" s="3"/>
      <c r="E240" s="81"/>
      <c r="F240" s="81"/>
      <c r="G240" s="81"/>
    </row>
    <row r="241" spans="2:7" ht="15">
      <c r="B241" s="248"/>
      <c r="C241" s="3"/>
      <c r="D241" s="3"/>
      <c r="E241" s="81"/>
      <c r="F241" s="81"/>
      <c r="G241" s="81"/>
    </row>
    <row r="242" spans="2:7" ht="15">
      <c r="B242" s="248"/>
      <c r="C242" s="3"/>
      <c r="D242" s="3"/>
      <c r="E242" s="81"/>
      <c r="F242" s="81"/>
      <c r="G242" s="81"/>
    </row>
    <row r="243" spans="2:7" ht="15">
      <c r="B243" s="248"/>
      <c r="C243" s="3"/>
      <c r="D243" s="3"/>
      <c r="E243" s="81"/>
      <c r="F243" s="81"/>
      <c r="G243" s="81"/>
    </row>
    <row r="244" spans="2:7" ht="15">
      <c r="B244" s="248"/>
      <c r="C244" s="3"/>
      <c r="D244" s="3"/>
      <c r="E244" s="81"/>
      <c r="F244" s="81"/>
      <c r="G244" s="81"/>
    </row>
    <row r="245" spans="2:7" ht="15">
      <c r="B245" s="248"/>
      <c r="C245" s="3"/>
      <c r="D245" s="3"/>
      <c r="E245" s="81"/>
      <c r="F245" s="81"/>
      <c r="G245" s="81"/>
    </row>
    <row r="246" spans="2:7" ht="15">
      <c r="B246" s="248"/>
      <c r="C246" s="3"/>
      <c r="D246" s="3"/>
      <c r="E246" s="81"/>
      <c r="F246" s="81"/>
      <c r="G246" s="81"/>
    </row>
    <row r="247" spans="2:7" ht="15">
      <c r="B247" s="248"/>
      <c r="C247" s="3"/>
      <c r="D247" s="3"/>
      <c r="E247" s="81"/>
      <c r="F247" s="81"/>
      <c r="G247" s="81"/>
    </row>
    <row r="248" spans="2:7" ht="15">
      <c r="B248" s="248"/>
      <c r="C248" s="3"/>
      <c r="D248" s="3"/>
      <c r="E248" s="81"/>
      <c r="F248" s="81"/>
      <c r="G248" s="81"/>
    </row>
    <row r="249" spans="2:7" ht="15">
      <c r="B249" s="248"/>
      <c r="C249" s="3"/>
      <c r="D249" s="3"/>
      <c r="E249" s="81"/>
      <c r="F249" s="81"/>
      <c r="G249" s="81"/>
    </row>
    <row r="250" spans="2:7" ht="15">
      <c r="B250" s="248"/>
      <c r="C250" s="3"/>
      <c r="D250" s="3"/>
      <c r="E250" s="81"/>
      <c r="F250" s="81"/>
      <c r="G250" s="81"/>
    </row>
    <row r="251" spans="2:7" ht="15">
      <c r="B251" s="248"/>
      <c r="C251" s="3"/>
      <c r="D251" s="3"/>
      <c r="E251" s="81"/>
      <c r="F251" s="81"/>
      <c r="G251" s="81"/>
    </row>
    <row r="252" spans="2:7" ht="15">
      <c r="B252" s="248"/>
      <c r="C252" s="3"/>
      <c r="D252" s="3"/>
      <c r="E252" s="81"/>
      <c r="F252" s="81"/>
      <c r="G252" s="81"/>
    </row>
    <row r="253" spans="2:7" ht="15">
      <c r="B253" s="248"/>
      <c r="C253" s="3"/>
      <c r="D253" s="3"/>
      <c r="E253" s="81"/>
      <c r="F253" s="81"/>
      <c r="G253" s="81"/>
    </row>
    <row r="254" spans="2:7" ht="15">
      <c r="B254" s="248"/>
      <c r="C254" s="3"/>
      <c r="D254" s="3"/>
      <c r="E254" s="81"/>
      <c r="F254" s="81"/>
      <c r="G254" s="81"/>
    </row>
    <row r="255" spans="2:7" ht="15">
      <c r="B255" s="248"/>
      <c r="C255" s="3"/>
      <c r="D255" s="3"/>
      <c r="E255" s="81"/>
      <c r="F255" s="81"/>
      <c r="G255" s="81"/>
    </row>
    <row r="256" spans="2:7" ht="15">
      <c r="B256" s="248"/>
      <c r="C256" s="3"/>
      <c r="D256" s="3"/>
      <c r="E256" s="81"/>
      <c r="F256" s="81"/>
      <c r="G256" s="81"/>
    </row>
    <row r="257" spans="2:7" ht="15">
      <c r="B257" s="248"/>
      <c r="C257" s="3"/>
      <c r="D257" s="3"/>
      <c r="E257" s="81"/>
      <c r="F257" s="81"/>
      <c r="G257" s="81"/>
    </row>
    <row r="258" spans="2:7" ht="15">
      <c r="B258" s="248"/>
      <c r="C258" s="3"/>
      <c r="D258" s="3"/>
      <c r="E258" s="81"/>
      <c r="F258" s="81"/>
      <c r="G258" s="81"/>
    </row>
    <row r="259" spans="2:7" ht="15">
      <c r="B259" s="248"/>
      <c r="C259" s="3"/>
      <c r="D259" s="3"/>
      <c r="E259" s="81"/>
      <c r="F259" s="81"/>
      <c r="G259" s="81"/>
    </row>
    <row r="260" spans="2:7" ht="15">
      <c r="B260" s="248"/>
      <c r="C260" s="3"/>
      <c r="D260" s="3"/>
      <c r="E260" s="81"/>
      <c r="F260" s="81"/>
      <c r="G260" s="81"/>
    </row>
    <row r="261" spans="2:7" ht="15">
      <c r="B261" s="248"/>
      <c r="C261" s="3"/>
      <c r="D261" s="3"/>
      <c r="E261" s="81"/>
      <c r="F261" s="81"/>
      <c r="G261" s="81"/>
    </row>
    <row r="262" spans="2:7" ht="15">
      <c r="B262" s="248"/>
      <c r="C262" s="3"/>
      <c r="D262" s="3"/>
      <c r="E262" s="81"/>
      <c r="F262" s="81"/>
      <c r="G262" s="81"/>
    </row>
    <row r="263" spans="2:7" ht="15">
      <c r="B263" s="248"/>
      <c r="C263" s="3"/>
      <c r="D263" s="3"/>
      <c r="E263" s="81"/>
      <c r="F263" s="81"/>
      <c r="G263" s="81"/>
    </row>
    <row r="264" spans="2:7" ht="15">
      <c r="B264" s="248"/>
      <c r="C264" s="3"/>
      <c r="D264" s="3"/>
      <c r="E264" s="81"/>
      <c r="F264" s="81"/>
      <c r="G264" s="81"/>
    </row>
    <row r="265" spans="2:7" ht="15">
      <c r="B265" s="248"/>
      <c r="C265" s="3"/>
      <c r="D265" s="3"/>
      <c r="E265" s="81"/>
      <c r="F265" s="81"/>
      <c r="G265" s="81"/>
    </row>
    <row r="266" spans="2:7" ht="15">
      <c r="B266" s="248"/>
      <c r="C266" s="3"/>
      <c r="D266" s="3"/>
      <c r="E266" s="81"/>
      <c r="F266" s="81"/>
      <c r="G266" s="81"/>
    </row>
    <row r="267" spans="2:7" ht="15">
      <c r="B267" s="248"/>
      <c r="C267" s="3"/>
      <c r="D267" s="3"/>
      <c r="E267" s="81"/>
      <c r="F267" s="81"/>
      <c r="G267" s="81"/>
    </row>
    <row r="268" spans="2:7" ht="15">
      <c r="B268" s="248"/>
      <c r="C268" s="3"/>
      <c r="D268" s="3"/>
      <c r="E268" s="81"/>
      <c r="F268" s="81"/>
      <c r="G268" s="81"/>
    </row>
    <row r="269" spans="2:7" ht="15">
      <c r="B269" s="248"/>
      <c r="C269" s="3"/>
      <c r="D269" s="3"/>
      <c r="E269" s="81"/>
      <c r="F269" s="81"/>
      <c r="G269" s="81"/>
    </row>
    <row r="270" spans="2:7" ht="15">
      <c r="B270" s="248"/>
      <c r="C270" s="3"/>
      <c r="D270" s="3"/>
      <c r="E270" s="81"/>
      <c r="F270" s="81"/>
      <c r="G270" s="81"/>
    </row>
    <row r="271" spans="2:7" ht="15">
      <c r="B271" s="248"/>
      <c r="C271" s="3"/>
      <c r="D271" s="3"/>
      <c r="E271" s="81"/>
      <c r="F271" s="81"/>
      <c r="G271" s="81"/>
    </row>
    <row r="272" spans="2:7" ht="15">
      <c r="B272" s="248"/>
      <c r="C272" s="3"/>
      <c r="D272" s="3"/>
      <c r="E272" s="81"/>
      <c r="F272" s="81"/>
      <c r="G272" s="81"/>
    </row>
    <row r="273" spans="2:7" ht="15">
      <c r="B273" s="248"/>
      <c r="C273" s="3"/>
      <c r="D273" s="3"/>
      <c r="E273" s="81"/>
      <c r="F273" s="81"/>
      <c r="G273" s="81"/>
    </row>
    <row r="274" spans="2:7" ht="15">
      <c r="B274" s="248"/>
      <c r="C274" s="3"/>
      <c r="D274" s="3"/>
      <c r="E274" s="81"/>
      <c r="F274" s="81"/>
      <c r="G274" s="81"/>
    </row>
    <row r="275" spans="2:7" ht="15">
      <c r="B275" s="248"/>
      <c r="C275" s="3"/>
      <c r="D275" s="3"/>
      <c r="E275" s="81"/>
      <c r="F275" s="81"/>
      <c r="G275" s="81"/>
    </row>
    <row r="276" spans="2:7" ht="15">
      <c r="B276" s="248"/>
      <c r="C276" s="3"/>
      <c r="D276" s="3"/>
      <c r="E276" s="81"/>
      <c r="F276" s="81"/>
      <c r="G276" s="81"/>
    </row>
    <row r="277" spans="2:7" ht="15">
      <c r="B277" s="248"/>
      <c r="C277" s="3"/>
      <c r="D277" s="3"/>
      <c r="E277" s="81"/>
      <c r="F277" s="81"/>
      <c r="G277" s="81"/>
    </row>
    <row r="278" spans="2:7" ht="15">
      <c r="B278" s="248"/>
      <c r="C278" s="3"/>
      <c r="D278" s="3"/>
      <c r="E278" s="81"/>
      <c r="F278" s="81"/>
      <c r="G278" s="81"/>
    </row>
    <row r="279" spans="2:7" ht="15">
      <c r="B279" s="248"/>
      <c r="C279" s="3"/>
      <c r="D279" s="3"/>
      <c r="E279" s="81"/>
      <c r="F279" s="81"/>
      <c r="G279" s="81"/>
    </row>
    <row r="280" spans="2:7" ht="15">
      <c r="B280" s="248"/>
      <c r="C280" s="3"/>
      <c r="D280" s="3"/>
      <c r="E280" s="81"/>
      <c r="F280" s="81"/>
      <c r="G280" s="81"/>
    </row>
    <row r="281" spans="2:7" ht="15">
      <c r="B281" s="248"/>
      <c r="C281" s="3"/>
      <c r="D281" s="3"/>
      <c r="E281" s="81"/>
      <c r="F281" s="81"/>
      <c r="G281" s="81"/>
    </row>
    <row r="282" spans="2:7" ht="15">
      <c r="B282" s="248"/>
      <c r="C282" s="3"/>
      <c r="D282" s="3"/>
      <c r="E282" s="81"/>
      <c r="F282" s="81"/>
      <c r="G282" s="81"/>
    </row>
    <row r="283" spans="2:7" ht="15">
      <c r="B283" s="248"/>
      <c r="C283" s="3"/>
      <c r="D283" s="3"/>
      <c r="E283" s="81"/>
      <c r="F283" s="81"/>
      <c r="G283" s="81"/>
    </row>
    <row r="284" spans="2:7" ht="15">
      <c r="B284" s="248"/>
      <c r="C284" s="3"/>
      <c r="D284" s="3"/>
      <c r="E284" s="81"/>
      <c r="F284" s="81"/>
      <c r="G284" s="81"/>
    </row>
    <row r="285" spans="2:7" ht="15">
      <c r="B285" s="248"/>
      <c r="C285" s="3"/>
      <c r="D285" s="3"/>
      <c r="E285" s="81"/>
      <c r="F285" s="81"/>
      <c r="G285" s="81"/>
    </row>
    <row r="286" spans="2:7" ht="15">
      <c r="B286" s="248"/>
      <c r="C286" s="3"/>
      <c r="D286" s="3"/>
      <c r="E286" s="81"/>
      <c r="F286" s="81"/>
      <c r="G286" s="81"/>
    </row>
    <row r="287" spans="2:7" ht="15">
      <c r="B287" s="248"/>
      <c r="C287" s="3"/>
      <c r="D287" s="3"/>
      <c r="E287" s="81"/>
      <c r="F287" s="81"/>
      <c r="G287" s="81"/>
    </row>
    <row r="288" spans="2:7" ht="15">
      <c r="B288" s="248"/>
      <c r="C288" s="3"/>
      <c r="D288" s="3"/>
      <c r="E288" s="81"/>
      <c r="F288" s="81"/>
      <c r="G288" s="81"/>
    </row>
    <row r="289" spans="2:7" ht="15">
      <c r="B289" s="248"/>
      <c r="C289" s="3"/>
      <c r="D289" s="3"/>
      <c r="E289" s="81"/>
      <c r="F289" s="81"/>
      <c r="G289" s="81"/>
    </row>
    <row r="290" spans="2:7" ht="15">
      <c r="B290" s="248"/>
      <c r="C290" s="3"/>
      <c r="D290" s="3"/>
      <c r="E290" s="81"/>
      <c r="F290" s="81"/>
      <c r="G290" s="81"/>
    </row>
    <row r="291" spans="2:7" ht="15">
      <c r="B291" s="248"/>
      <c r="C291" s="3"/>
      <c r="D291" s="3"/>
      <c r="E291" s="81"/>
      <c r="F291" s="81"/>
      <c r="G291" s="81"/>
    </row>
    <row r="292" spans="2:7" ht="15">
      <c r="B292" s="248"/>
      <c r="C292" s="3"/>
      <c r="D292" s="3"/>
      <c r="E292" s="81"/>
      <c r="F292" s="81"/>
      <c r="G292" s="81"/>
    </row>
    <row r="293" spans="2:7" ht="15">
      <c r="B293" s="248"/>
      <c r="C293" s="3"/>
      <c r="D293" s="3"/>
      <c r="E293" s="81"/>
      <c r="F293" s="81"/>
      <c r="G293" s="81"/>
    </row>
    <row r="294" spans="2:7" ht="15">
      <c r="B294" s="248"/>
      <c r="C294" s="3"/>
      <c r="D294" s="3"/>
      <c r="E294" s="81"/>
      <c r="F294" s="81"/>
      <c r="G294" s="81"/>
    </row>
    <row r="295" spans="2:7" ht="15">
      <c r="B295" s="248"/>
      <c r="C295" s="3"/>
      <c r="D295" s="3"/>
      <c r="E295" s="81"/>
      <c r="F295" s="81"/>
      <c r="G295" s="81"/>
    </row>
    <row r="296" spans="2:7" ht="15">
      <c r="B296" s="248"/>
      <c r="C296" s="3"/>
      <c r="D296" s="3"/>
      <c r="E296" s="81"/>
      <c r="F296" s="81"/>
      <c r="G296" s="81"/>
    </row>
    <row r="297" spans="2:7" ht="15">
      <c r="B297" s="248"/>
      <c r="C297" s="3"/>
      <c r="D297" s="3"/>
      <c r="E297" s="81"/>
      <c r="F297" s="81"/>
      <c r="G297" s="81"/>
    </row>
    <row r="298" spans="2:7" ht="15">
      <c r="B298" s="248"/>
      <c r="C298" s="3"/>
      <c r="D298" s="3"/>
      <c r="E298" s="81"/>
      <c r="F298" s="81"/>
      <c r="G298" s="81"/>
    </row>
    <row r="299" spans="2:7" ht="15">
      <c r="B299" s="248"/>
      <c r="C299" s="3"/>
      <c r="D299" s="3"/>
      <c r="E299" s="81"/>
      <c r="F299" s="81"/>
      <c r="G299" s="81"/>
    </row>
    <row r="300" spans="2:7" ht="15">
      <c r="B300" s="248"/>
      <c r="C300" s="3"/>
      <c r="D300" s="3"/>
      <c r="E300" s="81"/>
      <c r="F300" s="81"/>
      <c r="G300" s="81"/>
    </row>
    <row r="301" spans="2:7" ht="15">
      <c r="B301" s="248"/>
      <c r="C301" s="3"/>
      <c r="D301" s="3"/>
      <c r="E301" s="81"/>
      <c r="F301" s="81"/>
      <c r="G301" s="81"/>
    </row>
    <row r="302" spans="2:7" ht="15">
      <c r="B302" s="248"/>
      <c r="C302" s="3"/>
      <c r="D302" s="3"/>
      <c r="E302" s="81"/>
      <c r="F302" s="81"/>
      <c r="G302" s="81"/>
    </row>
    <row r="303" spans="2:7" ht="15">
      <c r="B303" s="248"/>
      <c r="C303" s="3"/>
      <c r="D303" s="3"/>
      <c r="E303" s="81"/>
      <c r="F303" s="81"/>
      <c r="G303" s="81"/>
    </row>
    <row r="304" spans="2:7" ht="15">
      <c r="B304" s="248"/>
      <c r="C304" s="3"/>
      <c r="D304" s="3"/>
      <c r="E304" s="81"/>
      <c r="F304" s="81"/>
      <c r="G304" s="81"/>
    </row>
    <row r="305" spans="2:7" ht="15">
      <c r="B305" s="248"/>
      <c r="C305" s="3"/>
      <c r="D305" s="3"/>
      <c r="E305" s="81"/>
      <c r="F305" s="81"/>
      <c r="G305" s="81"/>
    </row>
    <row r="306" spans="2:7" ht="15">
      <c r="B306" s="248"/>
      <c r="C306" s="3"/>
      <c r="D306" s="3"/>
      <c r="E306" s="81"/>
      <c r="F306" s="81"/>
      <c r="G306" s="81"/>
    </row>
    <row r="307" spans="2:7" ht="15">
      <c r="B307" s="248"/>
      <c r="C307" s="3"/>
      <c r="D307" s="3"/>
      <c r="E307" s="81"/>
      <c r="F307" s="81"/>
      <c r="G307" s="81"/>
    </row>
    <row r="308" spans="2:7" ht="15">
      <c r="B308" s="248"/>
      <c r="C308" s="3"/>
      <c r="D308" s="3"/>
      <c r="E308" s="81"/>
      <c r="F308" s="81"/>
      <c r="G308" s="81"/>
    </row>
    <row r="309" spans="2:7" ht="15">
      <c r="B309" s="248"/>
      <c r="C309" s="3"/>
      <c r="D309" s="3"/>
      <c r="E309" s="81"/>
      <c r="F309" s="81"/>
      <c r="G309" s="81"/>
    </row>
    <row r="310" spans="2:7" ht="15">
      <c r="B310" s="248"/>
      <c r="C310" s="3"/>
      <c r="D310" s="3"/>
      <c r="E310" s="81"/>
      <c r="F310" s="81"/>
      <c r="G310" s="81"/>
    </row>
    <row r="311" spans="2:7" ht="15">
      <c r="B311" s="248"/>
      <c r="C311" s="3"/>
      <c r="D311" s="3"/>
      <c r="E311" s="81"/>
      <c r="F311" s="81"/>
      <c r="G311" s="81"/>
    </row>
    <row r="312" spans="2:7" ht="15">
      <c r="B312" s="248"/>
      <c r="C312" s="3"/>
      <c r="D312" s="3"/>
      <c r="E312" s="81"/>
      <c r="F312" s="81"/>
      <c r="G312" s="81"/>
    </row>
    <row r="313" spans="2:7" ht="15">
      <c r="B313" s="248"/>
      <c r="C313" s="3"/>
      <c r="D313" s="3"/>
      <c r="E313" s="81"/>
      <c r="F313" s="81"/>
      <c r="G313" s="81"/>
    </row>
    <row r="314" spans="2:7" ht="15">
      <c r="B314" s="248"/>
      <c r="C314" s="3"/>
      <c r="D314" s="3"/>
      <c r="E314" s="81"/>
      <c r="F314" s="81"/>
      <c r="G314" s="81"/>
    </row>
    <row r="315" spans="2:7" ht="15">
      <c r="B315" s="248"/>
      <c r="C315" s="3"/>
      <c r="D315" s="3"/>
      <c r="E315" s="81"/>
      <c r="F315" s="81"/>
      <c r="G315" s="81"/>
    </row>
    <row r="316" spans="2:7" ht="15">
      <c r="B316" s="248"/>
      <c r="C316" s="3"/>
      <c r="D316" s="3"/>
      <c r="E316" s="81"/>
      <c r="F316" s="81"/>
      <c r="G316" s="81"/>
    </row>
    <row r="317" spans="2:7" ht="15">
      <c r="B317" s="248"/>
      <c r="C317" s="3"/>
      <c r="D317" s="3"/>
      <c r="E317" s="81"/>
      <c r="F317" s="81"/>
      <c r="G317" s="81"/>
    </row>
    <row r="318" spans="2:7" ht="15">
      <c r="B318" s="248"/>
      <c r="C318" s="3"/>
      <c r="D318" s="3"/>
      <c r="E318" s="81"/>
      <c r="F318" s="81"/>
      <c r="G318" s="81"/>
    </row>
    <row r="319" spans="2:7" ht="15">
      <c r="B319" s="248"/>
      <c r="C319" s="3"/>
      <c r="D319" s="3"/>
      <c r="E319" s="81"/>
      <c r="F319" s="81"/>
      <c r="G319" s="81"/>
    </row>
    <row r="320" spans="2:7" ht="15">
      <c r="B320" s="248"/>
      <c r="C320" s="3"/>
      <c r="D320" s="3"/>
      <c r="E320" s="81"/>
      <c r="F320" s="81"/>
      <c r="G320" s="81"/>
    </row>
    <row r="321" spans="2:7" ht="15">
      <c r="B321" s="248"/>
      <c r="C321" s="3"/>
      <c r="D321" s="3"/>
      <c r="E321" s="81"/>
      <c r="F321" s="81"/>
      <c r="G321" s="81"/>
    </row>
    <row r="322" spans="2:7" ht="15">
      <c r="B322" s="248"/>
      <c r="C322" s="3"/>
      <c r="D322" s="3"/>
      <c r="E322" s="81"/>
      <c r="F322" s="81"/>
      <c r="G322" s="81"/>
    </row>
    <row r="323" spans="2:7" ht="15">
      <c r="B323" s="248"/>
      <c r="C323" s="3"/>
      <c r="D323" s="3"/>
      <c r="E323" s="81"/>
      <c r="F323" s="81"/>
      <c r="G323" s="81"/>
    </row>
    <row r="324" spans="2:7" ht="15">
      <c r="B324" s="248"/>
      <c r="C324" s="3"/>
      <c r="D324" s="3"/>
      <c r="E324" s="81"/>
      <c r="F324" s="81"/>
      <c r="G324" s="81"/>
    </row>
    <row r="325" spans="2:7" ht="15">
      <c r="B325" s="248"/>
      <c r="C325" s="3"/>
      <c r="D325" s="3"/>
      <c r="E325" s="81"/>
      <c r="F325" s="81"/>
      <c r="G325" s="81"/>
    </row>
    <row r="326" spans="2:7" ht="15">
      <c r="B326" s="248"/>
      <c r="C326" s="3"/>
      <c r="D326" s="3"/>
      <c r="E326" s="81"/>
      <c r="F326" s="81"/>
      <c r="G326" s="81"/>
    </row>
    <row r="327" spans="2:7" ht="15">
      <c r="B327" s="248"/>
      <c r="C327" s="3"/>
      <c r="D327" s="3"/>
      <c r="E327" s="81"/>
      <c r="F327" s="81"/>
      <c r="G327" s="81"/>
    </row>
    <row r="328" spans="2:7" ht="15">
      <c r="B328" s="248"/>
      <c r="C328" s="3"/>
      <c r="D328" s="3"/>
      <c r="E328" s="81"/>
      <c r="F328" s="81"/>
      <c r="G328" s="81"/>
    </row>
    <row r="329" spans="2:7" ht="15">
      <c r="B329" s="248"/>
      <c r="C329" s="3"/>
      <c r="D329" s="3"/>
      <c r="E329" s="81"/>
      <c r="F329" s="81"/>
      <c r="G329" s="81"/>
    </row>
    <row r="330" spans="2:7" ht="15">
      <c r="B330" s="248"/>
      <c r="C330" s="3"/>
      <c r="D330" s="3"/>
      <c r="E330" s="81"/>
      <c r="F330" s="81"/>
      <c r="G330" s="81"/>
    </row>
    <row r="331" spans="2:7" ht="15">
      <c r="B331" s="248"/>
      <c r="C331" s="3"/>
      <c r="D331" s="3"/>
      <c r="E331" s="81"/>
      <c r="F331" s="81"/>
      <c r="G331" s="81"/>
    </row>
    <row r="332" spans="2:7" ht="15">
      <c r="B332" s="248"/>
      <c r="C332" s="3"/>
      <c r="D332" s="3"/>
      <c r="E332" s="81"/>
      <c r="F332" s="81"/>
      <c r="G332" s="81"/>
    </row>
    <row r="333" spans="2:7" ht="15">
      <c r="B333" s="248"/>
      <c r="C333" s="3"/>
      <c r="D333" s="3"/>
      <c r="E333" s="81"/>
      <c r="F333" s="81"/>
      <c r="G333" s="81"/>
    </row>
    <row r="334" spans="2:7" ht="15">
      <c r="B334" s="248"/>
      <c r="C334" s="3"/>
      <c r="D334" s="3"/>
      <c r="E334" s="81"/>
      <c r="F334" s="81"/>
      <c r="G334" s="81"/>
    </row>
    <row r="335" spans="2:7" ht="15">
      <c r="B335" s="248"/>
      <c r="C335" s="3"/>
      <c r="D335" s="3"/>
      <c r="E335" s="81"/>
      <c r="F335" s="81"/>
      <c r="G335" s="81"/>
    </row>
    <row r="336" spans="2:7" ht="15">
      <c r="B336" s="248"/>
      <c r="C336" s="3"/>
      <c r="D336" s="3"/>
      <c r="E336" s="81"/>
      <c r="F336" s="81"/>
      <c r="G336" s="81"/>
    </row>
    <row r="337" spans="2:7" ht="15">
      <c r="B337" s="248"/>
      <c r="C337" s="3"/>
      <c r="D337" s="3"/>
      <c r="E337" s="81"/>
      <c r="F337" s="81"/>
      <c r="G337" s="81"/>
    </row>
    <row r="338" spans="2:7" ht="15">
      <c r="B338" s="248"/>
      <c r="C338" s="3"/>
      <c r="D338" s="3"/>
      <c r="E338" s="81"/>
      <c r="F338" s="81"/>
      <c r="G338" s="81"/>
    </row>
    <row r="339" spans="2:7" ht="15">
      <c r="B339" s="248"/>
      <c r="C339" s="3"/>
      <c r="D339" s="3"/>
      <c r="E339" s="81"/>
      <c r="F339" s="81"/>
      <c r="G339" s="81"/>
    </row>
    <row r="340" spans="2:7" ht="15">
      <c r="B340" s="248"/>
      <c r="C340" s="3"/>
      <c r="D340" s="3"/>
      <c r="E340" s="81"/>
      <c r="F340" s="81"/>
      <c r="G340" s="81"/>
    </row>
    <row r="341" spans="2:7" ht="15">
      <c r="B341" s="248"/>
      <c r="C341" s="3"/>
      <c r="D341" s="3"/>
      <c r="E341" s="81"/>
      <c r="F341" s="81"/>
      <c r="G341" s="81"/>
    </row>
    <row r="342" spans="2:7" ht="15">
      <c r="B342" s="248"/>
      <c r="C342" s="3"/>
      <c r="D342" s="3"/>
      <c r="E342" s="81"/>
      <c r="F342" s="81"/>
      <c r="G342" s="81"/>
    </row>
    <row r="343" spans="2:7" ht="15">
      <c r="B343" s="248"/>
      <c r="C343" s="3"/>
      <c r="D343" s="3"/>
      <c r="E343" s="81"/>
      <c r="F343" s="81"/>
      <c r="G343" s="81"/>
    </row>
    <row r="344" spans="2:7" ht="15">
      <c r="B344" s="248"/>
      <c r="C344" s="3"/>
      <c r="D344" s="3"/>
      <c r="E344" s="81"/>
      <c r="F344" s="81"/>
      <c r="G344" s="81"/>
    </row>
    <row r="345" spans="2:7" ht="15">
      <c r="B345" s="248"/>
      <c r="C345" s="3"/>
      <c r="D345" s="3"/>
      <c r="E345" s="81"/>
      <c r="F345" s="81"/>
      <c r="G345" s="81"/>
    </row>
    <row r="346" spans="2:7" ht="15">
      <c r="B346" s="248"/>
      <c r="C346" s="3"/>
      <c r="D346" s="3"/>
      <c r="E346" s="81"/>
      <c r="F346" s="81"/>
      <c r="G346" s="81"/>
    </row>
    <row r="347" spans="2:7" ht="15">
      <c r="B347" s="248"/>
      <c r="C347" s="3"/>
      <c r="D347" s="3"/>
      <c r="E347" s="81"/>
      <c r="F347" s="81"/>
      <c r="G347" s="81"/>
    </row>
    <row r="348" spans="2:7" ht="15">
      <c r="B348" s="248"/>
      <c r="C348" s="3"/>
      <c r="D348" s="3"/>
      <c r="E348" s="81"/>
      <c r="F348" s="81"/>
      <c r="G348" s="81"/>
    </row>
    <row r="349" spans="2:7" ht="15">
      <c r="B349" s="248"/>
      <c r="C349" s="3"/>
      <c r="D349" s="3"/>
      <c r="E349" s="81"/>
      <c r="F349" s="81"/>
      <c r="G349" s="81"/>
    </row>
    <row r="350" spans="2:7" ht="15">
      <c r="B350" s="248"/>
      <c r="C350" s="3"/>
      <c r="D350" s="3"/>
      <c r="E350" s="81"/>
      <c r="F350" s="81"/>
      <c r="G350" s="81"/>
    </row>
    <row r="351" spans="2:7" ht="15">
      <c r="B351" s="248"/>
      <c r="C351" s="3"/>
      <c r="D351" s="3"/>
      <c r="E351" s="81"/>
      <c r="F351" s="81"/>
      <c r="G351" s="81"/>
    </row>
    <row r="352" spans="2:7" ht="15">
      <c r="B352" s="248"/>
      <c r="C352" s="3"/>
      <c r="D352" s="3"/>
      <c r="E352" s="81"/>
      <c r="F352" s="81"/>
      <c r="G352" s="81"/>
    </row>
    <row r="353" spans="2:7" ht="15">
      <c r="B353" s="248"/>
      <c r="C353" s="3"/>
      <c r="D353" s="3"/>
      <c r="E353" s="81"/>
      <c r="F353" s="81"/>
      <c r="G353" s="81"/>
    </row>
    <row r="354" spans="2:7" ht="15">
      <c r="B354" s="248"/>
      <c r="C354" s="3"/>
      <c r="D354" s="3"/>
      <c r="E354" s="81"/>
      <c r="F354" s="81"/>
      <c r="G354" s="81"/>
    </row>
    <row r="355" spans="2:7" ht="15">
      <c r="B355" s="248"/>
      <c r="C355" s="3"/>
      <c r="D355" s="3"/>
      <c r="E355" s="81"/>
      <c r="F355" s="81"/>
      <c r="G355" s="81"/>
    </row>
    <row r="356" spans="2:7" ht="15">
      <c r="B356" s="248"/>
      <c r="C356" s="3"/>
      <c r="D356" s="3"/>
      <c r="E356" s="81"/>
      <c r="F356" s="81"/>
      <c r="G356" s="81"/>
    </row>
    <row r="357" spans="2:7" ht="15">
      <c r="B357" s="248"/>
      <c r="C357" s="3"/>
      <c r="D357" s="3"/>
      <c r="E357" s="81"/>
      <c r="F357" s="81"/>
      <c r="G357" s="81"/>
    </row>
    <row r="358" spans="2:7" ht="15">
      <c r="B358" s="248"/>
      <c r="C358" s="3"/>
      <c r="D358" s="3"/>
      <c r="E358" s="81"/>
      <c r="F358" s="81"/>
      <c r="G358" s="81"/>
    </row>
    <row r="359" spans="2:7" ht="15">
      <c r="B359" s="248"/>
      <c r="C359" s="3"/>
      <c r="D359" s="3"/>
      <c r="E359" s="81"/>
      <c r="F359" s="81"/>
      <c r="G359" s="81"/>
    </row>
    <row r="360" spans="2:7" ht="15">
      <c r="B360" s="248"/>
      <c r="C360" s="3"/>
      <c r="D360" s="3"/>
      <c r="E360" s="81"/>
      <c r="F360" s="81"/>
      <c r="G360" s="81"/>
    </row>
    <row r="361" spans="2:7" ht="15">
      <c r="B361" s="248"/>
      <c r="C361" s="3"/>
      <c r="D361" s="3"/>
      <c r="E361" s="81"/>
      <c r="F361" s="81"/>
      <c r="G361" s="81"/>
    </row>
    <row r="362" spans="2:7" ht="15">
      <c r="B362" s="248"/>
      <c r="C362" s="3"/>
      <c r="D362" s="3"/>
      <c r="E362" s="81"/>
      <c r="F362" s="81"/>
      <c r="G362" s="81"/>
    </row>
    <row r="363" spans="2:7" ht="15">
      <c r="B363" s="248"/>
      <c r="C363" s="3"/>
      <c r="D363" s="3"/>
      <c r="E363" s="81"/>
      <c r="F363" s="81"/>
      <c r="G363" s="81"/>
    </row>
    <row r="364" spans="2:7" ht="15">
      <c r="B364" s="248"/>
      <c r="C364" s="3"/>
      <c r="D364" s="3"/>
      <c r="E364" s="81"/>
      <c r="F364" s="81"/>
      <c r="G364" s="81"/>
    </row>
    <row r="365" spans="2:7" ht="15">
      <c r="B365" s="248"/>
      <c r="C365" s="3"/>
      <c r="D365" s="3"/>
      <c r="E365" s="81"/>
      <c r="F365" s="81"/>
      <c r="G365" s="81"/>
    </row>
    <row r="366" spans="2:7" ht="15">
      <c r="B366" s="248"/>
      <c r="C366" s="3"/>
      <c r="D366" s="3"/>
      <c r="E366" s="81"/>
      <c r="F366" s="81"/>
      <c r="G366" s="81"/>
    </row>
    <row r="367" spans="2:7" ht="15">
      <c r="B367" s="248"/>
      <c r="C367" s="3"/>
      <c r="D367" s="3"/>
      <c r="E367" s="81"/>
      <c r="F367" s="81"/>
      <c r="G367" s="81"/>
    </row>
    <row r="368" spans="2:7" ht="15">
      <c r="B368" s="248"/>
      <c r="C368" s="3"/>
      <c r="D368" s="3"/>
      <c r="E368" s="81"/>
      <c r="F368" s="81"/>
      <c r="G368" s="81"/>
    </row>
    <row r="369" spans="2:7" ht="15">
      <c r="B369" s="248"/>
      <c r="C369" s="3"/>
      <c r="D369" s="3"/>
      <c r="E369" s="81"/>
      <c r="F369" s="81"/>
      <c r="G369" s="81"/>
    </row>
    <row r="370" spans="2:7" ht="15">
      <c r="B370" s="248"/>
      <c r="C370" s="3"/>
      <c r="D370" s="3"/>
      <c r="E370" s="81"/>
      <c r="F370" s="81"/>
      <c r="G370" s="81"/>
    </row>
    <row r="371" spans="2:7" ht="15">
      <c r="B371" s="248"/>
      <c r="C371" s="3"/>
      <c r="D371" s="3"/>
      <c r="E371" s="81"/>
      <c r="F371" s="81"/>
      <c r="G371" s="81"/>
    </row>
    <row r="372" spans="2:7" ht="15">
      <c r="B372" s="248"/>
      <c r="C372" s="3"/>
      <c r="D372" s="3"/>
      <c r="E372" s="81"/>
      <c r="F372" s="81"/>
      <c r="G372" s="81"/>
    </row>
    <row r="373" spans="2:7" ht="15">
      <c r="B373" s="248"/>
      <c r="C373" s="3"/>
      <c r="D373" s="3"/>
      <c r="E373" s="81"/>
      <c r="F373" s="81"/>
      <c r="G373" s="81"/>
    </row>
    <row r="374" spans="2:7" ht="15">
      <c r="B374" s="248"/>
      <c r="C374" s="3"/>
      <c r="D374" s="3"/>
      <c r="E374" s="81"/>
      <c r="F374" s="81"/>
      <c r="G374" s="81"/>
    </row>
    <row r="375" spans="2:7" ht="15">
      <c r="B375" s="248"/>
      <c r="C375" s="3"/>
      <c r="D375" s="3"/>
      <c r="E375" s="81"/>
      <c r="F375" s="81"/>
      <c r="G375" s="81"/>
    </row>
    <row r="376" spans="2:7" ht="15">
      <c r="B376" s="248"/>
      <c r="C376" s="3"/>
      <c r="D376" s="3"/>
      <c r="E376" s="81"/>
      <c r="F376" s="81"/>
      <c r="G376" s="81"/>
    </row>
    <row r="377" spans="2:7" ht="15">
      <c r="B377" s="248"/>
      <c r="C377" s="3"/>
      <c r="D377" s="3"/>
      <c r="E377" s="81"/>
      <c r="F377" s="81"/>
      <c r="G377" s="81"/>
    </row>
    <row r="378" spans="2:7" ht="15">
      <c r="B378" s="248"/>
      <c r="C378" s="3"/>
      <c r="D378" s="3"/>
      <c r="E378" s="81"/>
      <c r="F378" s="81"/>
      <c r="G378" s="81"/>
    </row>
    <row r="379" spans="2:7" ht="15">
      <c r="B379" s="248"/>
      <c r="C379" s="3"/>
      <c r="D379" s="3"/>
      <c r="E379" s="81"/>
      <c r="F379" s="81"/>
      <c r="G379" s="81"/>
    </row>
    <row r="380" spans="2:7" ht="15">
      <c r="B380" s="248"/>
      <c r="C380" s="3"/>
      <c r="D380" s="3"/>
      <c r="E380" s="81"/>
      <c r="F380" s="81"/>
      <c r="G380" s="81"/>
    </row>
    <row r="381" spans="2:7" ht="15">
      <c r="B381" s="248"/>
      <c r="C381" s="3"/>
      <c r="D381" s="3"/>
      <c r="E381" s="81"/>
      <c r="F381" s="81"/>
      <c r="G381" s="81"/>
    </row>
    <row r="382" spans="2:7" ht="15">
      <c r="B382" s="248"/>
      <c r="C382" s="3"/>
      <c r="D382" s="3"/>
      <c r="E382" s="81"/>
      <c r="F382" s="81"/>
      <c r="G382" s="81"/>
    </row>
    <row r="383" spans="2:7" ht="15">
      <c r="B383" s="248"/>
      <c r="C383" s="3"/>
      <c r="D383" s="3"/>
      <c r="E383" s="81"/>
      <c r="F383" s="81"/>
      <c r="G383" s="81"/>
    </row>
    <row r="384" spans="2:7" ht="15">
      <c r="B384" s="248"/>
      <c r="C384" s="3"/>
      <c r="D384" s="3"/>
      <c r="E384" s="81"/>
      <c r="F384" s="81"/>
      <c r="G384" s="81"/>
    </row>
    <row r="385" spans="2:7" ht="15">
      <c r="B385" s="248"/>
      <c r="C385" s="3"/>
      <c r="D385" s="3"/>
      <c r="E385" s="81"/>
      <c r="F385" s="81"/>
      <c r="G385" s="81"/>
    </row>
    <row r="386" spans="2:7" ht="15">
      <c r="B386" s="248"/>
      <c r="C386" s="3"/>
      <c r="D386" s="3"/>
      <c r="E386" s="81"/>
      <c r="F386" s="81"/>
      <c r="G386" s="81"/>
    </row>
    <row r="387" spans="2:7" ht="15">
      <c r="B387" s="248"/>
      <c r="C387" s="3"/>
      <c r="D387" s="3"/>
      <c r="E387" s="81"/>
      <c r="F387" s="81"/>
      <c r="G387" s="81"/>
    </row>
    <row r="388" spans="2:7" ht="15">
      <c r="B388" s="248"/>
      <c r="C388" s="3"/>
      <c r="D388" s="3"/>
      <c r="E388" s="81"/>
      <c r="F388" s="81"/>
      <c r="G388" s="81"/>
    </row>
    <row r="389" spans="2:7" ht="15">
      <c r="B389" s="248"/>
      <c r="C389" s="3"/>
      <c r="D389" s="3"/>
      <c r="E389" s="81"/>
      <c r="F389" s="81"/>
      <c r="G389" s="81"/>
    </row>
    <row r="390" spans="2:7" ht="15">
      <c r="B390" s="248"/>
      <c r="C390" s="3"/>
      <c r="D390" s="3"/>
      <c r="E390" s="81"/>
      <c r="F390" s="81"/>
      <c r="G390" s="81"/>
    </row>
    <row r="391" spans="2:7" ht="15">
      <c r="B391" s="248"/>
      <c r="C391" s="3"/>
      <c r="D391" s="3"/>
      <c r="E391" s="81"/>
      <c r="F391" s="81"/>
      <c r="G391" s="81"/>
    </row>
    <row r="392" spans="2:7" ht="15">
      <c r="B392" s="248"/>
      <c r="C392" s="3"/>
      <c r="D392" s="3"/>
      <c r="E392" s="81"/>
      <c r="F392" s="81"/>
      <c r="G392" s="81"/>
    </row>
    <row r="393" spans="2:7" ht="15">
      <c r="B393" s="248"/>
      <c r="C393" s="3"/>
      <c r="D393" s="3"/>
      <c r="E393" s="81"/>
      <c r="F393" s="81"/>
      <c r="G393" s="81"/>
    </row>
    <row r="394" spans="2:7" ht="15">
      <c r="B394" s="248"/>
      <c r="C394" s="3"/>
      <c r="D394" s="3"/>
      <c r="E394" s="81"/>
      <c r="F394" s="81"/>
      <c r="G394" s="81"/>
    </row>
    <row r="395" spans="2:7" ht="15">
      <c r="B395" s="248"/>
      <c r="C395" s="3"/>
      <c r="D395" s="3"/>
      <c r="E395" s="81"/>
      <c r="F395" s="81"/>
      <c r="G395" s="81"/>
    </row>
    <row r="396" spans="2:7" ht="15">
      <c r="B396" s="248"/>
      <c r="C396" s="3"/>
      <c r="D396" s="3"/>
      <c r="E396" s="81"/>
      <c r="F396" s="81"/>
      <c r="G396" s="81"/>
    </row>
    <row r="397" spans="2:7" ht="15">
      <c r="B397" s="248"/>
      <c r="C397" s="3"/>
      <c r="D397" s="3"/>
      <c r="E397" s="81"/>
      <c r="F397" s="81"/>
      <c r="G397" s="81"/>
    </row>
    <row r="398" spans="2:7" ht="15">
      <c r="B398" s="248"/>
      <c r="C398" s="3"/>
      <c r="D398" s="3"/>
      <c r="E398" s="81"/>
      <c r="F398" s="81"/>
      <c r="G398" s="81"/>
    </row>
    <row r="399" spans="2:7" ht="15">
      <c r="B399" s="248"/>
      <c r="C399" s="3"/>
      <c r="D399" s="3"/>
      <c r="E399" s="81"/>
      <c r="F399" s="81"/>
      <c r="G399" s="81"/>
    </row>
    <row r="400" spans="2:7" ht="15">
      <c r="B400" s="248"/>
      <c r="C400" s="3"/>
      <c r="D400" s="3"/>
      <c r="E400" s="81"/>
      <c r="F400" s="81"/>
      <c r="G400" s="81"/>
    </row>
    <row r="401" spans="2:7" ht="15">
      <c r="B401" s="248"/>
      <c r="C401" s="3"/>
      <c r="D401" s="3"/>
      <c r="E401" s="81"/>
      <c r="F401" s="81"/>
      <c r="G401" s="81"/>
    </row>
    <row r="402" spans="2:7" ht="15">
      <c r="B402" s="248"/>
      <c r="C402" s="3"/>
      <c r="D402" s="3"/>
      <c r="E402" s="81"/>
      <c r="F402" s="81"/>
      <c r="G402" s="81"/>
    </row>
    <row r="403" spans="2:7" ht="15">
      <c r="B403" s="248"/>
      <c r="C403" s="3"/>
      <c r="D403" s="3"/>
      <c r="E403" s="81"/>
      <c r="F403" s="81"/>
      <c r="G403" s="81"/>
    </row>
    <row r="404" spans="2:7" ht="15">
      <c r="B404" s="248"/>
      <c r="C404" s="3"/>
      <c r="D404" s="3"/>
      <c r="E404" s="81"/>
      <c r="F404" s="81"/>
      <c r="G404" s="81"/>
    </row>
    <row r="405" spans="2:7" ht="15">
      <c r="B405" s="248"/>
      <c r="C405" s="3"/>
      <c r="D405" s="3"/>
      <c r="E405" s="81"/>
      <c r="F405" s="81"/>
      <c r="G405" s="81"/>
    </row>
    <row r="406" spans="2:7" ht="15">
      <c r="B406" s="248"/>
      <c r="C406" s="3"/>
      <c r="D406" s="3"/>
      <c r="E406" s="81"/>
      <c r="F406" s="81"/>
      <c r="G406" s="81"/>
    </row>
    <row r="407" spans="2:7" ht="15">
      <c r="B407" s="248"/>
      <c r="C407" s="3"/>
      <c r="D407" s="3"/>
      <c r="E407" s="81"/>
      <c r="F407" s="81"/>
      <c r="G407" s="81"/>
    </row>
    <row r="408" spans="2:7" ht="15">
      <c r="B408" s="248"/>
      <c r="C408" s="3"/>
      <c r="D408" s="3"/>
      <c r="E408" s="81"/>
      <c r="F408" s="81"/>
      <c r="G408" s="81"/>
    </row>
    <row r="409" spans="2:7" ht="15">
      <c r="B409" s="248"/>
      <c r="C409" s="3"/>
      <c r="D409" s="3"/>
      <c r="E409" s="81"/>
      <c r="F409" s="81"/>
      <c r="G409" s="81"/>
    </row>
    <row r="410" spans="2:7" ht="15">
      <c r="B410" s="248"/>
      <c r="C410" s="3"/>
      <c r="D410" s="3"/>
      <c r="E410" s="81"/>
      <c r="F410" s="81"/>
      <c r="G410" s="81"/>
    </row>
    <row r="411" spans="2:7" ht="15">
      <c r="B411" s="248"/>
      <c r="C411" s="3"/>
      <c r="D411" s="3"/>
      <c r="E411" s="81"/>
      <c r="F411" s="81"/>
      <c r="G411" s="81"/>
    </row>
    <row r="412" spans="2:7" ht="15">
      <c r="B412" s="248"/>
      <c r="C412" s="3"/>
      <c r="D412" s="3"/>
      <c r="E412" s="81"/>
      <c r="F412" s="81"/>
      <c r="G412" s="81"/>
    </row>
    <row r="413" spans="2:7" ht="15">
      <c r="B413" s="248"/>
      <c r="C413" s="3"/>
      <c r="D413" s="3"/>
      <c r="E413" s="81"/>
      <c r="F413" s="81"/>
      <c r="G413" s="81"/>
    </row>
    <row r="414" spans="2:7" ht="15">
      <c r="B414" s="248"/>
      <c r="C414" s="3"/>
      <c r="D414" s="3"/>
      <c r="E414" s="81"/>
      <c r="F414" s="81"/>
      <c r="G414" s="81"/>
    </row>
    <row r="415" spans="2:7" ht="15">
      <c r="B415" s="248"/>
      <c r="C415" s="3"/>
      <c r="D415" s="3"/>
      <c r="E415" s="81"/>
      <c r="F415" s="81"/>
      <c r="G415" s="81"/>
    </row>
    <row r="416" spans="2:7" ht="15">
      <c r="B416" s="248"/>
      <c r="C416" s="3"/>
      <c r="D416" s="3"/>
      <c r="E416" s="81"/>
      <c r="F416" s="81"/>
      <c r="G416" s="81"/>
    </row>
    <row r="417" spans="2:7" ht="15">
      <c r="B417" s="248"/>
      <c r="C417" s="3"/>
      <c r="D417" s="3"/>
      <c r="E417" s="81"/>
      <c r="F417" s="81"/>
      <c r="G417" s="81"/>
    </row>
    <row r="418" spans="2:7" ht="15">
      <c r="B418" s="248"/>
      <c r="C418" s="3"/>
      <c r="D418" s="3"/>
      <c r="E418" s="81"/>
      <c r="F418" s="81"/>
      <c r="G418" s="81"/>
    </row>
    <row r="419" spans="2:7" ht="15">
      <c r="B419" s="248"/>
      <c r="C419" s="3"/>
      <c r="D419" s="3"/>
      <c r="E419" s="81"/>
      <c r="F419" s="81"/>
      <c r="G419" s="81"/>
    </row>
    <row r="420" spans="2:7" ht="15">
      <c r="B420" s="248"/>
      <c r="C420" s="3"/>
      <c r="D420" s="3"/>
      <c r="E420" s="81"/>
      <c r="F420" s="81"/>
      <c r="G420" s="81"/>
    </row>
    <row r="421" spans="2:7" ht="15">
      <c r="B421" s="248"/>
      <c r="C421" s="3"/>
      <c r="D421" s="3"/>
      <c r="E421" s="81"/>
      <c r="F421" s="81"/>
      <c r="G421" s="81"/>
    </row>
    <row r="422" spans="2:7" ht="15">
      <c r="B422" s="248"/>
      <c r="C422" s="3"/>
      <c r="D422" s="3"/>
      <c r="E422" s="81"/>
      <c r="F422" s="81"/>
      <c r="G422" s="81"/>
    </row>
    <row r="423" spans="2:7" ht="15">
      <c r="B423" s="248"/>
      <c r="C423" s="3"/>
      <c r="D423" s="3"/>
      <c r="E423" s="81"/>
      <c r="F423" s="81"/>
      <c r="G423" s="81"/>
    </row>
    <row r="424" spans="2:7" ht="15">
      <c r="B424" s="248"/>
      <c r="C424" s="3"/>
      <c r="D424" s="3"/>
      <c r="E424" s="81"/>
      <c r="F424" s="81"/>
      <c r="G424" s="81"/>
    </row>
    <row r="425" spans="2:7" ht="15">
      <c r="B425" s="248"/>
      <c r="C425" s="3"/>
      <c r="D425" s="3"/>
      <c r="E425" s="81"/>
      <c r="F425" s="81"/>
      <c r="G425" s="81"/>
    </row>
    <row r="426" spans="2:7" ht="15">
      <c r="B426" s="248"/>
      <c r="C426" s="3"/>
      <c r="D426" s="3"/>
      <c r="E426" s="81"/>
      <c r="F426" s="81"/>
      <c r="G426" s="81"/>
    </row>
    <row r="427" spans="2:7" ht="15">
      <c r="B427" s="248"/>
      <c r="C427" s="3"/>
      <c r="D427" s="3"/>
      <c r="E427" s="81"/>
      <c r="F427" s="81"/>
      <c r="G427" s="81"/>
    </row>
    <row r="428" spans="2:7" ht="15">
      <c r="B428" s="248"/>
      <c r="C428" s="3"/>
      <c r="D428" s="3"/>
      <c r="E428" s="81"/>
      <c r="F428" s="81"/>
      <c r="G428" s="81"/>
    </row>
    <row r="429" spans="2:7" ht="15">
      <c r="B429" s="248"/>
      <c r="C429" s="3"/>
      <c r="D429" s="3"/>
      <c r="E429" s="81"/>
      <c r="F429" s="81"/>
      <c r="G429" s="81"/>
    </row>
    <row r="430" spans="2:7" ht="15">
      <c r="B430" s="248"/>
      <c r="C430" s="3"/>
      <c r="D430" s="3"/>
      <c r="E430" s="81"/>
      <c r="F430" s="81"/>
      <c r="G430" s="81"/>
    </row>
    <row r="431" spans="2:7" ht="15">
      <c r="B431" s="248"/>
      <c r="C431" s="3"/>
      <c r="D431" s="3"/>
      <c r="E431" s="81"/>
      <c r="F431" s="81"/>
      <c r="G431" s="81"/>
    </row>
    <row r="432" spans="2:7" ht="15">
      <c r="B432" s="248"/>
      <c r="C432" s="3"/>
      <c r="D432" s="3"/>
      <c r="E432" s="81"/>
      <c r="F432" s="81"/>
      <c r="G432" s="81"/>
    </row>
    <row r="433" spans="2:7" ht="15">
      <c r="B433" s="248"/>
      <c r="C433" s="3"/>
      <c r="D433" s="3"/>
      <c r="E433" s="81"/>
      <c r="F433" s="81"/>
      <c r="G433" s="81"/>
    </row>
    <row r="434" spans="2:7" ht="15">
      <c r="B434" s="248"/>
      <c r="C434" s="3"/>
      <c r="D434" s="3"/>
      <c r="E434" s="81"/>
      <c r="F434" s="81"/>
      <c r="G434" s="81"/>
    </row>
    <row r="435" spans="2:7" ht="15">
      <c r="B435" s="248"/>
      <c r="C435" s="3"/>
      <c r="D435" s="3"/>
      <c r="E435" s="81"/>
      <c r="F435" s="81"/>
      <c r="G435" s="81"/>
    </row>
    <row r="436" spans="2:7" ht="15">
      <c r="B436" s="248"/>
      <c r="C436" s="3"/>
      <c r="D436" s="3"/>
      <c r="E436" s="81"/>
      <c r="F436" s="81"/>
      <c r="G436" s="81"/>
    </row>
    <row r="437" spans="2:7" ht="15">
      <c r="B437" s="248"/>
      <c r="C437" s="3"/>
      <c r="D437" s="3"/>
      <c r="E437" s="81"/>
      <c r="F437" s="81"/>
      <c r="G437" s="81"/>
    </row>
    <row r="438" spans="2:7" ht="15">
      <c r="B438" s="248"/>
      <c r="C438" s="3"/>
      <c r="D438" s="3"/>
      <c r="E438" s="81"/>
      <c r="F438" s="81"/>
      <c r="G438" s="81"/>
    </row>
    <row r="439" spans="2:7" ht="15">
      <c r="B439" s="248"/>
      <c r="C439" s="3"/>
      <c r="D439" s="3"/>
      <c r="E439" s="81"/>
      <c r="F439" s="81"/>
      <c r="G439" s="81"/>
    </row>
    <row r="440" spans="2:7" ht="15">
      <c r="B440" s="248"/>
      <c r="C440" s="3"/>
      <c r="D440" s="3"/>
      <c r="E440" s="81"/>
      <c r="F440" s="81"/>
      <c r="G440" s="81"/>
    </row>
    <row r="441" spans="2:7" ht="15">
      <c r="B441" s="248"/>
      <c r="C441" s="3"/>
      <c r="D441" s="3"/>
      <c r="E441" s="81"/>
      <c r="F441" s="81"/>
      <c r="G441" s="81"/>
    </row>
    <row r="442" spans="2:7" ht="15">
      <c r="B442" s="248"/>
      <c r="C442" s="3"/>
      <c r="D442" s="3"/>
      <c r="E442" s="81"/>
      <c r="F442" s="81"/>
      <c r="G442" s="81"/>
    </row>
    <row r="443" spans="2:7" ht="15">
      <c r="B443" s="248"/>
      <c r="C443" s="3"/>
      <c r="D443" s="3"/>
      <c r="E443" s="81"/>
      <c r="F443" s="81"/>
      <c r="G443" s="81"/>
    </row>
    <row r="444" spans="2:7" ht="15">
      <c r="B444" s="248"/>
      <c r="C444" s="3"/>
      <c r="D444" s="3"/>
      <c r="E444" s="81"/>
      <c r="F444" s="81"/>
      <c r="G444" s="81"/>
    </row>
    <row r="445" spans="2:7" ht="15">
      <c r="B445" s="248"/>
      <c r="C445" s="3"/>
      <c r="D445" s="3"/>
      <c r="E445" s="81"/>
      <c r="F445" s="81"/>
      <c r="G445" s="81"/>
    </row>
    <row r="446" spans="2:7" ht="15">
      <c r="B446" s="248"/>
      <c r="C446" s="3"/>
      <c r="D446" s="3"/>
      <c r="E446" s="81"/>
      <c r="F446" s="81"/>
      <c r="G446" s="81"/>
    </row>
    <row r="447" spans="2:7" ht="15">
      <c r="B447" s="248"/>
      <c r="C447" s="3"/>
      <c r="D447" s="3"/>
      <c r="E447" s="81"/>
      <c r="F447" s="81"/>
      <c r="G447" s="81"/>
    </row>
    <row r="448" spans="2:7" ht="15">
      <c r="B448" s="248"/>
      <c r="C448" s="3"/>
      <c r="D448" s="3"/>
      <c r="E448" s="81"/>
      <c r="F448" s="81"/>
      <c r="G448" s="81"/>
    </row>
    <row r="449" spans="2:7" ht="15">
      <c r="B449" s="248"/>
      <c r="C449" s="3"/>
      <c r="D449" s="3"/>
      <c r="E449" s="81"/>
      <c r="F449" s="81"/>
      <c r="G449" s="81"/>
    </row>
    <row r="450" spans="2:7" ht="15">
      <c r="B450" s="248"/>
      <c r="C450" s="3"/>
      <c r="D450" s="3"/>
      <c r="E450" s="81"/>
      <c r="F450" s="81"/>
      <c r="G450" s="81"/>
    </row>
    <row r="451" spans="2:7" ht="15">
      <c r="B451" s="248"/>
      <c r="C451" s="3"/>
      <c r="D451" s="3"/>
      <c r="E451" s="81"/>
      <c r="F451" s="81"/>
      <c r="G451" s="81"/>
    </row>
    <row r="452" spans="2:7" ht="15">
      <c r="B452" s="248"/>
      <c r="C452" s="3"/>
      <c r="D452" s="3"/>
      <c r="E452" s="81"/>
      <c r="F452" s="81"/>
      <c r="G452" s="81"/>
    </row>
    <row r="453" spans="2:7" ht="15">
      <c r="B453" s="248"/>
      <c r="C453" s="3"/>
      <c r="D453" s="3"/>
      <c r="E453" s="81"/>
      <c r="F453" s="81"/>
      <c r="G453" s="81"/>
    </row>
    <row r="454" spans="2:7" ht="15">
      <c r="B454" s="248"/>
      <c r="C454" s="3"/>
      <c r="D454" s="3"/>
      <c r="E454" s="81"/>
      <c r="F454" s="81"/>
      <c r="G454" s="81"/>
    </row>
    <row r="455" spans="2:7" ht="15">
      <c r="B455" s="248"/>
      <c r="C455" s="3"/>
      <c r="D455" s="3"/>
      <c r="E455" s="81"/>
      <c r="F455" s="81"/>
      <c r="G455" s="81"/>
    </row>
    <row r="456" spans="2:7" ht="15">
      <c r="B456" s="248"/>
      <c r="C456" s="3"/>
      <c r="D456" s="3"/>
      <c r="E456" s="81"/>
      <c r="F456" s="81"/>
      <c r="G456" s="81"/>
    </row>
    <row r="457" spans="2:7" ht="15">
      <c r="B457" s="248"/>
      <c r="C457" s="3"/>
      <c r="D457" s="3"/>
      <c r="E457" s="81"/>
      <c r="F457" s="81"/>
      <c r="G457" s="81"/>
    </row>
    <row r="458" spans="2:7" ht="15">
      <c r="B458" s="248"/>
      <c r="C458" s="3"/>
      <c r="D458" s="3"/>
      <c r="E458" s="81"/>
      <c r="F458" s="81"/>
      <c r="G458" s="81"/>
    </row>
    <row r="459" spans="2:7" ht="15">
      <c r="B459" s="248"/>
      <c r="C459" s="3"/>
      <c r="D459" s="3"/>
      <c r="E459" s="81"/>
      <c r="F459" s="81"/>
      <c r="G459" s="81"/>
    </row>
    <row r="460" spans="2:7" ht="15">
      <c r="B460" s="248"/>
      <c r="C460" s="3"/>
      <c r="D460" s="3"/>
      <c r="E460" s="81"/>
      <c r="F460" s="81"/>
      <c r="G460" s="81"/>
    </row>
    <row r="461" spans="2:7" ht="15">
      <c r="B461" s="248"/>
      <c r="C461" s="3"/>
      <c r="D461" s="3"/>
      <c r="E461" s="81"/>
      <c r="F461" s="81"/>
      <c r="G461" s="81"/>
    </row>
    <row r="462" spans="2:7" ht="15">
      <c r="B462" s="248"/>
      <c r="C462" s="3"/>
      <c r="D462" s="3"/>
      <c r="E462" s="81"/>
      <c r="F462" s="81"/>
      <c r="G462" s="81"/>
    </row>
    <row r="463" spans="2:7" ht="15">
      <c r="B463" s="248"/>
      <c r="C463" s="3"/>
      <c r="D463" s="3"/>
      <c r="E463" s="81"/>
      <c r="F463" s="81"/>
      <c r="G463" s="81"/>
    </row>
    <row r="464" spans="2:7" ht="15">
      <c r="B464" s="248"/>
      <c r="C464" s="3"/>
      <c r="D464" s="3"/>
      <c r="E464" s="81"/>
      <c r="F464" s="81"/>
      <c r="G464" s="81"/>
    </row>
    <row r="465" spans="2:7" ht="15">
      <c r="B465" s="248"/>
      <c r="C465" s="3"/>
      <c r="D465" s="3"/>
      <c r="E465" s="81"/>
      <c r="F465" s="81"/>
      <c r="G465" s="81"/>
    </row>
    <row r="466" spans="2:7" ht="15">
      <c r="B466" s="248"/>
      <c r="C466" s="3"/>
      <c r="D466" s="3"/>
      <c r="E466" s="81"/>
      <c r="F466" s="81"/>
      <c r="G466" s="81"/>
    </row>
    <row r="467" spans="2:7" ht="15">
      <c r="B467" s="248"/>
      <c r="C467" s="3"/>
      <c r="D467" s="3"/>
      <c r="E467" s="81"/>
      <c r="F467" s="81"/>
      <c r="G467" s="81"/>
    </row>
    <row r="468" spans="2:7" ht="15">
      <c r="B468" s="248"/>
      <c r="C468" s="3"/>
      <c r="D468" s="3"/>
      <c r="E468" s="81"/>
      <c r="F468" s="81"/>
      <c r="G468" s="81"/>
    </row>
    <row r="469" spans="2:7" ht="15">
      <c r="B469" s="248"/>
      <c r="C469" s="3"/>
      <c r="D469" s="3"/>
      <c r="E469" s="81"/>
      <c r="F469" s="81"/>
      <c r="G469" s="81"/>
    </row>
    <row r="470" spans="2:7" ht="15">
      <c r="B470" s="248"/>
      <c r="C470" s="3"/>
      <c r="D470" s="3"/>
      <c r="E470" s="81"/>
      <c r="F470" s="81"/>
      <c r="G470" s="81"/>
    </row>
    <row r="471" spans="2:7" ht="15">
      <c r="B471" s="248"/>
      <c r="C471" s="3"/>
      <c r="D471" s="3"/>
      <c r="E471" s="81"/>
      <c r="F471" s="81"/>
      <c r="G471" s="81"/>
    </row>
    <row r="472" spans="2:7" ht="15">
      <c r="B472" s="248"/>
      <c r="C472" s="3"/>
      <c r="D472" s="3"/>
      <c r="E472" s="81"/>
      <c r="F472" s="81"/>
      <c r="G472" s="81"/>
    </row>
    <row r="473" spans="2:7" ht="15">
      <c r="B473" s="248"/>
      <c r="C473" s="3"/>
      <c r="D473" s="3"/>
      <c r="E473" s="81"/>
      <c r="F473" s="81"/>
      <c r="G473" s="81"/>
    </row>
    <row r="474" spans="2:7" ht="15">
      <c r="B474" s="248"/>
      <c r="C474" s="3"/>
      <c r="D474" s="3"/>
      <c r="E474" s="81"/>
      <c r="F474" s="81"/>
      <c r="G474" s="81"/>
    </row>
    <row r="475" spans="2:7" ht="15">
      <c r="B475" s="248"/>
      <c r="C475" s="3"/>
      <c r="D475" s="3"/>
      <c r="E475" s="81"/>
      <c r="F475" s="81"/>
      <c r="G475" s="81"/>
    </row>
    <row r="476" spans="2:7" ht="15">
      <c r="B476" s="248"/>
      <c r="C476" s="3"/>
      <c r="D476" s="3"/>
      <c r="E476" s="81"/>
      <c r="F476" s="81"/>
      <c r="G476" s="81"/>
    </row>
    <row r="477" spans="2:7" ht="15">
      <c r="B477" s="248"/>
      <c r="C477" s="3"/>
      <c r="D477" s="3"/>
      <c r="E477" s="81"/>
      <c r="F477" s="81"/>
      <c r="G477" s="81"/>
    </row>
    <row r="478" spans="2:7" ht="15">
      <c r="B478" s="248"/>
      <c r="C478" s="3"/>
      <c r="D478" s="3"/>
      <c r="E478" s="81"/>
      <c r="F478" s="81"/>
      <c r="G478" s="81"/>
    </row>
    <row r="479" spans="2:7" ht="15">
      <c r="B479" s="248"/>
      <c r="C479" s="3"/>
      <c r="D479" s="3"/>
      <c r="E479" s="81"/>
      <c r="F479" s="81"/>
      <c r="G479" s="81"/>
    </row>
    <row r="480" spans="2:7" ht="15">
      <c r="B480" s="248"/>
      <c r="C480" s="3"/>
      <c r="D480" s="3"/>
      <c r="E480" s="81"/>
      <c r="F480" s="81"/>
      <c r="G480" s="81"/>
    </row>
    <row r="481" spans="2:7" ht="15">
      <c r="B481" s="248"/>
      <c r="C481" s="3"/>
      <c r="D481" s="3"/>
      <c r="E481" s="81"/>
      <c r="F481" s="81"/>
      <c r="G481" s="81"/>
    </row>
    <row r="482" spans="2:7" ht="15">
      <c r="B482" s="248"/>
      <c r="C482" s="3"/>
      <c r="D482" s="3"/>
      <c r="E482" s="81"/>
      <c r="F482" s="81"/>
      <c r="G482" s="81"/>
    </row>
    <row r="483" spans="2:7" ht="15">
      <c r="B483" s="248"/>
      <c r="C483" s="3"/>
      <c r="D483" s="3"/>
      <c r="E483" s="81"/>
      <c r="F483" s="81"/>
      <c r="G483" s="81"/>
    </row>
    <row r="484" spans="2:7" ht="15">
      <c r="B484" s="248"/>
      <c r="C484" s="3"/>
      <c r="D484" s="3"/>
      <c r="E484" s="81"/>
      <c r="F484" s="81"/>
      <c r="G484" s="81"/>
    </row>
    <row r="485" spans="2:7" ht="15">
      <c r="B485" s="248"/>
      <c r="C485" s="3"/>
      <c r="D485" s="3"/>
      <c r="E485" s="81"/>
      <c r="F485" s="81"/>
      <c r="G485" s="81"/>
    </row>
    <row r="486" spans="2:7" ht="15">
      <c r="B486" s="248"/>
      <c r="C486" s="3"/>
      <c r="D486" s="3"/>
      <c r="E486" s="81"/>
      <c r="F486" s="81"/>
      <c r="G486" s="81"/>
    </row>
    <row r="487" spans="2:7" ht="15">
      <c r="B487" s="248"/>
      <c r="C487" s="3"/>
      <c r="D487" s="3"/>
      <c r="E487" s="81"/>
      <c r="F487" s="81"/>
      <c r="G487" s="81"/>
    </row>
    <row r="488" spans="2:7" ht="15">
      <c r="B488" s="248"/>
      <c r="C488" s="3"/>
      <c r="D488" s="3"/>
      <c r="E488" s="81"/>
      <c r="F488" s="81"/>
      <c r="G488" s="81"/>
    </row>
    <row r="489" spans="2:7" ht="15">
      <c r="B489" s="248"/>
      <c r="C489" s="3"/>
      <c r="D489" s="3"/>
      <c r="E489" s="81"/>
      <c r="F489" s="81"/>
      <c r="G489" s="81"/>
    </row>
    <row r="490" spans="2:7" ht="15">
      <c r="B490" s="248"/>
      <c r="C490" s="3"/>
      <c r="D490" s="3"/>
      <c r="E490" s="81"/>
      <c r="F490" s="81"/>
      <c r="G490" s="81"/>
    </row>
    <row r="491" spans="2:7" ht="15">
      <c r="B491" s="248"/>
      <c r="C491" s="3"/>
      <c r="D491" s="3"/>
      <c r="E491" s="81"/>
      <c r="F491" s="81"/>
      <c r="G491" s="81"/>
    </row>
    <row r="492" spans="2:7" ht="15">
      <c r="B492" s="248"/>
      <c r="C492" s="3"/>
      <c r="D492" s="3"/>
      <c r="E492" s="81"/>
      <c r="F492" s="81"/>
      <c r="G492" s="81"/>
    </row>
    <row r="493" spans="2:7" ht="15">
      <c r="B493" s="248"/>
      <c r="C493" s="3"/>
      <c r="D493" s="3"/>
      <c r="E493" s="81"/>
      <c r="F493" s="81"/>
      <c r="G493" s="81"/>
    </row>
    <row r="494" spans="2:7" ht="15">
      <c r="B494" s="248"/>
      <c r="C494" s="3"/>
      <c r="D494" s="3"/>
      <c r="E494" s="81"/>
      <c r="F494" s="81"/>
      <c r="G494" s="81"/>
    </row>
    <row r="495" spans="2:7" ht="15">
      <c r="B495" s="248"/>
      <c r="C495" s="3"/>
      <c r="D495" s="3"/>
      <c r="E495" s="81"/>
      <c r="F495" s="81"/>
      <c r="G495" s="81"/>
    </row>
    <row r="496" spans="2:7" ht="15">
      <c r="B496" s="248"/>
      <c r="C496" s="3"/>
      <c r="D496" s="3"/>
      <c r="E496" s="81"/>
      <c r="F496" s="81"/>
      <c r="G496" s="81"/>
    </row>
    <row r="497" spans="2:7" ht="15">
      <c r="B497" s="248"/>
      <c r="C497" s="3"/>
      <c r="D497" s="3"/>
      <c r="E497" s="81"/>
      <c r="F497" s="81"/>
      <c r="G497" s="81"/>
    </row>
    <row r="498" spans="2:7" ht="15">
      <c r="B498" s="248"/>
      <c r="C498" s="3"/>
      <c r="D498" s="3"/>
      <c r="E498" s="81"/>
      <c r="F498" s="81"/>
      <c r="G498" s="81"/>
    </row>
    <row r="499" spans="2:7" ht="15">
      <c r="B499" s="248"/>
      <c r="C499" s="3"/>
      <c r="D499" s="3"/>
      <c r="E499" s="81"/>
      <c r="F499" s="81"/>
      <c r="G499" s="81"/>
    </row>
    <row r="500" spans="2:7" ht="15">
      <c r="B500" s="248"/>
      <c r="C500" s="3"/>
      <c r="D500" s="3"/>
      <c r="E500" s="81"/>
      <c r="F500" s="81"/>
      <c r="G500" s="81"/>
    </row>
    <row r="501" spans="2:7" ht="15">
      <c r="B501" s="248"/>
      <c r="C501" s="3"/>
      <c r="D501" s="3"/>
      <c r="E501" s="81"/>
      <c r="F501" s="81"/>
      <c r="G501" s="81"/>
    </row>
    <row r="502" spans="2:7" ht="15">
      <c r="B502" s="248"/>
      <c r="C502" s="3"/>
      <c r="D502" s="3"/>
      <c r="E502" s="81"/>
      <c r="F502" s="81"/>
      <c r="G502" s="81"/>
    </row>
    <row r="503" spans="2:7" ht="15">
      <c r="B503" s="248"/>
      <c r="C503" s="3"/>
      <c r="D503" s="3"/>
      <c r="E503" s="81"/>
      <c r="F503" s="81"/>
      <c r="G503" s="81"/>
    </row>
    <row r="504" spans="2:7" ht="15">
      <c r="B504" s="248"/>
      <c r="C504" s="3"/>
      <c r="D504" s="3"/>
      <c r="E504" s="81"/>
      <c r="F504" s="81"/>
      <c r="G504" s="81"/>
    </row>
    <row r="505" spans="2:7" ht="15">
      <c r="B505" s="248"/>
      <c r="C505" s="3"/>
      <c r="D505" s="3"/>
      <c r="E505" s="81"/>
      <c r="F505" s="81"/>
      <c r="G505" s="81"/>
    </row>
    <row r="506" spans="2:7" ht="15">
      <c r="B506" s="248"/>
      <c r="C506" s="3"/>
      <c r="D506" s="3"/>
      <c r="E506" s="81"/>
      <c r="F506" s="81"/>
      <c r="G506" s="81"/>
    </row>
    <row r="507" spans="2:7" ht="15">
      <c r="B507" s="248"/>
      <c r="C507" s="3"/>
      <c r="D507" s="3"/>
      <c r="E507" s="81"/>
      <c r="F507" s="81"/>
      <c r="G507" s="81"/>
    </row>
    <row r="508" spans="2:7" ht="15">
      <c r="B508" s="248"/>
      <c r="C508" s="3"/>
      <c r="D508" s="3"/>
      <c r="E508" s="81"/>
      <c r="F508" s="81"/>
      <c r="G508" s="81"/>
    </row>
    <row r="509" spans="2:7" ht="15">
      <c r="B509" s="248"/>
      <c r="C509" s="3"/>
      <c r="D509" s="3"/>
      <c r="E509" s="81"/>
      <c r="F509" s="81"/>
      <c r="G509" s="81"/>
    </row>
    <row r="510" spans="2:7" ht="15">
      <c r="B510" s="248"/>
      <c r="C510" s="3"/>
      <c r="D510" s="3"/>
      <c r="E510" s="81"/>
      <c r="F510" s="81"/>
      <c r="G510" s="81"/>
    </row>
    <row r="511" spans="2:7" ht="15">
      <c r="B511" s="248"/>
      <c r="C511" s="3"/>
      <c r="D511" s="3"/>
      <c r="E511" s="81"/>
      <c r="F511" s="81"/>
      <c r="G511" s="81"/>
    </row>
    <row r="512" spans="2:7" ht="15">
      <c r="B512" s="248"/>
      <c r="C512" s="3"/>
      <c r="D512" s="3"/>
      <c r="E512" s="81"/>
      <c r="F512" s="81"/>
      <c r="G512" s="81"/>
    </row>
    <row r="513" spans="2:7" ht="15">
      <c r="B513" s="248"/>
      <c r="C513" s="3"/>
      <c r="D513" s="3"/>
      <c r="E513" s="81"/>
      <c r="F513" s="81"/>
      <c r="G513" s="81"/>
    </row>
    <row r="514" spans="2:7" ht="15">
      <c r="B514" s="248"/>
      <c r="C514" s="3"/>
      <c r="D514" s="3"/>
      <c r="E514" s="81"/>
      <c r="F514" s="81"/>
      <c r="G514" s="81"/>
    </row>
    <row r="515" spans="2:7" ht="15">
      <c r="B515" s="248"/>
      <c r="C515" s="3"/>
      <c r="D515" s="3"/>
      <c r="E515" s="81"/>
      <c r="F515" s="81"/>
      <c r="G515" s="81"/>
    </row>
    <row r="516" spans="2:7" ht="15">
      <c r="B516" s="248"/>
      <c r="C516" s="3"/>
      <c r="D516" s="3"/>
      <c r="E516" s="81"/>
      <c r="F516" s="81"/>
      <c r="G516" s="81"/>
    </row>
    <row r="517" spans="2:7" ht="15">
      <c r="B517" s="248"/>
      <c r="C517" s="3"/>
      <c r="D517" s="3"/>
      <c r="E517" s="81"/>
      <c r="F517" s="81"/>
      <c r="G517" s="81"/>
    </row>
    <row r="518" spans="2:7" ht="15">
      <c r="B518" s="248"/>
      <c r="C518" s="3"/>
      <c r="D518" s="3"/>
      <c r="E518" s="81"/>
      <c r="F518" s="81"/>
      <c r="G518" s="81"/>
    </row>
    <row r="519" spans="2:7" ht="15">
      <c r="B519" s="248"/>
      <c r="C519" s="3"/>
      <c r="D519" s="3"/>
      <c r="E519" s="81"/>
      <c r="F519" s="81"/>
      <c r="G519" s="81"/>
    </row>
    <row r="520" spans="2:7" ht="15">
      <c r="B520" s="248"/>
      <c r="C520" s="3"/>
      <c r="D520" s="3"/>
      <c r="E520" s="81"/>
      <c r="F520" s="81"/>
      <c r="G520" s="81"/>
    </row>
    <row r="521" spans="2:7" ht="15">
      <c r="B521" s="248"/>
      <c r="C521" s="3"/>
      <c r="D521" s="3"/>
      <c r="E521" s="81"/>
      <c r="F521" s="81"/>
      <c r="G521" s="81"/>
    </row>
    <row r="522" spans="2:7" ht="15">
      <c r="B522" s="248"/>
      <c r="C522" s="3"/>
      <c r="D522" s="3"/>
      <c r="E522" s="81"/>
      <c r="F522" s="81"/>
      <c r="G522" s="81"/>
    </row>
    <row r="523" spans="2:7" ht="15">
      <c r="B523" s="248"/>
      <c r="C523" s="3"/>
      <c r="D523" s="3"/>
      <c r="E523" s="81"/>
      <c r="F523" s="81"/>
      <c r="G523" s="81"/>
    </row>
    <row r="524" spans="2:7" ht="15">
      <c r="B524" s="248"/>
      <c r="C524" s="3"/>
      <c r="D524" s="3"/>
      <c r="E524" s="81"/>
      <c r="F524" s="81"/>
      <c r="G524" s="81"/>
    </row>
    <row r="525" spans="2:7" ht="15">
      <c r="B525" s="248"/>
      <c r="C525" s="3"/>
      <c r="D525" s="3"/>
      <c r="E525" s="81"/>
      <c r="F525" s="81"/>
      <c r="G525" s="81"/>
    </row>
    <row r="526" spans="2:7" ht="15">
      <c r="B526" s="248"/>
      <c r="C526" s="3"/>
      <c r="D526" s="3"/>
      <c r="E526" s="81"/>
      <c r="F526" s="81"/>
      <c r="G526" s="81"/>
    </row>
    <row r="527" spans="2:7" ht="15">
      <c r="B527" s="248"/>
      <c r="C527" s="3"/>
      <c r="D527" s="3"/>
      <c r="E527" s="81"/>
      <c r="F527" s="81"/>
      <c r="G527" s="81"/>
    </row>
    <row r="528" spans="2:7" ht="15">
      <c r="B528" s="248"/>
      <c r="C528" s="3"/>
      <c r="D528" s="3"/>
      <c r="E528" s="81"/>
      <c r="F528" s="81"/>
      <c r="G528" s="81"/>
    </row>
    <row r="529" spans="2:7" ht="15">
      <c r="B529" s="248"/>
      <c r="C529" s="3"/>
      <c r="D529" s="3"/>
      <c r="E529" s="81"/>
      <c r="F529" s="81"/>
      <c r="G529" s="81"/>
    </row>
    <row r="530" spans="2:7" ht="15">
      <c r="B530" s="248"/>
      <c r="C530" s="3"/>
      <c r="D530" s="3"/>
      <c r="E530" s="81"/>
      <c r="F530" s="81"/>
      <c r="G530" s="81"/>
    </row>
    <row r="531" spans="2:7" ht="15">
      <c r="B531" s="248"/>
      <c r="C531" s="3"/>
      <c r="D531" s="3"/>
      <c r="E531" s="81"/>
      <c r="F531" s="81"/>
      <c r="G531" s="81"/>
    </row>
    <row r="532" spans="2:7" ht="15">
      <c r="B532" s="248"/>
      <c r="C532" s="3"/>
      <c r="D532" s="3"/>
      <c r="E532" s="81"/>
      <c r="F532" s="81"/>
      <c r="G532" s="81"/>
    </row>
    <row r="533" spans="2:7" ht="15">
      <c r="B533" s="248"/>
      <c r="C533" s="3"/>
      <c r="D533" s="3"/>
      <c r="E533" s="81"/>
      <c r="F533" s="81"/>
      <c r="G533" s="81"/>
    </row>
    <row r="534" spans="2:7" ht="15">
      <c r="B534" s="248"/>
      <c r="C534" s="3"/>
      <c r="D534" s="3"/>
      <c r="E534" s="81"/>
      <c r="F534" s="81"/>
      <c r="G534" s="81"/>
    </row>
    <row r="535" spans="2:7" ht="15">
      <c r="B535" s="248"/>
      <c r="C535" s="3"/>
      <c r="D535" s="3"/>
      <c r="E535" s="81"/>
      <c r="F535" s="81"/>
      <c r="G535" s="81"/>
    </row>
    <row r="536" spans="2:7" ht="15">
      <c r="B536" s="248"/>
      <c r="C536" s="3"/>
      <c r="D536" s="3"/>
      <c r="E536" s="81"/>
      <c r="F536" s="81"/>
      <c r="G536" s="81"/>
    </row>
    <row r="537" spans="2:7" ht="15">
      <c r="B537" s="248"/>
      <c r="C537" s="3"/>
      <c r="D537" s="3"/>
      <c r="E537" s="81"/>
      <c r="F537" s="81"/>
      <c r="G537" s="81"/>
    </row>
    <row r="538" spans="2:7" ht="15">
      <c r="B538" s="248"/>
      <c r="C538" s="3"/>
      <c r="D538" s="3"/>
      <c r="E538" s="81"/>
      <c r="F538" s="81"/>
      <c r="G538" s="81"/>
    </row>
    <row r="539" spans="2:7" ht="15">
      <c r="B539" s="248"/>
      <c r="C539" s="3"/>
      <c r="D539" s="3"/>
      <c r="E539" s="81"/>
      <c r="F539" s="81"/>
      <c r="G539" s="81"/>
    </row>
    <row r="540" spans="2:7" ht="15">
      <c r="B540" s="248"/>
      <c r="C540" s="3"/>
      <c r="D540" s="3"/>
      <c r="E540" s="81"/>
      <c r="F540" s="81"/>
      <c r="G540" s="81"/>
    </row>
    <row r="541" spans="2:7" ht="15">
      <c r="B541" s="248"/>
      <c r="C541" s="3"/>
      <c r="D541" s="3"/>
      <c r="E541" s="81"/>
      <c r="F541" s="81"/>
      <c r="G541" s="81"/>
    </row>
    <row r="542" spans="2:7" ht="15">
      <c r="B542" s="248"/>
      <c r="C542" s="3"/>
      <c r="D542" s="3"/>
      <c r="E542" s="81"/>
      <c r="F542" s="81"/>
      <c r="G542" s="81"/>
    </row>
    <row r="543" spans="2:7" ht="15">
      <c r="B543" s="248"/>
      <c r="C543" s="3"/>
      <c r="D543" s="3"/>
      <c r="E543" s="81"/>
      <c r="F543" s="81"/>
      <c r="G543" s="81"/>
    </row>
    <row r="544" spans="2:7" ht="15">
      <c r="B544" s="248"/>
      <c r="C544" s="3"/>
      <c r="D544" s="3"/>
      <c r="E544" s="81"/>
      <c r="F544" s="81"/>
      <c r="G544" s="81"/>
    </row>
    <row r="545" spans="2:7" ht="15">
      <c r="B545" s="248"/>
      <c r="C545" s="3"/>
      <c r="D545" s="3"/>
      <c r="E545" s="81"/>
      <c r="F545" s="81"/>
      <c r="G545" s="81"/>
    </row>
    <row r="546" spans="2:7" ht="15">
      <c r="B546" s="248"/>
      <c r="C546" s="3"/>
      <c r="D546" s="3"/>
      <c r="E546" s="81"/>
      <c r="F546" s="81"/>
      <c r="G546" s="81"/>
    </row>
    <row r="547" spans="2:7" ht="15">
      <c r="B547" s="248"/>
      <c r="C547" s="3"/>
      <c r="D547" s="3"/>
      <c r="E547" s="81"/>
      <c r="F547" s="81"/>
      <c r="G547" s="81"/>
    </row>
    <row r="548" spans="2:7" ht="15">
      <c r="B548" s="248"/>
      <c r="C548" s="3"/>
      <c r="D548" s="3"/>
      <c r="E548" s="81"/>
      <c r="F548" s="81"/>
      <c r="G548" s="81"/>
    </row>
    <row r="549" spans="2:7" ht="15">
      <c r="B549" s="248"/>
      <c r="C549" s="3"/>
      <c r="D549" s="3"/>
      <c r="E549" s="81"/>
      <c r="F549" s="81"/>
      <c r="G549" s="81"/>
    </row>
    <row r="550" spans="2:7" ht="15">
      <c r="B550" s="248"/>
      <c r="C550" s="3"/>
      <c r="D550" s="3"/>
      <c r="E550" s="81"/>
      <c r="F550" s="81"/>
      <c r="G550" s="81"/>
    </row>
    <row r="551" spans="2:7" ht="15">
      <c r="B551" s="248"/>
      <c r="C551" s="3"/>
      <c r="D551" s="3"/>
      <c r="E551" s="81"/>
      <c r="F551" s="81"/>
      <c r="G551" s="81"/>
    </row>
    <row r="552" spans="2:7" ht="15">
      <c r="B552" s="248"/>
      <c r="C552" s="3"/>
      <c r="D552" s="3"/>
      <c r="E552" s="81"/>
      <c r="F552" s="81"/>
      <c r="G552" s="81"/>
    </row>
    <row r="553" spans="2:7" ht="15">
      <c r="B553" s="248"/>
      <c r="C553" s="3"/>
      <c r="D553" s="3"/>
      <c r="E553" s="81"/>
      <c r="F553" s="81"/>
      <c r="G553" s="81"/>
    </row>
    <row r="554" spans="2:7" ht="15">
      <c r="B554" s="248"/>
      <c r="C554" s="3"/>
      <c r="D554" s="3"/>
      <c r="E554" s="81"/>
      <c r="F554" s="81"/>
      <c r="G554" s="81"/>
    </row>
    <row r="555" spans="2:7" ht="15">
      <c r="B555" s="248"/>
      <c r="C555" s="3"/>
      <c r="D555" s="3"/>
      <c r="E555" s="81"/>
      <c r="F555" s="81"/>
      <c r="G555" s="81"/>
    </row>
    <row r="556" spans="2:7" ht="15">
      <c r="B556" s="248"/>
      <c r="C556" s="3"/>
      <c r="D556" s="3"/>
      <c r="E556" s="81"/>
      <c r="F556" s="81"/>
      <c r="G556" s="81"/>
    </row>
    <row r="557" spans="2:7" ht="15">
      <c r="B557" s="248"/>
      <c r="C557" s="3"/>
      <c r="D557" s="3"/>
      <c r="E557" s="81"/>
      <c r="F557" s="81"/>
      <c r="G557" s="81"/>
    </row>
    <row r="558" spans="2:7" ht="15">
      <c r="B558" s="248"/>
      <c r="C558" s="3"/>
      <c r="D558" s="3"/>
      <c r="E558" s="81"/>
      <c r="F558" s="81"/>
      <c r="G558" s="81"/>
    </row>
    <row r="559" spans="2:7" ht="15">
      <c r="B559" s="248"/>
      <c r="C559" s="3"/>
      <c r="D559" s="3"/>
      <c r="E559" s="81"/>
      <c r="F559" s="81"/>
      <c r="G559" s="81"/>
    </row>
    <row r="560" spans="2:7" ht="15">
      <c r="B560" s="248"/>
      <c r="C560" s="3"/>
      <c r="D560" s="3"/>
      <c r="E560" s="81"/>
      <c r="F560" s="81"/>
      <c r="G560" s="81"/>
    </row>
    <row r="561" spans="2:7" ht="15">
      <c r="B561" s="248"/>
      <c r="C561" s="3"/>
      <c r="D561" s="3"/>
      <c r="E561" s="81"/>
      <c r="F561" s="81"/>
      <c r="G561" s="81"/>
    </row>
    <row r="562" spans="2:7" ht="15">
      <c r="B562" s="248"/>
      <c r="C562" s="3"/>
      <c r="D562" s="3"/>
      <c r="E562" s="81"/>
      <c r="F562" s="81"/>
      <c r="G562" s="81"/>
    </row>
    <row r="563" spans="2:7" ht="15">
      <c r="B563" s="248"/>
      <c r="C563" s="3"/>
      <c r="D563" s="3"/>
      <c r="E563" s="81"/>
      <c r="F563" s="81"/>
      <c r="G563" s="81"/>
    </row>
    <row r="564" spans="2:7" ht="15">
      <c r="B564" s="248"/>
      <c r="C564" s="3"/>
      <c r="D564" s="3"/>
      <c r="E564" s="81"/>
      <c r="F564" s="81"/>
      <c r="G564" s="81"/>
    </row>
    <row r="565" spans="2:7" ht="15">
      <c r="B565" s="248"/>
      <c r="C565" s="3"/>
      <c r="D565" s="3"/>
      <c r="E565" s="81"/>
      <c r="F565" s="81"/>
      <c r="G565" s="81"/>
    </row>
    <row r="566" spans="2:7" ht="15">
      <c r="B566" s="248"/>
      <c r="C566" s="3"/>
      <c r="D566" s="3"/>
      <c r="E566" s="81"/>
      <c r="F566" s="81"/>
      <c r="G566" s="81"/>
    </row>
    <row r="567" spans="2:7" ht="15">
      <c r="B567" s="248"/>
      <c r="C567" s="3"/>
      <c r="D567" s="3"/>
      <c r="E567" s="81"/>
      <c r="F567" s="81"/>
      <c r="G567" s="81"/>
    </row>
    <row r="568" spans="2:7" ht="15">
      <c r="B568" s="248"/>
      <c r="C568" s="3"/>
      <c r="D568" s="3"/>
      <c r="E568" s="81"/>
      <c r="F568" s="81"/>
      <c r="G568" s="81"/>
    </row>
    <row r="569" spans="2:7" ht="15">
      <c r="B569" s="248"/>
      <c r="C569" s="3"/>
      <c r="D569" s="3"/>
      <c r="E569" s="81"/>
      <c r="F569" s="81"/>
      <c r="G569" s="81"/>
    </row>
    <row r="570" spans="2:7" ht="15">
      <c r="B570" s="248"/>
      <c r="C570" s="3"/>
      <c r="D570" s="3"/>
      <c r="E570" s="81"/>
      <c r="F570" s="81"/>
      <c r="G570" s="81"/>
    </row>
    <row r="571" spans="2:7" ht="15">
      <c r="B571" s="248"/>
      <c r="C571" s="3"/>
      <c r="D571" s="3"/>
      <c r="E571" s="81"/>
      <c r="F571" s="81"/>
      <c r="G571" s="81"/>
    </row>
    <row r="572" spans="2:7" ht="15">
      <c r="B572" s="248"/>
      <c r="C572" s="3"/>
      <c r="D572" s="3"/>
      <c r="E572" s="81"/>
      <c r="F572" s="81"/>
      <c r="G572" s="81"/>
    </row>
    <row r="573" spans="2:7" ht="15">
      <c r="B573" s="248"/>
      <c r="C573" s="3"/>
      <c r="D573" s="3"/>
      <c r="E573" s="81"/>
      <c r="F573" s="81"/>
      <c r="G573" s="81"/>
    </row>
    <row r="574" spans="2:7" ht="15">
      <c r="B574" s="248"/>
      <c r="C574" s="3"/>
      <c r="D574" s="3"/>
      <c r="E574" s="81"/>
      <c r="F574" s="81"/>
      <c r="G574" s="81"/>
    </row>
    <row r="575" spans="2:7" ht="15">
      <c r="B575" s="248"/>
      <c r="C575" s="3"/>
      <c r="D575" s="3"/>
      <c r="E575" s="81"/>
      <c r="F575" s="81"/>
      <c r="G575" s="81"/>
    </row>
    <row r="576" spans="2:7" ht="15">
      <c r="B576" s="248"/>
      <c r="C576" s="3"/>
      <c r="D576" s="3"/>
      <c r="E576" s="81"/>
      <c r="F576" s="81"/>
      <c r="G576" s="81"/>
    </row>
    <row r="577" spans="2:7" ht="15">
      <c r="B577" s="248"/>
      <c r="C577" s="3"/>
      <c r="D577" s="3"/>
      <c r="E577" s="81"/>
      <c r="F577" s="81"/>
      <c r="G577" s="81"/>
    </row>
    <row r="578" spans="2:7" ht="15">
      <c r="B578" s="248"/>
      <c r="C578" s="3"/>
      <c r="D578" s="3"/>
      <c r="E578" s="81"/>
      <c r="F578" s="81"/>
      <c r="G578" s="81"/>
    </row>
    <row r="579" spans="2:7" ht="15">
      <c r="B579" s="248"/>
      <c r="C579" s="3"/>
      <c r="D579" s="3"/>
      <c r="E579" s="81"/>
      <c r="F579" s="81"/>
      <c r="G579" s="81"/>
    </row>
    <row r="580" spans="2:7" ht="15">
      <c r="B580" s="248"/>
      <c r="C580" s="3"/>
      <c r="D580" s="3"/>
      <c r="E580" s="81"/>
      <c r="F580" s="81"/>
      <c r="G580" s="81"/>
    </row>
    <row r="581" spans="2:7" ht="15">
      <c r="B581" s="248"/>
      <c r="C581" s="3"/>
      <c r="D581" s="3"/>
      <c r="E581" s="81"/>
      <c r="F581" s="81"/>
      <c r="G581" s="81"/>
    </row>
    <row r="582" spans="2:7" ht="15">
      <c r="B582" s="248"/>
      <c r="C582" s="3"/>
      <c r="D582" s="3"/>
      <c r="E582" s="81"/>
      <c r="F582" s="81"/>
      <c r="G582" s="81"/>
    </row>
    <row r="583" spans="2:7" ht="15">
      <c r="B583" s="248"/>
      <c r="C583" s="3"/>
      <c r="D583" s="3"/>
      <c r="E583" s="81"/>
      <c r="F583" s="81"/>
      <c r="G583" s="81"/>
    </row>
    <row r="584" spans="2:7" ht="15">
      <c r="B584" s="248"/>
      <c r="C584" s="3"/>
      <c r="D584" s="3"/>
      <c r="E584" s="81"/>
      <c r="F584" s="81"/>
      <c r="G584" s="81"/>
    </row>
    <row r="585" spans="2:7" ht="15">
      <c r="B585" s="248"/>
      <c r="C585" s="3"/>
      <c r="D585" s="3"/>
      <c r="E585" s="81"/>
      <c r="F585" s="81"/>
      <c r="G585" s="81"/>
    </row>
    <row r="586" spans="2:7" ht="15">
      <c r="B586" s="248"/>
      <c r="C586" s="3"/>
      <c r="D586" s="3"/>
      <c r="E586" s="81"/>
      <c r="F586" s="81"/>
      <c r="G586" s="81"/>
    </row>
    <row r="587" spans="2:7" ht="15">
      <c r="B587" s="248"/>
      <c r="C587" s="3"/>
      <c r="D587" s="3"/>
      <c r="E587" s="81"/>
      <c r="F587" s="81"/>
      <c r="G587" s="81"/>
    </row>
    <row r="588" spans="2:7" ht="15">
      <c r="B588" s="248"/>
      <c r="C588" s="3"/>
      <c r="D588" s="3"/>
      <c r="E588" s="81"/>
      <c r="F588" s="81"/>
      <c r="G588" s="81"/>
    </row>
    <row r="589" spans="2:7" ht="15">
      <c r="B589" s="248"/>
      <c r="C589" s="3"/>
      <c r="D589" s="3"/>
      <c r="E589" s="81"/>
      <c r="F589" s="81"/>
      <c r="G589" s="81"/>
    </row>
    <row r="590" spans="2:7" ht="15">
      <c r="B590" s="248"/>
      <c r="C590" s="3"/>
      <c r="D590" s="3"/>
      <c r="E590" s="81"/>
      <c r="F590" s="81"/>
      <c r="G590" s="81"/>
    </row>
    <row r="591" spans="2:7" ht="15">
      <c r="B591" s="248"/>
      <c r="C591" s="3"/>
      <c r="D591" s="3"/>
      <c r="E591" s="81"/>
      <c r="F591" s="81"/>
      <c r="G591" s="81"/>
    </row>
    <row r="592" spans="2:7" ht="15">
      <c r="B592" s="248"/>
      <c r="C592" s="3"/>
      <c r="D592" s="3"/>
      <c r="E592" s="81"/>
      <c r="F592" s="81"/>
      <c r="G592" s="81"/>
    </row>
    <row r="593" spans="2:7" ht="15">
      <c r="B593" s="248"/>
      <c r="C593" s="3"/>
      <c r="D593" s="3"/>
      <c r="E593" s="81"/>
      <c r="F593" s="81"/>
      <c r="G593" s="81"/>
    </row>
    <row r="594" spans="2:7" ht="15">
      <c r="B594" s="248"/>
      <c r="C594" s="3"/>
      <c r="D594" s="3"/>
      <c r="E594" s="81"/>
      <c r="F594" s="81"/>
      <c r="G594" s="81"/>
    </row>
    <row r="595" spans="2:7" ht="15">
      <c r="B595" s="248"/>
      <c r="C595" s="3"/>
      <c r="D595" s="3"/>
      <c r="E595" s="81"/>
      <c r="F595" s="81"/>
      <c r="G595" s="81"/>
    </row>
    <row r="596" spans="2:7" ht="15">
      <c r="B596" s="248"/>
      <c r="C596" s="3"/>
      <c r="D596" s="3"/>
      <c r="E596" s="81"/>
      <c r="F596" s="81"/>
      <c r="G596" s="81"/>
    </row>
    <row r="597" spans="2:7" ht="15">
      <c r="B597" s="248"/>
      <c r="C597" s="3"/>
      <c r="D597" s="3"/>
      <c r="E597" s="81"/>
      <c r="F597" s="81"/>
      <c r="G597" s="81"/>
    </row>
    <row r="598" spans="2:7" ht="15">
      <c r="B598" s="248"/>
      <c r="C598" s="3"/>
      <c r="D598" s="3"/>
      <c r="E598" s="81"/>
      <c r="F598" s="81"/>
      <c r="G598" s="81"/>
    </row>
    <row r="599" spans="2:7" ht="15">
      <c r="B599" s="248"/>
      <c r="C599" s="3"/>
      <c r="D599" s="3"/>
      <c r="E599" s="81"/>
      <c r="F599" s="81"/>
      <c r="G599" s="81"/>
    </row>
    <row r="600" spans="2:7" ht="15">
      <c r="B600" s="248"/>
      <c r="C600" s="3"/>
      <c r="D600" s="3"/>
      <c r="E600" s="81"/>
      <c r="F600" s="81"/>
      <c r="G600" s="81"/>
    </row>
    <row r="601" spans="2:7" ht="15">
      <c r="B601" s="248"/>
      <c r="C601" s="3"/>
      <c r="D601" s="3"/>
      <c r="E601" s="81"/>
      <c r="F601" s="81"/>
      <c r="G601" s="81"/>
    </row>
    <row r="602" spans="2:7" ht="15">
      <c r="B602" s="248"/>
      <c r="C602" s="3"/>
      <c r="D602" s="3"/>
      <c r="E602" s="81"/>
      <c r="F602" s="81"/>
      <c r="G602" s="81"/>
    </row>
    <row r="603" spans="2:7" ht="15">
      <c r="B603" s="248"/>
      <c r="C603" s="3"/>
      <c r="D603" s="3"/>
      <c r="E603" s="81"/>
      <c r="F603" s="81"/>
      <c r="G603" s="81"/>
    </row>
    <row r="604" spans="2:7" ht="15">
      <c r="B604" s="248"/>
      <c r="C604" s="3"/>
      <c r="D604" s="3"/>
      <c r="E604" s="81"/>
      <c r="F604" s="81"/>
      <c r="G604" s="81"/>
    </row>
    <row r="605" spans="2:7" ht="15">
      <c r="B605" s="248"/>
      <c r="C605" s="3"/>
      <c r="D605" s="3"/>
      <c r="E605" s="81"/>
      <c r="F605" s="81"/>
      <c r="G605" s="81"/>
    </row>
    <row r="606" spans="2:7" ht="15">
      <c r="B606" s="248"/>
      <c r="C606" s="3"/>
      <c r="D606" s="3"/>
      <c r="E606" s="81"/>
      <c r="F606" s="81"/>
      <c r="G606" s="81"/>
    </row>
    <row r="607" spans="2:7" ht="15">
      <c r="B607" s="248"/>
      <c r="C607" s="3"/>
      <c r="D607" s="3"/>
      <c r="E607" s="81"/>
      <c r="F607" s="81"/>
      <c r="G607" s="81"/>
    </row>
    <row r="608" spans="2:7" ht="15">
      <c r="B608" s="248"/>
      <c r="C608" s="3"/>
      <c r="D608" s="3"/>
      <c r="E608" s="81"/>
      <c r="F608" s="81"/>
      <c r="G608" s="81"/>
    </row>
    <row r="609" spans="2:7" ht="15">
      <c r="B609" s="248"/>
      <c r="C609" s="3"/>
      <c r="D609" s="3"/>
      <c r="E609" s="81"/>
      <c r="F609" s="81"/>
      <c r="G609" s="81"/>
    </row>
    <row r="610" spans="2:7" ht="15">
      <c r="B610" s="248"/>
      <c r="C610" s="3"/>
      <c r="D610" s="3"/>
      <c r="E610" s="81"/>
      <c r="F610" s="81"/>
      <c r="G610" s="81"/>
    </row>
    <row r="611" spans="2:7" ht="15">
      <c r="B611" s="248"/>
      <c r="C611" s="3"/>
      <c r="D611" s="3"/>
      <c r="E611" s="81"/>
      <c r="F611" s="81"/>
      <c r="G611" s="81"/>
    </row>
    <row r="612" spans="2:7" ht="15">
      <c r="B612" s="248"/>
      <c r="C612" s="3"/>
      <c r="D612" s="3"/>
      <c r="E612" s="81"/>
      <c r="F612" s="81"/>
      <c r="G612" s="81"/>
    </row>
    <row r="613" spans="2:7" ht="15">
      <c r="B613" s="248"/>
      <c r="C613" s="3"/>
      <c r="D613" s="3"/>
      <c r="E613" s="81"/>
      <c r="F613" s="81"/>
      <c r="G613" s="81"/>
    </row>
    <row r="614" spans="2:7" ht="15">
      <c r="B614" s="248"/>
      <c r="C614" s="3"/>
      <c r="D614" s="3"/>
      <c r="E614" s="81"/>
      <c r="F614" s="81"/>
      <c r="G614" s="81"/>
    </row>
    <row r="615" spans="2:7" ht="15">
      <c r="B615" s="248"/>
      <c r="C615" s="3"/>
      <c r="D615" s="3"/>
      <c r="E615" s="81"/>
      <c r="F615" s="81"/>
      <c r="G615" s="81"/>
    </row>
  </sheetData>
  <conditionalFormatting sqref="C12:G140 C142:G165 C169:G183">
    <cfRule type="containsText" dxfId="59" priority="28" operator="containsText" text="XXX">
      <formula>NOT(ISERROR(SEARCH("XXX",C12)))</formula>
    </cfRule>
  </conditionalFormatting>
  <conditionalFormatting sqref="L12:P1048576">
    <cfRule type="cellIs" dxfId="58" priority="24" operator="equal">
      <formula>1</formula>
    </cfRule>
  </conditionalFormatting>
  <conditionalFormatting sqref="N2:N1048576">
    <cfRule type="cellIs" dxfId="57" priority="20" operator="equal">
      <formula>1</formula>
    </cfRule>
  </conditionalFormatting>
  <conditionalFormatting sqref="B12:B42 B45:B86 B88:B116 B118 B120:B140 B142:B165 B169:B176 B178:B183">
    <cfRule type="expression" dxfId="56" priority="19">
      <formula>COUNTIF(#REF!,B12)&gt;0</formula>
    </cfRule>
  </conditionalFormatting>
  <conditionalFormatting sqref="E141:G141">
    <cfRule type="containsText" dxfId="55" priority="18" operator="containsText" text="XXX">
      <formula>NOT(ISERROR(SEARCH("XXX",E141)))</formula>
    </cfRule>
  </conditionalFormatting>
  <conditionalFormatting sqref="B141">
    <cfRule type="expression" dxfId="54" priority="17">
      <formula>COUNTIF(#REF!,B141)&gt;0</formula>
    </cfRule>
  </conditionalFormatting>
  <conditionalFormatting sqref="C141:D141">
    <cfRule type="containsText" dxfId="53" priority="16" operator="containsText" text="XXX">
      <formula>NOT(ISERROR(SEARCH("XXX",C141)))</formula>
    </cfRule>
  </conditionalFormatting>
  <conditionalFormatting sqref="Q3:T23 Q142:T143 Q162:T165 Q123:T140 Q62:T75 Q77:T121 Q25:T55 Q57:T60 Q145:T160">
    <cfRule type="cellIs" dxfId="52" priority="7" operator="lessThan">
      <formula>0.9</formula>
    </cfRule>
    <cfRule type="cellIs" dxfId="51" priority="8" operator="greaterThan">
      <formula>1.1</formula>
    </cfRule>
  </conditionalFormatting>
  <conditionalFormatting sqref="U3:U23 U25:U55 U57:U60 U62:U75 U123:U140 U145:U160 U142:U143 U162:U165 U77:U121">
    <cfRule type="cellIs" dxfId="50" priority="5" operator="lessThan">
      <formula>0.8</formula>
    </cfRule>
    <cfRule type="cellIs" dxfId="49" priority="6" operator="greaterThan">
      <formula>1.2</formula>
    </cfRule>
  </conditionalFormatting>
  <conditionalFormatting sqref="Q169:T183">
    <cfRule type="cellIs" dxfId="48" priority="3" operator="lessThan">
      <formula>0.9</formula>
    </cfRule>
    <cfRule type="cellIs" dxfId="47" priority="4" operator="greaterThan">
      <formula>1.1</formula>
    </cfRule>
  </conditionalFormatting>
  <conditionalFormatting sqref="U169:U183">
    <cfRule type="cellIs" dxfId="46" priority="1" operator="lessThan">
      <formula>0.8</formula>
    </cfRule>
    <cfRule type="cellIs" dxfId="45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1238"/>
  <sheetViews>
    <sheetView zoomScaleNormal="100" workbookViewId="0">
      <pane xSplit="2" ySplit="2" topLeftCell="M3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8" width="9.5" style="21" customWidth="1"/>
    <col min="9" max="10" width="9.5" customWidth="1"/>
    <col min="11" max="11" width="9.5" style="21" customWidth="1"/>
    <col min="12" max="19" width="9.5" customWidth="1"/>
    <col min="20" max="23" width="9.5" style="28" customWidth="1"/>
    <col min="24" max="24" width="9.5" customWidth="1"/>
    <col min="25" max="25" width="9.5" style="137" customWidth="1"/>
  </cols>
  <sheetData>
    <row r="1" spans="1:25" ht="13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48" t="s">
        <v>201</v>
      </c>
      <c r="J1" s="148" t="s">
        <v>202</v>
      </c>
      <c r="K1" s="169" t="s">
        <v>251</v>
      </c>
      <c r="L1" s="148" t="s">
        <v>203</v>
      </c>
      <c r="M1" s="148" t="s">
        <v>204</v>
      </c>
      <c r="N1" s="148" t="s">
        <v>205</v>
      </c>
      <c r="O1" s="148" t="s">
        <v>206</v>
      </c>
      <c r="P1" s="148" t="s">
        <v>252</v>
      </c>
      <c r="Q1" s="148" t="s">
        <v>253</v>
      </c>
      <c r="R1" s="148" t="s">
        <v>254</v>
      </c>
      <c r="S1" s="148" t="s">
        <v>255</v>
      </c>
      <c r="T1" s="148" t="s">
        <v>256</v>
      </c>
      <c r="U1" s="148" t="s">
        <v>257</v>
      </c>
      <c r="V1" s="148" t="s">
        <v>258</v>
      </c>
      <c r="W1" s="148" t="s">
        <v>259</v>
      </c>
      <c r="X1" s="148" t="s">
        <v>207</v>
      </c>
      <c r="Y1" s="205" t="s">
        <v>208</v>
      </c>
    </row>
    <row r="2" spans="1:25" s="51" customFormat="1" ht="60" customHeight="1">
      <c r="C2" s="149" t="s">
        <v>0</v>
      </c>
      <c r="D2" s="170" t="s">
        <v>1</v>
      </c>
      <c r="E2" s="171" t="s">
        <v>305</v>
      </c>
      <c r="F2" s="171" t="s">
        <v>2</v>
      </c>
      <c r="G2" s="171" t="s">
        <v>3</v>
      </c>
      <c r="H2" s="171" t="s">
        <v>311</v>
      </c>
      <c r="I2" s="170" t="s">
        <v>4</v>
      </c>
      <c r="J2" s="170" t="s">
        <v>5</v>
      </c>
      <c r="K2" s="171" t="s">
        <v>312</v>
      </c>
      <c r="L2" s="170" t="s">
        <v>6</v>
      </c>
      <c r="M2" s="149" t="s">
        <v>7</v>
      </c>
      <c r="N2" s="149" t="s">
        <v>8</v>
      </c>
      <c r="O2" s="149" t="s">
        <v>9</v>
      </c>
      <c r="P2" s="149" t="s">
        <v>274</v>
      </c>
      <c r="Q2" s="149" t="s">
        <v>275</v>
      </c>
      <c r="R2" s="149" t="s">
        <v>261</v>
      </c>
      <c r="S2" s="149" t="s">
        <v>263</v>
      </c>
      <c r="T2" s="149" t="s">
        <v>309</v>
      </c>
      <c r="U2" s="149" t="s">
        <v>316</v>
      </c>
      <c r="V2" s="149" t="s">
        <v>313</v>
      </c>
      <c r="W2" s="149" t="s">
        <v>314</v>
      </c>
      <c r="X2" s="149" t="s">
        <v>10</v>
      </c>
      <c r="Y2" s="206" t="s">
        <v>11</v>
      </c>
    </row>
    <row r="3" spans="1:25" ht="15.75" customHeight="1">
      <c r="A3" s="117" t="s">
        <v>12</v>
      </c>
      <c r="B3" s="141" t="s">
        <v>12</v>
      </c>
      <c r="C3" s="130">
        <f>IF(ISNUMBER('1-1'!B3),'1-1'!B3, "XXX")</f>
        <v>10</v>
      </c>
      <c r="D3" s="130">
        <f>IF(UCDP!S3, UCDP!S3, "0.0")</f>
        <v>2.1719368370442593</v>
      </c>
      <c r="E3" s="130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130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130">
        <f>IF(ISNUMBER('1-5'!B2),'1-5'!B2, "XXX")</f>
        <v>8.1999999999999993</v>
      </c>
      <c r="H3" s="130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130">
        <f>'2-1-2'!B2</f>
        <v>1.576E-2</v>
      </c>
      <c r="J3" s="130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130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130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130">
        <f>'2-3-2'!J3</f>
        <v>78.169990540000001</v>
      </c>
      <c r="N3" s="130">
        <f>IF(ISNUMBER('2-4-1'!N3),'2-4-1'!N3,IF(ISNUMBER('2-4-1'!S3),'2-4-1'!S3,'2010'!N3))</f>
        <v>2.231341</v>
      </c>
      <c r="O3" s="130" t="str">
        <f>IF(ISNUMBER('2-4-2'!C3), '2-4-2'!C3, IF(ISNUMBER('2-4-2'!D3), '2-4-2'!D3, "XXX"))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"XXX")</f>
        <v>12.90104</v>
      </c>
      <c r="S3" s="130" t="str">
        <f>IF(ISNUMBER('2-6-2'!B3), '2-6-2'!B3, IF(ISNUMBER('2-6-2'!C3), '2-6-2'!C3, IF(ISNUMBER('2-6-2'!D3), '2-6-2'!D3, IF(ISNUMBER('2-6-2'!E3), '2-6-2'!E3, "XXX"))))</f>
        <v>XXX</v>
      </c>
      <c r="T3" s="130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130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130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130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130">
        <f>'3-1'!C2</f>
        <v>0.39500000000000002</v>
      </c>
      <c r="Y3" s="130">
        <f>'3-2'!K2</f>
        <v>-0.95164054600000003</v>
      </c>
    </row>
    <row r="4" spans="1:25" ht="15.75" customHeight="1">
      <c r="A4" s="118" t="s">
        <v>13</v>
      </c>
      <c r="B4" s="142" t="s">
        <v>13</v>
      </c>
      <c r="C4" s="130">
        <f>IF(ISNUMBER('1-1'!B4),'1-1'!B4, "XXX")</f>
        <v>5.6</v>
      </c>
      <c r="D4" s="130" t="str">
        <f>IF(UCDP!S4, UCDP!S4, "0.0")</f>
        <v>0.0</v>
      </c>
      <c r="E4" s="130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130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130">
        <f>IF(ISNUMBER('1-5'!B3),'1-5'!B3, "XXX")</f>
        <v>5.4</v>
      </c>
      <c r="H4" s="130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130">
        <f>'2-1-2'!B3</f>
        <v>0.12508</v>
      </c>
      <c r="J4" s="130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130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130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130">
        <f>'2-3-2'!J4</f>
        <v>55.977291110000003</v>
      </c>
      <c r="N4" s="130">
        <f>IF(ISNUMBER('2-4-1'!N4),'2-4-1'!N4,IF(ISNUMBER('2-4-1'!S4),'2-4-1'!S4,'2010'!N4))</f>
        <v>10.26631372367801</v>
      </c>
      <c r="O4" s="130" t="str">
        <f>IF(ISNUMBER('2-4-2'!C4), '2-4-2'!C4, IF(ISNUMBER('2-4-2'!D4), '2-4-2'!D4, "XXX"))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"XXX")</f>
        <v>40.4818</v>
      </c>
      <c r="S4" s="130">
        <f>IF(ISNUMBER('2-6-2'!B4), '2-6-2'!B4, IF(ISNUMBER('2-6-2'!C4), '2-6-2'!C4, IF(ISNUMBER('2-6-2'!D4), '2-6-2'!D4, IF(ISNUMBER('2-6-2'!E4), '2-6-2'!E4, "XXX"))))</f>
        <v>0.19</v>
      </c>
      <c r="T4" s="130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130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130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130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130">
        <f>'3-1'!C3</f>
        <v>0.54400000000000004</v>
      </c>
      <c r="Y4" s="130">
        <f>'3-2'!K3</f>
        <v>0.17932954400000001</v>
      </c>
    </row>
    <row r="5" spans="1:25" ht="15.75" customHeight="1">
      <c r="A5" s="118" t="s">
        <v>14</v>
      </c>
      <c r="B5" s="142" t="s">
        <v>14</v>
      </c>
      <c r="C5" s="130">
        <f>IF(ISNUMBER('1-1'!B5),'1-1'!B5, "XXX")</f>
        <v>5.7</v>
      </c>
      <c r="D5" s="130">
        <f>IF(UCDP!S5, UCDP!S5, "0.0")</f>
        <v>0.11171861055794766</v>
      </c>
      <c r="E5" s="130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130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130">
        <f>IF(ISNUMBER('1-5'!B4),'1-5'!B4, "XXX")</f>
        <v>7.4</v>
      </c>
      <c r="H5" s="130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130">
        <f>'2-1-2'!B4</f>
        <v>0.12298000000000001</v>
      </c>
      <c r="J5" s="140">
        <f>'2-2-1'!T5</f>
        <v>3.5530599999999999</v>
      </c>
      <c r="K5" s="130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130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130">
        <f>'2-3-2'!J5</f>
        <v>28.088581090000002</v>
      </c>
      <c r="N5" s="130">
        <f>IF(ISNUMBER('2-4-1'!N5),'2-4-1'!N5,IF(ISNUMBER('2-4-1'!S5),'2-4-1'!S5,'2010'!N5))</f>
        <v>7.4470000000000001</v>
      </c>
      <c r="O5" s="130" t="str">
        <f>IF(ISNUMBER('2-4-2'!C5), '2-4-2'!C5, IF(ISNUMBER('2-4-2'!D5), '2-4-2'!D5, "XXX"))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"XXX")</f>
        <v>68.965509999999995</v>
      </c>
      <c r="S5" s="130">
        <f>IF(ISNUMBER('2-6-2'!B5), '2-6-2'!B5, IF(ISNUMBER('2-6-2'!C5), '2-6-2'!C5, IF(ISNUMBER('2-6-2'!D5), '2-6-2'!D5, IF(ISNUMBER('2-6-2'!E5), '2-6-2'!E5, "XXX"))))</f>
        <v>0.19</v>
      </c>
      <c r="T5" s="130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130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130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130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130">
        <f>'3-1'!C4</f>
        <v>0.33500000000000002</v>
      </c>
      <c r="Y5" s="130">
        <f>'3-2'!K4</f>
        <v>-0.88060218099999998</v>
      </c>
    </row>
    <row r="6" spans="1:25" ht="15.75" customHeight="1">
      <c r="A6" s="118" t="s">
        <v>15</v>
      </c>
      <c r="B6" s="142" t="s">
        <v>15</v>
      </c>
      <c r="C6" s="130">
        <f>IF(ISNUMBER('1-1'!B6),'1-1'!B6, "XXX")</f>
        <v>7.6</v>
      </c>
      <c r="D6" s="130">
        <f>IF(UCDP!S6, UCDP!S6, "0.0")</f>
        <v>5.8932053171204474E-3</v>
      </c>
      <c r="E6" s="130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130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130">
        <f>IF(ISNUMBER('1-5'!B5),'1-5'!B5, "XXX")</f>
        <v>7.5</v>
      </c>
      <c r="H6" s="130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130">
        <f>'2-1-2'!B5</f>
        <v>2.2380000000000001E-2</v>
      </c>
      <c r="J6" s="130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130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130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130">
        <f>'2-3-2'!J6</f>
        <v>28.383970260000002</v>
      </c>
      <c r="N6" s="130">
        <f>IF(ISNUMBER('2-4-1'!N6),'2-4-1'!N6,IF(ISNUMBER('2-4-1'!S6),'2-4-1'!S6,'2010'!N6))</f>
        <v>6.5620519672081494</v>
      </c>
      <c r="O6" s="130">
        <f>IF(ISNUMBER('2-4-2'!C6), '2-4-2'!C6, IF(ISNUMBER('2-4-2'!D6), '2-4-2'!D6, "XXX"))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"XXX")</f>
        <v>33.7941</v>
      </c>
      <c r="S6" s="130">
        <f>IF(ISNUMBER('2-6-2'!B6), '2-6-2'!B6, IF(ISNUMBER('2-6-2'!C6), '2-6-2'!C6, IF(ISNUMBER('2-6-2'!D6), '2-6-2'!D6, IF(ISNUMBER('2-6-2'!E6), '2-6-2'!E6, "XXX"))))</f>
        <v>31.99</v>
      </c>
      <c r="T6" s="130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130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130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130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130">
        <f>'3-1'!C5</f>
        <v>0.17699999999999999</v>
      </c>
      <c r="Y6" s="130">
        <f>'3-2'!K5</f>
        <v>-1.074972153</v>
      </c>
    </row>
    <row r="7" spans="1:25" ht="15.75" customHeight="1">
      <c r="A7" s="118" t="s">
        <v>16</v>
      </c>
      <c r="B7" s="142" t="s">
        <v>16</v>
      </c>
      <c r="C7" s="130">
        <f>IF(ISNUMBER('1-1'!B7),'1-1'!B7, "XXX")</f>
        <v>2.8</v>
      </c>
      <c r="D7" s="130" t="str">
        <f>IF(UCDP!S7, UCDP!S7, "0.0")</f>
        <v>0.0</v>
      </c>
      <c r="E7" s="130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130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130">
        <f>IF(ISNUMBER('1-5'!B6),'1-5'!B6, "XXX")</f>
        <v>3.7</v>
      </c>
      <c r="H7" s="130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130">
        <f>'2-1-2'!B6</f>
        <v>0.24843999999999999</v>
      </c>
      <c r="J7" s="130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130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130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130">
        <f>'2-3-2'!J7</f>
        <v>31.28629875</v>
      </c>
      <c r="N7" s="130" t="str">
        <f>IF(ISNUMBER('2-4-1'!N7),'2-4-1'!N7,IF(ISNUMBER('2-4-1'!S7),'2-4-1'!S7,'2010'!N7))</f>
        <v>XXX</v>
      </c>
      <c r="O7" s="130">
        <f>IF(ISNUMBER('2-4-2'!C7), '2-4-2'!C7, IF(ISNUMBER('2-4-2'!D7), '2-4-2'!D7, '2010'!O7))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"XXX")</f>
        <v>76.452579999999998</v>
      </c>
      <c r="S7" s="130">
        <f>IF(ISNUMBER('2-6-2'!B7), '2-6-2'!B7, IF(ISNUMBER('2-6-2'!C7), '2-6-2'!C7, IF(ISNUMBER('2-6-2'!D7), '2-6-2'!D7, IF(ISNUMBER('2-6-2'!E7), '2-6-2'!E7, "XXX"))))</f>
        <v>0.44</v>
      </c>
      <c r="T7" s="130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130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130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130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130">
        <f>'3-1'!C6</f>
        <v>0.79700000000000004</v>
      </c>
      <c r="Y7" s="130">
        <f>'3-2'!K6</f>
        <v>0.50356316599999995</v>
      </c>
    </row>
    <row r="8" spans="1:25" ht="15.75" customHeight="1">
      <c r="A8" s="118" t="s">
        <v>17</v>
      </c>
      <c r="B8" s="142" t="s">
        <v>17</v>
      </c>
      <c r="C8" s="130">
        <f>IF(ISNUMBER('1-1'!B8),'1-1'!B8, "XXX")</f>
        <v>5.5</v>
      </c>
      <c r="D8" s="130" t="str">
        <f>IF(UCDP!S8, UCDP!S8, "0.0")</f>
        <v>0.0</v>
      </c>
      <c r="E8" s="130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130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130">
        <f>IF(ISNUMBER('1-5'!B7),'1-5'!B7, "XXX")</f>
        <v>5.5</v>
      </c>
      <c r="H8" s="130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130">
        <f>'2-1-2'!B7</f>
        <v>8.9389999999999997E-2</v>
      </c>
      <c r="J8" s="130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130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130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130">
        <f>'2-3-2'!J8</f>
        <v>58.229183200000001</v>
      </c>
      <c r="N8" s="130">
        <f>IF(ISNUMBER('2-4-1'!N8),'2-4-1'!N8,IF(ISNUMBER('2-4-1'!S8),'2-4-1'!S8,'2010'!N8))</f>
        <v>1.9662200000000001</v>
      </c>
      <c r="O8" s="130" t="str">
        <f>IF(ISNUMBER('2-4-2'!C8), '2-4-2'!C8, IF(ISNUMBER('2-4-2'!D8), '2-4-2'!D8, "XXX"))</f>
        <v>XXX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"XXX")</f>
        <v>57.1999</v>
      </c>
      <c r="S8" s="130">
        <f>IF(ISNUMBER('2-6-2'!B8), '2-6-2'!B8, IF(ISNUMBER('2-6-2'!C8), '2-6-2'!C8, IF(ISNUMBER('2-6-2'!D8), '2-6-2'!D8, IF(ISNUMBER('2-6-2'!E8), '2-6-2'!E8, "XXX"))))</f>
        <v>0.3</v>
      </c>
      <c r="T8" s="130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130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130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130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130">
        <f>'3-1'!C7</f>
        <v>0.35199999999999998</v>
      </c>
      <c r="Y8" s="130">
        <f>'3-2'!K7</f>
        <v>-0.66347783800000004</v>
      </c>
    </row>
    <row r="9" spans="1:25" ht="15.75" customHeight="1">
      <c r="A9" s="118" t="s">
        <v>18</v>
      </c>
      <c r="B9" s="142" t="s">
        <v>18</v>
      </c>
      <c r="C9" s="130">
        <f>IF(ISNUMBER('1-1'!B9),'1-1'!B9, "XXX")</f>
        <v>1.1000000000000001</v>
      </c>
      <c r="D9" s="130" t="str">
        <f>IF(UCDP!S9, UCDP!S9, "0.0")</f>
        <v>0.0</v>
      </c>
      <c r="E9" s="130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130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130">
        <f>IF(ISNUMBER('1-5'!B8),'1-5'!B8, "XXX")</f>
        <v>2.5</v>
      </c>
      <c r="H9" s="130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130">
        <f>'2-1-2'!B8</f>
        <v>0.68838999999999995</v>
      </c>
      <c r="J9" s="130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130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130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130">
        <f>'2-3-2'!J9</f>
        <v>19.002559659999999</v>
      </c>
      <c r="N9" s="130">
        <f>IF(ISNUMBER('2-4-1'!N9),'2-4-1'!N9,IF(ISNUMBER('2-4-1'!S9),'2-4-1'!S9,'2010'!N9))</f>
        <v>16.681000000000001</v>
      </c>
      <c r="O9" s="130">
        <f>IF(ISNUMBER('2-4-2'!C9), '2-4-2'!C9, IF(ISNUMBER('2-4-2'!D9), '2-4-2'!D9, "XXX"))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"XXX")</f>
        <v>83.164169999999999</v>
      </c>
      <c r="S9" s="130">
        <f>IF(ISNUMBER('2-6-2'!B9), '2-6-2'!B9, IF(ISNUMBER('2-6-2'!C9), '2-6-2'!C9, IF(ISNUMBER('2-6-2'!D9), '2-6-2'!D9, IF(ISNUMBER('2-6-2'!E9), '2-6-2'!E9, "XXX"))))</f>
        <v>0</v>
      </c>
      <c r="T9" s="130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130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130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130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130">
        <f>'3-1'!C8</f>
        <v>0.88400000000000001</v>
      </c>
      <c r="Y9" s="130">
        <f>'3-2'!K8</f>
        <v>1.3929288390000001</v>
      </c>
    </row>
    <row r="10" spans="1:25" ht="15.75" customHeight="1">
      <c r="A10" s="118" t="s">
        <v>19</v>
      </c>
      <c r="B10" s="142" t="s">
        <v>19</v>
      </c>
      <c r="C10" s="130">
        <f>IF(ISNUMBER('1-1'!B10),'1-1'!B10, "XXX")</f>
        <v>2.2999999999999998</v>
      </c>
      <c r="D10" s="130" t="str">
        <f>IF(UCDP!S10, UCDP!S10, "0.0")</f>
        <v>0.0</v>
      </c>
      <c r="E10" s="130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130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130">
        <f>IF(ISNUMBER('1-5'!B9),'1-5'!B9, "XXX")</f>
        <v>1.5</v>
      </c>
      <c r="H10" s="130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130">
        <f>'2-1-2'!B9</f>
        <v>0.59894000000000003</v>
      </c>
      <c r="J10" s="130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130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130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130">
        <f>'2-3-2'!J10</f>
        <v>18.806138990000001</v>
      </c>
      <c r="N10" s="130">
        <f>IF(ISNUMBER('2-4-1'!N10),'2-4-1'!N10,IF(ISNUMBER('2-4-1'!S10),'2-4-1'!S10,'2010'!N10))</f>
        <v>25.936</v>
      </c>
      <c r="O10" s="130">
        <f>IF(ISNUMBER('2-4-2'!C10), '2-4-2'!C10, IF(ISNUMBER('2-4-2'!D10), '2-4-2'!D10, "XXX"))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"XXX")</f>
        <v>86.798929999999999</v>
      </c>
      <c r="S10" s="130">
        <f>IF(ISNUMBER('2-6-2'!B10), '2-6-2'!B10, IF(ISNUMBER('2-6-2'!C10), '2-6-2'!C10, IF(ISNUMBER('2-6-2'!D10), '2-6-2'!D10, IF(ISNUMBER('2-6-2'!E10), '2-6-2'!E10, "XXX"))))</f>
        <v>0</v>
      </c>
      <c r="T10" s="130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130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130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130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130">
        <f>'3-1'!C9</f>
        <v>0.879</v>
      </c>
      <c r="Y10" s="130">
        <f>'3-2'!K9</f>
        <v>1.3929891590000001</v>
      </c>
    </row>
    <row r="11" spans="1:25" ht="15.75" customHeight="1">
      <c r="A11" s="118" t="s">
        <v>20</v>
      </c>
      <c r="B11" s="142" t="s">
        <v>20</v>
      </c>
      <c r="C11" s="130">
        <f>IF(ISNUMBER('1-1'!B11),'1-1'!B11, "XXX")</f>
        <v>6.5</v>
      </c>
      <c r="D11" s="130" t="str">
        <f>IF(UCDP!S11, UCDP!S11, "0.0")</f>
        <v>0.0</v>
      </c>
      <c r="E11" s="130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130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130">
        <f>IF(ISNUMBER('1-5'!B10),'1-5'!B10, "XXX")</f>
        <v>6.4</v>
      </c>
      <c r="H11" s="130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130">
        <f>'2-1-2'!B10</f>
        <v>0.1077</v>
      </c>
      <c r="J11" s="130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130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130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130">
        <f>'2-3-2'!J11</f>
        <v>52.713870999999997</v>
      </c>
      <c r="N11" s="130">
        <f>IF(ISNUMBER('2-4-1'!N11),'2-4-1'!N11,IF(ISNUMBER('2-4-1'!S11),'2-4-1'!S11,'2010'!N11))</f>
        <v>7.0826000000000011</v>
      </c>
      <c r="O11" s="130" t="str">
        <f>IF(ISNUMBER('2-4-2'!C11), '2-4-2'!C11, IF(ISNUMBER('2-4-2'!D11), '2-4-2'!D11, "XXX"))</f>
        <v>XXX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"XXX")</f>
        <v>33.486759999999997</v>
      </c>
      <c r="S11" s="130">
        <f>IF(ISNUMBER('2-6-2'!B11), '2-6-2'!B11, IF(ISNUMBER('2-6-2'!C11), '2-6-2'!C11, IF(ISNUMBER('2-6-2'!D11), '2-6-2'!D11, IF(ISNUMBER('2-6-2'!E11), '2-6-2'!E11, "XXX"))))</f>
        <v>0.1</v>
      </c>
      <c r="T11" s="130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130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130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130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130">
        <f>'3-1'!C10</f>
        <v>0.214</v>
      </c>
      <c r="Y11" s="130">
        <f>'3-2'!K10</f>
        <v>-1.121424556</v>
      </c>
    </row>
    <row r="12" spans="1:25" ht="15.75" customHeight="1">
      <c r="A12" s="118" t="s">
        <v>21</v>
      </c>
      <c r="B12" s="142" t="s">
        <v>21</v>
      </c>
      <c r="C12" s="130">
        <f>IF(ISNUMBER('1-1'!B12),'1-1'!B12, "XXX")</f>
        <v>5.3</v>
      </c>
      <c r="D12" s="130" t="str">
        <f>IF(UCDP!S12, UCDP!S12, "0.0")</f>
        <v>0.0</v>
      </c>
      <c r="E12" s="130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130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130">
        <f>IF(ISNUMBER('1-5'!B11),'1-5'!B11, "XXX")</f>
        <v>4.7</v>
      </c>
      <c r="H12" s="130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130">
        <f>'2-1-2'!B11</f>
        <v>0.33460000000000001</v>
      </c>
      <c r="J12" s="130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130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130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130">
        <f>'2-3-2'!J12</f>
        <v>30.159124370000001</v>
      </c>
      <c r="N12" s="130">
        <f>IF(ISNUMBER('2-4-1'!N12),'2-4-1'!N12,IF(ISNUMBER('2-4-1'!S12),'2-4-1'!S12,'2010'!N12))</f>
        <v>2.8699999999999997</v>
      </c>
      <c r="O12" s="130" t="str">
        <f>IF(ISNUMBER('2-4-2'!C12), '2-4-2'!C12, IF(ISNUMBER('2-4-2'!D12), '2-4-2'!D12, "XXX"))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"XXX")</f>
        <v>97.30789</v>
      </c>
      <c r="S12" s="130">
        <f>IF(ISNUMBER('2-6-2'!B12), '2-6-2'!B12, IF(ISNUMBER('2-6-2'!C12), '2-6-2'!C12, IF(ISNUMBER('2-6-2'!D12), '2-6-2'!D12, IF(ISNUMBER('2-6-2'!E12), '2-6-2'!E12, "XXX"))))</f>
        <v>0</v>
      </c>
      <c r="T12" s="130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130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130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130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130">
        <f>'3-1'!C11</f>
        <v>0.23200000000000001</v>
      </c>
      <c r="Y12" s="130">
        <f>'3-2'!K11</f>
        <v>-0.75733256299999996</v>
      </c>
    </row>
    <row r="13" spans="1:25" ht="15.75" customHeight="1">
      <c r="A13" s="118" t="s">
        <v>22</v>
      </c>
      <c r="B13" s="142" t="s">
        <v>22</v>
      </c>
      <c r="C13" s="130">
        <f>IF(ISNUMBER('1-1'!B13),'1-1'!B13, "XXX")</f>
        <v>5.9</v>
      </c>
      <c r="D13" s="130">
        <f>IF(UCDP!S13, UCDP!S13, "0.0")</f>
        <v>1.2392664656172097E-3</v>
      </c>
      <c r="E13" s="130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130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130">
        <f>IF(ISNUMBER('1-5'!B12),'1-5'!B12, "XXX")</f>
        <v>7.8</v>
      </c>
      <c r="H13" s="130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130">
        <f>'2-1-2'!B12</f>
        <v>2.4580000000000001E-2</v>
      </c>
      <c r="J13" s="130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130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130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130">
        <f>'2-3-2'!J13</f>
        <v>65.816322330000006</v>
      </c>
      <c r="N13" s="130">
        <f>IF(ISNUMBER('2-4-1'!N13),'2-4-1'!N13,IF(ISNUMBER('2-4-1'!S13),'2-4-1'!S13,'2010'!N13))</f>
        <v>1.1659999999999999</v>
      </c>
      <c r="O13" s="130" t="str">
        <f>IF(ISNUMBER('2-4-2'!C13), '2-4-2'!C13, IF(ISNUMBER('2-4-2'!D13), '2-4-2'!D13, "XXX"))</f>
        <v>XXX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"XXX")</f>
        <v>38.831209999999999</v>
      </c>
      <c r="S13" s="130">
        <f>IF(ISNUMBER('2-6-2'!B13), '2-6-2'!B13, IF(ISNUMBER('2-6-2'!C13), '2-6-2'!C13, IF(ISNUMBER('2-6-2'!D13), '2-6-2'!D13, IF(ISNUMBER('2-6-2'!E13), '2-6-2'!E13, "XXX"))))</f>
        <v>16.16</v>
      </c>
      <c r="T13" s="130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130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130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130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130">
        <f>'3-1'!C12</f>
        <v>0.20699999999999999</v>
      </c>
      <c r="Y13" s="130">
        <f>'3-2'!K12</f>
        <v>-0.48390218600000001</v>
      </c>
    </row>
    <row r="14" spans="1:25" ht="15.75" customHeight="1">
      <c r="A14" s="118" t="s">
        <v>23</v>
      </c>
      <c r="B14" s="142" t="s">
        <v>23</v>
      </c>
      <c r="C14" s="130">
        <f>IF(ISNUMBER('1-1'!B14),'1-1'!B14, "XXX")</f>
        <v>5.0999999999999996</v>
      </c>
      <c r="D14" s="130" t="str">
        <f>IF(UCDP!S14, UCDP!S14, "0.0")</f>
        <v>0.0</v>
      </c>
      <c r="E14" s="130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130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130">
        <f>IF(ISNUMBER('1-5'!B13),'1-5'!B13, "XXX")</f>
        <v>3</v>
      </c>
      <c r="H14" s="130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130">
        <f>'2-1-2'!B13</f>
        <v>0.44639000000000001</v>
      </c>
      <c r="J14" s="140">
        <f>'2-2-1'!V14</f>
        <v>3.37852</v>
      </c>
      <c r="K14" s="130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130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130">
        <f>'2-3-2'!J14</f>
        <v>36.842216489999998</v>
      </c>
      <c r="N14" s="130">
        <f>IF(ISNUMBER('2-4-1'!N14),'2-4-1'!N14,IF(ISNUMBER('2-4-1'!S14),'2-4-1'!S14,'2010'!N14))</f>
        <v>9.6829999999999998</v>
      </c>
      <c r="O14" s="130" t="str">
        <f>IF(ISNUMBER('2-4-2'!C14), '2-4-2'!C14, IF(ISNUMBER('2-4-2'!D14), '2-4-2'!D14, "XXX"))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"XXX")</f>
        <v>83.245840000000001</v>
      </c>
      <c r="S14" s="130">
        <f>IF(ISNUMBER('2-6-2'!B14), '2-6-2'!B14, IF(ISNUMBER('2-6-2'!C14), '2-6-2'!C14, IF(ISNUMBER('2-6-2'!D14), '2-6-2'!D14, IF(ISNUMBER('2-6-2'!E14), '2-6-2'!E14, "XXX"))))</f>
        <v>0</v>
      </c>
      <c r="T14" s="130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130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130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130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130">
        <f>'3-1'!C13</f>
        <v>0.76700000000000002</v>
      </c>
      <c r="Y14" s="130">
        <f>'3-2'!K13</f>
        <v>1.06518209</v>
      </c>
    </row>
    <row r="15" spans="1:25" ht="15.75" customHeight="1">
      <c r="A15" s="118" t="s">
        <v>24</v>
      </c>
      <c r="B15" s="142" t="s">
        <v>24</v>
      </c>
      <c r="C15" s="130">
        <f>IF(ISNUMBER('1-1'!B15),'1-1'!B15, "XXX")</f>
        <v>7.1</v>
      </c>
      <c r="D15" s="130" t="str">
        <f>IF(UCDP!S15, UCDP!S15, "0.0")</f>
        <v>0.0</v>
      </c>
      <c r="E15" s="130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130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130">
        <f>IF(ISNUMBER('1-5'!B14),'1-5'!B14, "XXX")</f>
        <v>8.5</v>
      </c>
      <c r="H15" s="130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130">
        <f>'2-1-2'!B14</f>
        <v>0.2823</v>
      </c>
      <c r="J15" s="130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130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130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130">
        <f>'2-3-2'!J15</f>
        <v>25.793939590000001</v>
      </c>
      <c r="N15" s="130">
        <f>IF(ISNUMBER('2-4-1'!N15),'2-4-1'!N15,IF(ISNUMBER('2-4-1'!S15),'2-4-1'!S15,'2010'!N15))</f>
        <v>18.486616123970538</v>
      </c>
      <c r="O15" s="130" t="str">
        <f>IF(ISNUMBER('2-4-2'!C15), '2-4-2'!C15, IF(ISNUMBER('2-4-2'!D15), '2-4-2'!D15, "XXX"))</f>
        <v>XXX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"XXX")</f>
        <v>96.067459999999997</v>
      </c>
      <c r="S15" s="130">
        <f>IF(ISNUMBER('2-6-2'!B15), '2-6-2'!B15, IF(ISNUMBER('2-6-2'!C15), '2-6-2'!C15, IF(ISNUMBER('2-6-2'!D15), '2-6-2'!D15, IF(ISNUMBER('2-6-2'!E15), '2-6-2'!E15, "XXX"))))</f>
        <v>0.1</v>
      </c>
      <c r="T15" s="130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130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130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130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130">
        <f>'3-1'!C14</f>
        <v>0.223</v>
      </c>
      <c r="Y15" s="130">
        <f>'3-2'!K14</f>
        <v>-1.57651031</v>
      </c>
    </row>
    <row r="16" spans="1:25" ht="15.75" customHeight="1">
      <c r="A16" s="118" t="s">
        <v>25</v>
      </c>
      <c r="B16" s="142" t="s">
        <v>25</v>
      </c>
      <c r="C16" s="130">
        <f>IF(ISNUMBER('1-1'!B16),'1-1'!B16, "XXX")</f>
        <v>2</v>
      </c>
      <c r="D16" s="130" t="str">
        <f>IF(UCDP!S16, UCDP!S16, "0.0")</f>
        <v>0.0</v>
      </c>
      <c r="E16" s="130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130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130">
        <f>IF(ISNUMBER('1-5'!B15),'1-5'!B15, "XXX")</f>
        <v>1.5</v>
      </c>
      <c r="H16" s="130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130">
        <f>'2-1-2'!B15</f>
        <v>0.52224000000000004</v>
      </c>
      <c r="J16" s="130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130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130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130">
        <f>'2-3-2'!J16</f>
        <v>20.842378620000002</v>
      </c>
      <c r="N16" s="130">
        <f>IF(ISNUMBER('2-4-1'!N16),'2-4-1'!N16,IF(ISNUMBER('2-4-1'!S16),'2-4-1'!S16,'2010'!N16))</f>
        <v>25.27</v>
      </c>
      <c r="O16" s="130">
        <f>IF(ISNUMBER('2-4-2'!C16), '2-4-2'!C16, IF(ISNUMBER('2-4-2'!D16), '2-4-2'!D16, "XXX"))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"XXX")</f>
        <v>84.920640000000006</v>
      </c>
      <c r="S16" s="130">
        <f>IF(ISNUMBER('2-6-2'!B16), '2-6-2'!B16, IF(ISNUMBER('2-6-2'!C16), '2-6-2'!C16, IF(ISNUMBER('2-6-2'!D16), '2-6-2'!D16, IF(ISNUMBER('2-6-2'!E16), '2-6-2'!E16, "XXX"))))</f>
        <v>0</v>
      </c>
      <c r="T16" s="130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130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130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130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130">
        <f>'3-1'!C15</f>
        <v>0.88600000000000001</v>
      </c>
      <c r="Y16" s="130">
        <f>'3-2'!K15</f>
        <v>1.3847856519999999</v>
      </c>
    </row>
    <row r="17" spans="1:25" ht="15.75" customHeight="1">
      <c r="A17" s="118" t="s">
        <v>26</v>
      </c>
      <c r="B17" s="142" t="s">
        <v>26</v>
      </c>
      <c r="C17" s="130">
        <f>IF(ISNUMBER('1-1'!B17),'1-1'!B17, "XXX")</f>
        <v>6.6</v>
      </c>
      <c r="D17" s="130" t="str">
        <f>IF(UCDP!S17, UCDP!S17, "0.0")</f>
        <v>0.0</v>
      </c>
      <c r="E17" s="130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130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130">
        <f>IF(ISNUMBER('1-5'!B16),'1-5'!B16, "XXX")</f>
        <v>4.8</v>
      </c>
      <c r="H17" s="130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130">
        <f>'2-1-2'!B16</f>
        <v>3.6290000000000003E-2</v>
      </c>
      <c r="J17" s="130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130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130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130">
        <f>'2-3-2'!J17</f>
        <v>49.001235960000002</v>
      </c>
      <c r="N17" s="130">
        <f>IF(ISNUMBER('2-4-1'!N17),'2-4-1'!N17,IF(ISNUMBER('2-4-1'!S17),'2-4-1'!S17,'2010'!N17))</f>
        <v>3.2519999999999998</v>
      </c>
      <c r="O17" s="130" t="str">
        <f>IF(ISNUMBER('2-4-2'!C17), '2-4-2'!C17, IF(ISNUMBER('2-4-2'!D17), '2-4-2'!D17, "XXX"))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"XXX")</f>
        <v>10.146269999999999</v>
      </c>
      <c r="S17" s="130">
        <f>IF(ISNUMBER('2-6-2'!B17), '2-6-2'!B17, IF(ISNUMBER('2-6-2'!C17), '2-6-2'!C17, IF(ISNUMBER('2-6-2'!D17), '2-6-2'!D17, IF(ISNUMBER('2-6-2'!E17), '2-6-2'!E17, "XXX"))))</f>
        <v>47.62</v>
      </c>
      <c r="T17" s="130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130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130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130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130">
        <f>'3-1'!C16</f>
        <v>0.66500000000000004</v>
      </c>
      <c r="Y17" s="130">
        <f>'3-2'!K16</f>
        <v>0.42585021299999998</v>
      </c>
    </row>
    <row r="18" spans="1:25" ht="15.75" customHeight="1">
      <c r="A18" s="118" t="s">
        <v>27</v>
      </c>
      <c r="B18" s="142" t="s">
        <v>27</v>
      </c>
      <c r="C18" s="130">
        <f>IF(ISNUMBER('1-1'!B18),'1-1'!B18, "XXX")</f>
        <v>5.9</v>
      </c>
      <c r="D18" s="130" t="str">
        <f>IF(UCDP!S18, UCDP!S18, "0.0")</f>
        <v>0.0</v>
      </c>
      <c r="E18" s="130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130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130">
        <f>IF(ISNUMBER('1-5'!B17),'1-5'!B17, "XXX")</f>
        <v>7</v>
      </c>
      <c r="H18" s="130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130">
        <f>'2-1-2'!B17</f>
        <v>7.2459999999999997E-2</v>
      </c>
      <c r="J18" s="130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130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130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130">
        <f>'2-3-2'!J18</f>
        <v>30.76193619</v>
      </c>
      <c r="N18" s="130">
        <f>IF(ISNUMBER('2-4-1'!N18),'2-4-1'!N18,IF(ISNUMBER('2-4-1'!S18),'2-4-1'!S18,'2010'!N18))</f>
        <v>8.4641550950000006</v>
      </c>
      <c r="O18" s="130" t="str">
        <f>IF(ISNUMBER('2-4-2'!C18), '2-4-2'!C18, IF(ISNUMBER('2-4-2'!D18), '2-4-2'!D18, "XXX"))</f>
        <v>XXX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"XXX")</f>
        <v>39.829270000000001</v>
      </c>
      <c r="S18" s="130">
        <f>IF(ISNUMBER('2-6-2'!B18), '2-6-2'!B18, IF(ISNUMBER('2-6-2'!C18), '2-6-2'!C18, IF(ISNUMBER('2-6-2'!D18), '2-6-2'!D18, IF(ISNUMBER('2-6-2'!E18), '2-6-2'!E18, "XXX"))))</f>
        <v>8.15</v>
      </c>
      <c r="T18" s="130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130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130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130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130">
        <f>'3-1'!C17</f>
        <v>0.73</v>
      </c>
      <c r="Y18" s="130">
        <f>'3-2'!K17</f>
        <v>0.110945053</v>
      </c>
    </row>
    <row r="19" spans="1:25" ht="15.75" customHeight="1">
      <c r="A19" s="118" t="s">
        <v>28</v>
      </c>
      <c r="B19" s="142" t="s">
        <v>28</v>
      </c>
      <c r="C19" s="130">
        <f>IF(ISNUMBER('1-1'!B19),'1-1'!B19, "XXX")</f>
        <v>8.8000000000000007</v>
      </c>
      <c r="D19" s="130" t="str">
        <f>IF(UCDP!S19, UCDP!S19, "0.0")</f>
        <v>0.0</v>
      </c>
      <c r="E19" s="130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130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130">
        <f>IF(ISNUMBER('1-5'!B18),'1-5'!B18, "XXX")</f>
        <v>5.3</v>
      </c>
      <c r="H19" s="130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130">
        <f>'2-1-2'!B18</f>
        <v>0.18873000000000001</v>
      </c>
      <c r="J19" s="130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130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130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130">
        <f>'2-3-2'!J19</f>
        <v>44.270668030000003</v>
      </c>
      <c r="N19" s="130" t="str">
        <f>IF(ISNUMBER('2-4-1'!N19),'2-4-1'!N19,IF(ISNUMBER('2-4-1'!S19),'2-4-1'!S19,'2010'!N19))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"XXX")</f>
        <v>74.570970000000003</v>
      </c>
      <c r="S19" s="130">
        <f>IF(ISNUMBER('2-6-2'!B19), '2-6-2'!B19, IF(ISNUMBER('2-6-2'!C19), '2-6-2'!C19, IF(ISNUMBER('2-6-2'!D19), '2-6-2'!D19, IF(ISNUMBER('2-6-2'!E19), '2-6-2'!E19, "XXX"))))</f>
        <v>0.02</v>
      </c>
      <c r="T19" s="130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130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130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130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130">
        <f>'3-1'!C18</f>
        <v>0.59399999999999997</v>
      </c>
      <c r="Y19" s="130">
        <f>'3-2'!K18</f>
        <v>0.19672113699999999</v>
      </c>
    </row>
    <row r="20" spans="1:25" ht="15.75" customHeight="1">
      <c r="A20" s="118" t="s">
        <v>29</v>
      </c>
      <c r="B20" s="142" t="s">
        <v>29</v>
      </c>
      <c r="C20" s="130">
        <f>IF(ISNUMBER('1-1'!B20),'1-1'!B20, "XXX")</f>
        <v>6</v>
      </c>
      <c r="D20" s="130" t="str">
        <f>IF(UCDP!S20, UCDP!S20, "0.0")</f>
        <v>0.0</v>
      </c>
      <c r="E20" s="130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130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130">
        <f>IF(ISNUMBER('1-5'!B19),'1-5'!B19, "XXX")</f>
        <v>4.8</v>
      </c>
      <c r="H20" s="130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130">
        <f>'2-1-2'!B19</f>
        <v>0.10816000000000001</v>
      </c>
      <c r="J20" s="140">
        <f xml:space="preserve"> AVERAGE('2-2-1'!V20, '2-2-1'!X20)</f>
        <v>6.8951750000000001</v>
      </c>
      <c r="K20" s="130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130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130">
        <f>'2-3-2'!J20</f>
        <v>6.7726225900000001</v>
      </c>
      <c r="N20" s="130">
        <f>IF(ISNUMBER('2-4-1'!N20),'2-4-1'!N20,IF(ISNUMBER('2-4-1'!S20),'2-4-1'!S20,'2010'!N20))</f>
        <v>7.67</v>
      </c>
      <c r="O20" s="130" t="str">
        <f>IF(ISNUMBER('2-4-2'!C20), '2-4-2'!C20, IF(ISNUMBER('2-4-2'!D20), '2-4-2'!D20, "XXX"))</f>
        <v>XXX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"XXX")</f>
        <v>69.173389999999998</v>
      </c>
      <c r="S20" s="130">
        <f>IF(ISNUMBER('2-6-2'!B20), '2-6-2'!B20, IF(ISNUMBER('2-6-2'!C20), '2-6-2'!C20, IF(ISNUMBER('2-6-2'!D20), '2-6-2'!D20, IF(ISNUMBER('2-6-2'!E20), '2-6-2'!E20, "XXX"))))</f>
        <v>11.5</v>
      </c>
      <c r="T20" s="130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130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130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130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130">
        <f>'3-1'!C19</f>
        <v>0.72699999999999998</v>
      </c>
      <c r="Y20" s="130">
        <f>'3-2'!K19</f>
        <v>0.56083548100000002</v>
      </c>
    </row>
    <row r="21" spans="1:25" ht="15.75" customHeight="1">
      <c r="A21" s="118" t="s">
        <v>30</v>
      </c>
      <c r="B21" s="142" t="s">
        <v>30</v>
      </c>
      <c r="C21" s="130">
        <f>IF(ISNUMBER('1-1'!B21),'1-1'!B21, "XXX")</f>
        <v>4.5999999999999996</v>
      </c>
      <c r="D21" s="130" t="str">
        <f>IF(UCDP!S21, UCDP!S21, "0.0")</f>
        <v>0.0</v>
      </c>
      <c r="E21" s="130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130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130">
        <f>IF(ISNUMBER('1-5'!B20),'1-5'!B20, "XXX")</f>
        <v>5.3</v>
      </c>
      <c r="H21" s="130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130">
        <f>'2-1-2'!B20</f>
        <v>0.21812000000000001</v>
      </c>
      <c r="J21" s="130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130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130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130">
        <f>'2-3-2'!J21</f>
        <v>33.094120029999999</v>
      </c>
      <c r="N21" s="130">
        <f>IF(ISNUMBER('2-4-1'!N21),'2-4-1'!N21,IF(ISNUMBER('2-4-1'!S21),'2-4-1'!S21,'2010'!N21))</f>
        <v>15.460708229000002</v>
      </c>
      <c r="O21" s="130" t="str">
        <f>IF(ISNUMBER('2-4-2'!C21), '2-4-2'!C21, IF(ISNUMBER('2-4-2'!D21), '2-4-2'!D21, "XXX"))</f>
        <v>XXX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"XXX")</f>
        <v>69.866150000000005</v>
      </c>
      <c r="S21" s="130">
        <f>IF(ISNUMBER('2-6-2'!B21), '2-6-2'!B21, IF(ISNUMBER('2-6-2'!C21), '2-6-2'!C21, IF(ISNUMBER('2-6-2'!D21), '2-6-2'!D21, IF(ISNUMBER('2-6-2'!E21), '2-6-2'!E21, "XXX"))))</f>
        <v>2.27</v>
      </c>
      <c r="T21" s="130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130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130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130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130">
        <f>'3-1'!C20</f>
        <v>0.873</v>
      </c>
      <c r="Y21" s="130">
        <f>'3-2'!K20</f>
        <v>0.58901679500000004</v>
      </c>
    </row>
    <row r="22" spans="1:25" ht="15.75" customHeight="1">
      <c r="A22" s="118" t="s">
        <v>31</v>
      </c>
      <c r="B22" s="142" t="s">
        <v>31</v>
      </c>
      <c r="C22" s="130">
        <f>IF(ISNUMBER('1-1'!B22),'1-1'!B22, "XXX")</f>
        <v>4.7</v>
      </c>
      <c r="D22" s="130" t="str">
        <f>IF(UCDP!S22, UCDP!S22, "0.0")</f>
        <v>0.0</v>
      </c>
      <c r="E22" s="130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130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130">
        <f>IF(ISNUMBER('1-5'!B21),'1-5'!B21, "XXX")</f>
        <v>6.6</v>
      </c>
      <c r="H22" s="130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130">
        <f>'2-1-2'!B21</f>
        <v>0.26524999999999999</v>
      </c>
      <c r="J22" s="130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130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130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130">
        <f>'2-3-2'!J22</f>
        <v>12.78499985</v>
      </c>
      <c r="N22" s="130">
        <f>IF(ISNUMBER('2-4-1'!N22),'2-4-1'!N22,IF(ISNUMBER('2-4-1'!S22),'2-4-1'!S22,'2010'!N22))</f>
        <v>2.5449999999999999</v>
      </c>
      <c r="O22" s="130" t="str">
        <f>IF(ISNUMBER('2-4-2'!C22), '2-4-2'!C22, IF(ISNUMBER('2-4-2'!D22), '2-4-2'!D22, "XXX"))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"XXX")</f>
        <v>91.896420000000006</v>
      </c>
      <c r="S22" s="130" t="str">
        <f>IF(ISNUMBER('2-6-2'!B22), '2-6-2'!B22, IF(ISNUMBER('2-6-2'!C22), '2-6-2'!C22, IF(ISNUMBER('2-6-2'!D22), '2-6-2'!D22, IF(ISNUMBER('2-6-2'!E22), '2-6-2'!E22, "XXX"))))</f>
        <v>XXX</v>
      </c>
      <c r="T22" s="130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130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130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130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130" t="str">
        <f>'3-1'!C21</f>
        <v>XXX</v>
      </c>
      <c r="Y22" s="130">
        <f>'3-2'!K21</f>
        <v>-0.955391824</v>
      </c>
    </row>
    <row r="23" spans="1:25" ht="15.75" customHeight="1">
      <c r="A23" s="118" t="s">
        <v>32</v>
      </c>
      <c r="B23" s="142" t="s">
        <v>32</v>
      </c>
      <c r="C23" s="130">
        <f>IF(ISNUMBER('1-1'!B23),'1-1'!B23, "XXX")</f>
        <v>5.5</v>
      </c>
      <c r="D23" s="130" t="str">
        <f>IF(UCDP!S23, UCDP!S23, "0.0")</f>
        <v>0.0</v>
      </c>
      <c r="E23" s="130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130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130">
        <f>IF(ISNUMBER('1-5'!B22),'1-5'!B22, "XXX")</f>
        <v>4.7</v>
      </c>
      <c r="H23" s="130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130">
        <f>'2-1-2'!B22</f>
        <v>0.30707000000000001</v>
      </c>
      <c r="J23" s="130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130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130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130">
        <f>'2-3-2'!J23</f>
        <v>42.592700960000002</v>
      </c>
      <c r="N23" s="130">
        <f>IF(ISNUMBER('2-4-1'!N23),'2-4-1'!N23,IF(ISNUMBER('2-4-1'!S23),'2-4-1'!S23,'2010'!N23))</f>
        <v>14.7</v>
      </c>
      <c r="O23" s="130">
        <f>IF(ISNUMBER('2-4-2'!C23), '2-4-2'!C23, IF(ISNUMBER('2-4-2'!D23), '2-4-2'!D23, "XXX"))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"XXX")</f>
        <v>87.861789999999999</v>
      </c>
      <c r="S23" s="130">
        <f>IF(ISNUMBER('2-6-2'!B23), '2-6-2'!B23, IF(ISNUMBER('2-6-2'!C23), '2-6-2'!C23, IF(ISNUMBER('2-6-2'!D23), '2-6-2'!D23, IF(ISNUMBER('2-6-2'!E23), '2-6-2'!E23, "XXX"))))</f>
        <v>0</v>
      </c>
      <c r="T23" s="130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130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130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130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130">
        <f>'3-1'!C22</f>
        <v>0.71799999999999997</v>
      </c>
      <c r="Y23" s="130">
        <f>'3-2'!K22</f>
        <v>0.73766130200000002</v>
      </c>
    </row>
    <row r="24" spans="1:25" ht="15.75" customHeight="1">
      <c r="A24" s="118" t="s">
        <v>33</v>
      </c>
      <c r="B24" s="142" t="s">
        <v>33</v>
      </c>
      <c r="C24" s="130">
        <f>IF(ISNUMBER('1-1'!B24),'1-1'!B24, "XXX")</f>
        <v>7</v>
      </c>
      <c r="D24" s="130" t="str">
        <f>IF(UCDP!S24, UCDP!S24, "0.0")</f>
        <v>0.0</v>
      </c>
      <c r="E24" s="130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130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130">
        <f>IF(ISNUMBER('1-5'!B23),'1-5'!B23, "XXX")</f>
        <v>6.6</v>
      </c>
      <c r="H24" s="130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130">
        <f>'2-1-2'!B23</f>
        <v>1.26E-2</v>
      </c>
      <c r="J24" s="130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130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130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130">
        <f>'2-3-2'!J24</f>
        <v>27.393472670000001</v>
      </c>
      <c r="N24" s="130">
        <f>IF(ISNUMBER('2-4-1'!N24),'2-4-1'!N24,IF(ISNUMBER('2-4-1'!S24),'2-4-1'!S24,'2010'!N24))</f>
        <v>5.1929999999999996</v>
      </c>
      <c r="O24" s="130" t="str">
        <f>IF(ISNUMBER('2-4-2'!C24), '2-4-2'!C24, IF(ISNUMBER('2-4-2'!D24), '2-4-2'!D24, "XXX"))</f>
        <v>XXX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"XXX")</f>
        <v>11.302210000000001</v>
      </c>
      <c r="S24" s="130">
        <f>IF(ISNUMBER('2-6-2'!B24), '2-6-2'!B24, IF(ISNUMBER('2-6-2'!C24), '2-6-2'!C24, IF(ISNUMBER('2-6-2'!D24), '2-6-2'!D24, IF(ISNUMBER('2-6-2'!E24), '2-6-2'!E24, "XXX"))))</f>
        <v>50.03</v>
      </c>
      <c r="T24" s="130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130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130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130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130">
        <f>'3-1'!C23</f>
        <v>0.56399999999999995</v>
      </c>
      <c r="Y24" s="130">
        <f>'3-2'!K23</f>
        <v>-0.22644704600000001</v>
      </c>
    </row>
    <row r="25" spans="1:25" ht="15.75" customHeight="1">
      <c r="A25" s="118" t="s">
        <v>34</v>
      </c>
      <c r="B25" s="142" t="s">
        <v>34</v>
      </c>
      <c r="C25" s="130">
        <f>IF(ISNUMBER('1-1'!B25),'1-1'!B25, "XXX")</f>
        <v>9</v>
      </c>
      <c r="D25" s="130">
        <f>IF(UCDP!S25, UCDP!S25, "0.0")</f>
        <v>0.12409198266006091</v>
      </c>
      <c r="E25" s="130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130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130">
        <f>IF(ISNUMBER('1-5'!B24),'1-5'!B24, "XXX")</f>
        <v>7.5</v>
      </c>
      <c r="H25" s="130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130">
        <f>'2-1-2'!B24</f>
        <v>6.2399999999999999E-3</v>
      </c>
      <c r="J25" s="140">
        <f>'2-2-1'!V25</f>
        <v>3.07524</v>
      </c>
      <c r="K25" s="130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130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130">
        <f>'2-3-2'!J25</f>
        <v>35.707035060000003</v>
      </c>
      <c r="N25" s="130">
        <f>IF(ISNUMBER('2-4-1'!N25),'2-4-1'!N25,IF(ISNUMBER('2-4-1'!S25),'2-4-1'!S25,'2010'!N25))</f>
        <v>4.2299999999999995</v>
      </c>
      <c r="O25" s="130" t="str">
        <f>IF(ISNUMBER('2-4-2'!C25), '2-4-2'!C25, IF(ISNUMBER('2-4-2'!D25), '2-4-2'!D25, "XXX"))</f>
        <v>XXX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"XXX")</f>
        <v>13.249180000000001</v>
      </c>
      <c r="S25" s="130">
        <f>IF(ISNUMBER('2-6-2'!B25), '2-6-2'!B25, IF(ISNUMBER('2-6-2'!C25), '2-6-2'!C25, IF(ISNUMBER('2-6-2'!D25), '2-6-2'!D25, IF(ISNUMBER('2-6-2'!E25), '2-6-2'!E25, "XXX"))))</f>
        <v>73.67</v>
      </c>
      <c r="T25" s="130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130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130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130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130">
        <f>'3-1'!C24</f>
        <v>0.40799999999999997</v>
      </c>
      <c r="Y25" s="130">
        <f>'3-2'!K24</f>
        <v>-0.61968219300000005</v>
      </c>
    </row>
    <row r="26" spans="1:25" ht="15.75" customHeight="1">
      <c r="A26" s="118" t="s">
        <v>35</v>
      </c>
      <c r="B26" s="142" t="s">
        <v>35</v>
      </c>
      <c r="C26" s="130">
        <f>IF(ISNUMBER('1-1'!B26),'1-1'!B26, "XXX")</f>
        <v>6.4</v>
      </c>
      <c r="D26" s="130" t="str">
        <f>IF(UCDP!S26, UCDP!S26, "0.0")</f>
        <v>0.0</v>
      </c>
      <c r="E26" s="130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130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130">
        <f>IF(ISNUMBER('1-5'!B25),'1-5'!B25, "XXX")</f>
        <v>7.1</v>
      </c>
      <c r="H26" s="130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130">
        <f>'2-1-2'!B25</f>
        <v>2.0320000000000001E-2</v>
      </c>
      <c r="J26" s="130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130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130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130">
        <f>'2-3-2'!J26</f>
        <v>48.683559420000002</v>
      </c>
      <c r="N26" s="130">
        <f>IF(ISNUMBER('2-4-1'!N26),'2-4-1'!N26,IF(ISNUMBER('2-4-1'!S26),'2-4-1'!S26,'2010'!N26))</f>
        <v>0.57279000000000002</v>
      </c>
      <c r="O26" s="130" t="str">
        <f>IF(ISNUMBER('2-4-2'!C26), '2-4-2'!C26, IF(ISNUMBER('2-4-2'!D26), '2-4-2'!D26, "XXX"))</f>
        <v>XXX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"XXX")</f>
        <v>39.416890000000002</v>
      </c>
      <c r="S26" s="130">
        <f>IF(ISNUMBER('2-6-2'!B26), '2-6-2'!B26, IF(ISNUMBER('2-6-2'!C26), '2-6-2'!C26, IF(ISNUMBER('2-6-2'!D26), '2-6-2'!D26, IF(ISNUMBER('2-6-2'!E26), '2-6-2'!E26, "XXX"))))</f>
        <v>35.909999999999997</v>
      </c>
      <c r="T26" s="130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130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130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130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130">
        <f>'3-1'!C25</f>
        <v>0.31900000000000001</v>
      </c>
      <c r="Y26" s="130">
        <f>'3-2'!K25</f>
        <v>-0.82637011999999999</v>
      </c>
    </row>
    <row r="27" spans="1:25" ht="15.75" customHeight="1">
      <c r="A27" s="118" t="s">
        <v>36</v>
      </c>
      <c r="B27" s="142" t="s">
        <v>36</v>
      </c>
      <c r="C27" s="130">
        <f>IF(ISNUMBER('1-1'!B27),'1-1'!B27, "XXX")</f>
        <v>7</v>
      </c>
      <c r="D27" s="130" t="str">
        <f>IF(UCDP!S27, UCDP!S27, "0.0")</f>
        <v>0.0</v>
      </c>
      <c r="E27" s="130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130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130">
        <f>IF(ISNUMBER('1-5'!B26),'1-5'!B26, "XXX")</f>
        <v>7.2</v>
      </c>
      <c r="H27" s="130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130">
        <f>'2-1-2'!B26</f>
        <v>6.3500000000000001E-2</v>
      </c>
      <c r="J27" s="130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130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130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130">
        <f>'2-3-2'!J27</f>
        <v>75.057998659999996</v>
      </c>
      <c r="N27" s="130">
        <f>IF(ISNUMBER('2-4-1'!N27),'2-4-1'!N27,IF(ISNUMBER('2-4-1'!S27),'2-4-1'!S27,'2010'!N27))</f>
        <v>1.9160000000000001</v>
      </c>
      <c r="O27" s="130" t="str">
        <f>IF(ISNUMBER('2-4-2'!C27), '2-4-2'!C27, IF(ISNUMBER('2-4-2'!D27), '2-4-2'!D27, "XXX"))</f>
        <v>XXX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"XXX")</f>
        <v>21.81795</v>
      </c>
      <c r="S27" s="130">
        <f>IF(ISNUMBER('2-6-2'!B27), '2-6-2'!B27, IF(ISNUMBER('2-6-2'!C27), '2-6-2'!C27, IF(ISNUMBER('2-6-2'!D27), '2-6-2'!D27, IF(ISNUMBER('2-6-2'!E27), '2-6-2'!E27, "XXX"))))</f>
        <v>29.17</v>
      </c>
      <c r="T27" s="130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130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130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130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130">
        <f>'3-1'!C26</f>
        <v>0.33100000000000002</v>
      </c>
      <c r="Y27" s="130">
        <f>'3-2'!K26</f>
        <v>-0.94382697299999996</v>
      </c>
    </row>
    <row r="28" spans="1:25" ht="15.75" customHeight="1">
      <c r="A28" s="118" t="s">
        <v>37</v>
      </c>
      <c r="B28" s="142" t="s">
        <v>37</v>
      </c>
      <c r="C28" s="130">
        <f>IF(ISNUMBER('1-1'!B28),'1-1'!B28, "XXX")</f>
        <v>1.5</v>
      </c>
      <c r="D28" s="130" t="str">
        <f>IF(UCDP!S28, UCDP!S28, "0.0")</f>
        <v>0.0</v>
      </c>
      <c r="E28" s="130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130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130">
        <f>IF(ISNUMBER('1-5'!B27),'1-5'!B27, "XXX")</f>
        <v>2</v>
      </c>
      <c r="H28" s="130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130">
        <f>'2-1-2'!B27</f>
        <v>0.69657000000000002</v>
      </c>
      <c r="J28" s="130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130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130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130">
        <f>'2-3-2'!J28</f>
        <v>15.59513855</v>
      </c>
      <c r="N28" s="130">
        <f>IF(ISNUMBER('2-4-1'!N28),'2-4-1'!N28,IF(ISNUMBER('2-4-1'!S28),'2-4-1'!S28,'2010'!N28))</f>
        <v>16.138000000000002</v>
      </c>
      <c r="O28" s="130">
        <f>IF(ISNUMBER('2-4-2'!C28), '2-4-2'!C28, IF(ISNUMBER('2-4-2'!D28), '2-4-2'!D28, "XXX"))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"XXX")</f>
        <v>84.565560000000005</v>
      </c>
      <c r="S28" s="130">
        <f>IF(ISNUMBER('2-6-2'!B28), '2-6-2'!B28, IF(ISNUMBER('2-6-2'!C28), '2-6-2'!C28, IF(ISNUMBER('2-6-2'!D28), '2-6-2'!D28, IF(ISNUMBER('2-6-2'!E28), '2-6-2'!E28, "XXX"))))</f>
        <v>0</v>
      </c>
      <c r="T28" s="130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130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130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130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130">
        <f>'3-1'!C27</f>
        <v>0.83399999999999996</v>
      </c>
      <c r="Y28" s="130">
        <f>'3-2'!K27</f>
        <v>1.407875896</v>
      </c>
    </row>
    <row r="29" spans="1:25" ht="15.75" customHeight="1">
      <c r="A29" s="118" t="s">
        <v>38</v>
      </c>
      <c r="B29" s="142" t="s">
        <v>38</v>
      </c>
      <c r="C29" s="130">
        <f>IF(ISNUMBER('1-1'!B29),'1-1'!B29, "XXX")</f>
        <v>9</v>
      </c>
      <c r="D29" s="130">
        <f>IF(UCDP!S29, UCDP!S29, "0.0")</f>
        <v>2.7557731878265278E-2</v>
      </c>
      <c r="E29" s="130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130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130">
        <f>IF(ISNUMBER('1-5'!B28),'1-5'!B28, "XXX")</f>
        <v>8.1999999999999993</v>
      </c>
      <c r="H29" s="130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130">
        <f>'2-1-2'!B28</f>
        <v>4.5399999999999998E-3</v>
      </c>
      <c r="J29" s="130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130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130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130">
        <f>'2-3-2'!J29</f>
        <v>50.603569030000003</v>
      </c>
      <c r="N29" s="130">
        <f>IF(ISNUMBER('2-4-1'!N29),'2-4-1'!N29,IF(ISNUMBER('2-4-1'!S29),'2-4-1'!S29,'2010'!N29))</f>
        <v>0.73889688041594448</v>
      </c>
      <c r="O29" s="130" t="str">
        <f>IF(ISNUMBER('2-4-2'!C29), '2-4-2'!C29, IF(ISNUMBER('2-4-2'!D29), '2-4-2'!D29, "XXX"))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"XXX")</f>
        <v>5.9616239999999996</v>
      </c>
      <c r="S29" s="130">
        <f>IF(ISNUMBER('2-6-2'!B29), '2-6-2'!B29, IF(ISNUMBER('2-6-2'!C29), '2-6-2'!C29, IF(ISNUMBER('2-6-2'!D29), '2-6-2'!D29, IF(ISNUMBER('2-6-2'!E29), '2-6-2'!E29, "XXX"))))</f>
        <v>60.81</v>
      </c>
      <c r="T29" s="130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130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130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130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130">
        <f>'3-1'!C28</f>
        <v>0.34200000000000003</v>
      </c>
      <c r="Y29" s="130">
        <f>'3-2'!K28</f>
        <v>-0.97640490499999999</v>
      </c>
    </row>
    <row r="30" spans="1:25" ht="15.75" customHeight="1">
      <c r="A30" s="118" t="s">
        <v>39</v>
      </c>
      <c r="B30" s="142" t="s">
        <v>39</v>
      </c>
      <c r="C30" s="130">
        <f>IF(ISNUMBER('1-1'!B30),'1-1'!B30, "XXX")</f>
        <v>9</v>
      </c>
      <c r="D30" s="130">
        <f>IF(UCDP!S30, UCDP!S30, "0.0")</f>
        <v>0.46689194206139728</v>
      </c>
      <c r="E30" s="130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130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130">
        <f>IF(ISNUMBER('1-5'!B29),'1-5'!B29, "XXX")</f>
        <v>9.1999999999999993</v>
      </c>
      <c r="H30" s="130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130">
        <f>'2-1-2'!B29</f>
        <v>7.4799999999999997E-3</v>
      </c>
      <c r="J30" s="140">
        <f>'2-2-1'!V30</f>
        <v>1.37734</v>
      </c>
      <c r="K30" s="130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130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130">
        <f>'2-3-2'!J30</f>
        <v>64.918266299999999</v>
      </c>
      <c r="N30" s="130">
        <f>IF(ISNUMBER('2-4-1'!N30),'2-4-1'!N30,IF(ISNUMBER('2-4-1'!S30),'2-4-1'!S30,'2010'!N30))</f>
        <v>2.044</v>
      </c>
      <c r="O30" s="130" t="str">
        <f>IF(ISNUMBER('2-4-2'!C30), '2-4-2'!C30, IF(ISNUMBER('2-4-2'!D30), '2-4-2'!D30, "XXX"))</f>
        <v>XXX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"XXX")</f>
        <v>9.5066220000000001</v>
      </c>
      <c r="S30" s="130">
        <f>IF(ISNUMBER('2-6-2'!B30), '2-6-2'!B30, IF(ISNUMBER('2-6-2'!C30), '2-6-2'!C30, IF(ISNUMBER('2-6-2'!D30), '2-6-2'!D30, IF(ISNUMBER('2-6-2'!E30), '2-6-2'!E30, "XXX"))))</f>
        <v>35.22</v>
      </c>
      <c r="T30" s="130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130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130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130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130">
        <f>'3-1'!C29</f>
        <v>0.27200000000000002</v>
      </c>
      <c r="Y30" s="130">
        <f>'3-2'!K29</f>
        <v>-1.3319611549999999</v>
      </c>
    </row>
    <row r="31" spans="1:25" ht="15.75" customHeight="1">
      <c r="A31" s="118" t="s">
        <v>40</v>
      </c>
      <c r="B31" s="142" t="s">
        <v>40</v>
      </c>
      <c r="C31" s="130">
        <f>IF(ISNUMBER('1-1'!B31),'1-1'!B31, "XXX")</f>
        <v>3</v>
      </c>
      <c r="D31" s="130" t="str">
        <f>IF(UCDP!S31, UCDP!S31, "0.0")</f>
        <v>0.0</v>
      </c>
      <c r="E31" s="130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130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130">
        <f>IF(ISNUMBER('1-5'!B30),'1-5'!B30, "XXX")</f>
        <v>3.7</v>
      </c>
      <c r="H31" s="130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130">
        <f>'2-1-2'!B30</f>
        <v>0.26821</v>
      </c>
      <c r="J31" s="130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130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130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130">
        <f>'2-3-2'!J31</f>
        <v>39.187274930000001</v>
      </c>
      <c r="N31" s="130">
        <f>IF(ISNUMBER('2-4-1'!N31),'2-4-1'!N31,IF(ISNUMBER('2-4-1'!S31),'2-4-1'!S31,'2010'!N31))</f>
        <v>11.109</v>
      </c>
      <c r="O31" s="130">
        <f>IF(ISNUMBER('2-4-2'!C31), '2-4-2'!C31, IF(ISNUMBER('2-4-2'!D31), '2-4-2'!D31, "XXX"))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"XXX")</f>
        <v>74.576819999999998</v>
      </c>
      <c r="S31" s="130">
        <f>IF(ISNUMBER('2-6-2'!B31), '2-6-2'!B31, IF(ISNUMBER('2-6-2'!C31), '2-6-2'!C31, IF(ISNUMBER('2-6-2'!D31), '2-6-2'!D31, IF(ISNUMBER('2-6-2'!E31), '2-6-2'!E31, "XXX"))))</f>
        <v>0.28999999999999998</v>
      </c>
      <c r="T31" s="130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130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130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130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130">
        <f>'3-1'!C30</f>
        <v>0.89200000000000002</v>
      </c>
      <c r="Y31" s="130">
        <f>'3-2'!K30</f>
        <v>1.137572765</v>
      </c>
    </row>
    <row r="32" spans="1:25" ht="15.75" customHeight="1">
      <c r="A32" s="118" t="s">
        <v>41</v>
      </c>
      <c r="B32" s="142" t="s">
        <v>41</v>
      </c>
      <c r="C32" s="130">
        <f>IF(ISNUMBER('1-1'!B32),'1-1'!B32, "XXX")</f>
        <v>3.1</v>
      </c>
      <c r="D32" s="130">
        <f>IF(UCDP!S32, UCDP!S32, "0.0")</f>
        <v>5.435377513390279E-5</v>
      </c>
      <c r="E32" s="130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130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130">
        <f>IF(ISNUMBER('1-5'!B31),'1-5'!B31, "XXX")</f>
        <v>9</v>
      </c>
      <c r="H32" s="130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130">
        <f>'2-1-2'!B31</f>
        <v>0.15998999999999999</v>
      </c>
      <c r="J32" s="130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130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130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130">
        <f>'2-3-2'!J32</f>
        <v>51.291210169999999</v>
      </c>
      <c r="N32" s="130">
        <f>IF(ISNUMBER('2-4-1'!N32),'2-4-1'!N32,IF(ISNUMBER('2-4-1'!S32),'2-4-1'!S32,'2010'!N32))</f>
        <v>2.6941228518994569</v>
      </c>
      <c r="O32" s="130" t="str">
        <f>IF(ISNUMBER('2-4-2'!C32), '2-4-2'!C32, IF(ISNUMBER('2-4-2'!D32), '2-4-2'!D32, "XXX"))</f>
        <v>XXX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"XXX")</f>
        <v>47.596519999999998</v>
      </c>
      <c r="S32" s="130">
        <f>IF(ISNUMBER('2-6-2'!B32), '2-6-2'!B32, IF(ISNUMBER('2-6-2'!C32), '2-6-2'!C32, IF(ISNUMBER('2-6-2'!D32), '2-6-2'!D32, IF(ISNUMBER('2-6-2'!E32), '2-6-2'!E32, "XXX"))))</f>
        <v>13.05</v>
      </c>
      <c r="T32" s="130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130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130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130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130">
        <f>'3-1'!C31</f>
        <v>9.4E-2</v>
      </c>
      <c r="Y32" s="130">
        <f>'3-2'!K31</f>
        <v>-1.5927370789999999</v>
      </c>
    </row>
    <row r="33" spans="1:25" ht="15.75" customHeight="1">
      <c r="A33" s="118" t="s">
        <v>42</v>
      </c>
      <c r="B33" s="142" t="s">
        <v>42</v>
      </c>
      <c r="C33" s="130">
        <f>IF(ISNUMBER('1-1'!B33),'1-1'!B33, "XXX")</f>
        <v>7</v>
      </c>
      <c r="D33" s="130">
        <f>IF(UCDP!S33, UCDP!S33, "0.0")</f>
        <v>0.10520356157620629</v>
      </c>
      <c r="E33" s="130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130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130">
        <f>IF(ISNUMBER('1-5'!B32),'1-5'!B32, "XXX")</f>
        <v>7.4</v>
      </c>
      <c r="H33" s="130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130">
        <f>'2-1-2'!B32</f>
        <v>0.17007</v>
      </c>
      <c r="J33" s="140">
        <f>AVERAGE('2-2-1'!V33, '2-2-1'!X33)</f>
        <v>2.9576449999999999</v>
      </c>
      <c r="K33" s="130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130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130">
        <f>'2-3-2'!J33</f>
        <v>19.248523710000001</v>
      </c>
      <c r="N33" s="130">
        <f>IF(ISNUMBER('2-4-1'!N33),'2-4-1'!N33,IF(ISNUMBER('2-4-1'!S33),'2-4-1'!S33,'2010'!N33))</f>
        <v>9.67</v>
      </c>
      <c r="O33" s="130" t="str">
        <f>IF(ISNUMBER('2-4-2'!C33), '2-4-2'!C33, IF(ISNUMBER('2-4-2'!D33), '2-4-2'!D33, "XXX"))</f>
        <v>XXX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"XXX")</f>
        <v>47.635840000000002</v>
      </c>
      <c r="S33" s="130">
        <f>IF(ISNUMBER('2-6-2'!B33), '2-6-2'!B33, IF(ISNUMBER('2-6-2'!C33), '2-6-2'!C33, IF(ISNUMBER('2-6-2'!D33), '2-6-2'!D33, IF(ISNUMBER('2-6-2'!E33), '2-6-2'!E33, "XXX"))))</f>
        <v>5.08</v>
      </c>
      <c r="T33" s="130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130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130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130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130">
        <f>'3-1'!C32</f>
        <v>0.58299999999999996</v>
      </c>
      <c r="Y33" s="130">
        <f>'3-2'!K32</f>
        <v>-8.9563510999999998E-2</v>
      </c>
    </row>
    <row r="34" spans="1:25" ht="15.75" customHeight="1">
      <c r="A34" s="118" t="s">
        <v>43</v>
      </c>
      <c r="B34" s="143" t="s">
        <v>43</v>
      </c>
      <c r="C34" s="130">
        <f>IF(ISNUMBER('1-1'!B34),'1-1'!B34, "XXX")</f>
        <v>9.6</v>
      </c>
      <c r="D34" s="130">
        <f>IF(UCDP!S34, UCDP!S34, "0.0")</f>
        <v>7.2413834744466749E-2</v>
      </c>
      <c r="E34" s="130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130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130">
        <f>IF(ISNUMBER('1-5'!B33),'1-5'!B33, "XXX")</f>
        <v>8.9</v>
      </c>
      <c r="H34" s="130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130">
        <f>'2-1-2'!B33</f>
        <v>9.9600000000000001E-3</v>
      </c>
      <c r="J34" s="130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130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130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130">
        <f>'2-3-2'!J34</f>
        <v>63.5724144</v>
      </c>
      <c r="N34" s="130">
        <f>IF(ISNUMBER('2-4-1'!N34),'2-4-1'!N34,IF(ISNUMBER('2-4-1'!S34),'2-4-1'!S34,'2010'!N34))</f>
        <v>1.732</v>
      </c>
      <c r="O34" s="130" t="str">
        <f>IF(ISNUMBER('2-4-2'!C34), '2-4-2'!C34, IF(ISNUMBER('2-4-2'!D34), '2-4-2'!D34, "XXX"))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"XXX")</f>
        <v>18.235399999999998</v>
      </c>
      <c r="S34" s="130">
        <f>IF(ISNUMBER('2-6-2'!B34), '2-6-2'!B34, IF(ISNUMBER('2-6-2'!C34), '2-6-2'!C34, IF(ISNUMBER('2-6-2'!D34), '2-6-2'!D34, IF(ISNUMBER('2-6-2'!E34), '2-6-2'!E34, "XXX"))))</f>
        <v>84.34</v>
      </c>
      <c r="T34" s="130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130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130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130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130">
        <f>'3-1'!C33</f>
        <v>0.36399999999999999</v>
      </c>
      <c r="Y34" s="130">
        <f>'3-2'!K33</f>
        <v>-1.1002517940000001</v>
      </c>
    </row>
    <row r="35" spans="1:25" ht="15.75" customHeight="1">
      <c r="A35" s="118" t="s">
        <v>44</v>
      </c>
      <c r="B35" s="143" t="s">
        <v>44</v>
      </c>
      <c r="C35" s="130">
        <f>IF(ISNUMBER('1-1'!B35),'1-1'!B35, "XXX")</f>
        <v>7.4</v>
      </c>
      <c r="D35" s="130" t="str">
        <f>IF(UCDP!S35, UCDP!S35, "0.0")</f>
        <v>0.0</v>
      </c>
      <c r="E35" s="130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130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130">
        <f>IF(ISNUMBER('1-5'!B34),'1-5'!B34, "XXX")</f>
        <v>7.9</v>
      </c>
      <c r="H35" s="130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130">
        <f>'2-1-2'!B34</f>
        <v>2.128E-2</v>
      </c>
      <c r="J35" s="140">
        <f>'2-2-1'!V35</f>
        <v>1.2564900000000001</v>
      </c>
      <c r="K35" s="130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130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130">
        <f>'2-3-2'!J35</f>
        <v>49.156761170000003</v>
      </c>
      <c r="N35" s="130">
        <f>IF(ISNUMBER('2-4-1'!N35),'2-4-1'!N35,IF(ISNUMBER('2-4-1'!S35),'2-4-1'!S35,'2010'!N35))</f>
        <v>1.346805583112721</v>
      </c>
      <c r="O35" s="130" t="str">
        <f>IF(ISNUMBER('2-4-2'!C35), '2-4-2'!C35, IF(ISNUMBER('2-4-2'!D35), '2-4-2'!D35, "XXX"))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"XXX")</f>
        <v>24.096820000000001</v>
      </c>
      <c r="S35" s="130">
        <f>IF(ISNUMBER('2-6-2'!B35), '2-6-2'!B35, IF(ISNUMBER('2-6-2'!C35), '2-6-2'!C35, IF(ISNUMBER('2-6-2'!D35), '2-6-2'!D35, IF(ISNUMBER('2-6-2'!E35), '2-6-2'!E35, "XXX"))))</f>
        <v>39.479999999999997</v>
      </c>
      <c r="T35" s="130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130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130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130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130">
        <f>'3-1'!C34</f>
        <v>0.255</v>
      </c>
      <c r="Y35" s="130">
        <f>'3-2'!K34</f>
        <v>-1.1220047470000001</v>
      </c>
    </row>
    <row r="36" spans="1:25" ht="15.75" customHeight="1">
      <c r="A36" s="118" t="s">
        <v>45</v>
      </c>
      <c r="B36" s="142" t="s">
        <v>45</v>
      </c>
      <c r="C36" s="130">
        <f>IF(ISNUMBER('1-1'!B36),'1-1'!B36, "XXX")</f>
        <v>4.5</v>
      </c>
      <c r="D36" s="130" t="str">
        <f>IF(UCDP!S36, UCDP!S36, "0.0")</f>
        <v>0.0</v>
      </c>
      <c r="E36" s="130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130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130">
        <f>IF(ISNUMBER('1-5'!B35),'1-5'!B35, "XXX")</f>
        <v>3.5</v>
      </c>
      <c r="H36" s="130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130">
        <f>'2-1-2'!B35</f>
        <v>0.22827</v>
      </c>
      <c r="J36" s="130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130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130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130">
        <f>'2-3-2'!J36</f>
        <v>30.91247177</v>
      </c>
      <c r="N36" s="130">
        <f>IF(ISNUMBER('2-4-1'!N36),'2-4-1'!N36,IF(ISNUMBER('2-4-1'!S36),'2-4-1'!S36,'2010'!N36))</f>
        <v>9.8856530070000002</v>
      </c>
      <c r="O36" s="130" t="str">
        <f>IF(ISNUMBER('2-4-2'!C36), '2-4-2'!C36, IF(ISNUMBER('2-4-2'!D36), '2-4-2'!D36, "XXX"))</f>
        <v>XXX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"XXX")</f>
        <v>74.498589999999993</v>
      </c>
      <c r="S36" s="130">
        <f>IF(ISNUMBER('2-6-2'!B36), '2-6-2'!B36, IF(ISNUMBER('2-6-2'!C36), '2-6-2'!C36, IF(ISNUMBER('2-6-2'!D36), '2-6-2'!D36, IF(ISNUMBER('2-6-2'!E36), '2-6-2'!E36, "XXX"))))</f>
        <v>0.48</v>
      </c>
      <c r="T36" s="130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130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130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130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130">
        <f>'3-1'!C35</f>
        <v>0.91200000000000003</v>
      </c>
      <c r="Y36" s="130">
        <f>'3-2'!K35</f>
        <v>0.97378629400000005</v>
      </c>
    </row>
    <row r="37" spans="1:25" ht="15.75" customHeight="1">
      <c r="A37" s="118" t="s">
        <v>46</v>
      </c>
      <c r="B37" s="142" t="s">
        <v>46</v>
      </c>
      <c r="C37" s="130">
        <f>IF(ISNUMBER('1-1'!B37),'1-1'!B37, "XXX")</f>
        <v>9.8000000000000007</v>
      </c>
      <c r="D37" s="130" t="str">
        <f>IF(UCDP!S37, UCDP!S37, "0.0")</f>
        <v>0.0</v>
      </c>
      <c r="E37" s="130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130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130">
        <f>IF(ISNUMBER('1-5'!B36),'1-5'!B36, "XXX")</f>
        <v>9.1999999999999993</v>
      </c>
      <c r="H37" s="130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130">
        <f>'2-1-2'!B36</f>
        <v>3.909E-2</v>
      </c>
      <c r="J37" s="130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130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130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130">
        <f>'2-3-2'!J37</f>
        <v>63.337661740000001</v>
      </c>
      <c r="N37" s="130">
        <f>IF(ISNUMBER('2-4-1'!N37),'2-4-1'!N37,IF(ISNUMBER('2-4-1'!S37),'2-4-1'!S37,'2010'!N37))</f>
        <v>1.7530000000000001</v>
      </c>
      <c r="O37" s="130" t="str">
        <f>IF(ISNUMBER('2-4-2'!C37), '2-4-2'!C37, IF(ISNUMBER('2-4-2'!D37), '2-4-2'!D37, "XXX"))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"XXX")</f>
        <v>23.428149999999999</v>
      </c>
      <c r="S37" s="130">
        <f>IF(ISNUMBER('2-6-2'!B37), '2-6-2'!B37, IF(ISNUMBER('2-6-2'!C37), '2-6-2'!C37, IF(ISNUMBER('2-6-2'!D37), '2-6-2'!D37, IF(ISNUMBER('2-6-2'!E37), '2-6-2'!E37, "XXX"))))</f>
        <v>31.64</v>
      </c>
      <c r="T37" s="130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130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130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130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130">
        <f>'3-1'!C36</f>
        <v>0.43099999999999999</v>
      </c>
      <c r="Y37" s="130">
        <f>'3-2'!K36</f>
        <v>-1.091179371</v>
      </c>
    </row>
    <row r="38" spans="1:25" ht="14">
      <c r="A38" s="118" t="s">
        <v>47</v>
      </c>
      <c r="B38" s="142" t="s">
        <v>47</v>
      </c>
      <c r="C38" s="130">
        <f>IF(ISNUMBER('1-1'!B38),'1-1'!B38, "XXX")</f>
        <v>5.7</v>
      </c>
      <c r="D38" s="130" t="str">
        <f>IF(UCDP!S38, UCDP!S38, "0.0")</f>
        <v>0.0</v>
      </c>
      <c r="E38" s="130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130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130">
        <f>IF(ISNUMBER('1-5'!B37),'1-5'!B37, "XXX")</f>
        <v>4.5</v>
      </c>
      <c r="H38" s="130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130">
        <f>'2-1-2'!B37</f>
        <v>0.36831999999999998</v>
      </c>
      <c r="J38" s="130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130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130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130">
        <f>'2-3-2'!J38</f>
        <v>12.394235610000001</v>
      </c>
      <c r="N38" s="130">
        <f>IF(ISNUMBER('2-4-1'!N38),'2-4-1'!N38,IF(ISNUMBER('2-4-1'!S38),'2-4-1'!S38,'2010'!N38))</f>
        <v>19.169999999999998</v>
      </c>
      <c r="O38" s="130" t="str">
        <f>IF(ISNUMBER('2-4-2'!C38), '2-4-2'!C38, IF(ISNUMBER('2-4-2'!D38), '2-4-2'!D38, "XXX"))</f>
        <v>XXX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"XXX")</f>
        <v>81.922409999999999</v>
      </c>
      <c r="S38" s="130">
        <f>IF(ISNUMBER('2-6-2'!B38), '2-6-2'!B38, IF(ISNUMBER('2-6-2'!C38), '2-6-2'!C38, IF(ISNUMBER('2-6-2'!D38), '2-6-2'!D38, IF(ISNUMBER('2-6-2'!E38), '2-6-2'!E38, "XXX"))))</f>
        <v>0</v>
      </c>
      <c r="T38" s="130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130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130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130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130">
        <f>'3-1'!C37</f>
        <v>0.78100000000000003</v>
      </c>
      <c r="Y38" s="130">
        <f>'3-2'!K37</f>
        <v>0.57056635600000005</v>
      </c>
    </row>
    <row r="39" spans="1:25" ht="14">
      <c r="A39" s="118" t="s">
        <v>48</v>
      </c>
      <c r="B39" s="142" t="s">
        <v>48</v>
      </c>
      <c r="C39" s="130">
        <f>IF(ISNUMBER('1-1'!B39),'1-1'!B39, "XXX")</f>
        <v>9.1999999999999993</v>
      </c>
      <c r="D39" s="130" t="str">
        <f>IF(UCDP!S39, UCDP!S39, "0.0")</f>
        <v>0.0</v>
      </c>
      <c r="E39" s="130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130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130">
        <f>IF(ISNUMBER('1-5'!B38),'1-5'!B38, "XXX")</f>
        <v>3.5</v>
      </c>
      <c r="H39" s="130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130">
        <f>'2-1-2'!B38</f>
        <v>0.42743999999999999</v>
      </c>
      <c r="J39" s="130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130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130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130">
        <f>'2-3-2'!J39</f>
        <v>48.797615049999997</v>
      </c>
      <c r="N39" s="130">
        <f>IF(ISNUMBER('2-4-1'!N39),'2-4-1'!N39,IF(ISNUMBER('2-4-1'!S39),'2-4-1'!S39,'2010'!N39))</f>
        <v>16.600000000000001</v>
      </c>
      <c r="O39" s="130">
        <f>IF(ISNUMBER('2-4-2'!C39), '2-4-2'!C39, IF(ISNUMBER('2-4-2'!D39), '2-4-2'!D39, "XXX"))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"XXX")</f>
        <v>82.441760000000002</v>
      </c>
      <c r="S39" s="130">
        <f>IF(ISNUMBER('2-6-2'!B39), '2-6-2'!B39, IF(ISNUMBER('2-6-2'!C39), '2-6-2'!C39, IF(ISNUMBER('2-6-2'!D39), '2-6-2'!D39, IF(ISNUMBER('2-6-2'!E39), '2-6-2'!E39, "XXX"))))</f>
        <v>0</v>
      </c>
      <c r="T39" s="130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130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130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130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130">
        <f>'3-1'!C38</f>
        <v>0.84799999999999998</v>
      </c>
      <c r="Y39" s="130">
        <f>'3-2'!K38</f>
        <v>1.100642562</v>
      </c>
    </row>
    <row r="40" spans="1:25" ht="14">
      <c r="A40" s="118" t="s">
        <v>243</v>
      </c>
      <c r="B40" s="142" t="s">
        <v>49</v>
      </c>
      <c r="C40" s="130">
        <f>IF(ISNUMBER('1-1'!B40),'1-1'!B40, "XXX")</f>
        <v>3.4</v>
      </c>
      <c r="D40" s="130" t="str">
        <f>IF(UCDP!S40, UCDP!S40, "0.0")</f>
        <v>0.0</v>
      </c>
      <c r="E40" s="130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130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130">
        <f>IF(ISNUMBER('1-5'!B39),'1-5'!B39, "XXX")</f>
        <v>3.5</v>
      </c>
      <c r="H40" s="130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130">
        <f>'2-1-2'!B39</f>
        <v>0.42792000000000002</v>
      </c>
      <c r="J40" s="130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130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130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130">
        <f>'2-3-2'!J40</f>
        <v>13.63102531</v>
      </c>
      <c r="N40" s="130">
        <f>IF(ISNUMBER('2-4-1'!N40),'2-4-1'!N40,IF(ISNUMBER('2-4-1'!S40),'2-4-1'!S40,'2010'!N40))</f>
        <v>18.111999999999998</v>
      </c>
      <c r="O40" s="130">
        <f>IF(ISNUMBER('2-4-2'!C40), '2-4-2'!C40, IF(ISNUMBER('2-4-2'!D40), '2-4-2'!D40, "XXX"))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"XXX")</f>
        <v>82.137150000000005</v>
      </c>
      <c r="S40" s="130">
        <f>IF(ISNUMBER('2-6-2'!B40), '2-6-2'!B40, IF(ISNUMBER('2-6-2'!C40), '2-6-2'!C40, IF(ISNUMBER('2-6-2'!D40), '2-6-2'!D40, IF(ISNUMBER('2-6-2'!E40), '2-6-2'!E40, "XXX"))))</f>
        <v>0</v>
      </c>
      <c r="T40" s="130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130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130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130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130">
        <f>'3-1'!C39</f>
        <v>0.90700000000000003</v>
      </c>
      <c r="Y40" s="130">
        <f>'3-2'!K39</f>
        <v>1.031690598</v>
      </c>
    </row>
    <row r="41" spans="1:25" ht="14">
      <c r="A41" s="118" t="s">
        <v>50</v>
      </c>
      <c r="B41" s="142" t="s">
        <v>50</v>
      </c>
      <c r="C41" s="130">
        <f>IF(ISNUMBER('1-1'!B41),'1-1'!B41, "XXX")</f>
        <v>2</v>
      </c>
      <c r="D41" s="130" t="str">
        <f>IF(UCDP!S41, UCDP!S41, "0.0")</f>
        <v>0.0</v>
      </c>
      <c r="E41" s="130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130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130">
        <f>IF(ISNUMBER('1-5'!B40),'1-5'!B40, "XXX")</f>
        <v>1.5</v>
      </c>
      <c r="H41" s="130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130">
        <f>'2-1-2'!B40</f>
        <v>0.74414000000000002</v>
      </c>
      <c r="J41" s="130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130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130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130">
        <f>'2-3-2'!J41</f>
        <v>14.561825750000001</v>
      </c>
      <c r="N41" s="130">
        <f>IF(ISNUMBER('2-4-1'!N41),'2-4-1'!N41,IF(ISNUMBER('2-4-1'!S41),'2-4-1'!S41,'2010'!N41))</f>
        <v>25.186</v>
      </c>
      <c r="O41" s="130">
        <f>IF(ISNUMBER('2-4-2'!C41), '2-4-2'!C41, IF(ISNUMBER('2-4-2'!D41), '2-4-2'!D41, "XXX"))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"XXX")</f>
        <v>90.872150000000005</v>
      </c>
      <c r="S41" s="130">
        <f>IF(ISNUMBER('2-6-2'!B41), '2-6-2'!B41, IF(ISNUMBER('2-6-2'!C41), '2-6-2'!C41, IF(ISNUMBER('2-6-2'!D41), '2-6-2'!D41, IF(ISNUMBER('2-6-2'!E41), '2-6-2'!E41, "XXX"))))</f>
        <v>0</v>
      </c>
      <c r="T41" s="130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130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130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130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130">
        <f>'3-1'!C40</f>
        <v>0.91900000000000004</v>
      </c>
      <c r="Y41" s="130">
        <f>'3-2'!K40</f>
        <v>1.497754335</v>
      </c>
    </row>
    <row r="42" spans="1:25" ht="14">
      <c r="A42" s="118" t="s">
        <v>51</v>
      </c>
      <c r="B42" s="142" t="s">
        <v>51</v>
      </c>
      <c r="C42" s="130">
        <f>IF(ISNUMBER('1-1'!B42),'1-1'!B42, "XXX")</f>
        <v>5.6</v>
      </c>
      <c r="D42" s="130" t="str">
        <f>IF(UCDP!S42, UCDP!S42, "0.0")</f>
        <v>0.0</v>
      </c>
      <c r="E42" s="130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130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130">
        <f>IF(ISNUMBER('1-5'!B41),'1-5'!B41, "XXX")</f>
        <v>7</v>
      </c>
      <c r="H42" s="130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130">
        <f>'2-1-2'!B41</f>
        <v>0.1472</v>
      </c>
      <c r="J42" s="140">
        <f>AVERAGE('2-2-1'!V42, '2-2-1'!X42)</f>
        <v>1.4446400000000001</v>
      </c>
      <c r="K42" s="130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130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130">
        <f>'2-3-2'!J42</f>
        <v>47.689678190000002</v>
      </c>
      <c r="N42" s="130">
        <f>IF(ISNUMBER('2-4-1'!N42),'2-4-1'!N42,IF(ISNUMBER('2-4-1'!S42),'2-4-1'!S42,'2010'!N42))</f>
        <v>5.03</v>
      </c>
      <c r="O42" s="130" t="str">
        <f>IF(ISNUMBER('2-4-2'!C42), '2-4-2'!C42, IF(ISNUMBER('2-4-2'!D42), '2-4-2'!D42, "XXX"))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"XXX")</f>
        <v>55.186869999999999</v>
      </c>
      <c r="S42" s="130">
        <f>IF(ISNUMBER('2-6-2'!B42), '2-6-2'!B42, IF(ISNUMBER('2-6-2'!C42), '2-6-2'!C42, IF(ISNUMBER('2-6-2'!D42), '2-6-2'!D42, IF(ISNUMBER('2-6-2'!E42), '2-6-2'!E42, "XXX"))))</f>
        <v>1.78</v>
      </c>
      <c r="T42" s="130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130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130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130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130">
        <f>'3-1'!C41</f>
        <v>0.60899999999999999</v>
      </c>
      <c r="Y42" s="130">
        <f>'3-2'!K41</f>
        <v>0.26047682799999999</v>
      </c>
    </row>
    <row r="43" spans="1:25" ht="14">
      <c r="A43" s="118" t="s">
        <v>52</v>
      </c>
      <c r="B43" s="142" t="s">
        <v>52</v>
      </c>
      <c r="C43" s="130">
        <f>IF(ISNUMBER('1-1'!B43),'1-1'!B43, "XXX")</f>
        <v>5.5</v>
      </c>
      <c r="D43" s="130" t="str">
        <f>IF(UCDP!S43, UCDP!S43, "0.0")</f>
        <v>0.0</v>
      </c>
      <c r="E43" s="130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130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130">
        <f>IF(ISNUMBER('1-5'!B42),'1-5'!B42, "XXX")</f>
        <v>6.6</v>
      </c>
      <c r="H43" s="130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130">
        <f>'2-1-2'!B42</f>
        <v>0.15185000000000001</v>
      </c>
      <c r="J43" s="130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130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130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130">
        <f>'2-3-2'!J43</f>
        <v>55.387092590000002</v>
      </c>
      <c r="N43" s="130">
        <f>IF(ISNUMBER('2-4-1'!N43),'2-4-1'!N43,IF(ISNUMBER('2-4-1'!S43),'2-4-1'!S43,'2010'!N43))</f>
        <v>2.12</v>
      </c>
      <c r="O43" s="130" t="str">
        <f>IF(ISNUMBER('2-4-2'!C43), '2-4-2'!C43, IF(ISNUMBER('2-4-2'!D43), '2-4-2'!D43, "XXX"))</f>
        <v>XXX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"XXX")</f>
        <v>54.826099999999997</v>
      </c>
      <c r="S43" s="130">
        <f>IF(ISNUMBER('2-6-2'!B43), '2-6-2'!B43, IF(ISNUMBER('2-6-2'!C43), '2-6-2'!C43, IF(ISNUMBER('2-6-2'!D43), '2-6-2'!D43, IF(ISNUMBER('2-6-2'!E43), '2-6-2'!E43, "XXX"))))</f>
        <v>5.51</v>
      </c>
      <c r="T43" s="130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130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130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130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130">
        <f>'3-1'!C42</f>
        <v>0.67200000000000004</v>
      </c>
      <c r="Y43" s="130">
        <f>'3-2'!K42</f>
        <v>-8.5500397000000006E-2</v>
      </c>
    </row>
    <row r="44" spans="1:25" ht="14">
      <c r="A44" s="118" t="s">
        <v>188</v>
      </c>
      <c r="B44" s="142" t="s">
        <v>53</v>
      </c>
      <c r="C44" s="130">
        <f>IF(ISNUMBER('1-1'!B44),'1-1'!B44, "XXX")</f>
        <v>7.6</v>
      </c>
      <c r="D44" s="130" t="str">
        <f>IF(UCDP!S44, UCDP!S44, "0.0")</f>
        <v>0.0</v>
      </c>
      <c r="E44" s="130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130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130">
        <f>IF(ISNUMBER('1-5'!B43),'1-5'!B43, "XXX")</f>
        <v>8.5</v>
      </c>
      <c r="H44" s="130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130">
        <f>'2-1-2'!B43</f>
        <v>8.8609999999999994E-2</v>
      </c>
      <c r="J44" s="130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130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130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130">
        <f>'2-3-2'!J44</f>
        <v>60.327495570000004</v>
      </c>
      <c r="N44" s="130">
        <f>IF(ISNUMBER('2-4-1'!N44),'2-4-1'!N44,IF(ISNUMBER('2-4-1'!S44),'2-4-1'!S44,'2010'!N44))</f>
        <v>8.3827888692830097</v>
      </c>
      <c r="O44" s="130" t="str">
        <f>IF(ISNUMBER('2-4-2'!C44), '2-4-2'!C44, IF(ISNUMBER('2-4-2'!D44), '2-4-2'!D44, "XXX"))</f>
        <v>XXX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"XXX")</f>
        <v>61.140880000000003</v>
      </c>
      <c r="S44" s="130">
        <f>IF(ISNUMBER('2-6-2'!B44), '2-6-2'!B44, IF(ISNUMBER('2-6-2'!C44), '2-6-2'!C44, IF(ISNUMBER('2-6-2'!D44), '2-6-2'!D44, IF(ISNUMBER('2-6-2'!E44), '2-6-2'!E44, "XXX"))))</f>
        <v>1.76</v>
      </c>
      <c r="T44" s="130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130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130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130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130">
        <f>'3-1'!C43</f>
        <v>0.21299999999999999</v>
      </c>
      <c r="Y44" s="130">
        <f>'3-2'!K43</f>
        <v>-1.057999372</v>
      </c>
    </row>
    <row r="45" spans="1:25" ht="14">
      <c r="A45" s="118" t="s">
        <v>54</v>
      </c>
      <c r="B45" s="142" t="s">
        <v>54</v>
      </c>
      <c r="C45" s="130">
        <f>IF(ISNUMBER('1-1'!B45),'1-1'!B45, "XXX")</f>
        <v>5.5</v>
      </c>
      <c r="D45" s="130" t="str">
        <f>IF(UCDP!S45, UCDP!S45, "0.0")</f>
        <v>0.0</v>
      </c>
      <c r="E45" s="130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130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130">
        <f>IF(ISNUMBER('1-5'!B44),'1-5'!B44, "XXX")</f>
        <v>6.9</v>
      </c>
      <c r="H45" s="130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130">
        <f>'2-1-2'!B44</f>
        <v>0.13883999999999999</v>
      </c>
      <c r="J45" s="130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130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130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130">
        <f>'2-3-2'!J45</f>
        <v>35.394744869999997</v>
      </c>
      <c r="N45" s="130">
        <f>IF(ISNUMBER('2-4-1'!N45),'2-4-1'!N45,IF(ISNUMBER('2-4-1'!S45),'2-4-1'!S45,'2010'!N45))</f>
        <v>5.2373540339999991</v>
      </c>
      <c r="O45" s="130" t="str">
        <f>IF(ISNUMBER('2-4-2'!C45), '2-4-2'!C45, IF(ISNUMBER('2-4-2'!D45), '2-4-2'!D45, "XXX"))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"XXX")</f>
        <v>58.095359999999999</v>
      </c>
      <c r="S45" s="130">
        <f>IF(ISNUMBER('2-6-2'!B45), '2-6-2'!B45, IF(ISNUMBER('2-6-2'!C45), '2-6-2'!C45, IF(ISNUMBER('2-6-2'!D45), '2-6-2'!D45, IF(ISNUMBER('2-6-2'!E45), '2-6-2'!E45, "XXX"))))</f>
        <v>3.77</v>
      </c>
      <c r="T45" s="130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130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130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130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130">
        <f>'3-1'!C44</f>
        <v>0.56499999999999995</v>
      </c>
      <c r="Y45" s="130">
        <f>'3-2'!K44</f>
        <v>0.16145725499999999</v>
      </c>
    </row>
    <row r="46" spans="1:25" ht="14">
      <c r="A46" s="118" t="s">
        <v>55</v>
      </c>
      <c r="B46" s="142" t="s">
        <v>55</v>
      </c>
      <c r="C46" s="130">
        <f>IF(ISNUMBER('1-1'!B46),'1-1'!B46, "XXX")</f>
        <v>3.3</v>
      </c>
      <c r="D46" s="130" t="str">
        <f>IF(UCDP!S46, UCDP!S46, "0.0")</f>
        <v>0.0</v>
      </c>
      <c r="E46" s="130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130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130">
        <f>IF(ISNUMBER('1-5'!B45),'1-5'!B45, "XXX")</f>
        <v>3.7</v>
      </c>
      <c r="H46" s="130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130">
        <f>'2-1-2'!B45</f>
        <v>0.59577000000000002</v>
      </c>
      <c r="J46" s="140">
        <f>AVERAGE('2-2-1'!V46, '2-2-1'!X46)</f>
        <v>3.16709</v>
      </c>
      <c r="K46" s="130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130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130">
        <f>'2-3-2'!J46</f>
        <v>22.650514600000001</v>
      </c>
      <c r="N46" s="130">
        <f>IF(ISNUMBER('2-4-1'!N46),'2-4-1'!N46,IF(ISNUMBER('2-4-1'!S46),'2-4-1'!S46,'2010'!N46))</f>
        <v>12.97</v>
      </c>
      <c r="O46" s="130">
        <f>IF(ISNUMBER('2-4-2'!C46), '2-4-2'!C46, IF(ISNUMBER('2-4-2'!D46), '2-4-2'!D46, "XXX"))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"XXX")</f>
        <v>90.861940000000004</v>
      </c>
      <c r="S46" s="130">
        <f>IF(ISNUMBER('2-6-2'!B46), '2-6-2'!B46, IF(ISNUMBER('2-6-2'!C46), '2-6-2'!C46, IF(ISNUMBER('2-6-2'!D46), '2-6-2'!D46, IF(ISNUMBER('2-6-2'!E46), '2-6-2'!E46, "XXX"))))</f>
        <v>0</v>
      </c>
      <c r="T46" s="130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130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130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130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130">
        <f>'3-1'!C45</f>
        <v>0.86699999999999999</v>
      </c>
      <c r="Y46" s="130">
        <f>'3-2'!K45</f>
        <v>1.106782317</v>
      </c>
    </row>
    <row r="47" spans="1:25" ht="14">
      <c r="A47" s="118" t="s">
        <v>56</v>
      </c>
      <c r="B47" s="142" t="s">
        <v>56</v>
      </c>
      <c r="C47" s="130" t="str">
        <f>IF(ISNUMBER('1-1'!B47),'1-1'!B47, "XXX")</f>
        <v>XXX</v>
      </c>
      <c r="D47" s="130" t="str">
        <f>IF(UCDP!S47, UCDP!S47, "0.0")</f>
        <v>0.0</v>
      </c>
      <c r="E47" s="130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130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130" t="str">
        <f>IF(ISNUMBER('1-5'!B46),'1-5'!B46, "XXX")</f>
        <v>XXX</v>
      </c>
      <c r="H47" s="130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130">
        <f>'2-1-2'!B46</f>
        <v>5.8409999999999997E-2</v>
      </c>
      <c r="J47" s="130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130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130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130">
        <f>'2-3-2'!J47</f>
        <v>12.13582325</v>
      </c>
      <c r="N47" s="130" t="str">
        <f>IF(ISNUMBER('2-4-1'!N47),'2-4-1'!N47,IF(ISNUMBER('2-4-1'!S47),'2-4-1'!S47,'2010'!N47))</f>
        <v>XXX</v>
      </c>
      <c r="O47" s="130" t="str">
        <f>IF(ISNUMBER('2-4-2'!C47), '2-4-2'!C47, IF(ISNUMBER('2-4-2'!D47), '2-4-2'!D47, "XXX"))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"XXX")</f>
        <v>66.829080000000005</v>
      </c>
      <c r="S47" s="130">
        <f>IF(ISNUMBER('2-6-2'!B47), '2-6-2'!B47, IF(ISNUMBER('2-6-2'!C47), '2-6-2'!C47, IF(ISNUMBER('2-6-2'!D47), '2-6-2'!D47, IF(ISNUMBER('2-6-2'!E47), '2-6-2'!E47, "XXX"))))</f>
        <v>31.99</v>
      </c>
      <c r="T47" s="130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130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130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130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130">
        <f>'3-1'!C46</f>
        <v>0.13300000000000001</v>
      </c>
      <c r="Y47" s="130">
        <f>'3-2'!K46</f>
        <v>-1.2357002500000001</v>
      </c>
    </row>
    <row r="48" spans="1:25" ht="14">
      <c r="A48" s="118" t="s">
        <v>57</v>
      </c>
      <c r="B48" s="142" t="s">
        <v>57</v>
      </c>
      <c r="C48" s="130">
        <f>IF(ISNUMBER('1-1'!B48),'1-1'!B48, "XXX")</f>
        <v>6.7</v>
      </c>
      <c r="D48" s="130">
        <f>IF(UCDP!S48, UCDP!S48, "0.0")</f>
        <v>1.8082431268269451E-2</v>
      </c>
      <c r="E48" s="130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130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130">
        <f>IF(ISNUMBER('1-5'!B47),'1-5'!B47, "XXX")</f>
        <v>8.5</v>
      </c>
      <c r="H48" s="130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130">
        <f>'2-1-2'!B47</f>
        <v>4.0200000000000001E-3</v>
      </c>
      <c r="J48" s="130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130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130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130">
        <f>'2-3-2'!J48</f>
        <v>36.996234889999997</v>
      </c>
      <c r="N48" s="130">
        <f>IF(ISNUMBER('2-4-1'!N48),'2-4-1'!N48,IF(ISNUMBER('2-4-1'!S48),'2-4-1'!S48,'2010'!N48))</f>
        <v>4.55</v>
      </c>
      <c r="O48" s="130" t="str">
        <f>IF(ISNUMBER('2-4-2'!C48), '2-4-2'!C48, IF(ISNUMBER('2-4-2'!D48), '2-4-2'!D48, "XXX"))</f>
        <v>XXX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"XXX")</f>
        <v>11.816649999999999</v>
      </c>
      <c r="S48" s="130">
        <f>IF(ISNUMBER('2-6-2'!B48), '2-6-2'!B48, IF(ISNUMBER('2-6-2'!C48), '2-6-2'!C48, IF(ISNUMBER('2-6-2'!D48), '2-6-2'!D48, IF(ISNUMBER('2-6-2'!E48), '2-6-2'!E48, "XXX"))))</f>
        <v>35.159999999999997</v>
      </c>
      <c r="T48" s="130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130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130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130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130">
        <f>'3-1'!C47</f>
        <v>0.247</v>
      </c>
      <c r="Y48" s="130">
        <f>'3-2'!K47</f>
        <v>-1.0927395820000001</v>
      </c>
    </row>
    <row r="49" spans="1:25" ht="14">
      <c r="A49" s="118" t="s">
        <v>58</v>
      </c>
      <c r="B49" s="142" t="s">
        <v>58</v>
      </c>
      <c r="C49" s="130">
        <f>IF(ISNUMBER('1-1'!B49),'1-1'!B49, "XXX")</f>
        <v>5.3</v>
      </c>
      <c r="D49" s="130" t="str">
        <f>IF(UCDP!S49, UCDP!S49, "0.0")</f>
        <v>0.0</v>
      </c>
      <c r="E49" s="130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130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130">
        <f>IF(ISNUMBER('1-5'!B48),'1-5'!B48, "XXX")</f>
        <v>5.9</v>
      </c>
      <c r="H49" s="130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130">
        <f>'2-1-2'!B48</f>
        <v>9.8220000000000002E-2</v>
      </c>
      <c r="J49" s="140">
        <f>'2-2-1'!U49</f>
        <v>4.4192400000000003</v>
      </c>
      <c r="K49" s="130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130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130">
        <f>'2-3-2'!J49</f>
        <v>15.587112429999999</v>
      </c>
      <c r="N49" s="130">
        <f>IF(ISNUMBER('2-4-1'!N49),'2-4-1'!N49,IF(ISNUMBER('2-4-1'!S49),'2-4-1'!S49,'2010'!N49))</f>
        <v>2.3330000000000002</v>
      </c>
      <c r="O49" s="130" t="str">
        <f>IF(ISNUMBER('2-4-2'!C49), '2-4-2'!C49, IF(ISNUMBER('2-4-2'!D49), '2-4-2'!D49, "XXX"))</f>
        <v>XXX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"XXX")</f>
        <v>57.253709999999998</v>
      </c>
      <c r="S49" s="130">
        <f>IF(ISNUMBER('2-6-2'!B49), '2-6-2'!B49, IF(ISNUMBER('2-6-2'!C49), '2-6-2'!C49, IF(ISNUMBER('2-6-2'!D49), '2-6-2'!D49, IF(ISNUMBER('2-6-2'!E49), '2-6-2'!E49, "XXX"))))</f>
        <v>0.52</v>
      </c>
      <c r="T49" s="130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130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130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130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130">
        <f>'3-1'!C48</f>
        <v>0.14299999999999999</v>
      </c>
      <c r="Y49" s="130">
        <f>'3-2'!K48</f>
        <v>-0.55805569899999996</v>
      </c>
    </row>
    <row r="50" spans="1:25" ht="14">
      <c r="A50" s="118" t="s">
        <v>59</v>
      </c>
      <c r="B50" s="142" t="s">
        <v>59</v>
      </c>
      <c r="C50" s="130">
        <f>IF(ISNUMBER('1-1'!B50),'1-1'!B50, "XXX")</f>
        <v>2</v>
      </c>
      <c r="D50" s="130" t="str">
        <f>IF(UCDP!S50, UCDP!S50, "0.0")</f>
        <v>0.0</v>
      </c>
      <c r="E50" s="130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130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130">
        <f>IF(ISNUMBER('1-5'!B49),'1-5'!B49, "XXX")</f>
        <v>1.5</v>
      </c>
      <c r="H50" s="130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130">
        <f>'2-1-2'!B49</f>
        <v>0.62456</v>
      </c>
      <c r="J50" s="130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130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130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130">
        <f>'2-3-2'!J50</f>
        <v>18.998277659999999</v>
      </c>
      <c r="N50" s="130">
        <f>IF(ISNUMBER('2-4-1'!N50),'2-4-1'!N50,IF(ISNUMBER('2-4-1'!S50),'2-4-1'!S50,'2010'!N50))</f>
        <v>23.927</v>
      </c>
      <c r="O50" s="130">
        <f>IF(ISNUMBER('2-4-2'!C50), '2-4-2'!C50, IF(ISNUMBER('2-4-2'!D50), '2-4-2'!D50, "XXX"))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"XXX")</f>
        <v>86.56165</v>
      </c>
      <c r="S50" s="130">
        <f>IF(ISNUMBER('2-6-2'!B50), '2-6-2'!B50, IF(ISNUMBER('2-6-2'!C50), '2-6-2'!C50, IF(ISNUMBER('2-6-2'!D50), '2-6-2'!D50, IF(ISNUMBER('2-6-2'!E50), '2-6-2'!E50, "XXX"))))</f>
        <v>0</v>
      </c>
      <c r="T50" s="130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130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130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130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130">
        <f>'3-1'!C49</f>
        <v>0.88200000000000001</v>
      </c>
      <c r="Y50" s="130">
        <f>'3-2'!K49</f>
        <v>1.480869293</v>
      </c>
    </row>
    <row r="51" spans="1:25" ht="14">
      <c r="A51" s="118" t="s">
        <v>60</v>
      </c>
      <c r="B51" s="142" t="s">
        <v>60</v>
      </c>
      <c r="C51" s="130">
        <f>IF(ISNUMBER('1-1'!B51),'1-1'!B51, "XXX")</f>
        <v>2</v>
      </c>
      <c r="D51" s="130" t="str">
        <f>IF(UCDP!S51, UCDP!S51, "0.0")</f>
        <v>0.0</v>
      </c>
      <c r="E51" s="130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130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130">
        <f>IF(ISNUMBER('1-5'!B50),'1-5'!B50, "XXX")</f>
        <v>3.2</v>
      </c>
      <c r="H51" s="130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130">
        <f>'2-1-2'!B50</f>
        <v>0.59921000000000002</v>
      </c>
      <c r="J51" s="130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130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130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130">
        <f>'2-3-2'!J51</f>
        <v>9.5284071000000008</v>
      </c>
      <c r="N51" s="130">
        <f>IF(ISNUMBER('2-4-1'!N51),'2-4-1'!N51,IF(ISNUMBER('2-4-1'!S51),'2-4-1'!S51,'2010'!N51))</f>
        <v>28.693999999999999</v>
      </c>
      <c r="O51" s="130">
        <f>IF(ISNUMBER('2-4-2'!C51), '2-4-2'!C51, IF(ISNUMBER('2-4-2'!D51), '2-4-2'!D51, "XXX"))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"XXX")</f>
        <v>88.727549999999994</v>
      </c>
      <c r="S51" s="130">
        <f>IF(ISNUMBER('2-6-2'!B51), '2-6-2'!B51, IF(ISNUMBER('2-6-2'!C51), '2-6-2'!C51, IF(ISNUMBER('2-6-2'!D51), '2-6-2'!D51, IF(ISNUMBER('2-6-2'!E51), '2-6-2'!E51, "XXX"))))</f>
        <v>0</v>
      </c>
      <c r="T51" s="130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130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130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130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130">
        <f>'3-1'!C50</f>
        <v>0.88400000000000001</v>
      </c>
      <c r="Y51" s="130">
        <f>'3-2'!K50</f>
        <v>1.2872060540000001</v>
      </c>
    </row>
    <row r="52" spans="1:25" ht="14">
      <c r="A52" s="118" t="s">
        <v>61</v>
      </c>
      <c r="B52" s="142" t="s">
        <v>61</v>
      </c>
      <c r="C52" s="130">
        <f>IF(ISNUMBER('1-1'!B52),'1-1'!B52, "XXX")</f>
        <v>5.8</v>
      </c>
      <c r="D52" s="130" t="str">
        <f>IF(UCDP!S52, UCDP!S52, "0.0")</f>
        <v>0.0</v>
      </c>
      <c r="E52" s="130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130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130">
        <f>IF(ISNUMBER('1-5'!B51),'1-5'!B51, "XXX")</f>
        <v>6.7</v>
      </c>
      <c r="H52" s="130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130">
        <f>'2-1-2'!B51</f>
        <v>9.7339999999999996E-2</v>
      </c>
      <c r="J52" s="130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130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130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130">
        <f>'2-3-2'!J52</f>
        <v>50.515850069999999</v>
      </c>
      <c r="N52" s="130" t="str">
        <f>IF(ISNUMBER('2-4-1'!N52),'2-4-1'!N52,IF(ISNUMBER('2-4-1'!S52),'2-4-1'!S52,'2010'!N52))</f>
        <v>XXX</v>
      </c>
      <c r="O52" s="130" t="str">
        <f>IF(ISNUMBER('2-4-2'!C52), '2-4-2'!C52, IF(ISNUMBER('2-4-2'!D52), '2-4-2'!D52, "XXX"))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"XXX")</f>
        <v>66.555480000000003</v>
      </c>
      <c r="S52" s="130">
        <f>IF(ISNUMBER('2-6-2'!B52), '2-6-2'!B52, IF(ISNUMBER('2-6-2'!C52), '2-6-2'!C52, IF(ISNUMBER('2-6-2'!D52), '2-6-2'!D52, IF(ISNUMBER('2-6-2'!E52), '2-6-2'!E52, "XXX"))))</f>
        <v>4.7</v>
      </c>
      <c r="T52" s="130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130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130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130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130">
        <f>'3-1'!C51</f>
        <v>0.35899999999999999</v>
      </c>
      <c r="Y52" s="130">
        <f>'3-2'!K51</f>
        <v>-0.766946197</v>
      </c>
    </row>
    <row r="53" spans="1:25" ht="14">
      <c r="A53" s="118" t="s">
        <v>62</v>
      </c>
      <c r="B53" s="142" t="s">
        <v>62</v>
      </c>
      <c r="C53" s="130">
        <f>IF(ISNUMBER('1-1'!B53),'1-1'!B53, "XXX")</f>
        <v>6.2</v>
      </c>
      <c r="D53" s="130" t="str">
        <f>IF(UCDP!S53, UCDP!S53, "0.0")</f>
        <v>0.0</v>
      </c>
      <c r="E53" s="130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130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130">
        <f>IF(ISNUMBER('1-5'!B52),'1-5'!B52, "XXX")</f>
        <v>6.8</v>
      </c>
      <c r="H53" s="130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130">
        <f>'2-1-2'!B52</f>
        <v>5.3039999999999997E-2</v>
      </c>
      <c r="J53" s="130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130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130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130">
        <f>'2-3-2'!J53</f>
        <v>13.153462409999999</v>
      </c>
      <c r="N53" s="130">
        <f>IF(ISNUMBER('2-4-1'!N53),'2-4-1'!N53,IF(ISNUMBER('2-4-1'!S53),'2-4-1'!S53,'2010'!N53))</f>
        <v>2.9590000000000001</v>
      </c>
      <c r="O53" s="130" t="str">
        <f>IF(ISNUMBER('2-4-2'!C53), '2-4-2'!C53, IF(ISNUMBER('2-4-2'!D53), '2-4-2'!D53, "XXX"))</f>
        <v>XXX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"XXX")</f>
        <v>25.551929999999999</v>
      </c>
      <c r="S53" s="130">
        <f>IF(ISNUMBER('2-6-2'!B53), '2-6-2'!B53, IF(ISNUMBER('2-6-2'!C53), '2-6-2'!C53, IF(ISNUMBER('2-6-2'!D53), '2-6-2'!D53, IF(ISNUMBER('2-6-2'!E53), '2-6-2'!E53, "XXX"))))</f>
        <v>22</v>
      </c>
      <c r="T53" s="130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130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130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130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130">
        <f>'3-1'!C52</f>
        <v>0.24399999999999999</v>
      </c>
      <c r="Y53" s="130">
        <f>'3-2'!K52</f>
        <v>-0.79120814799999994</v>
      </c>
    </row>
    <row r="54" spans="1:25" ht="14">
      <c r="A54" s="118" t="s">
        <v>63</v>
      </c>
      <c r="B54" s="142" t="s">
        <v>63</v>
      </c>
      <c r="C54" s="130">
        <f>IF(ISNUMBER('1-1'!B54),'1-1'!B54, "XXX")</f>
        <v>8.1999999999999993</v>
      </c>
      <c r="D54" s="130">
        <f>IF(UCDP!S54, UCDP!S54, "0.0")</f>
        <v>0.32272741564198981</v>
      </c>
      <c r="E54" s="130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130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130">
        <f>IF(ISNUMBER('1-5'!B53),'1-5'!B53, "XXX")</f>
        <v>5.4</v>
      </c>
      <c r="H54" s="130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130">
        <f>'2-1-2'!B53</f>
        <v>0.10717</v>
      </c>
      <c r="J54" s="130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130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130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130">
        <f>'2-3-2'!J54</f>
        <v>75.673599240000001</v>
      </c>
      <c r="N54" s="130">
        <f>IF(ISNUMBER('2-4-1'!N54),'2-4-1'!N54,IF(ISNUMBER('2-4-1'!S54),'2-4-1'!S54,'2010'!N54))</f>
        <v>7.1577671467067701</v>
      </c>
      <c r="O54" s="130" t="str">
        <f>IF(ISNUMBER('2-4-2'!C54), '2-4-2'!C54, IF(ISNUMBER('2-4-2'!D54), '2-4-2'!D54, "XXX"))</f>
        <v>XXX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"XXX")</f>
        <v>42.590420000000002</v>
      </c>
      <c r="S54" s="130">
        <f>IF(ISNUMBER('2-6-2'!B54), '2-6-2'!B54, IF(ISNUMBER('2-6-2'!C54), '2-6-2'!C54, IF(ISNUMBER('2-6-2'!D54), '2-6-2'!D54, IF(ISNUMBER('2-6-2'!E54), '2-6-2'!E54, "XXX"))))</f>
        <v>10.09</v>
      </c>
      <c r="T54" s="130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130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130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130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130">
        <f>'3-1'!C53</f>
        <v>0.55200000000000005</v>
      </c>
      <c r="Y54" s="130">
        <f>'3-2'!K53</f>
        <v>-0.15244522699999999</v>
      </c>
    </row>
    <row r="55" spans="1:25" ht="14">
      <c r="A55" s="118" t="s">
        <v>64</v>
      </c>
      <c r="B55" s="142" t="s">
        <v>64</v>
      </c>
      <c r="C55" s="130">
        <f>IF(ISNUMBER('1-1'!B55),'1-1'!B55, "XXX")</f>
        <v>2.1</v>
      </c>
      <c r="D55" s="130" t="str">
        <f>IF(UCDP!S55, UCDP!S55, "0.0")</f>
        <v>0.0</v>
      </c>
      <c r="E55" s="130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130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130">
        <f>IF(ISNUMBER('1-5'!B54),'1-5'!B54, "XXX")</f>
        <v>2.9</v>
      </c>
      <c r="H55" s="130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130">
        <f>'2-1-2'!B54</f>
        <v>0.61643999999999999</v>
      </c>
      <c r="J55" s="130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130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130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130">
        <f>'2-3-2'!J55</f>
        <v>14.412234310000001</v>
      </c>
      <c r="N55" s="130">
        <f>IF(ISNUMBER('2-4-1'!N55),'2-4-1'!N55,IF(ISNUMBER('2-4-1'!S55),'2-4-1'!S55,'2010'!N55))</f>
        <v>26.279</v>
      </c>
      <c r="O55" s="130">
        <f>IF(ISNUMBER('2-4-2'!C55), '2-4-2'!C55, IF(ISNUMBER('2-4-2'!D55), '2-4-2'!D55, "XXX"))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"XXX")</f>
        <v>88.803979999999996</v>
      </c>
      <c r="S55" s="130">
        <f>IF(ISNUMBER('2-6-2'!B55), '2-6-2'!B55, IF(ISNUMBER('2-6-2'!C55), '2-6-2'!C55, IF(ISNUMBER('2-6-2'!D55), '2-6-2'!D55, IF(ISNUMBER('2-6-2'!E55), '2-6-2'!E55, "XXX"))))</f>
        <v>0</v>
      </c>
      <c r="T55" s="130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130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130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130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130">
        <f>'3-1'!C54</f>
        <v>0.90100000000000002</v>
      </c>
      <c r="Y55" s="130">
        <f>'3-2'!K54</f>
        <v>1.3613168</v>
      </c>
    </row>
    <row r="56" spans="1:25" ht="14">
      <c r="A56" s="118" t="s">
        <v>65</v>
      </c>
      <c r="B56" s="142" t="s">
        <v>65</v>
      </c>
      <c r="C56" s="130">
        <f>IF(ISNUMBER('1-1'!B56),'1-1'!B56, "XXX")</f>
        <v>4.7</v>
      </c>
      <c r="D56" s="130" t="str">
        <f>IF(UCDP!S56, UCDP!S56, "0.0")</f>
        <v>0.0</v>
      </c>
      <c r="E56" s="130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130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130">
        <f>IF(ISNUMBER('1-5'!B55),'1-5'!B55, "XXX")</f>
        <v>4.5</v>
      </c>
      <c r="H56" s="130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130">
        <f>'2-1-2'!B55</f>
        <v>4.0919999999999998E-2</v>
      </c>
      <c r="J56" s="130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130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130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130">
        <f>'2-3-2'!J56</f>
        <v>38.469032290000001</v>
      </c>
      <c r="N56" s="130">
        <f>IF(ISNUMBER('2-4-1'!N56),'2-4-1'!N56,IF(ISNUMBER('2-4-1'!S56),'2-4-1'!S56,'2010'!N56))</f>
        <v>6.5570000000000004</v>
      </c>
      <c r="O56" s="130" t="str">
        <f>IF(ISNUMBER('2-4-2'!C56), '2-4-2'!C56, IF(ISNUMBER('2-4-2'!D56), '2-4-2'!D56, "XXX"))</f>
        <v>XXX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"XXX")</f>
        <v>23.755880000000001</v>
      </c>
      <c r="S56" s="130">
        <f>IF(ISNUMBER('2-6-2'!B56), '2-6-2'!B56, IF(ISNUMBER('2-6-2'!C56), '2-6-2'!C56, IF(ISNUMBER('2-6-2'!D56), '2-6-2'!D56, IF(ISNUMBER('2-6-2'!E56), '2-6-2'!E56, "XXX"))))</f>
        <v>14.74</v>
      </c>
      <c r="T56" s="130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130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130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130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130">
        <f>'3-1'!C55</f>
        <v>0.73299999999999998</v>
      </c>
      <c r="Y56" s="130">
        <f>'3-2'!K55</f>
        <v>0.55061107899999995</v>
      </c>
    </row>
    <row r="57" spans="1:25" ht="14">
      <c r="A57" s="118" t="s">
        <v>66</v>
      </c>
      <c r="B57" s="142" t="s">
        <v>66</v>
      </c>
      <c r="C57" s="130">
        <f>IF(ISNUMBER('1-1'!B57),'1-1'!B57, "XXX")</f>
        <v>3.7</v>
      </c>
      <c r="D57" s="130" t="str">
        <f>IF(UCDP!S57, UCDP!S57, "0.0")</f>
        <v>0.0</v>
      </c>
      <c r="E57" s="130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130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130">
        <f>IF(ISNUMBER('1-5'!B56),'1-5'!B56, "XXX")</f>
        <v>3.9</v>
      </c>
      <c r="H57" s="130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130">
        <f>'2-1-2'!B56</f>
        <v>0.33561000000000002</v>
      </c>
      <c r="J57" s="130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130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130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130">
        <f>'2-3-2'!J57</f>
        <v>34.223377229999997</v>
      </c>
      <c r="N57" s="130">
        <f>IF(ISNUMBER('2-4-1'!N57),'2-4-1'!N57,IF(ISNUMBER('2-4-1'!S57),'2-4-1'!S57,'2010'!N57))</f>
        <v>20.422000000000001</v>
      </c>
      <c r="O57" s="130" t="str">
        <f>IF(ISNUMBER('2-4-2'!C57), '2-4-2'!C57, IF(ISNUMBER('2-4-2'!D57), '2-4-2'!D57, "XXX"))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"XXX")</f>
        <v>63.010509999999996</v>
      </c>
      <c r="S57" s="130">
        <f>IF(ISNUMBER('2-6-2'!B57), '2-6-2'!B57, IF(ISNUMBER('2-6-2'!C57), '2-6-2'!C57, IF(ISNUMBER('2-6-2'!D57), '2-6-2'!D57, IF(ISNUMBER('2-6-2'!E57), '2-6-2'!E57, "XXX"))))</f>
        <v>0</v>
      </c>
      <c r="T57" s="130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130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130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130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130">
        <f>'3-1'!C56</f>
        <v>0.89100000000000001</v>
      </c>
      <c r="Y57" s="130">
        <f>'3-2'!K56</f>
        <v>1.020667553</v>
      </c>
    </row>
    <row r="58" spans="1:25" ht="14">
      <c r="A58" s="118" t="s">
        <v>67</v>
      </c>
      <c r="B58" s="142" t="s">
        <v>67</v>
      </c>
      <c r="C58" s="130">
        <f>IF(ISNUMBER('1-1'!B58),'1-1'!B58, "XXX")</f>
        <v>5.3</v>
      </c>
      <c r="D58" s="130" t="str">
        <f>IF(UCDP!S58, UCDP!S58, "0.0")</f>
        <v>0.0</v>
      </c>
      <c r="E58" s="130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130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130">
        <f>IF(ISNUMBER('1-5'!B57),'1-5'!B57, "XXX")</f>
        <v>7.1</v>
      </c>
      <c r="H58" s="130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130">
        <f>'2-1-2'!B57</f>
        <v>0.12366000000000001</v>
      </c>
      <c r="J58" s="130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130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130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130">
        <f>'2-3-2'!J58</f>
        <v>61.623710629999998</v>
      </c>
      <c r="N58" s="130">
        <f>IF(ISNUMBER('2-4-1'!N58),'2-4-1'!N58,IF(ISNUMBER('2-4-1'!S58),'2-4-1'!S58,'2010'!N58))</f>
        <v>4.6500000000000004</v>
      </c>
      <c r="O58" s="130" t="str">
        <f>IF(ISNUMBER('2-4-2'!C58), '2-4-2'!C58, IF(ISNUMBER('2-4-2'!D58), '2-4-2'!D58, "XXX"))</f>
        <v>XXX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"XXX")</f>
        <v>56.477539999999998</v>
      </c>
      <c r="S58" s="130">
        <f>IF(ISNUMBER('2-6-2'!B58), '2-6-2'!B58, IF(ISNUMBER('2-6-2'!C58), '2-6-2'!C58, IF(ISNUMBER('2-6-2'!D58), '2-6-2'!D58, IF(ISNUMBER('2-6-2'!E58), '2-6-2'!E58, "XXX"))))</f>
        <v>6.54</v>
      </c>
      <c r="T58" s="130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130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130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130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130">
        <f>'3-1'!C57</f>
        <v>0.57799999999999996</v>
      </c>
      <c r="Y58" s="130">
        <f>'3-2'!K57</f>
        <v>-9.5315672000000004E-2</v>
      </c>
    </row>
    <row r="59" spans="1:25" ht="14">
      <c r="A59" s="118" t="s">
        <v>68</v>
      </c>
      <c r="B59" s="142" t="s">
        <v>68</v>
      </c>
      <c r="C59" s="130">
        <f>IF(ISNUMBER('1-1'!B59),'1-1'!B59, "XXX")</f>
        <v>8.5</v>
      </c>
      <c r="D59" s="130" t="str">
        <f>IF(UCDP!S59, UCDP!S59, "0.0")</f>
        <v>0.0</v>
      </c>
      <c r="E59" s="130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130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130">
        <f>IF(ISNUMBER('1-5'!B58),'1-5'!B58, "XXX")</f>
        <v>8.6</v>
      </c>
      <c r="H59" s="130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130">
        <f>'2-1-2'!B58</f>
        <v>5.5700000000000003E-3</v>
      </c>
      <c r="J59" s="130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130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130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130">
        <f>'2-3-2'!J59</f>
        <v>71.55970001</v>
      </c>
      <c r="N59" s="130">
        <f>IF(ISNUMBER('2-4-1'!N59),'2-4-1'!N59,IF(ISNUMBER('2-4-1'!S59),'2-4-1'!S59,'2010'!N59))</f>
        <v>1.0489999999999999</v>
      </c>
      <c r="O59" s="130" t="str">
        <f>IF(ISNUMBER('2-4-2'!C59), '2-4-2'!C59, IF(ISNUMBER('2-4-2'!D59), '2-4-2'!D59, "XXX"))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"XXX")</f>
        <v>7.1724019999999999</v>
      </c>
      <c r="S59" s="130">
        <f>IF(ISNUMBER('2-6-2'!B59), '2-6-2'!B59, IF(ISNUMBER('2-6-2'!C59), '2-6-2'!C59, IF(ISNUMBER('2-6-2'!D59), '2-6-2'!D59, IF(ISNUMBER('2-6-2'!E59), '2-6-2'!E59, "XXX"))))</f>
        <v>56.07</v>
      </c>
      <c r="T59" s="130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130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130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130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130">
        <f>'3-1'!C58</f>
        <v>0.26900000000000002</v>
      </c>
      <c r="Y59" s="130">
        <f>'3-2'!K58</f>
        <v>-1.252124786</v>
      </c>
    </row>
    <row r="60" spans="1:25" ht="14">
      <c r="A60" s="118" t="s">
        <v>69</v>
      </c>
      <c r="B60" s="142" t="s">
        <v>69</v>
      </c>
      <c r="C60" s="130">
        <f>IF(ISNUMBER('1-1'!B60),'1-1'!B60, "XXX")</f>
        <v>9.6</v>
      </c>
      <c r="D60" s="130" t="str">
        <f>IF(UCDP!S60, UCDP!S60, "0.0")</f>
        <v>0.0</v>
      </c>
      <c r="E60" s="130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130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130">
        <f>IF(ISNUMBER('1-5'!B59),'1-5'!B59, "XXX")</f>
        <v>9.1</v>
      </c>
      <c r="H60" s="130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130">
        <f>'2-1-2'!B59</f>
        <v>2.7969999999999998E-2</v>
      </c>
      <c r="J60" s="130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130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130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130">
        <f>'2-3-2'!J60</f>
        <v>40.120021819999998</v>
      </c>
      <c r="N60" s="130">
        <f>IF(ISNUMBER('2-4-1'!N60),'2-4-1'!N60,IF(ISNUMBER('2-4-1'!S60),'2-4-1'!S60,'2010'!N60))</f>
        <v>3.27</v>
      </c>
      <c r="O60" s="130" t="str">
        <f>IF(ISNUMBER('2-4-2'!C60), '2-4-2'!C60, IF(ISNUMBER('2-4-2'!D60), '2-4-2'!D60, "XXX"))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"XXX")</f>
        <v>25.585730000000002</v>
      </c>
      <c r="S60" s="130">
        <f>IF(ISNUMBER('2-6-2'!B60), '2-6-2'!B60, IF(ISNUMBER('2-6-2'!C60), '2-6-2'!C60, IF(ISNUMBER('2-6-2'!D60), '2-6-2'!D60, IF(ISNUMBER('2-6-2'!E60), '2-6-2'!E60, "XXX"))))</f>
        <v>23.27</v>
      </c>
      <c r="T60" s="130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130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130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130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130">
        <f>'3-1'!C59</f>
        <v>0.45400000000000001</v>
      </c>
      <c r="Y60" s="130">
        <f>'3-2'!K59</f>
        <v>-0.522049129</v>
      </c>
    </row>
    <row r="61" spans="1:25" ht="14">
      <c r="A61" s="118" t="s">
        <v>70</v>
      </c>
      <c r="B61" s="142" t="s">
        <v>70</v>
      </c>
      <c r="C61" s="130">
        <f>IF(ISNUMBER('1-1'!B61),'1-1'!B61, "XXX")</f>
        <v>5.4</v>
      </c>
      <c r="D61" s="130" t="str">
        <f>IF(UCDP!S61, UCDP!S61, "0.0")</f>
        <v>0.0</v>
      </c>
      <c r="E61" s="130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130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130">
        <f>IF(ISNUMBER('1-5'!B60),'1-5'!B60, "XXX")</f>
        <v>5.8</v>
      </c>
      <c r="H61" s="130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130">
        <f>'2-1-2'!B60</f>
        <v>7.3590000000000003E-2</v>
      </c>
      <c r="J61" s="130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130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130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130">
        <f>'2-3-2'!J61</f>
        <v>49.799365999999999</v>
      </c>
      <c r="N61" s="130">
        <f>IF(ISNUMBER('2-4-1'!N61),'2-4-1'!N61,IF(ISNUMBER('2-4-1'!S61),'2-4-1'!S61,'2010'!N61))</f>
        <v>3.29</v>
      </c>
      <c r="O61" s="130">
        <f>IF(ISNUMBER('2-4-2'!C61), '2-4-2'!C61, IF(ISNUMBER('2-4-2'!D61), '2-4-2'!D61, "XXX"))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"XXX")</f>
        <v>44.490670000000001</v>
      </c>
      <c r="S61" s="130">
        <f>IF(ISNUMBER('2-6-2'!B61), '2-6-2'!B61, IF(ISNUMBER('2-6-2'!C61), '2-6-2'!C61, IF(ISNUMBER('2-6-2'!D61), '2-6-2'!D61, IF(ISNUMBER('2-6-2'!E61), '2-6-2'!E61, "XXX"))))</f>
        <v>12.21</v>
      </c>
      <c r="T61" s="130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130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130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130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130">
        <f>'3-1'!C60</f>
        <v>0.52400000000000002</v>
      </c>
      <c r="Y61" s="130">
        <f>'3-2'!K60</f>
        <v>-0.116107084</v>
      </c>
    </row>
    <row r="62" spans="1:25" ht="14">
      <c r="A62" s="118" t="s">
        <v>71</v>
      </c>
      <c r="B62" s="142" t="s">
        <v>71</v>
      </c>
      <c r="C62" s="130">
        <f>IF(ISNUMBER('1-1'!B62),'1-1'!B62, "XXX")</f>
        <v>4.0999999999999996</v>
      </c>
      <c r="D62" s="130" t="str">
        <f>IF(UCDP!S62, UCDP!S62, "0.0")</f>
        <v>0.0</v>
      </c>
      <c r="E62" s="130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130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130">
        <f>IF(ISNUMBER('1-5'!B61),'1-5'!B61, "XXX")</f>
        <v>4</v>
      </c>
      <c r="H62" s="130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130">
        <f>'2-1-2'!B61</f>
        <v>0.37162000000000001</v>
      </c>
      <c r="J62" s="130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130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130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130">
        <f>'2-3-2'!J62</f>
        <v>27.014354709999999</v>
      </c>
      <c r="N62" s="130">
        <f>IF(ISNUMBER('2-4-1'!N62),'2-4-1'!N62,IF(ISNUMBER('2-4-1'!S62),'2-4-1'!S62,'2010'!N62))</f>
        <v>21.856999999999999</v>
      </c>
      <c r="O62" s="130">
        <f>IF(ISNUMBER('2-4-2'!C62), '2-4-2'!C62, IF(ISNUMBER('2-4-2'!D62), '2-4-2'!D62, "XXX"))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"XXX")</f>
        <v>88.724149999999995</v>
      </c>
      <c r="S62" s="130">
        <f>IF(ISNUMBER('2-6-2'!B62), '2-6-2'!B62, IF(ISNUMBER('2-6-2'!C62), '2-6-2'!C62, IF(ISNUMBER('2-6-2'!D62), '2-6-2'!D62, IF(ISNUMBER('2-6-2'!E62), '2-6-2'!E62, "XXX"))))</f>
        <v>0</v>
      </c>
      <c r="T62" s="130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130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130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130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130">
        <f>'3-1'!C61</f>
        <v>0.85599999999999998</v>
      </c>
      <c r="Y62" s="130">
        <f>'3-2'!K61</f>
        <v>1.0759105680000001</v>
      </c>
    </row>
    <row r="63" spans="1:25" ht="14">
      <c r="A63" s="118" t="s">
        <v>72</v>
      </c>
      <c r="B63" s="142" t="s">
        <v>72</v>
      </c>
      <c r="C63" s="130">
        <f>IF(ISNUMBER('1-1'!B63),'1-1'!B63, "XXX")</f>
        <v>2.5</v>
      </c>
      <c r="D63" s="130" t="str">
        <f>IF(UCDP!S63, UCDP!S63, "0.0")</f>
        <v>0.0</v>
      </c>
      <c r="E63" s="130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130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130">
        <f>IF(ISNUMBER('1-5'!B62),'1-5'!B62, "XXX")</f>
        <v>2.1</v>
      </c>
      <c r="H63" s="130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130">
        <f>'2-1-2'!B62</f>
        <v>0.72099000000000002</v>
      </c>
      <c r="J63" s="130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130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130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130">
        <f>'2-3-2'!J63</f>
        <v>16.470361709999999</v>
      </c>
      <c r="N63" s="130">
        <f>IF(ISNUMBER('2-4-1'!N63),'2-4-1'!N63,IF(ISNUMBER('2-4-1'!S63),'2-4-1'!S63,'2010'!N63))</f>
        <v>15.893000000000001</v>
      </c>
      <c r="O63" s="130">
        <f>IF(ISNUMBER('2-4-2'!C63), '2-4-2'!C63, IF(ISNUMBER('2-4-2'!D63), '2-4-2'!D63, "XXX"))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"XXX")</f>
        <v>87.549319999999994</v>
      </c>
      <c r="S63" s="130">
        <f>IF(ISNUMBER('2-6-2'!B63), '2-6-2'!B63, IF(ISNUMBER('2-6-2'!C63), '2-6-2'!C63, IF(ISNUMBER('2-6-2'!D63), '2-6-2'!D63, IF(ISNUMBER('2-6-2'!E63), '2-6-2'!E63, "XXX"))))</f>
        <v>0</v>
      </c>
      <c r="T63" s="130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130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130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130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130">
        <f>'3-1'!C62</f>
        <v>0.88</v>
      </c>
      <c r="Y63" s="130">
        <f>'3-2'!K62</f>
        <v>1.4526337389999999</v>
      </c>
    </row>
    <row r="64" spans="1:25" ht="14">
      <c r="A64" s="118" t="s">
        <v>73</v>
      </c>
      <c r="B64" s="142" t="s">
        <v>73</v>
      </c>
      <c r="C64" s="130">
        <f>IF(ISNUMBER('1-1'!B64),'1-1'!B64, "XXX")</f>
        <v>4.2</v>
      </c>
      <c r="D64" s="130">
        <f>IF(UCDP!S64, UCDP!S64, "0.0")</f>
        <v>9.8966752644433931E-3</v>
      </c>
      <c r="E64" s="130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130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130">
        <f>IF(ISNUMBER('1-5'!B63),'1-5'!B63, "XXX")</f>
        <v>5.4</v>
      </c>
      <c r="H64" s="130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130">
        <f>'2-1-2'!B63</f>
        <v>4.3499999999999997E-2</v>
      </c>
      <c r="J64" s="130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130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130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130">
        <f>'2-3-2'!J64</f>
        <v>70.816726680000002</v>
      </c>
      <c r="N64" s="130">
        <f>IF(ISNUMBER('2-4-1'!N64),'2-4-1'!N64,IF(ISNUMBER('2-4-1'!S64),'2-4-1'!S64,'2010'!N64))</f>
        <v>1.5369999999999999</v>
      </c>
      <c r="O64" s="130" t="str">
        <f>IF(ISNUMBER('2-4-2'!C64), '2-4-2'!C64, IF(ISNUMBER('2-4-2'!D64), '2-4-2'!D64, "XXX"))</f>
        <v>XXX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"XXX")</f>
        <v>20.127520000000001</v>
      </c>
      <c r="S64" s="130">
        <f>IF(ISNUMBER('2-6-2'!B64), '2-6-2'!B64, IF(ISNUMBER('2-6-2'!C64), '2-6-2'!C64, IF(ISNUMBER('2-6-2'!D64), '2-6-2'!D64, IF(ISNUMBER('2-6-2'!E64), '2-6-2'!E64, "XXX"))))</f>
        <v>26.7</v>
      </c>
      <c r="T64" s="130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130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130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130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130">
        <f>'3-1'!C63</f>
        <v>0.73499999999999999</v>
      </c>
      <c r="Y64" s="130">
        <f>'3-2'!K63</f>
        <v>0.50872463000000001</v>
      </c>
    </row>
    <row r="65" spans="1:25" ht="14">
      <c r="A65" s="118" t="s">
        <v>74</v>
      </c>
      <c r="B65" s="142" t="s">
        <v>74</v>
      </c>
      <c r="C65" s="130">
        <f>IF(ISNUMBER('1-1'!B65),'1-1'!B65, "XXX")</f>
        <v>6.9</v>
      </c>
      <c r="D65" s="130">
        <f>IF(UCDP!S65, UCDP!S65, "0.0")</f>
        <v>9.309231264485907E-4</v>
      </c>
      <c r="E65" s="130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130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130">
        <f>IF(ISNUMBER('1-5'!B64),'1-5'!B64, "XXX")</f>
        <v>7</v>
      </c>
      <c r="H65" s="130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130">
        <f>'2-1-2'!B64</f>
        <v>7.0150000000000004E-2</v>
      </c>
      <c r="J65" s="130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130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130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130">
        <f>'2-3-2'!J65</f>
        <v>49.545619960000003</v>
      </c>
      <c r="N65" s="130">
        <f>IF(ISNUMBER('2-4-1'!N65),'2-4-1'!N65,IF(ISNUMBER('2-4-1'!S65),'2-4-1'!S65,'2010'!N65))</f>
        <v>2.0350000000000001</v>
      </c>
      <c r="O65" s="130" t="str">
        <f>IF(ISNUMBER('2-4-2'!C65), '2-4-2'!C65, IF(ISNUMBER('2-4-2'!D65), '2-4-2'!D65, "XXX"))</f>
        <v>XXX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"XXX")</f>
        <v>46.346260000000001</v>
      </c>
      <c r="S65" s="130">
        <f>IF(ISNUMBER('2-6-2'!B65), '2-6-2'!B65, IF(ISNUMBER('2-6-2'!C65), '2-6-2'!C65, IF(ISNUMBER('2-6-2'!D65), '2-6-2'!D65, IF(ISNUMBER('2-6-2'!E65), '2-6-2'!E65, "XXX"))))</f>
        <v>12.34</v>
      </c>
      <c r="T65" s="130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130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130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130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130">
        <f>'3-1'!C64</f>
        <v>0.71799999999999997</v>
      </c>
      <c r="Y65" s="130">
        <f>'3-2'!K64</f>
        <v>5.1019412E-2</v>
      </c>
    </row>
    <row r="66" spans="1:25" ht="14">
      <c r="A66" s="118" t="s">
        <v>190</v>
      </c>
      <c r="B66" s="142" t="s">
        <v>75</v>
      </c>
      <c r="C66" s="130">
        <f>IF(ISNUMBER('1-1'!B66),'1-1'!B66, "XXX")</f>
        <v>6</v>
      </c>
      <c r="D66" s="130">
        <f>IF(UCDP!S66, UCDP!S66, "0.0")</f>
        <v>4.3007686193165459E-3</v>
      </c>
      <c r="E66" s="130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130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130">
        <f>IF(ISNUMBER('1-5'!B65),'1-5'!B65, "XXX")</f>
        <v>8.6999999999999993</v>
      </c>
      <c r="H66" s="130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130">
        <f>'2-1-2'!B65</f>
        <v>0.17466000000000001</v>
      </c>
      <c r="J66" s="130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130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130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130">
        <f>'2-3-2'!J66</f>
        <v>53.214859009999998</v>
      </c>
      <c r="N66" s="130">
        <f>IF(ISNUMBER('2-4-1'!N66),'2-4-1'!N66,IF(ISNUMBER('2-4-1'!S66),'2-4-1'!S66,'2010'!N66))</f>
        <v>9.2510136498517213</v>
      </c>
      <c r="O66" s="130" t="str">
        <f>IF(ISNUMBER('2-4-2'!C66), '2-4-2'!C66, IF(ISNUMBER('2-4-2'!D66), '2-4-2'!D66, "XXX"))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"XXX")</f>
        <v>55.823860000000003</v>
      </c>
      <c r="S66" s="130">
        <f>IF(ISNUMBER('2-6-2'!B66), '2-6-2'!B66, IF(ISNUMBER('2-6-2'!C66), '2-6-2'!C66, IF(ISNUMBER('2-6-2'!D66), '2-6-2'!D66, IF(ISNUMBER('2-6-2'!E66), '2-6-2'!E66, "XXX"))))</f>
        <v>0.25</v>
      </c>
      <c r="T66" s="130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130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130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130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130">
        <f>'3-1'!C65</f>
        <v>0.184</v>
      </c>
      <c r="Y66" s="130">
        <f>'3-2'!K65</f>
        <v>-1.431610107</v>
      </c>
    </row>
    <row r="67" spans="1:25" ht="14">
      <c r="A67" s="118" t="s">
        <v>76</v>
      </c>
      <c r="B67" s="142" t="s">
        <v>76</v>
      </c>
      <c r="C67" s="130">
        <f>IF(ISNUMBER('1-1'!B67),'1-1'!B67, "XXX")</f>
        <v>10</v>
      </c>
      <c r="D67" s="130">
        <f>IF(UCDP!S67, UCDP!S67, "0.0")</f>
        <v>0.84979420142455953</v>
      </c>
      <c r="E67" s="130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130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130">
        <f>IF(ISNUMBER('1-5'!B66),'1-5'!B66, "XXX")</f>
        <v>9.6999999999999993</v>
      </c>
      <c r="H67" s="130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130">
        <f>'2-1-2'!B66</f>
        <v>1.274E-2</v>
      </c>
      <c r="J67" s="130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130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130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130">
        <f>'2-3-2'!J67</f>
        <v>30.579614639999999</v>
      </c>
      <c r="N67" s="130">
        <f>IF(ISNUMBER('2-4-1'!N67),'2-4-1'!N67,IF(ISNUMBER('2-4-1'!S67),'2-4-1'!S67,'2010'!N67))</f>
        <v>7.6</v>
      </c>
      <c r="O67" s="130" t="str">
        <f>IF(ISNUMBER('2-4-2'!C67), '2-4-2'!C67, IF(ISNUMBER('2-4-2'!D67), '2-4-2'!D67, "XXX"))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"XXX")</f>
        <v>73.134550000000004</v>
      </c>
      <c r="S67" s="130">
        <f>IF(ISNUMBER('2-6-2'!B67), '2-6-2'!B67, IF(ISNUMBER('2-6-2'!C67), '2-6-2'!C67, IF(ISNUMBER('2-6-2'!D67), '2-6-2'!D67, IF(ISNUMBER('2-6-2'!E67), '2-6-2'!E67, "XXX"))))</f>
        <v>0.54</v>
      </c>
      <c r="T67" s="130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130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130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130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130">
        <f>'3-1'!C66</f>
        <v>0.44400000000000001</v>
      </c>
      <c r="Y67" s="130">
        <f>'3-2'!K66</f>
        <v>-1.0178354979999999</v>
      </c>
    </row>
    <row r="68" spans="1:25" ht="14">
      <c r="A68" s="118" t="s">
        <v>77</v>
      </c>
      <c r="B68" s="142" t="s">
        <v>77</v>
      </c>
      <c r="C68" s="130">
        <f>IF(ISNUMBER('1-1'!B68),'1-1'!B68, "XXX")</f>
        <v>1.5</v>
      </c>
      <c r="D68" s="130" t="str">
        <f>IF(UCDP!S68, UCDP!S68, "0.0")</f>
        <v>0.0</v>
      </c>
      <c r="E68" s="130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130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130">
        <f>IF(ISNUMBER('1-5'!B67),'1-5'!B67, "XXX")</f>
        <v>1.5</v>
      </c>
      <c r="H68" s="130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130">
        <f>'2-1-2'!B67</f>
        <v>0.52170000000000005</v>
      </c>
      <c r="J68" s="130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130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130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130">
        <f>'2-3-2'!J68</f>
        <v>11.57123661</v>
      </c>
      <c r="N68" s="130">
        <f>IF(ISNUMBER('2-4-1'!N68),'2-4-1'!N68,IF(ISNUMBER('2-4-1'!S68),'2-4-1'!S68,'2010'!N68))</f>
        <v>14.879</v>
      </c>
      <c r="O68" s="130">
        <f>IF(ISNUMBER('2-4-2'!C68), '2-4-2'!C68, IF(ISNUMBER('2-4-2'!D68), '2-4-2'!D68, "XXX"))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"XXX")</f>
        <v>82.980860000000007</v>
      </c>
      <c r="S68" s="130">
        <f>IF(ISNUMBER('2-6-2'!B68), '2-6-2'!B68, IF(ISNUMBER('2-6-2'!C68), '2-6-2'!C68, IF(ISNUMBER('2-6-2'!D68), '2-6-2'!D68, IF(ISNUMBER('2-6-2'!E68), '2-6-2'!E68, "XXX"))))</f>
        <v>0</v>
      </c>
      <c r="T68" s="130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130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130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130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130">
        <f>'3-1'!C67</f>
        <v>0.88700000000000001</v>
      </c>
      <c r="Y68" s="130">
        <f>'3-2'!K67</f>
        <v>1.4199233060000001</v>
      </c>
    </row>
    <row r="69" spans="1:25" ht="14">
      <c r="A69" s="118" t="s">
        <v>176</v>
      </c>
      <c r="B69" s="144" t="s">
        <v>176</v>
      </c>
      <c r="C69" s="130">
        <f>IF(ISNUMBER('1-1'!B69),'1-1'!B69, "XXX")</f>
        <v>7.4</v>
      </c>
      <c r="D69" s="130">
        <f>IF(UCDP!S69, UCDP!S69, "0.0")</f>
        <v>0.76784192599997025</v>
      </c>
      <c r="E69" s="130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130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130">
        <f>IF(ISNUMBER('1-5'!B68),'1-5'!B68, "XXX")</f>
        <v>7.4</v>
      </c>
      <c r="H69" s="130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130">
        <f>'2-1-2'!B68</f>
        <v>0.60853999999999997</v>
      </c>
      <c r="J69" s="130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130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130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130">
        <f>'2-3-2'!J69</f>
        <v>26.663244250000002</v>
      </c>
      <c r="N69" s="130">
        <f>IF(ISNUMBER('2-4-1'!N69),'2-4-1'!N69,IF(ISNUMBER('2-4-1'!S69),'2-4-1'!S69,'2010'!N69))</f>
        <v>16.3</v>
      </c>
      <c r="O69" s="130">
        <f>IF(ISNUMBER('2-4-2'!C69), '2-4-2'!C69, IF(ISNUMBER('2-4-2'!D69), '2-4-2'!D69, "XXX"))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"XXX")</f>
        <v>88.366399999999999</v>
      </c>
      <c r="S69" s="130">
        <f>IF(ISNUMBER('2-6-2'!B69), '2-6-2'!B69, IF(ISNUMBER('2-6-2'!C69), '2-6-2'!C69, IF(ISNUMBER('2-6-2'!D69), '2-6-2'!D69, IF(ISNUMBER('2-6-2'!E69), '2-6-2'!E69, "XXX"))))</f>
        <v>0</v>
      </c>
      <c r="T69" s="130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130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130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130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130">
        <f>'3-1'!C68</f>
        <v>0.76</v>
      </c>
      <c r="Y69" s="130">
        <f>'3-2'!K68</f>
        <v>0.78558778799999995</v>
      </c>
    </row>
    <row r="70" spans="1:25" ht="14">
      <c r="A70" s="118" t="s">
        <v>79</v>
      </c>
      <c r="B70" s="142" t="s">
        <v>79</v>
      </c>
      <c r="C70" s="130">
        <f>IF(ISNUMBER('1-1'!B70),'1-1'!B70, "XXX")</f>
        <v>2</v>
      </c>
      <c r="D70" s="130" t="str">
        <f>IF(UCDP!S70, UCDP!S70, "0.0")</f>
        <v>0.0</v>
      </c>
      <c r="E70" s="130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130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130">
        <f>IF(ISNUMBER('1-5'!B69),'1-5'!B69, "XXX")</f>
        <v>1.8</v>
      </c>
      <c r="H70" s="130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130">
        <f>'2-1-2'!B69</f>
        <v>0.53891</v>
      </c>
      <c r="J70" s="130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130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130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130">
        <f>'2-3-2'!J70</f>
        <v>21.51615524</v>
      </c>
      <c r="N70" s="130">
        <f>IF(ISNUMBER('2-4-1'!N70),'2-4-1'!N70,IF(ISNUMBER('2-4-1'!S70),'2-4-1'!S70,'2010'!N70))</f>
        <v>24.094999999999999</v>
      </c>
      <c r="O70" s="130">
        <f>IF(ISNUMBER('2-4-2'!C70), '2-4-2'!C70, IF(ISNUMBER('2-4-2'!D70), '2-4-2'!D70, "XXX"))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"XXX")</f>
        <v>75.178439999999995</v>
      </c>
      <c r="S70" s="130">
        <f>IF(ISNUMBER('2-6-2'!B70), '2-6-2'!B70, IF(ISNUMBER('2-6-2'!C70), '2-6-2'!C70, IF(ISNUMBER('2-6-2'!D70), '2-6-2'!D70, IF(ISNUMBER('2-6-2'!E70), '2-6-2'!E70, "XXX"))))</f>
        <v>0</v>
      </c>
      <c r="T70" s="130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130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130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130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130">
        <f>'3-1'!C69</f>
        <v>0.86399999999999999</v>
      </c>
      <c r="Y70" s="130">
        <f>'3-2'!K69</f>
        <v>1.1443600650000001</v>
      </c>
    </row>
    <row r="71" spans="1:25" ht="14">
      <c r="A71" s="118" t="s">
        <v>80</v>
      </c>
      <c r="B71" s="142" t="s">
        <v>80</v>
      </c>
      <c r="C71" s="130">
        <f>IF(ISNUMBER('1-1'!B71),'1-1'!B71, "XXX")</f>
        <v>6</v>
      </c>
      <c r="D71" s="130" t="str">
        <f>IF(UCDP!S71, UCDP!S71, "0.0")</f>
        <v>0.0</v>
      </c>
      <c r="E71" s="130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130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130">
        <f>IF(ISNUMBER('1-5'!B70),'1-5'!B70, "XXX")</f>
        <v>5.4</v>
      </c>
      <c r="H71" s="130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130">
        <f>'2-1-2'!B70</f>
        <v>0.29450999999999999</v>
      </c>
      <c r="J71" s="140">
        <f>AVERAGE('2-2-1'!V71, '2-2-1'!X71)</f>
        <v>3.6446100000000001</v>
      </c>
      <c r="K71" s="130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130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130">
        <f>'2-3-2'!J71</f>
        <v>31.155290600000001</v>
      </c>
      <c r="N71" s="130">
        <f>IF(ISNUMBER('2-4-1'!N71),'2-4-1'!N71,IF(ISNUMBER('2-4-1'!S71),'2-4-1'!S71,'2010'!N71))</f>
        <v>4.4400000000000004</v>
      </c>
      <c r="O71" s="130" t="str">
        <f>IF(ISNUMBER('2-4-2'!C71), '2-4-2'!C71, IF(ISNUMBER('2-4-2'!D71), '2-4-2'!D71, "XXX"))</f>
        <v>XXX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"XXX")</f>
        <v>59.55621</v>
      </c>
      <c r="S71" s="130">
        <f>IF(ISNUMBER('2-6-2'!B71), '2-6-2'!B71, IF(ISNUMBER('2-6-2'!C71), '2-6-2'!C71, IF(ISNUMBER('2-6-2'!D71), '2-6-2'!D71, IF(ISNUMBER('2-6-2'!E71), '2-6-2'!E71, "XXX"))))</f>
        <v>0.59</v>
      </c>
      <c r="T71" s="130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130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130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130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130">
        <f>'3-1'!C70</f>
        <v>0.77300000000000002</v>
      </c>
      <c r="Y71" s="130">
        <f>'3-2'!K70</f>
        <v>0.68557012100000003</v>
      </c>
    </row>
    <row r="72" spans="1:25" ht="14">
      <c r="A72" s="118" t="s">
        <v>81</v>
      </c>
      <c r="B72" s="142" t="s">
        <v>81</v>
      </c>
      <c r="C72" s="130">
        <f>IF(ISNUMBER('1-1'!B72),'1-1'!B72, "XXX")</f>
        <v>3.6</v>
      </c>
      <c r="D72" s="130" t="str">
        <f>IF(UCDP!S72, UCDP!S72, "0.0")</f>
        <v>0.0</v>
      </c>
      <c r="E72" s="130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130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130">
        <f>IF(ISNUMBER('1-5'!B71),'1-5'!B71, "XXX")</f>
        <v>3.5</v>
      </c>
      <c r="H72" s="130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130">
        <f>'2-1-2'!B71</f>
        <v>0.62319000000000002</v>
      </c>
      <c r="J72" s="130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130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130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130">
        <f>'2-3-2'!J72</f>
        <v>15.515057560000001</v>
      </c>
      <c r="N72" s="130">
        <f>IF(ISNUMBER('2-4-1'!N72),'2-4-1'!N72,IF(ISNUMBER('2-4-1'!S72),'2-4-1'!S72,'2010'!N72))</f>
        <v>18.152000000000001</v>
      </c>
      <c r="O72" s="130" t="str">
        <f>IF(ISNUMBER('2-4-2'!C72), '2-4-2'!C72, IF(ISNUMBER('2-4-2'!D72), '2-4-2'!D72, "XXX"))</f>
        <v>XXX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"XXX")</f>
        <v>88.473010000000002</v>
      </c>
      <c r="S72" s="130">
        <f>IF(ISNUMBER('2-6-2'!B72), '2-6-2'!B72, IF(ISNUMBER('2-6-2'!C72), '2-6-2'!C72, IF(ISNUMBER('2-6-2'!D72), '2-6-2'!D72, IF(ISNUMBER('2-6-2'!E72), '2-6-2'!E72, "XXX"))))</f>
        <v>0</v>
      </c>
      <c r="T72" s="130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130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130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130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130">
        <f>'3-1'!C71</f>
        <v>0.84499999999999997</v>
      </c>
      <c r="Y72" s="130">
        <f>'3-2'!K71</f>
        <v>1.0072121620000001</v>
      </c>
    </row>
    <row r="73" spans="1:25" ht="14">
      <c r="A73" s="118" t="s">
        <v>82</v>
      </c>
      <c r="B73" s="142" t="s">
        <v>82</v>
      </c>
      <c r="C73" s="130">
        <f>IF(ISNUMBER('1-1'!B73),'1-1'!B73, "XXX")</f>
        <v>6.9</v>
      </c>
      <c r="D73" s="130" t="str">
        <f>IF(UCDP!S73, UCDP!S73, "0.0")</f>
        <v>0.0</v>
      </c>
      <c r="E73" s="130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130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130">
        <f>IF(ISNUMBER('1-5'!B72),'1-5'!B72, "XXX")</f>
        <v>6.2</v>
      </c>
      <c r="H73" s="130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130">
        <f>'2-1-2'!B72</f>
        <v>0.16933000000000001</v>
      </c>
      <c r="J73" s="130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130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130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130">
        <f>'2-3-2'!J73</f>
        <v>36.047668459999997</v>
      </c>
      <c r="N73" s="130">
        <f>IF(ISNUMBER('2-4-1'!N73),'2-4-1'!N73,IF(ISNUMBER('2-4-1'!S73),'2-4-1'!S73,'2010'!N73))</f>
        <v>16.222308101573631</v>
      </c>
      <c r="O73" s="130" t="str">
        <f>IF(ISNUMBER('2-4-2'!C73), '2-4-2'!C73, IF(ISNUMBER('2-4-2'!D73), '2-4-2'!D73, "XXX"))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"XXX")</f>
        <v>85.574089999999998</v>
      </c>
      <c r="S73" s="130">
        <f>IF(ISNUMBER('2-6-2'!B73), '2-6-2'!B73, IF(ISNUMBER('2-6-2'!C73), '2-6-2'!C73, IF(ISNUMBER('2-6-2'!D73), '2-6-2'!D73, IF(ISNUMBER('2-6-2'!E73), '2-6-2'!E73, "XXX"))))</f>
        <v>0.18</v>
      </c>
      <c r="T73" s="130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130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130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130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130">
        <f>'3-1'!C72</f>
        <v>0.23799999999999999</v>
      </c>
      <c r="Y73" s="130">
        <f>'3-2'!K72</f>
        <v>-0.58368122600000005</v>
      </c>
    </row>
    <row r="74" spans="1:25" ht="14">
      <c r="A74" s="118" t="s">
        <v>83</v>
      </c>
      <c r="B74" s="142" t="s">
        <v>83</v>
      </c>
      <c r="C74" s="130">
        <f>IF(ISNUMBER('1-1'!B74),'1-1'!B74, "XXX")</f>
        <v>6.6</v>
      </c>
      <c r="D74" s="130" t="str">
        <f>IF(UCDP!S74, UCDP!S74, "0.0")</f>
        <v>0.0</v>
      </c>
      <c r="E74" s="130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130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130">
        <f>IF(ISNUMBER('1-5'!B73),'1-5'!B73, "XXX")</f>
        <v>7</v>
      </c>
      <c r="H74" s="130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130">
        <f>'2-1-2'!B73</f>
        <v>0.13062000000000001</v>
      </c>
      <c r="J74" s="130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130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130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130">
        <f>'2-3-2'!J74</f>
        <v>32.774242399999999</v>
      </c>
      <c r="N74" s="130">
        <f>IF(ISNUMBER('2-4-1'!N74),'2-4-1'!N74,IF(ISNUMBER('2-4-1'!S74),'2-4-1'!S74,'2010'!N74))</f>
        <v>6.99</v>
      </c>
      <c r="O74" s="130" t="str">
        <f>IF(ISNUMBER('2-4-2'!C74), '2-4-2'!C74, IF(ISNUMBER('2-4-2'!D74), '2-4-2'!D74, "XXX"))</f>
        <v>XXX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"XXX")</f>
        <v>69.580430000000007</v>
      </c>
      <c r="S74" s="130">
        <f>IF(ISNUMBER('2-6-2'!B74), '2-6-2'!B74, IF(ISNUMBER('2-6-2'!C74), '2-6-2'!C74, IF(ISNUMBER('2-6-2'!D74), '2-6-2'!D74, IF(ISNUMBER('2-6-2'!E74), '2-6-2'!E74, "XXX"))))</f>
        <v>0.03</v>
      </c>
      <c r="T74" s="130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130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130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130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130">
        <f>'3-1'!C73</f>
        <v>0.24199999999999999</v>
      </c>
      <c r="Y74" s="130">
        <f>'3-2'!K73</f>
        <v>-1.0539745089999999</v>
      </c>
    </row>
    <row r="75" spans="1:25" ht="14">
      <c r="A75" s="118" t="s">
        <v>84</v>
      </c>
      <c r="B75" s="142" t="s">
        <v>84</v>
      </c>
      <c r="C75" s="130">
        <f>IF(ISNUMBER('1-1'!B75),'1-1'!B75, "XXX")</f>
        <v>7.2</v>
      </c>
      <c r="D75" s="130" t="str">
        <f>IF(UCDP!S75, UCDP!S75, "0.0")</f>
        <v>0.0</v>
      </c>
      <c r="E75" s="130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130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130">
        <f>IF(ISNUMBER('1-5'!B74),'1-5'!B74, "XXX")</f>
        <v>7</v>
      </c>
      <c r="H75" s="130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130">
        <f>'2-1-2'!B74</f>
        <v>4.6469999999999997E-2</v>
      </c>
      <c r="J75" s="130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130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130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130">
        <f>'2-3-2'!J75</f>
        <v>35.769126890000003</v>
      </c>
      <c r="N75" s="130">
        <f>IF(ISNUMBER('2-4-1'!N75),'2-4-1'!N75,IF(ISNUMBER('2-4-1'!S75),'2-4-1'!S75,'2010'!N75))</f>
        <v>2.0948794081104571</v>
      </c>
      <c r="O75" s="130" t="str">
        <f>IF(ISNUMBER('2-4-2'!C75), '2-4-2'!C75, IF(ISNUMBER('2-4-2'!D75), '2-4-2'!D75, "XXX"))</f>
        <v>XXX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"XXX")</f>
        <v>34.034640000000003</v>
      </c>
      <c r="S75" s="130">
        <f>IF(ISNUMBER('2-6-2'!B75), '2-6-2'!B75, IF(ISNUMBER('2-6-2'!C75), '2-6-2'!C75, IF(ISNUMBER('2-6-2'!D75), '2-6-2'!D75, IF(ISNUMBER('2-6-2'!E75), '2-6-2'!E75, "XXX"))))</f>
        <v>36.119999999999997</v>
      </c>
      <c r="T75" s="130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130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130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130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130">
        <f>'3-1'!C74</f>
        <v>0.49</v>
      </c>
      <c r="Y75" s="130">
        <f>'3-2'!K74</f>
        <v>-0.17041952899999999</v>
      </c>
    </row>
    <row r="76" spans="1:25" ht="14">
      <c r="A76" s="118" t="s">
        <v>191</v>
      </c>
      <c r="B76" s="144" t="s">
        <v>85</v>
      </c>
      <c r="C76" s="130">
        <f>IF(ISNUMBER('1-1'!B76),'1-1'!B76, "XXX")</f>
        <v>6.5</v>
      </c>
      <c r="D76" s="130" t="str">
        <f>IF(UCDP!S76, UCDP!S76, "0.0")</f>
        <v>0.0</v>
      </c>
      <c r="E76" s="130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130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130">
        <f>IF(ISNUMBER('1-5'!B75),'1-5'!B75, "XXX")</f>
        <v>2.7</v>
      </c>
      <c r="H76" s="130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130">
        <f>'2-1-2'!B75</f>
        <v>0.68864000000000003</v>
      </c>
      <c r="J76" s="130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130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130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130">
        <f>'2-3-2'!J76</f>
        <v>35.770145419999999</v>
      </c>
      <c r="N76" s="130">
        <f>IF(ISNUMBER('2-4-1'!N76),'2-4-1'!N76,IF(ISNUMBER('2-4-1'!S76),'2-4-1'!S76,'2010'!N76))</f>
        <v>6.1150000000000002</v>
      </c>
      <c r="O76" s="130">
        <f>IF(ISNUMBER('2-4-2'!C76), '2-4-2'!C76, IF(ISNUMBER('2-4-2'!D76), '2-4-2'!D76, "XXX"))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"XXX")</f>
        <v>72.590620000000001</v>
      </c>
      <c r="S76" s="130">
        <f>IF(ISNUMBER('2-6-2'!B76), '2-6-2'!B76, IF(ISNUMBER('2-6-2'!C76), '2-6-2'!C76, IF(ISNUMBER('2-6-2'!D76), '2-6-2'!D76, IF(ISNUMBER('2-6-2'!E76), '2-6-2'!E76, "XXX"))))</f>
        <v>0</v>
      </c>
      <c r="T76" s="130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130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130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130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130">
        <f>'3-1'!C75</f>
        <v>0.84499999999999997</v>
      </c>
      <c r="Y76" s="130">
        <f>'3-2'!K75</f>
        <v>0.74616855400000004</v>
      </c>
    </row>
    <row r="77" spans="1:25" ht="14">
      <c r="A77" s="118" t="s">
        <v>86</v>
      </c>
      <c r="B77" s="142" t="s">
        <v>86</v>
      </c>
      <c r="C77" s="130">
        <f>IF(ISNUMBER('1-1'!B77),'1-1'!B77, "XXX")</f>
        <v>4</v>
      </c>
      <c r="D77" s="130" t="str">
        <f>IF(UCDP!S77, UCDP!S77, "0.0")</f>
        <v>0.0</v>
      </c>
      <c r="E77" s="130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130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130">
        <f>IF(ISNUMBER('1-5'!B76),'1-5'!B76, "XXX")</f>
        <v>6.5</v>
      </c>
      <c r="H77" s="130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130">
        <f>'2-1-2'!B76</f>
        <v>0.27768999999999999</v>
      </c>
      <c r="J77" s="130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130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130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130">
        <f>'2-3-2'!J77</f>
        <v>21.346076969999999</v>
      </c>
      <c r="N77" s="130">
        <f>IF(ISNUMBER('2-4-1'!N77),'2-4-1'!N77,IF(ISNUMBER('2-4-1'!S77),'2-4-1'!S77,'2010'!N77))</f>
        <v>6.5436760710819506</v>
      </c>
      <c r="O77" s="130" t="str">
        <f>IF(ISNUMBER('2-4-2'!C77), '2-4-2'!C77, IF(ISNUMBER('2-4-2'!D77), '2-4-2'!D77, "XXX"))</f>
        <v>XXX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"XXX")</f>
        <v>98.309970000000007</v>
      </c>
      <c r="S77" s="130">
        <f>IF(ISNUMBER('2-6-2'!B77), '2-6-2'!B77, IF(ISNUMBER('2-6-2'!C77), '2-6-2'!C77, IF(ISNUMBER('2-6-2'!D77), '2-6-2'!D77, IF(ISNUMBER('2-6-2'!E77), '2-6-2'!E77, "XXX"))))</f>
        <v>0</v>
      </c>
      <c r="T77" s="130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130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130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130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130">
        <f>'3-1'!C76</f>
        <v>0.31900000000000001</v>
      </c>
      <c r="Y77" s="130">
        <f>'3-2'!K76</f>
        <v>-0.45655488999999999</v>
      </c>
    </row>
    <row r="78" spans="1:25" ht="14">
      <c r="A78" s="118" t="s">
        <v>177</v>
      </c>
      <c r="B78" s="19" t="s">
        <v>177</v>
      </c>
      <c r="C78" s="130">
        <f>IF(ISNUMBER('1-1'!B78),'1-1'!B78, "XXX")</f>
        <v>7</v>
      </c>
      <c r="D78" s="130" t="str">
        <f>IF(UCDP!S78, UCDP!S78, "0.0")</f>
        <v>0.0</v>
      </c>
      <c r="E78" s="130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130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130">
        <f>IF(ISNUMBER('1-5'!B77),'1-5'!B77, "XXX")</f>
        <v>7.9</v>
      </c>
      <c r="H78" s="130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130">
        <f>'2-1-2'!B77</f>
        <v>4.7460000000000002E-2</v>
      </c>
      <c r="J78" s="130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130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130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130">
        <f>'2-3-2'!J78</f>
        <v>42.911514279999999</v>
      </c>
      <c r="N78" s="130">
        <f>IF(ISNUMBER('2-4-1'!N78),'2-4-1'!N78,IF(ISNUMBER('2-4-1'!S78),'2-4-1'!S78,'2010'!N78))</f>
        <v>5.0960000000000001</v>
      </c>
      <c r="O78" s="130" t="str">
        <f>IF(ISNUMBER('2-4-2'!C78), '2-4-2'!C78, IF(ISNUMBER('2-4-2'!D78), '2-4-2'!D78, "XXX"))</f>
        <v>XXX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"XXX")</f>
        <v>56.249369999999999</v>
      </c>
      <c r="S78" s="130">
        <f>IF(ISNUMBER('2-6-2'!B78), '2-6-2'!B78, IF(ISNUMBER('2-6-2'!C78), '2-6-2'!C78, IF(ISNUMBER('2-6-2'!D78), '2-6-2'!D78, IF(ISNUMBER('2-6-2'!E78), '2-6-2'!E78, "XXX"))))</f>
        <v>1.28</v>
      </c>
      <c r="T78" s="130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130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130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130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130">
        <f>'3-1'!C77</f>
        <v>0.32200000000000001</v>
      </c>
      <c r="Y78" s="130">
        <f>'3-2'!K77</f>
        <v>-0.85994058799999995</v>
      </c>
    </row>
    <row r="79" spans="1:25" ht="14">
      <c r="A79" s="118" t="s">
        <v>192</v>
      </c>
      <c r="B79" s="142" t="s">
        <v>87</v>
      </c>
      <c r="C79" s="130">
        <f>IF(ISNUMBER('1-1'!B79),'1-1'!B79, "XXX")</f>
        <v>6.6</v>
      </c>
      <c r="D79" s="130" t="str">
        <f>IF(UCDP!S79, UCDP!S79, "0.0")</f>
        <v>0.0</v>
      </c>
      <c r="E79" s="130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130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130">
        <f>IF(ISNUMBER('1-5'!B78),'1-5'!B78, "XXX")</f>
        <v>8.5</v>
      </c>
      <c r="H79" s="130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130">
        <f>'2-1-2'!B78</f>
        <v>2.0920000000000001E-2</v>
      </c>
      <c r="J79" s="130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130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130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130">
        <f>'2-3-2'!J79</f>
        <v>34.90810776</v>
      </c>
      <c r="N79" s="130">
        <f>IF(ISNUMBER('2-4-1'!N79),'2-4-1'!N79,IF(ISNUMBER('2-4-1'!S79),'2-4-1'!S79,'2010'!N79))</f>
        <v>0.73780000000000001</v>
      </c>
      <c r="O79" s="130" t="str">
        <f>IF(ISNUMBER('2-4-2'!C79), '2-4-2'!C79, IF(ISNUMBER('2-4-2'!D79), '2-4-2'!D79, "XXX"))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"XXX")</f>
        <v>17.43676</v>
      </c>
      <c r="S79" s="130">
        <f>IF(ISNUMBER('2-6-2'!B79), '2-6-2'!B79, IF(ISNUMBER('2-6-2'!C79), '2-6-2'!C79, IF(ISNUMBER('2-6-2'!D79), '2-6-2'!D79, IF(ISNUMBER('2-6-2'!E79), '2-6-2'!E79, "XXX"))))</f>
        <v>18.04</v>
      </c>
      <c r="T79" s="130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130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130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130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130">
        <f>'3-1'!C78</f>
        <v>8.8999999999999996E-2</v>
      </c>
      <c r="Y79" s="130">
        <f>'3-2'!K78</f>
        <v>-1.5900783540000001</v>
      </c>
    </row>
    <row r="80" spans="1:25" ht="14">
      <c r="A80" s="118" t="s">
        <v>88</v>
      </c>
      <c r="B80" s="142" t="s">
        <v>88</v>
      </c>
      <c r="C80" s="130">
        <f>IF(ISNUMBER('1-1'!B80),'1-1'!B80, "XXX")</f>
        <v>4.3</v>
      </c>
      <c r="D80" s="130" t="str">
        <f>IF(UCDP!S80, UCDP!S80, "0.0")</f>
        <v>0.0</v>
      </c>
      <c r="E80" s="130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130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130">
        <f>IF(ISNUMBER('1-5'!B79),'1-5'!B79, "XXX")</f>
        <v>3.8</v>
      </c>
      <c r="H80" s="130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130">
        <f>'2-1-2'!B79</f>
        <v>0.37406</v>
      </c>
      <c r="J80" s="130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130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130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130">
        <f>'2-3-2'!J80</f>
        <v>36.827705379999998</v>
      </c>
      <c r="N80" s="130">
        <f>IF(ISNUMBER('2-4-1'!N80),'2-4-1'!N80,IF(ISNUMBER('2-4-1'!S80),'2-4-1'!S80,'2010'!N80))</f>
        <v>12.205</v>
      </c>
      <c r="O80" s="130">
        <f>IF(ISNUMBER('2-4-2'!C80), '2-4-2'!C80, IF(ISNUMBER('2-4-2'!D80), '2-4-2'!D80, "XXX"))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"XXX")</f>
        <v>88.447209999999998</v>
      </c>
      <c r="S80" s="130">
        <f>IF(ISNUMBER('2-6-2'!B80), '2-6-2'!B80, IF(ISNUMBER('2-6-2'!C80), '2-6-2'!C80, IF(ISNUMBER('2-6-2'!D80), '2-6-2'!D80, IF(ISNUMBER('2-6-2'!E80), '2-6-2'!E80, "XXX"))))</f>
        <v>0</v>
      </c>
      <c r="T80" s="130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130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130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130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130">
        <f>'3-1'!C79</f>
        <v>0.78100000000000003</v>
      </c>
      <c r="Y80" s="130">
        <f>'3-2'!K79</f>
        <v>0.87096297700000003</v>
      </c>
    </row>
    <row r="81" spans="1:25" ht="14">
      <c r="A81" s="118" t="s">
        <v>89</v>
      </c>
      <c r="B81" s="142" t="s">
        <v>89</v>
      </c>
      <c r="C81" s="130">
        <f>IF(ISNUMBER('1-1'!B81),'1-1'!B81, "XXX")</f>
        <v>9</v>
      </c>
      <c r="D81" s="130" t="str">
        <f>IF(UCDP!S81, UCDP!S81, "0.0")</f>
        <v>0.0</v>
      </c>
      <c r="E81" s="130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130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130">
        <f>IF(ISNUMBER('1-5'!B80),'1-5'!B80, "XXX")</f>
        <v>7</v>
      </c>
      <c r="H81" s="130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130">
        <f>'2-1-2'!B80</f>
        <v>0.19298000000000001</v>
      </c>
      <c r="J81" s="130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130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130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130">
        <f>'2-3-2'!J81</f>
        <v>44.079566960000001</v>
      </c>
      <c r="N81" s="130">
        <f>IF(ISNUMBER('2-4-1'!N81),'2-4-1'!N81,IF(ISNUMBER('2-4-1'!S81),'2-4-1'!S81,'2010'!N81))</f>
        <v>1.322816485399982</v>
      </c>
      <c r="O81" s="130" t="str">
        <f>IF(ISNUMBER('2-4-2'!C81), '2-4-2'!C81, IF(ISNUMBER('2-4-2'!D81), '2-4-2'!D81, "XXX"))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"XXX")</f>
        <v>63.664200000000001</v>
      </c>
      <c r="S81" s="130">
        <f>IF(ISNUMBER('2-6-2'!B81), '2-6-2'!B81, IF(ISNUMBER('2-6-2'!C81), '2-6-2'!C81, IF(ISNUMBER('2-6-2'!D81), '2-6-2'!D81, IF(ISNUMBER('2-6-2'!E81), '2-6-2'!E81, "XXX"))))</f>
        <v>0.1</v>
      </c>
      <c r="T81" s="130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130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130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130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130">
        <f>'3-1'!C80</f>
        <v>0.46100000000000002</v>
      </c>
      <c r="Y81" s="130">
        <f>'3-2'!K80</f>
        <v>-0.38136974000000001</v>
      </c>
    </row>
    <row r="82" spans="1:25" ht="14">
      <c r="A82" s="118" t="s">
        <v>90</v>
      </c>
      <c r="B82" s="142" t="s">
        <v>90</v>
      </c>
      <c r="C82" s="130">
        <f>IF(ISNUMBER('1-1'!B82),'1-1'!B82, "XXX")</f>
        <v>6.2</v>
      </c>
      <c r="D82" s="130" t="str">
        <f>IF(UCDP!S82, UCDP!S82, "0.0")</f>
        <v>0.0</v>
      </c>
      <c r="E82" s="130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130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130">
        <f>IF(ISNUMBER('1-5'!B81),'1-5'!B81, "XXX")</f>
        <v>6.7</v>
      </c>
      <c r="H82" s="130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130">
        <f>'2-1-2'!B81</f>
        <v>2.9940000000000001E-2</v>
      </c>
      <c r="J82" s="130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130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130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130">
        <f>'2-3-2'!J82</f>
        <v>24.659500120000001</v>
      </c>
      <c r="N82" s="130">
        <f>IF(ISNUMBER('2-4-1'!N82),'2-4-1'!N82,IF(ISNUMBER('2-4-1'!S82),'2-4-1'!S82,'2010'!N82))</f>
        <v>9.1188426590148275</v>
      </c>
      <c r="O82" s="130" t="str">
        <f>IF(ISNUMBER('2-4-2'!C82), '2-4-2'!C82, IF(ISNUMBER('2-4-2'!D82), '2-4-2'!D82, "XXX"))</f>
        <v>XXX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"XXX")</f>
        <v>41.008620000000001</v>
      </c>
      <c r="S82" s="130">
        <f>IF(ISNUMBER('2-6-2'!B82), '2-6-2'!B82, IF(ISNUMBER('2-6-2'!C82), '2-6-2'!C82, IF(ISNUMBER('2-6-2'!D82), '2-6-2'!D82, IF(ISNUMBER('2-6-2'!E82), '2-6-2'!E82, "XXX"))))</f>
        <v>31.1</v>
      </c>
      <c r="T82" s="130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130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130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130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130">
        <f>'3-1'!C81</f>
        <v>0.56999999999999995</v>
      </c>
      <c r="Y82" s="130">
        <f>'3-2'!K81</f>
        <v>8.3176099000000003E-2</v>
      </c>
    </row>
    <row r="83" spans="1:25" ht="14">
      <c r="A83" s="118" t="s">
        <v>91</v>
      </c>
      <c r="B83" s="142" t="s">
        <v>91</v>
      </c>
      <c r="C83" s="130">
        <f>IF(ISNUMBER('1-1'!B83),'1-1'!B83, "XXX")</f>
        <v>9</v>
      </c>
      <c r="D83" s="130" t="str">
        <f>IF(UCDP!S83, UCDP!S83, "0.0")</f>
        <v>0.0</v>
      </c>
      <c r="E83" s="130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130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130">
        <f>IF(ISNUMBER('1-5'!B82),'1-5'!B82, "XXX")</f>
        <v>6.7</v>
      </c>
      <c r="H83" s="130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130">
        <f>'2-1-2'!B82</f>
        <v>6.3400000000000001E-3</v>
      </c>
      <c r="J83" s="130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130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130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130">
        <f>'2-3-2'!J83</f>
        <v>69.344154360000005</v>
      </c>
      <c r="N83" s="130">
        <f>IF(ISNUMBER('2-4-1'!N83),'2-4-1'!N83,IF(ISNUMBER('2-4-1'!S83),'2-4-1'!S83,'2010'!N83))</f>
        <v>3.3492430400000002</v>
      </c>
      <c r="O83" s="130" t="str">
        <f>IF(ISNUMBER('2-4-2'!C83), '2-4-2'!C83, IF(ISNUMBER('2-4-2'!D83), '2-4-2'!D83, "XXX"))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"XXX")</f>
        <v>20.886230000000001</v>
      </c>
      <c r="S83" s="130">
        <f>IF(ISNUMBER('2-6-2'!B83), '2-6-2'!B83, IF(ISNUMBER('2-6-2'!C83), '2-6-2'!C83, IF(ISNUMBER('2-6-2'!D83), '2-6-2'!D83, IF(ISNUMBER('2-6-2'!E83), '2-6-2'!E83, "XXX"))))</f>
        <v>62.5</v>
      </c>
      <c r="T83" s="130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130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130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130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130">
        <f>'3-1'!C82</f>
        <v>0.64500000000000002</v>
      </c>
      <c r="Y83" s="130">
        <f>'3-2'!K82</f>
        <v>-6.7718521000000004E-2</v>
      </c>
    </row>
    <row r="84" spans="1:25" ht="14">
      <c r="A84" s="118" t="s">
        <v>92</v>
      </c>
      <c r="B84" s="142" t="s">
        <v>92</v>
      </c>
      <c r="C84" s="130">
        <f>IF(ISNUMBER('1-1'!B84),'1-1'!B84, "XXX")</f>
        <v>4</v>
      </c>
      <c r="D84" s="130" t="str">
        <f>IF(UCDP!S84, UCDP!S84, "0.0")</f>
        <v>0.0</v>
      </c>
      <c r="E84" s="130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130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130">
        <f>IF(ISNUMBER('1-5'!B83),'1-5'!B83, "XXX")</f>
        <v>3.7</v>
      </c>
      <c r="H84" s="130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130">
        <f>'2-1-2'!B83</f>
        <v>0.40925</v>
      </c>
      <c r="J84" s="130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130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130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130">
        <f>'2-3-2'!J84</f>
        <v>28.403993610000001</v>
      </c>
      <c r="N84" s="130">
        <f>IF(ISNUMBER('2-4-1'!N84),'2-4-1'!N84,IF(ISNUMBER('2-4-1'!S84),'2-4-1'!S84,'2010'!N84))</f>
        <v>13.2</v>
      </c>
      <c r="O84" s="130">
        <f>IF(ISNUMBER('2-4-2'!C84), '2-4-2'!C84, IF(ISNUMBER('2-4-2'!D84), '2-4-2'!D84, "XXX"))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"XXX")</f>
        <v>88.227530000000002</v>
      </c>
      <c r="S84" s="130">
        <f>IF(ISNUMBER('2-6-2'!B84), '2-6-2'!B84, IF(ISNUMBER('2-6-2'!C84), '2-6-2'!C84, IF(ISNUMBER('2-6-2'!D84), '2-6-2'!D84, IF(ISNUMBER('2-6-2'!E84), '2-6-2'!E84, "XXX"))))</f>
        <v>0</v>
      </c>
      <c r="T84" s="130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130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130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130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130">
        <f>'3-1'!C83</f>
        <v>0.82899999999999996</v>
      </c>
      <c r="Y84" s="130">
        <f>'3-2'!K83</f>
        <v>0.92664533900000001</v>
      </c>
    </row>
    <row r="85" spans="1:25" ht="14">
      <c r="A85" s="118" t="s">
        <v>93</v>
      </c>
      <c r="B85" s="142" t="s">
        <v>93</v>
      </c>
      <c r="C85" s="130">
        <f>IF(ISNUMBER('1-1'!B85),'1-1'!B85, "XXX")</f>
        <v>2.2999999999999998</v>
      </c>
      <c r="D85" s="130" t="str">
        <f>IF(UCDP!S85, UCDP!S85, "0.0")</f>
        <v>0.0</v>
      </c>
      <c r="E85" s="130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130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130">
        <f>IF(ISNUMBER('1-5'!B84),'1-5'!B84, "XXX")</f>
        <v>1.6</v>
      </c>
      <c r="H85" s="130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130">
        <f>'2-1-2'!B84</f>
        <v>0.73362000000000005</v>
      </c>
      <c r="J85" s="130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130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130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130">
        <f>'2-3-2'!J85</f>
        <v>10.30741978</v>
      </c>
      <c r="N85" s="130">
        <f>IF(ISNUMBER('2-4-1'!N85),'2-4-1'!N85,IF(ISNUMBER('2-4-1'!S85),'2-4-1'!S85,'2010'!N85))</f>
        <v>22.391999999999999</v>
      </c>
      <c r="O85" s="130">
        <f>IF(ISNUMBER('2-4-2'!C85), '2-4-2'!C85, IF(ISNUMBER('2-4-2'!D85), '2-4-2'!D85, "XXX"))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"XXX")</f>
        <v>91.167429999999996</v>
      </c>
      <c r="S85" s="130">
        <f>IF(ISNUMBER('2-6-2'!B85), '2-6-2'!B85, IF(ISNUMBER('2-6-2'!C85), '2-6-2'!C85, IF(ISNUMBER('2-6-2'!D85), '2-6-2'!D85, IF(ISNUMBER('2-6-2'!E85), '2-6-2'!E85, "XXX"))))</f>
        <v>0</v>
      </c>
      <c r="T85" s="130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130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130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130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130">
        <f>'3-1'!C84</f>
        <v>0.874</v>
      </c>
      <c r="Y85" s="130">
        <f>'3-2'!K84</f>
        <v>1.5557152030000001</v>
      </c>
    </row>
    <row r="86" spans="1:25" ht="14">
      <c r="A86" s="118" t="s">
        <v>94</v>
      </c>
      <c r="B86" s="142" t="s">
        <v>94</v>
      </c>
      <c r="C86" s="130">
        <f>IF(ISNUMBER('1-1'!B86),'1-1'!B86, "XXX")</f>
        <v>7.5</v>
      </c>
      <c r="D86" s="130" t="str">
        <f>IF(UCDP!S86, UCDP!S86, "0.0")</f>
        <v>0.0</v>
      </c>
      <c r="E86" s="130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130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130">
        <f>IF(ISNUMBER('1-5'!B85),'1-5'!B85, "XXX")</f>
        <v>5.7</v>
      </c>
      <c r="H86" s="130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130">
        <f>'2-1-2'!B85</f>
        <v>1.052E-2</v>
      </c>
      <c r="J86" s="130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130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130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130">
        <f>'2-3-2'!J86</f>
        <v>33.485897059999999</v>
      </c>
      <c r="N86" s="130">
        <f>IF(ISNUMBER('2-4-1'!N86),'2-4-1'!N86,IF(ISNUMBER('2-4-1'!S86),'2-4-1'!S86,'2010'!N86))</f>
        <v>1.2730544268792121</v>
      </c>
      <c r="O86" s="130" t="str">
        <f>IF(ISNUMBER('2-4-2'!C86), '2-4-2'!C86, IF(ISNUMBER('2-4-2'!D86), '2-4-2'!D86, "XXX"))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"XXX")</f>
        <v>10.810560000000001</v>
      </c>
      <c r="S86" s="130">
        <f>IF(ISNUMBER('2-6-2'!B86), '2-6-2'!B86, IF(ISNUMBER('2-6-2'!C86), '2-6-2'!C86, IF(ISNUMBER('2-6-2'!D86), '2-6-2'!D86, IF(ISNUMBER('2-6-2'!E86), '2-6-2'!E86, "XXX"))))</f>
        <v>76.180000000000007</v>
      </c>
      <c r="T86" s="130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130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130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130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130">
        <f>'3-1'!C85</f>
        <v>0.497</v>
      </c>
      <c r="Y86" s="130">
        <f>'3-2'!K85</f>
        <v>-6.4197369000000004E-2</v>
      </c>
    </row>
    <row r="87" spans="1:25" ht="14">
      <c r="A87" s="118" t="s">
        <v>95</v>
      </c>
      <c r="B87" s="142" t="s">
        <v>95</v>
      </c>
      <c r="C87" s="130">
        <f>IF(ISNUMBER('1-1'!B87),'1-1'!B87, "XXX")</f>
        <v>7.4</v>
      </c>
      <c r="D87" s="130" t="str">
        <f>IF(UCDP!S87, UCDP!S87, "0.0")</f>
        <v>0.0</v>
      </c>
      <c r="E87" s="130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130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130">
        <f>IF(ISNUMBER('1-5'!B86),'1-5'!B86, "XXX")</f>
        <v>8</v>
      </c>
      <c r="H87" s="130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130">
        <f>'2-1-2'!B86</f>
        <v>6.8500000000000002E-3</v>
      </c>
      <c r="J87" s="140">
        <f>'2-2-1'!T87</f>
        <v>2.44489</v>
      </c>
      <c r="K87" s="130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130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130">
        <f>'2-3-2'!J87</f>
        <v>11.715225220000001</v>
      </c>
      <c r="N87" s="130">
        <f>IF(ISNUMBER('2-4-1'!N87),'2-4-1'!N87,IF(ISNUMBER('2-4-1'!S87),'2-4-1'!S87,'2010'!N87))</f>
        <v>0.99465048534524914</v>
      </c>
      <c r="O87" s="130" t="str">
        <f>IF(ISNUMBER('2-4-2'!C87), '2-4-2'!C87, IF(ISNUMBER('2-4-2'!D87), '2-4-2'!D87, "XXX"))</f>
        <v>XXX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"XXX")</f>
        <v>38.71772</v>
      </c>
      <c r="S87" s="130">
        <f>IF(ISNUMBER('2-6-2'!B87), '2-6-2'!B87, IF(ISNUMBER('2-6-2'!C87), '2-6-2'!C87, IF(ISNUMBER('2-6-2'!D87), '2-6-2'!D87, IF(ISNUMBER('2-6-2'!E87), '2-6-2'!E87, "XXX"))))</f>
        <v>67.8</v>
      </c>
      <c r="T87" s="130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130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130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130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130">
        <f>'3-1'!C86</f>
        <v>0.44900000000000001</v>
      </c>
      <c r="Y87" s="130">
        <f>'3-2'!K86</f>
        <v>-0.182905287</v>
      </c>
    </row>
    <row r="88" spans="1:25" ht="14">
      <c r="A88" s="118" t="s">
        <v>96</v>
      </c>
      <c r="B88" s="142" t="s">
        <v>96</v>
      </c>
      <c r="C88" s="130">
        <f>IF(ISNUMBER('1-1'!B88),'1-1'!B88, "XXX")</f>
        <v>5.8</v>
      </c>
      <c r="D88" s="130" t="str">
        <f>IF(UCDP!S88, UCDP!S88, "0.0")</f>
        <v>0.0</v>
      </c>
      <c r="E88" s="130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130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130">
        <f>IF(ISNUMBER('1-5'!B87),'1-5'!B87, "XXX")</f>
        <v>6.5</v>
      </c>
      <c r="H88" s="130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130">
        <f>'2-1-2'!B87</f>
        <v>0.30221999999999999</v>
      </c>
      <c r="J88" s="130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130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130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130">
        <f>'2-3-2'!J88</f>
        <v>35.123050689999999</v>
      </c>
      <c r="N88" s="130">
        <f>IF(ISNUMBER('2-4-1'!N88),'2-4-1'!N88,IF(ISNUMBER('2-4-1'!S88),'2-4-1'!S88,'2010'!N88))</f>
        <v>2.496</v>
      </c>
      <c r="O88" s="130" t="str">
        <f>IF(ISNUMBER('2-4-2'!C88), '2-4-2'!C88, IF(ISNUMBER('2-4-2'!D88), '2-4-2'!D88, "XXX"))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"XXX")</f>
        <v>74.367840000000001</v>
      </c>
      <c r="S88" s="130">
        <f>IF(ISNUMBER('2-6-2'!B88), '2-6-2'!B88, IF(ISNUMBER('2-6-2'!C88), '2-6-2'!C88, IF(ISNUMBER('2-6-2'!D88), '2-6-2'!D88, IF(ISNUMBER('2-6-2'!E88), '2-6-2'!E88, "XXX"))))</f>
        <v>7.0000000000000007E-2</v>
      </c>
      <c r="T88" s="130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130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130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130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130">
        <f>'3-1'!C87</f>
        <v>0.30599999999999999</v>
      </c>
      <c r="Y88" s="130">
        <f>'3-2'!K87</f>
        <v>-0.43563357000000003</v>
      </c>
    </row>
    <row r="89" spans="1:25" ht="14">
      <c r="A89" s="118" t="s">
        <v>97</v>
      </c>
      <c r="B89" s="142" t="s">
        <v>97</v>
      </c>
      <c r="C89" s="130">
        <f>IF(ISNUMBER('1-1'!B89),'1-1'!B89, "XXX")</f>
        <v>6</v>
      </c>
      <c r="D89" s="130" t="str">
        <f>IF(UCDP!S89, UCDP!S89, "0.0")</f>
        <v>0.0</v>
      </c>
      <c r="E89" s="130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130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130">
        <f>IF(ISNUMBER('1-5'!B88),'1-5'!B88, "XXX")</f>
        <v>7.7</v>
      </c>
      <c r="H89" s="130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130">
        <f>'2-1-2'!B88</f>
        <v>0.19592999999999999</v>
      </c>
      <c r="J89" s="130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130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130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130">
        <f>'2-3-2'!J89</f>
        <v>47.224990839999997</v>
      </c>
      <c r="N89" s="130">
        <f>IF(ISNUMBER('2-4-1'!N89),'2-4-1'!N89,IF(ISNUMBER('2-4-1'!S89),'2-4-1'!S89,'2010'!N89))</f>
        <v>7.1308357612104203</v>
      </c>
      <c r="O89" s="130">
        <f>IF(ISNUMBER('2-4-2'!C89), '2-4-2'!C89, IF(ISNUMBER('2-4-2'!D89), '2-4-2'!D89, "XXX"))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"XXX")</f>
        <v>72.357399999999998</v>
      </c>
      <c r="S89" s="130">
        <f>IF(ISNUMBER('2-6-2'!B89), '2-6-2'!B89, IF(ISNUMBER('2-6-2'!C89), '2-6-2'!C89, IF(ISNUMBER('2-6-2'!D89), '2-6-2'!D89, IF(ISNUMBER('2-6-2'!E89), '2-6-2'!E89, "XXX"))))</f>
        <v>0.53</v>
      </c>
      <c r="T89" s="130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130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130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130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130">
        <f>'3-1'!C88</f>
        <v>0.313</v>
      </c>
      <c r="Y89" s="130">
        <f>'3-2'!K88</f>
        <v>-0.82582080400000002</v>
      </c>
    </row>
    <row r="90" spans="1:25" ht="14">
      <c r="A90" s="118" t="s">
        <v>98</v>
      </c>
      <c r="B90" s="142" t="s">
        <v>98</v>
      </c>
      <c r="C90" s="130">
        <f>IF(ISNUMBER('1-1'!B90),'1-1'!B90, "XXX")</f>
        <v>6.9</v>
      </c>
      <c r="D90" s="130">
        <f>IF(UCDP!S90, UCDP!S90, "0.0")</f>
        <v>3.4854599133150234E-2</v>
      </c>
      <c r="E90" s="130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130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130">
        <f>IF(ISNUMBER('1-5'!B89),'1-5'!B89, "XXX")</f>
        <v>4.5999999999999996</v>
      </c>
      <c r="H90" s="130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130">
        <f>'2-1-2'!B89</f>
        <v>1.7090000000000001E-2</v>
      </c>
      <c r="J90" s="130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130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130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130">
        <f>'2-3-2'!J90</f>
        <v>61.347431180000001</v>
      </c>
      <c r="N90" s="130">
        <f>IF(ISNUMBER('2-4-1'!N90),'2-4-1'!N90,IF(ISNUMBER('2-4-1'!S90),'2-4-1'!S90,'2010'!N90))</f>
        <v>4.8840000000000003</v>
      </c>
      <c r="O90" s="130" t="str">
        <f>IF(ISNUMBER('2-4-2'!C90), '2-4-2'!C90, IF(ISNUMBER('2-4-2'!D90), '2-4-2'!D90, "XXX"))</f>
        <v>XXX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"XXX")</f>
        <v>17.110800000000001</v>
      </c>
      <c r="S90" s="130">
        <f>IF(ISNUMBER('2-6-2'!B90), '2-6-2'!B90, IF(ISNUMBER('2-6-2'!C90), '2-6-2'!C90, IF(ISNUMBER('2-6-2'!D90), '2-6-2'!D90, IF(ISNUMBER('2-6-2'!E90), '2-6-2'!E90, "XXX"))))</f>
        <v>50.07</v>
      </c>
      <c r="T90" s="130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130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130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130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130">
        <f>'3-1'!C89</f>
        <v>0.60199999999999998</v>
      </c>
      <c r="Y90" s="130">
        <f>'3-2'!K89</f>
        <v>0.28790125300000002</v>
      </c>
    </row>
    <row r="91" spans="1:25" ht="14">
      <c r="A91" s="118" t="s">
        <v>99</v>
      </c>
      <c r="B91" s="142" t="s">
        <v>99</v>
      </c>
      <c r="C91" s="130">
        <f>IF(ISNUMBER('1-1'!B91),'1-1'!B91, "XXX")</f>
        <v>4.5</v>
      </c>
      <c r="D91" s="130" t="str">
        <f>IF(UCDP!S91, UCDP!S91, "0.0")</f>
        <v>0.0</v>
      </c>
      <c r="E91" s="130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130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130">
        <f>IF(ISNUMBER('1-5'!B90),'1-5'!B90, "XXX")</f>
        <v>3.5</v>
      </c>
      <c r="H91" s="130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130">
        <f>'2-1-2'!B90</f>
        <v>0.39113999999999999</v>
      </c>
      <c r="J91" s="130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130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130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130">
        <f>'2-3-2'!J91</f>
        <v>31.078226090000001</v>
      </c>
      <c r="N91" s="130">
        <f>IF(ISNUMBER('2-4-1'!N91),'2-4-1'!N91,IF(ISNUMBER('2-4-1'!S91),'2-4-1'!S91,'2010'!N91))</f>
        <v>17.7</v>
      </c>
      <c r="O91" s="130">
        <f>IF(ISNUMBER('2-4-2'!C91), '2-4-2'!C91, IF(ISNUMBER('2-4-2'!D91), '2-4-2'!D91, "XXX"))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"XXX")</f>
        <v>86.178650000000005</v>
      </c>
      <c r="S91" s="130">
        <f>IF(ISNUMBER('2-6-2'!B91), '2-6-2'!B91, IF(ISNUMBER('2-6-2'!C91), '2-6-2'!C91, IF(ISNUMBER('2-6-2'!D91), '2-6-2'!D91, IF(ISNUMBER('2-6-2'!E91), '2-6-2'!E91, "XXX"))))</f>
        <v>0</v>
      </c>
      <c r="T91" s="130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130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130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130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130">
        <f>'3-1'!C90</f>
        <v>0.78700000000000003</v>
      </c>
      <c r="Y91" s="130">
        <f>'3-2'!K90</f>
        <v>1.270654798</v>
      </c>
    </row>
    <row r="92" spans="1:25" ht="14">
      <c r="A92" s="118" t="s">
        <v>100</v>
      </c>
      <c r="B92" s="142" t="s">
        <v>100</v>
      </c>
      <c r="C92" s="130">
        <f>IF(ISNUMBER('1-1'!B92),'1-1'!B92, "XXX")</f>
        <v>6.7</v>
      </c>
      <c r="D92" s="130" t="str">
        <f>IF(UCDP!S92, UCDP!S92, "0.0")</f>
        <v>0.0</v>
      </c>
      <c r="E92" s="130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130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130">
        <f>IF(ISNUMBER('1-5'!B91),'1-5'!B91, "XXX")</f>
        <v>7.1</v>
      </c>
      <c r="H92" s="130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130">
        <f>'2-1-2'!B91</f>
        <v>5.8970000000000002E-2</v>
      </c>
      <c r="J92" s="140">
        <f>'2-2-1'!V92</f>
        <v>1.39253</v>
      </c>
      <c r="K92" s="130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130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130">
        <f>'2-3-2'!J92</f>
        <v>65.298759459999999</v>
      </c>
      <c r="N92" s="130">
        <f>IF(ISNUMBER('2-4-1'!N92),'2-4-1'!N92,IF(ISNUMBER('2-4-1'!S92),'2-4-1'!S92,'2010'!N92))</f>
        <v>3.9619999999999997</v>
      </c>
      <c r="O92" s="130" t="str">
        <f>IF(ISNUMBER('2-4-2'!C92), '2-4-2'!C92, IF(ISNUMBER('2-4-2'!D92), '2-4-2'!D92, "XXX"))</f>
        <v>XXX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"XXX")</f>
        <v>43.061019999999999</v>
      </c>
      <c r="S92" s="130">
        <f>IF(ISNUMBER('2-6-2'!B92), '2-6-2'!B92, IF(ISNUMBER('2-6-2'!C92), '2-6-2'!C92, IF(ISNUMBER('2-6-2'!D92), '2-6-2'!D92, IF(ISNUMBER('2-6-2'!E92), '2-6-2'!E92, "XXX"))))</f>
        <v>7.11</v>
      </c>
      <c r="T92" s="130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130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130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130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130">
        <f>'3-1'!C91</f>
        <v>0.44500000000000001</v>
      </c>
      <c r="Y92" s="130">
        <f>'3-2'!K91</f>
        <v>-0.57353025700000004</v>
      </c>
    </row>
    <row r="93" spans="1:25" ht="14">
      <c r="A93" s="118" t="s">
        <v>101</v>
      </c>
      <c r="B93" s="142" t="s">
        <v>101</v>
      </c>
      <c r="C93" s="130">
        <f>IF(ISNUMBER('1-1'!B93),'1-1'!B93, "XXX")</f>
        <v>2.8</v>
      </c>
      <c r="D93" s="130" t="str">
        <f>IF(UCDP!S93, UCDP!S93, "0.0")</f>
        <v>0.0</v>
      </c>
      <c r="E93" s="130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130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130">
        <f>IF(ISNUMBER('1-5'!B92),'1-5'!B92, "XXX")</f>
        <v>3.9</v>
      </c>
      <c r="H93" s="130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130">
        <f>'2-1-2'!B92</f>
        <v>0.24229999999999999</v>
      </c>
      <c r="J93" s="130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130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130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130">
        <f>'2-3-2'!J93</f>
        <v>55.80852127</v>
      </c>
      <c r="N93" s="130">
        <f>IF(ISNUMBER('2-4-1'!N93),'2-4-1'!N93,IF(ISNUMBER('2-4-1'!S93),'2-4-1'!S93,'2010'!N93))</f>
        <v>7.4729615348443499</v>
      </c>
      <c r="O93" s="130" t="str">
        <f>IF(ISNUMBER('2-4-2'!C93), '2-4-2'!C93, IF(ISNUMBER('2-4-2'!D93), '2-4-2'!D93, "XXX"))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"XXX")</f>
        <v>79.205529999999996</v>
      </c>
      <c r="S93" s="130">
        <f>IF(ISNUMBER('2-6-2'!B93), '2-6-2'!B93, IF(ISNUMBER('2-6-2'!C93), '2-6-2'!C93, IF(ISNUMBER('2-6-2'!D93), '2-6-2'!D93, IF(ISNUMBER('2-6-2'!E93), '2-6-2'!E93, "XXX"))))</f>
        <v>0.15</v>
      </c>
      <c r="T93" s="130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130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130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130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130">
        <f>'3-1'!C92</f>
        <v>0.76800000000000002</v>
      </c>
      <c r="Y93" s="130">
        <f>'3-2'!K92</f>
        <v>0.92631501000000005</v>
      </c>
    </row>
    <row r="94" spans="1:25" ht="14">
      <c r="A94" s="118" t="s">
        <v>102</v>
      </c>
      <c r="B94" s="142" t="s">
        <v>102</v>
      </c>
      <c r="C94" s="130">
        <f>IF(ISNUMBER('1-1'!B94),'1-1'!B94, "XXX")</f>
        <v>6.2</v>
      </c>
      <c r="D94" s="130" t="str">
        <f>IF(UCDP!S94, UCDP!S94, "0.0")</f>
        <v>0.0</v>
      </c>
      <c r="E94" s="130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130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130">
        <f>IF(ISNUMBER('1-5'!B93),'1-5'!B93, "XXX")</f>
        <v>5.0999999999999996</v>
      </c>
      <c r="H94" s="130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130">
        <f>'2-1-2'!B93</f>
        <v>0.19569</v>
      </c>
      <c r="J94" s="130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130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130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130">
        <f>'2-3-2'!J94</f>
        <v>52.49715424</v>
      </c>
      <c r="N94" s="130">
        <f>IF(ISNUMBER('2-4-1'!N94),'2-4-1'!N94,IF(ISNUMBER('2-4-1'!S94),'2-4-1'!S94,'2010'!N94))</f>
        <v>7.5824959569999999</v>
      </c>
      <c r="O94" s="130" t="str">
        <f>IF(ISNUMBER('2-4-2'!C94), '2-4-2'!C94, IF(ISNUMBER('2-4-2'!D94), '2-4-2'!D94, "XXX"))</f>
        <v>XXX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"XXX")</f>
        <v>67.083219999999997</v>
      </c>
      <c r="S94" s="130">
        <f>IF(ISNUMBER('2-6-2'!B94), '2-6-2'!B94, IF(ISNUMBER('2-6-2'!C94), '2-6-2'!C94, IF(ISNUMBER('2-6-2'!D94), '2-6-2'!D94, IF(ISNUMBER('2-6-2'!E94), '2-6-2'!E94, "XXX"))))</f>
        <v>3.07</v>
      </c>
      <c r="T94" s="130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130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130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130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130">
        <f>'3-1'!C93</f>
        <v>0.63700000000000001</v>
      </c>
      <c r="Y94" s="130">
        <f>'3-2'!K93</f>
        <v>0.18791864799999999</v>
      </c>
    </row>
    <row r="95" spans="1:25" ht="14">
      <c r="A95" s="118" t="s">
        <v>103</v>
      </c>
      <c r="B95" s="142" t="s">
        <v>103</v>
      </c>
      <c r="C95" s="130">
        <f>IF(ISNUMBER('1-1'!B95),'1-1'!B95, "XXX")</f>
        <v>7.7</v>
      </c>
      <c r="D95" s="130" t="str">
        <f>IF(UCDP!S95, UCDP!S95, "0.0")</f>
        <v>0.0</v>
      </c>
      <c r="E95" s="130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130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130">
        <f>IF(ISNUMBER('1-5'!B94),'1-5'!B94, "XXX")</f>
        <v>6.8</v>
      </c>
      <c r="H95" s="130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130">
        <f>'2-1-2'!B94</f>
        <v>0.15321000000000001</v>
      </c>
      <c r="J95" s="130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130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130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130">
        <f>'2-3-2'!J95</f>
        <v>45.099479680000002</v>
      </c>
      <c r="N95" s="130">
        <f>IF(ISNUMBER('2-4-1'!N95),'2-4-1'!N95,IF(ISNUMBER('2-4-1'!S95),'2-4-1'!S95,'2010'!N95))</f>
        <v>15.522469814181061</v>
      </c>
      <c r="O95" s="130" t="str">
        <f>IF(ISNUMBER('2-4-2'!C95), '2-4-2'!C95, IF(ISNUMBER('2-4-2'!D95), '2-4-2'!D95, "XXX"))</f>
        <v>XXX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"XXX")</f>
        <v>68.782330000000002</v>
      </c>
      <c r="S95" s="130">
        <f>IF(ISNUMBER('2-6-2'!B95), '2-6-2'!B95, IF(ISNUMBER('2-6-2'!C95), '2-6-2'!C95, IF(ISNUMBER('2-6-2'!D95), '2-6-2'!D95, IF(ISNUMBER('2-6-2'!E95), '2-6-2'!E95, "XXX"))))</f>
        <v>0.16</v>
      </c>
      <c r="T95" s="130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130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130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130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130">
        <f>'3-1'!C94</f>
        <v>0.45300000000000001</v>
      </c>
      <c r="Y95" s="130">
        <f>'3-2'!K94</f>
        <v>-0.21215720499999999</v>
      </c>
    </row>
    <row r="96" spans="1:25" ht="14">
      <c r="A96" s="118" t="s">
        <v>104</v>
      </c>
      <c r="B96" s="142" t="s">
        <v>104</v>
      </c>
      <c r="C96" s="130">
        <f>IF(ISNUMBER('1-1'!B96),'1-1'!B96, "XXX")</f>
        <v>6.9</v>
      </c>
      <c r="D96" s="130" t="str">
        <f>IF(UCDP!S96, UCDP!S96, "0.0")</f>
        <v>0.0</v>
      </c>
      <c r="E96" s="130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130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130">
        <f>IF(ISNUMBER('1-5'!B95),'1-5'!B95, "XXX")</f>
        <v>6.7</v>
      </c>
      <c r="H96" s="130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130">
        <f>'2-1-2'!B95</f>
        <v>9.1139999999999999E-2</v>
      </c>
      <c r="J96" s="140">
        <f>'2-2-1'!U96</f>
        <v>2.5043199999999999</v>
      </c>
      <c r="K96" s="130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130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130">
        <f>'2-3-2'!J96</f>
        <v>23.281064990000001</v>
      </c>
      <c r="N96" s="130">
        <f>IF(ISNUMBER('2-4-1'!N96),'2-4-1'!N96,IF(ISNUMBER('2-4-1'!S96),'2-4-1'!S96,'2010'!N96))</f>
        <v>8.74</v>
      </c>
      <c r="O96" s="130" t="str">
        <f>IF(ISNUMBER('2-4-2'!C96), '2-4-2'!C96, IF(ISNUMBER('2-4-2'!D96), '2-4-2'!D96, "XXX"))</f>
        <v>XXX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"XXX")</f>
        <v>49.286369999999998</v>
      </c>
      <c r="S96" s="130">
        <f>IF(ISNUMBER('2-6-2'!B96), '2-6-2'!B96, IF(ISNUMBER('2-6-2'!C96), '2-6-2'!C96, IF(ISNUMBER('2-6-2'!D96), '2-6-2'!D96, IF(ISNUMBER('2-6-2'!E96), '2-6-2'!E96, "XXX"))))</f>
        <v>0.55000000000000004</v>
      </c>
      <c r="T96" s="130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130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130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130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130">
        <f>'3-1'!C95</f>
        <v>0.69099999999999995</v>
      </c>
      <c r="Y96" s="130">
        <f>'3-2'!K95</f>
        <v>0.37374702100000001</v>
      </c>
    </row>
    <row r="97" spans="1:25" ht="14">
      <c r="A97" s="118" t="s">
        <v>105</v>
      </c>
      <c r="B97" s="142" t="s">
        <v>105</v>
      </c>
      <c r="C97" s="130">
        <f>IF(ISNUMBER('1-1'!B97),'1-1'!B97, "XXX")</f>
        <v>5</v>
      </c>
      <c r="D97" s="130" t="str">
        <f>IF(UCDP!S97, UCDP!S97, "0.0")</f>
        <v>0.0</v>
      </c>
      <c r="E97" s="130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130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130">
        <f>IF(ISNUMBER('1-5'!B96),'1-5'!B96, "XXX")</f>
        <v>5.6</v>
      </c>
      <c r="H97" s="130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130">
        <f>'2-1-2'!B96</f>
        <v>2.402E-2</v>
      </c>
      <c r="J97" s="130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130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130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130">
        <v>38.799999999999997</v>
      </c>
      <c r="N97" s="130" t="str">
        <f>IF(ISNUMBER('2-4-1'!N97),'2-4-1'!N97,IF(ISNUMBER('2-4-1'!S97),'2-4-1'!S97,'2010'!N97))</f>
        <v>XXX</v>
      </c>
      <c r="O97" s="130">
        <f>IF(ISNUMBER('2-4-2'!C97), '2-4-2'!C97, IF(ISNUMBER('2-4-2'!D97), '2-4-2'!D97,'2010'!O97))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"XXX")</f>
        <v>83.986990000000006</v>
      </c>
      <c r="S97" s="130">
        <f>IF(ISNUMBER('2-6-2'!B97), '2-6-2'!B97, IF(ISNUMBER('2-6-2'!C97), '2-6-2'!C97, IF(ISNUMBER('2-6-2'!D97), '2-6-2'!D97, IF(ISNUMBER('2-6-2'!E97), '2-6-2'!E97, "XXX"))))</f>
        <v>0.1</v>
      </c>
      <c r="T97" s="130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130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130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130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130">
        <f>'3-1'!C96</f>
        <v>0.47699999999999998</v>
      </c>
      <c r="Y97" s="130">
        <f>'3-2'!K96</f>
        <v>0.320340872</v>
      </c>
    </row>
    <row r="98" spans="1:25" ht="14">
      <c r="A98" s="118" t="s">
        <v>106</v>
      </c>
      <c r="B98" s="142" t="s">
        <v>106</v>
      </c>
      <c r="C98" s="130">
        <f>IF(ISNUMBER('1-1'!B98),'1-1'!B98, "XXX")</f>
        <v>4</v>
      </c>
      <c r="D98" s="130" t="str">
        <f>IF(UCDP!S98, UCDP!S98, "0.0")</f>
        <v>0.0</v>
      </c>
      <c r="E98" s="130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130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130">
        <f>IF(ISNUMBER('1-5'!B97),'1-5'!B97, "XXX")</f>
        <v>6.6</v>
      </c>
      <c r="H98" s="130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130">
        <f>'2-1-2'!B97</f>
        <v>0.13491</v>
      </c>
      <c r="J98" s="130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130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130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130">
        <f>'2-3-2'!J98</f>
        <v>54.86222076</v>
      </c>
      <c r="N98" s="130">
        <f>IF(ISNUMBER('2-4-1'!N98),'2-4-1'!N98,IF(ISNUMBER('2-4-1'!S98),'2-4-1'!S98,'2010'!N98))</f>
        <v>4.7849921671018274</v>
      </c>
      <c r="O98" s="130" t="str">
        <f>IF(ISNUMBER('2-4-2'!C98), '2-4-2'!C98, IF(ISNUMBER('2-4-2'!D98), '2-4-2'!D98, "XXX"))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"XXX")</f>
        <v>46.943429999999999</v>
      </c>
      <c r="S98" s="130">
        <f>IF(ISNUMBER('2-6-2'!B98), '2-6-2'!B98, IF(ISNUMBER('2-6-2'!C98), '2-6-2'!C98, IF(ISNUMBER('2-6-2'!D98), '2-6-2'!D98, IF(ISNUMBER('2-6-2'!E98), '2-6-2'!E98, "XXX"))))</f>
        <v>1.39</v>
      </c>
      <c r="T98" s="130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130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130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130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130">
        <f>'3-1'!C97</f>
        <v>0.26</v>
      </c>
      <c r="Y98" s="130">
        <f>'3-2'!K97</f>
        <v>-0.61334139099999996</v>
      </c>
    </row>
    <row r="99" spans="1:25" ht="14">
      <c r="A99" s="118" t="s">
        <v>107</v>
      </c>
      <c r="B99" s="142" t="s">
        <v>107</v>
      </c>
      <c r="C99" s="130">
        <f>IF(ISNUMBER('1-1'!B99),'1-1'!B99, "XXX")</f>
        <v>5.9</v>
      </c>
      <c r="D99" s="130" t="str">
        <f>IF(UCDP!S99, UCDP!S99, "0.0")</f>
        <v>0.0</v>
      </c>
      <c r="E99" s="130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130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130">
        <f>IF(ISNUMBER('1-5'!B98),'1-5'!B98, "XXX")</f>
        <v>7</v>
      </c>
      <c r="H99" s="130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130">
        <f>'2-1-2'!B98</f>
        <v>2.0580000000000001E-2</v>
      </c>
      <c r="J99" s="130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130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130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130">
        <f>'2-3-2'!J99</f>
        <v>12.01949883</v>
      </c>
      <c r="N99" s="130">
        <f>IF(ISNUMBER('2-4-1'!N99),'2-4-1'!N99,IF(ISNUMBER('2-4-1'!S99),'2-4-1'!S99,'2010'!N99))</f>
        <v>4.7060000000000004</v>
      </c>
      <c r="O99" s="130" t="str">
        <f>IF(ISNUMBER('2-4-2'!C99), '2-4-2'!C99, IF(ISNUMBER('2-4-2'!D99), '2-4-2'!D99, "XXX"))</f>
        <v>XXX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"XXX")</f>
        <v>12.83526</v>
      </c>
      <c r="S99" s="130">
        <f>IF(ISNUMBER('2-6-2'!B99), '2-6-2'!B99, IF(ISNUMBER('2-6-2'!C99), '2-6-2'!C99, IF(ISNUMBER('2-6-2'!D99), '2-6-2'!D99, IF(ISNUMBER('2-6-2'!E99), '2-6-2'!E99, "XXX"))))</f>
        <v>65.92</v>
      </c>
      <c r="T99" s="130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130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130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130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130">
        <f>'3-1'!C98</f>
        <v>0.48199999999999998</v>
      </c>
      <c r="Y99" s="130">
        <f>'3-2'!K98</f>
        <v>-8.8615780000000002E-3</v>
      </c>
    </row>
    <row r="100" spans="1:25" ht="14">
      <c r="A100" s="118" t="s">
        <v>108</v>
      </c>
      <c r="B100" s="142" t="s">
        <v>108</v>
      </c>
      <c r="C100" s="130">
        <f>IF(ISNUMBER('1-1'!B100),'1-1'!B100, "XXX")</f>
        <v>4</v>
      </c>
      <c r="D100" s="130">
        <f>IF(UCDP!S100, UCDP!S100, "0.0")</f>
        <v>4.8461700996270396E-2</v>
      </c>
      <c r="E100" s="130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130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130">
        <f>IF(ISNUMBER('1-5'!B99),'1-5'!B99, "XXX")</f>
        <v>9.8000000000000007</v>
      </c>
      <c r="H100" s="130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130">
        <f>'2-1-2'!B99</f>
        <v>3.8800000000000002E-3</v>
      </c>
      <c r="J100" s="130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130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130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130">
        <f>'2-3-2'!J100</f>
        <v>82.16391754</v>
      </c>
      <c r="N100" s="130">
        <f>IF(ISNUMBER('2-4-1'!N100),'2-4-1'!N100,IF(ISNUMBER('2-4-1'!S100),'2-4-1'!S100,'2010'!N100))</f>
        <v>0.40099999999999997</v>
      </c>
      <c r="O100" s="130" t="str">
        <f>IF(ISNUMBER('2-4-2'!C100), '2-4-2'!C100, IF(ISNUMBER('2-4-2'!D100), '2-4-2'!D100, "XXX"))</f>
        <v>XXX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"XXX")</f>
        <v>33.78134</v>
      </c>
      <c r="S100" s="130">
        <f>IF(ISNUMBER('2-6-2'!B100), '2-6-2'!B100, IF(ISNUMBER('2-6-2'!C100), '2-6-2'!C100, IF(ISNUMBER('2-6-2'!D100), '2-6-2'!D100, IF(ISNUMBER('2-6-2'!E100), '2-6-2'!E100, "XXX"))))</f>
        <v>12.14</v>
      </c>
      <c r="T100" s="130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130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130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130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130">
        <f>'3-1'!C99</f>
        <v>8.8999999999999996E-2</v>
      </c>
      <c r="Y100" s="130">
        <f>'3-2'!K99</f>
        <v>-2.068288565</v>
      </c>
    </row>
    <row r="101" spans="1:25" ht="14">
      <c r="A101" s="118" t="s">
        <v>109</v>
      </c>
      <c r="B101" s="142" t="s">
        <v>109</v>
      </c>
      <c r="C101" s="130">
        <f>IF(ISNUMBER('1-1'!B101),'1-1'!B101, "XXX")</f>
        <v>6</v>
      </c>
      <c r="D101" s="130" t="str">
        <f>IF(UCDP!S101, UCDP!S101, "0.0")</f>
        <v>0.0</v>
      </c>
      <c r="E101" s="130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130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130">
        <f>IF(ISNUMBER('1-5'!B100),'1-5'!B100, "XXX")</f>
        <v>5.7</v>
      </c>
      <c r="H101" s="130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130">
        <f>'2-1-2'!B100</f>
        <v>8.1869999999999998E-2</v>
      </c>
      <c r="J101" s="130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130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130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130">
        <f>'2-3-2'!J101</f>
        <v>5.8008117700000001</v>
      </c>
      <c r="N101" s="130">
        <f>IF(ISNUMBER('2-4-1'!N101),'2-4-1'!N101,IF(ISNUMBER('2-4-1'!S101),'2-4-1'!S101,'2010'!N101))</f>
        <v>5.5124371968122006</v>
      </c>
      <c r="O101" s="130" t="str">
        <f>IF(ISNUMBER('2-4-2'!C101), '2-4-2'!C101, IF(ISNUMBER('2-4-2'!D101), '2-4-2'!D101, "XXX"))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"XXX")</f>
        <v>63.88409</v>
      </c>
      <c r="S101" s="130">
        <f>IF(ISNUMBER('2-6-2'!B101), '2-6-2'!B101, IF(ISNUMBER('2-6-2'!C101), '2-6-2'!C101, IF(ISNUMBER('2-6-2'!D101), '2-6-2'!D101, IF(ISNUMBER('2-6-2'!E101), '2-6-2'!E101, "XXX"))))</f>
        <v>15.33</v>
      </c>
      <c r="T101" s="130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130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130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130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130">
        <f>'3-1'!C100</f>
        <v>0.66900000000000004</v>
      </c>
      <c r="Y101" s="130">
        <f>'3-2'!K100</f>
        <v>0.50465816299999999</v>
      </c>
    </row>
    <row r="102" spans="1:25" ht="14">
      <c r="A102" s="118" t="s">
        <v>110</v>
      </c>
      <c r="B102" s="142" t="s">
        <v>110</v>
      </c>
      <c r="C102" s="130">
        <f>IF(ISNUMBER('1-1'!B102),'1-1'!B102, "XXX")</f>
        <v>7.2</v>
      </c>
      <c r="D102" s="130">
        <f>IF(UCDP!S102, UCDP!S102, "0.0")</f>
        <v>7.6466857926280565E-2</v>
      </c>
      <c r="E102" s="130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130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130">
        <f>IF(ISNUMBER('1-5'!B101),'1-5'!B101, "XXX")</f>
        <v>8.8000000000000007</v>
      </c>
      <c r="H102" s="130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130">
        <f>'2-1-2'!B101</f>
        <v>1.1900000000000001E-2</v>
      </c>
      <c r="J102" s="130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130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130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130">
        <f>'2-3-2'!J102</f>
        <v>60.961532589999997</v>
      </c>
      <c r="N102" s="130">
        <f>IF(ISNUMBER('2-4-1'!N102),'2-4-1'!N102,IF(ISNUMBER('2-4-1'!S102),'2-4-1'!S102,'2010'!N102))</f>
        <v>1.5110000000000001</v>
      </c>
      <c r="O102" s="130" t="str">
        <f>IF(ISNUMBER('2-4-2'!C102), '2-4-2'!C102, IF(ISNUMBER('2-4-2'!D102), '2-4-2'!D102, "XXX"))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"XXX")</f>
        <v>19.133500000000002</v>
      </c>
      <c r="S102" s="130">
        <f>IF(ISNUMBER('2-6-2'!B102), '2-6-2'!B102, IF(ISNUMBER('2-6-2'!C102), '2-6-2'!C102, IF(ISNUMBER('2-6-2'!D102), '2-6-2'!D102, IF(ISNUMBER('2-6-2'!E102), '2-6-2'!E102, "XXX"))))</f>
        <v>12.97</v>
      </c>
      <c r="T102" s="130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130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130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130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130">
        <f>'3-1'!C101</f>
        <v>0.27100000000000002</v>
      </c>
      <c r="Y102" s="130">
        <f>'3-2'!K101</f>
        <v>-0.49555522200000002</v>
      </c>
    </row>
    <row r="103" spans="1:25" ht="14">
      <c r="A103" s="118" t="s">
        <v>111</v>
      </c>
      <c r="B103" s="142" t="s">
        <v>111</v>
      </c>
      <c r="C103" s="130">
        <f>IF(ISNUMBER('1-1'!B103),'1-1'!B103, "XXX")</f>
        <v>2</v>
      </c>
      <c r="D103" s="130" t="str">
        <f>IF(UCDP!S103, UCDP!S103, "0.0")</f>
        <v>0.0</v>
      </c>
      <c r="E103" s="130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130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130">
        <f>IF(ISNUMBER('1-5'!B102),'1-5'!B102, "XXX")</f>
        <v>1.4</v>
      </c>
      <c r="H103" s="130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130">
        <f>'2-1-2'!B102</f>
        <v>0.81401999999999997</v>
      </c>
      <c r="J103" s="130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130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130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130">
        <f>'2-3-2'!J103</f>
        <v>7.8892707800000004</v>
      </c>
      <c r="N103" s="130">
        <f>IF(ISNUMBER('2-4-1'!N103),'2-4-1'!N103,IF(ISNUMBER('2-4-1'!S103),'2-4-1'!S103,'2010'!N103))</f>
        <v>20.489000000000001</v>
      </c>
      <c r="O103" s="130">
        <f>IF(ISNUMBER('2-4-2'!C103), '2-4-2'!C103, IF(ISNUMBER('2-4-2'!D103), '2-4-2'!D103, "XXX"))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"XXX")</f>
        <v>83.947559999999996</v>
      </c>
      <c r="S103" s="130">
        <f>IF(ISNUMBER('2-6-2'!B103), '2-6-2'!B103, IF(ISNUMBER('2-6-2'!C103), '2-6-2'!C103, IF(ISNUMBER('2-6-2'!D103), '2-6-2'!D103, IF(ISNUMBER('2-6-2'!E103), '2-6-2'!E103, "XXX"))))</f>
        <v>0</v>
      </c>
      <c r="T103" s="130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130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130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130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130">
        <f>'3-1'!C102</f>
        <v>0.872</v>
      </c>
      <c r="Y103" s="130">
        <f>'3-2'!K102</f>
        <v>1.5419328210000001</v>
      </c>
    </row>
    <row r="104" spans="1:25" ht="14">
      <c r="A104" s="118" t="s">
        <v>112</v>
      </c>
      <c r="B104" s="142" t="s">
        <v>112</v>
      </c>
      <c r="C104" s="130">
        <f>IF(ISNUMBER('1-1'!B104),'1-1'!B104, "XXX")</f>
        <v>1.1000000000000001</v>
      </c>
      <c r="D104" s="130" t="str">
        <f>IF(UCDP!S104, UCDP!S104, "0.0")</f>
        <v>0.0</v>
      </c>
      <c r="E104" s="130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130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130">
        <f>IF(ISNUMBER('1-5'!B103),'1-5'!B103, "XXX")</f>
        <v>1.5</v>
      </c>
      <c r="H104" s="130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130">
        <f>'2-1-2'!B103</f>
        <v>0.58509</v>
      </c>
      <c r="J104" s="130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130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130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130">
        <f>'2-3-2'!J104</f>
        <v>11.453699110000001</v>
      </c>
      <c r="N104" s="130">
        <f>IF(ISNUMBER('2-4-1'!N104),'2-4-1'!N104,IF(ISNUMBER('2-4-1'!S104),'2-4-1'!S104,'2010'!N104))</f>
        <v>17.809000000000001</v>
      </c>
      <c r="O104" s="130">
        <f>IF(ISNUMBER('2-4-2'!C104), '2-4-2'!C104, IF(ISNUMBER('2-4-2'!D104), '2-4-2'!D104, "XXX"))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"XXX")</f>
        <v>84.59093</v>
      </c>
      <c r="S104" s="130">
        <f>IF(ISNUMBER('2-6-2'!B104), '2-6-2'!B104, IF(ISNUMBER('2-6-2'!C104), '2-6-2'!C104, IF(ISNUMBER('2-6-2'!D104), '2-6-2'!D104, IF(ISNUMBER('2-6-2'!E104), '2-6-2'!E104, "XXX"))))</f>
        <v>0</v>
      </c>
      <c r="T104" s="130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130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130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130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130">
        <f>'3-1'!C103</f>
        <v>0.88600000000000001</v>
      </c>
      <c r="Y104" s="130">
        <f>'3-2'!K103</f>
        <v>1.4979890579999999</v>
      </c>
    </row>
    <row r="105" spans="1:25" ht="14">
      <c r="A105" s="118" t="s">
        <v>113</v>
      </c>
      <c r="B105" s="142" t="s">
        <v>113</v>
      </c>
      <c r="C105" s="130">
        <f>IF(ISNUMBER('1-1'!B105),'1-1'!B105, "XXX")</f>
        <v>5.7</v>
      </c>
      <c r="D105" s="130" t="str">
        <f>IF(UCDP!S105, UCDP!S105, "0.0")</f>
        <v>0.0</v>
      </c>
      <c r="E105" s="130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130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130">
        <f>IF(ISNUMBER('1-5'!B104),'1-5'!B104, "XXX")</f>
        <v>5.4</v>
      </c>
      <c r="H105" s="130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130">
        <f>'2-1-2'!B104</f>
        <v>6.8500000000000005E-2</v>
      </c>
      <c r="J105" s="130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130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130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130">
        <f>'2-3-2'!J105</f>
        <v>41.94468689</v>
      </c>
      <c r="N105" s="130">
        <f>IF(ISNUMBER('2-4-1'!N105),'2-4-1'!N105,IF(ISNUMBER('2-4-1'!S105),'2-4-1'!S105,'2010'!N105))</f>
        <v>6.31</v>
      </c>
      <c r="O105" s="130" t="str">
        <f>IF(ISNUMBER('2-4-2'!C105), '2-4-2'!C105, IF(ISNUMBER('2-4-2'!D105), '2-4-2'!D105, "XXX"))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"XXX")</f>
        <v>53.366639999999997</v>
      </c>
      <c r="S105" s="130">
        <f>IF(ISNUMBER('2-6-2'!B105), '2-6-2'!B105, IF(ISNUMBER('2-6-2'!C105), '2-6-2'!C105, IF(ISNUMBER('2-6-2'!D105), '2-6-2'!D105, IF(ISNUMBER('2-6-2'!E105), '2-6-2'!E105, "XXX"))))</f>
        <v>4.8600000000000003</v>
      </c>
      <c r="T105" s="130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130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130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130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130">
        <f>'3-1'!C104</f>
        <v>0.48499999999999999</v>
      </c>
      <c r="Y105" s="130">
        <f>'3-2'!K104</f>
        <v>-0.139655799</v>
      </c>
    </row>
    <row r="106" spans="1:25" ht="14">
      <c r="A106" s="118" t="s">
        <v>114</v>
      </c>
      <c r="B106" s="142" t="s">
        <v>114</v>
      </c>
      <c r="C106" s="130">
        <f>IF(ISNUMBER('1-1'!B106),'1-1'!B106, "XXX")</f>
        <v>8</v>
      </c>
      <c r="D106" s="130">
        <f>IF(UCDP!S106, UCDP!S106, "0.0")</f>
        <v>2.7830176201413599E-2</v>
      </c>
      <c r="E106" s="130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130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130">
        <f>IF(ISNUMBER('1-5'!B105),'1-5'!B105, "XXX")</f>
        <v>7.1</v>
      </c>
      <c r="H106" s="130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130">
        <f>'2-1-2'!B105</f>
        <v>3.5599999999999998E-3</v>
      </c>
      <c r="J106" s="130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130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130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130">
        <f>'2-3-2'!J106</f>
        <v>53.406681059999997</v>
      </c>
      <c r="N106" s="130">
        <f>IF(ISNUMBER('2-4-1'!N106),'2-4-1'!N106,IF(ISNUMBER('2-4-1'!S106),'2-4-1'!S106,'2010'!N106))</f>
        <v>3.4790000000000001</v>
      </c>
      <c r="O106" s="130" t="str">
        <f>IF(ISNUMBER('2-4-2'!C106), '2-4-2'!C106, IF(ISNUMBER('2-4-2'!D106), '2-4-2'!D106, "XXX"))</f>
        <v>XXX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"XXX")</f>
        <v>8.0595960000000009</v>
      </c>
      <c r="S106" s="130">
        <f>IF(ISNUMBER('2-6-2'!B106), '2-6-2'!B106, IF(ISNUMBER('2-6-2'!C106), '2-6-2'!C106, IF(ISNUMBER('2-6-2'!D106), '2-6-2'!D106, IF(ISNUMBER('2-6-2'!E106), '2-6-2'!E106, "XXX"))))</f>
        <v>51.31</v>
      </c>
      <c r="T106" s="130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130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130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130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130">
        <f>'3-1'!C105</f>
        <v>0.58499999999999996</v>
      </c>
      <c r="Y106" s="130">
        <f>'3-2'!K105</f>
        <v>-0.28544858099999998</v>
      </c>
    </row>
    <row r="107" spans="1:25" ht="14">
      <c r="A107" s="118" t="s">
        <v>115</v>
      </c>
      <c r="B107" s="142" t="s">
        <v>115</v>
      </c>
      <c r="C107" s="130">
        <f>IF(ISNUMBER('1-1'!B107),'1-1'!B107, "XXX")</f>
        <v>5.7</v>
      </c>
      <c r="D107" s="130">
        <f>IF(UCDP!S107, UCDP!S107, "0.0")</f>
        <v>2.5862769539389441E-3</v>
      </c>
      <c r="E107" s="130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130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130">
        <f>IF(ISNUMBER('1-5'!B106),'1-5'!B106, "XXX")</f>
        <v>7.1</v>
      </c>
      <c r="H107" s="130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130">
        <f>'2-1-2'!B106</f>
        <v>4.9189999999999998E-2</v>
      </c>
      <c r="J107" s="130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130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130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130">
        <f>'2-3-2'!J107</f>
        <v>70.937545779999994</v>
      </c>
      <c r="N107" s="130">
        <f>IF(ISNUMBER('2-4-1'!N107),'2-4-1'!N107,IF(ISNUMBER('2-4-1'!S107),'2-4-1'!S107,'2010'!N107))</f>
        <v>0.74319395176821601</v>
      </c>
      <c r="O107" s="130" t="str">
        <f>IF(ISNUMBER('2-4-2'!C107), '2-4-2'!C107, IF(ISNUMBER('2-4-2'!D107), '2-4-2'!D107, "XXX"))</f>
        <v>XXX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"XXX")</f>
        <v>18.067530000000001</v>
      </c>
      <c r="S107" s="130">
        <f>IF(ISNUMBER('2-6-2'!B107), '2-6-2'!B107, IF(ISNUMBER('2-6-2'!C107), '2-6-2'!C107, IF(ISNUMBER('2-6-2'!D107), '2-6-2'!D107, IF(ISNUMBER('2-6-2'!E107), '2-6-2'!E107, "XXX"))))</f>
        <v>49.04</v>
      </c>
      <c r="T107" s="130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130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130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130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130">
        <f>'3-1'!C106</f>
        <v>0.41699999999999998</v>
      </c>
      <c r="Y107" s="130">
        <f>'3-2'!K106</f>
        <v>-0.66450387200000005</v>
      </c>
    </row>
    <row r="108" spans="1:25" s="21" customFormat="1" ht="14">
      <c r="A108" s="118" t="s">
        <v>193</v>
      </c>
      <c r="B108" s="145"/>
      <c r="C108" s="130">
        <f>IF(ISNUMBER('1-1'!B108),'1-1'!B108, "XXX")</f>
        <v>6.4</v>
      </c>
      <c r="D108" s="130" t="str">
        <f>IF(UCDP!S108, UCDP!S108, "0.0")</f>
        <v>0.0</v>
      </c>
      <c r="E108" s="130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130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130">
        <f>IF(ISNUMBER('1-5'!B107),'1-5'!B107, "XXX")</f>
        <v>5.3</v>
      </c>
      <c r="H108" s="130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130">
        <f>'2-1-2'!B107</f>
        <v>0.23135</v>
      </c>
      <c r="J108" s="130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130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130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130">
        <f>'2-3-2'!J108</f>
        <v>37.285804749999997</v>
      </c>
      <c r="N108" s="130">
        <f>IF(ISNUMBER('2-4-1'!N108),'2-4-1'!N108,IF(ISNUMBER('2-4-1'!S108),'2-4-1'!S108,'2010'!N108))</f>
        <v>11.2</v>
      </c>
      <c r="O108" s="130" t="str">
        <f>IF(ISNUMBER('2-4-2'!C108), '2-4-2'!C108, IF(ISNUMBER('2-4-2'!D108), '2-4-2'!D108, "XXX"))</f>
        <v>XXX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"XXX")</f>
        <v>71.90401</v>
      </c>
      <c r="S108" s="130">
        <f>IF(ISNUMBER('2-6-2'!B108), '2-6-2'!B108, IF(ISNUMBER('2-6-2'!C108), '2-6-2'!C108, IF(ISNUMBER('2-6-2'!D108), '2-6-2'!D108, IF(ISNUMBER('2-6-2'!E108), '2-6-2'!E108, "XXX"))))</f>
        <v>6.48</v>
      </c>
      <c r="T108" s="130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130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130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130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130">
        <f>'3-1'!C107</f>
        <v>0.57899999999999996</v>
      </c>
      <c r="Y108" s="130">
        <f>'3-2'!K107</f>
        <v>0.33745029599999998</v>
      </c>
    </row>
    <row r="109" spans="1:25" ht="14">
      <c r="A109" s="118" t="s">
        <v>116</v>
      </c>
      <c r="B109" s="142" t="s">
        <v>116</v>
      </c>
      <c r="C109" s="130">
        <f>IF(ISNUMBER('1-1'!B109),'1-1'!B109, "XXX")</f>
        <v>1.5</v>
      </c>
      <c r="D109" s="130" t="str">
        <f>IF(UCDP!S109, UCDP!S109, "0.0")</f>
        <v>0.0</v>
      </c>
      <c r="E109" s="130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130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130">
        <f>IF(ISNUMBER('1-5'!B108),'1-5'!B108, "XXX")</f>
        <v>1.5</v>
      </c>
      <c r="H109" s="130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130">
        <f>'2-1-2'!B108</f>
        <v>0.73748999999999998</v>
      </c>
      <c r="J109" s="130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130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130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130">
        <f>'2-3-2'!J109</f>
        <v>16.072174069999999</v>
      </c>
      <c r="N109" s="130">
        <f>IF(ISNUMBER('2-4-1'!N109),'2-4-1'!N109,IF(ISNUMBER('2-4-1'!S109),'2-4-1'!S109,'2010'!N109))</f>
        <v>20.748999999999999</v>
      </c>
      <c r="O109" s="130">
        <f>IF(ISNUMBER('2-4-2'!C109), '2-4-2'!C109, IF(ISNUMBER('2-4-2'!D109), '2-4-2'!D109, "XXX"))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"XXX")</f>
        <v>93.016270000000006</v>
      </c>
      <c r="S109" s="130">
        <f>IF(ISNUMBER('2-6-2'!B109), '2-6-2'!B109, IF(ISNUMBER('2-6-2'!C109), '2-6-2'!C109, IF(ISNUMBER('2-6-2'!D109), '2-6-2'!D109, IF(ISNUMBER('2-6-2'!E109), '2-6-2'!E109, "XXX"))))</f>
        <v>0</v>
      </c>
      <c r="T109" s="130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130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130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130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130">
        <f>'3-1'!C108</f>
        <v>0.89900000000000002</v>
      </c>
      <c r="Y109" s="130">
        <f>'3-2'!K108</f>
        <v>1.56745863</v>
      </c>
    </row>
    <row r="110" spans="1:25" ht="14">
      <c r="A110" s="118" t="s">
        <v>117</v>
      </c>
      <c r="B110" s="19" t="s">
        <v>117</v>
      </c>
      <c r="C110" s="130">
        <f>IF(ISNUMBER('1-1'!B110),'1-1'!B110, "XXX")</f>
        <v>2</v>
      </c>
      <c r="D110" s="130" t="str">
        <f>IF(UCDP!S110, UCDP!S110, "0.0")</f>
        <v>0.0</v>
      </c>
      <c r="E110" s="130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130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130">
        <f>IF(ISNUMBER('1-5'!B109),'1-5'!B109, "XXX")</f>
        <v>6.6</v>
      </c>
      <c r="H110" s="130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130">
        <f>'2-1-2'!B109</f>
        <v>0.15587000000000001</v>
      </c>
      <c r="J110" s="140">
        <f>'2-2-1'!V110</f>
        <v>3.24858</v>
      </c>
      <c r="K110" s="130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130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130">
        <f>'2-3-2'!J110</f>
        <v>11.269731520000001</v>
      </c>
      <c r="N110" s="130">
        <f>IF(ISNUMBER('2-4-1'!N110),'2-4-1'!N110,IF(ISNUMBER('2-4-1'!S110),'2-4-1'!S110,'2010'!N110))</f>
        <v>3.9790257729608305</v>
      </c>
      <c r="O110" s="130" t="str">
        <f>IF(ISNUMBER('2-4-2'!C110), '2-4-2'!C110, IF(ISNUMBER('2-4-2'!D110), '2-4-2'!D110, "XXX"))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"XXX")</f>
        <v>96.514309999999995</v>
      </c>
      <c r="S110" s="130">
        <f>IF(ISNUMBER('2-6-2'!B110), '2-6-2'!B110, IF(ISNUMBER('2-6-2'!C110), '2-6-2'!C110, IF(ISNUMBER('2-6-2'!D110), '2-6-2'!D110, IF(ISNUMBER('2-6-2'!E110), '2-6-2'!E110, "XXX"))))</f>
        <v>0</v>
      </c>
      <c r="T110" s="130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130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130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130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130">
        <f>'3-1'!C109</f>
        <v>0.158</v>
      </c>
      <c r="Y110" s="130">
        <f>'3-2'!K109</f>
        <v>-0.956477523</v>
      </c>
    </row>
    <row r="111" spans="1:25" ht="14">
      <c r="A111" s="118" t="s">
        <v>118</v>
      </c>
      <c r="B111" s="142" t="s">
        <v>118</v>
      </c>
      <c r="C111" s="130">
        <f>IF(ISNUMBER('1-1'!B111),'1-1'!B111, "XXX")</f>
        <v>8.5</v>
      </c>
      <c r="D111" s="130">
        <f>IF(UCDP!S111, UCDP!S111, "0.0")</f>
        <v>8.4879352413840911E-2</v>
      </c>
      <c r="E111" s="130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130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130">
        <f>IF(ISNUMBER('1-5'!B110),'1-5'!B110, "XXX")</f>
        <v>8.6999999999999993</v>
      </c>
      <c r="H111" s="130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130">
        <f>'2-1-2'!B110</f>
        <v>5.3960000000000001E-2</v>
      </c>
      <c r="J111" s="130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130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130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130">
        <f>'2-3-2'!J111</f>
        <v>72.434936519999994</v>
      </c>
      <c r="N111" s="130">
        <f>IF(ISNUMBER('2-4-1'!N111),'2-4-1'!N111,IF(ISNUMBER('2-4-1'!S111),'2-4-1'!S111,'2010'!N111))</f>
        <v>0.1574976383816066</v>
      </c>
      <c r="O111" s="130" t="str">
        <f>IF(ISNUMBER('2-4-2'!C111), '2-4-2'!C111, IF(ISNUMBER('2-4-2'!D111), '2-4-2'!D111, "XXX"))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"XXX")</f>
        <v>39.773949999999999</v>
      </c>
      <c r="S111" s="130">
        <f>IF(ISNUMBER('2-6-2'!B111), '2-6-2'!B111, IF(ISNUMBER('2-6-2'!C111), '2-6-2'!C111, IF(ISNUMBER('2-6-2'!D111), '2-6-2'!D111, IF(ISNUMBER('2-6-2'!E111), '2-6-2'!E111, "XXX"))))</f>
        <v>8.52</v>
      </c>
      <c r="T111" s="130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130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130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130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130">
        <f>'3-1'!C110</f>
        <v>0.35399999999999998</v>
      </c>
      <c r="Y111" s="130">
        <f>'3-2'!K110</f>
        <v>-0.84751516599999999</v>
      </c>
    </row>
    <row r="112" spans="1:25" ht="14">
      <c r="A112" s="118" t="s">
        <v>119</v>
      </c>
      <c r="B112" s="142" t="s">
        <v>119</v>
      </c>
      <c r="C112" s="130">
        <f>IF(ISNUMBER('1-1'!B112),'1-1'!B112, "XXX")</f>
        <v>4</v>
      </c>
      <c r="D112" s="130" t="str">
        <f>IF(UCDP!S112, UCDP!S112, "0.0")</f>
        <v>0.0</v>
      </c>
      <c r="E112" s="130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130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130">
        <f>IF(ISNUMBER('1-5'!B111),'1-5'!B111, "XXX")</f>
        <v>4.7</v>
      </c>
      <c r="H112" s="130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130">
        <f>'2-1-2'!B111</f>
        <v>0.12463</v>
      </c>
      <c r="J112" s="130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130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130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130">
        <f>'2-3-2'!J112</f>
        <v>28.10987854</v>
      </c>
      <c r="N112" s="130">
        <f>IF(ISNUMBER('2-4-1'!N112),'2-4-1'!N112,IF(ISNUMBER('2-4-1'!S112),'2-4-1'!S112,'2010'!N112))</f>
        <v>3.72</v>
      </c>
      <c r="O112" s="130" t="str">
        <f>IF(ISNUMBER('2-4-2'!C112), '2-4-2'!C112, IF(ISNUMBER('2-4-2'!D112), '2-4-2'!D112, "XXX"))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"XXX")</f>
        <v>67.722480000000004</v>
      </c>
      <c r="S112" s="130">
        <f>IF(ISNUMBER('2-6-2'!B112), '2-6-2'!B112, IF(ISNUMBER('2-6-2'!C112), '2-6-2'!C112, IF(ISNUMBER('2-6-2'!D112), '2-6-2'!D112, IF(ISNUMBER('2-6-2'!E112), '2-6-2'!E112, "XXX"))))</f>
        <v>2.4</v>
      </c>
      <c r="T112" s="130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130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130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130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130">
        <f>'3-1'!C111</f>
        <v>0.74299999999999999</v>
      </c>
      <c r="Y112" s="130">
        <f>'3-2'!K111</f>
        <v>0.67035329300000002</v>
      </c>
    </row>
    <row r="113" spans="1:25" ht="14">
      <c r="A113" s="118" t="s">
        <v>120</v>
      </c>
      <c r="B113" s="142" t="s">
        <v>120</v>
      </c>
      <c r="C113" s="130">
        <f>IF(ISNUMBER('1-1'!B113),'1-1'!B113, "XXX")</f>
        <v>6.5</v>
      </c>
      <c r="D113" s="130" t="str">
        <f>IF(UCDP!S113, UCDP!S113, "0.0")</f>
        <v>0.0</v>
      </c>
      <c r="E113" s="130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130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130">
        <f>IF(ISNUMBER('1-5'!B112),'1-5'!B112, "XXX")</f>
        <v>6.1</v>
      </c>
      <c r="H113" s="130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130">
        <f>'2-1-2'!B112</f>
        <v>2.2100000000000002E-2</v>
      </c>
      <c r="J113" s="130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130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130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130">
        <f>'2-3-2'!J113</f>
        <v>7.7815046299999997</v>
      </c>
      <c r="N113" s="130">
        <f>IF(ISNUMBER('2-4-1'!N113),'2-4-1'!N113,IF(ISNUMBER('2-4-1'!S113),'2-4-1'!S113,'2010'!N113))</f>
        <v>3.4630000000000001</v>
      </c>
      <c r="O113" s="130" t="str">
        <f>IF(ISNUMBER('2-4-2'!C113), '2-4-2'!C113, IF(ISNUMBER('2-4-2'!D113), '2-4-2'!D113, "XXX"))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"XXX")</f>
        <v>19.620439999999999</v>
      </c>
      <c r="S113" s="130">
        <f>IF(ISNUMBER('2-6-2'!B113), '2-6-2'!B113, IF(ISNUMBER('2-6-2'!C113), '2-6-2'!C113, IF(ISNUMBER('2-6-2'!D113), '2-6-2'!D113, IF(ISNUMBER('2-6-2'!E113), '2-6-2'!E113, "XXX"))))</f>
        <v>33.68</v>
      </c>
      <c r="T113" s="130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130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130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130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130">
        <f>'3-1'!C112</f>
        <v>0.47099999999999997</v>
      </c>
      <c r="Y113" s="130">
        <f>'3-2'!K112</f>
        <v>0.13407741500000001</v>
      </c>
    </row>
    <row r="114" spans="1:25" ht="14">
      <c r="A114" s="118" t="s">
        <v>121</v>
      </c>
      <c r="B114" s="142" t="s">
        <v>121</v>
      </c>
      <c r="C114" s="130">
        <f>IF(ISNUMBER('1-1'!B114),'1-1'!B114, "XXX")</f>
        <v>4.2</v>
      </c>
      <c r="D114" s="130" t="str">
        <f>IF(UCDP!S114, UCDP!S114, "0.0")</f>
        <v>0.0</v>
      </c>
      <c r="E114" s="130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130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130">
        <f>IF(ISNUMBER('1-5'!B113),'1-5'!B113, "XXX")</f>
        <v>7.9</v>
      </c>
      <c r="H114" s="130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130">
        <f>'2-1-2'!B113</f>
        <v>0.10553999999999999</v>
      </c>
      <c r="J114" s="130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130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130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130">
        <f>'2-3-2'!J114</f>
        <v>57.958084110000001</v>
      </c>
      <c r="N114" s="130">
        <f>IF(ISNUMBER('2-4-1'!N114),'2-4-1'!N114,IF(ISNUMBER('2-4-1'!S114),'2-4-1'!S114,'2010'!N114))</f>
        <v>4.18</v>
      </c>
      <c r="O114" s="130" t="str">
        <f>IF(ISNUMBER('2-4-2'!C114), '2-4-2'!C114, IF(ISNUMBER('2-4-2'!D114), '2-4-2'!D114, "XXX"))</f>
        <v>XXX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"XXX")</f>
        <v>55.442680000000003</v>
      </c>
      <c r="S114" s="130">
        <f>IF(ISNUMBER('2-6-2'!B114), '2-6-2'!B114, IF(ISNUMBER('2-6-2'!C114), '2-6-2'!C114, IF(ISNUMBER('2-6-2'!D114), '2-6-2'!D114, IF(ISNUMBER('2-6-2'!E114), '2-6-2'!E114, "XXX"))))</f>
        <v>2.5</v>
      </c>
      <c r="T114" s="130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130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130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130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130">
        <f>'3-1'!C113</f>
        <v>0.60199999999999998</v>
      </c>
      <c r="Y114" s="130">
        <f>'3-2'!K113</f>
        <v>-8.9212731000000003E-2</v>
      </c>
    </row>
    <row r="115" spans="1:25" ht="14">
      <c r="A115" s="118" t="s">
        <v>122</v>
      </c>
      <c r="B115" s="142" t="s">
        <v>122</v>
      </c>
      <c r="C115" s="130">
        <f>IF(ISNUMBER('1-1'!B115),'1-1'!B115, "XXX")</f>
        <v>5</v>
      </c>
      <c r="D115" s="130">
        <f>IF(UCDP!S115, UCDP!S115, "0.0")</f>
        <v>8.9762289250264402E-3</v>
      </c>
      <c r="E115" s="130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130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130">
        <f>IF(ISNUMBER('1-5'!B114),'1-5'!B114, "XXX")</f>
        <v>5.2</v>
      </c>
      <c r="H115" s="130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130">
        <f>'2-1-2'!B114</f>
        <v>0.13733999999999999</v>
      </c>
      <c r="J115" s="130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130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130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130">
        <f>'2-3-2'!J115</f>
        <v>42.542049409999997</v>
      </c>
      <c r="N115" s="130">
        <f>IF(ISNUMBER('2-4-1'!N115),'2-4-1'!N115,IF(ISNUMBER('2-4-1'!S115),'2-4-1'!S115,'2010'!N115))</f>
        <v>5.8670353110000004</v>
      </c>
      <c r="O115" s="130" t="str">
        <f>IF(ISNUMBER('2-4-2'!C115), '2-4-2'!C115, IF(ISNUMBER('2-4-2'!D115), '2-4-2'!D115, "XXX"))</f>
        <v>XXX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"XXX")</f>
        <v>45.432749999999999</v>
      </c>
      <c r="S115" s="130">
        <f>IF(ISNUMBER('2-6-2'!B115), '2-6-2'!B115, IF(ISNUMBER('2-6-2'!C115), '2-6-2'!C115, IF(ISNUMBER('2-6-2'!D115), '2-6-2'!D115, IF(ISNUMBER('2-6-2'!E115), '2-6-2'!E115, "XXX"))))</f>
        <v>6.53</v>
      </c>
      <c r="T115" s="130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130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130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130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130">
        <f>'3-1'!C114</f>
        <v>0.78600000000000003</v>
      </c>
      <c r="Y115" s="130">
        <f>'3-2'!K114</f>
        <v>0.174835771</v>
      </c>
    </row>
    <row r="116" spans="1:25" ht="14">
      <c r="A116" s="118" t="s">
        <v>123</v>
      </c>
      <c r="B116" s="142" t="s">
        <v>123</v>
      </c>
      <c r="C116" s="130">
        <f>IF(ISNUMBER('1-1'!B116),'1-1'!B116, "XXX")</f>
        <v>6.9</v>
      </c>
      <c r="D116" s="130">
        <f>IF(UCDP!S116, UCDP!S116, "0.0")</f>
        <v>5.3406772675841194E-2</v>
      </c>
      <c r="E116" s="130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130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130">
        <f>IF(ISNUMBER('1-5'!B115),'1-5'!B115, "XXX")</f>
        <v>6.8</v>
      </c>
      <c r="H116" s="130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130">
        <f>'2-1-2'!B115</f>
        <v>0.10058</v>
      </c>
      <c r="J116" s="140">
        <f>AVERAGE('2-2-1'!V116, '2-2-1'!X116)</f>
        <v>1.85206</v>
      </c>
      <c r="K116" s="130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130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130">
        <f>'2-3-2'!J116</f>
        <v>55.9674263</v>
      </c>
      <c r="N116" s="130">
        <f>IF(ISNUMBER('2-4-1'!N116),'2-4-1'!N116,IF(ISNUMBER('2-4-1'!S116),'2-4-1'!S116,'2010'!N116))</f>
        <v>0.93346836334815697</v>
      </c>
      <c r="O116" s="130" t="str">
        <f>IF(ISNUMBER('2-4-2'!C116), '2-4-2'!C116, IF(ISNUMBER('2-4-2'!D116), '2-4-2'!D116, "XXX"))</f>
        <v>XXX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"XXX")</f>
        <v>58.030529999999999</v>
      </c>
      <c r="S116" s="130">
        <f>IF(ISNUMBER('2-6-2'!B116), '2-6-2'!B116, IF(ISNUMBER('2-6-2'!C116), '2-6-2'!C116, IF(ISNUMBER('2-6-2'!D116), '2-6-2'!D116, IF(ISNUMBER('2-6-2'!E116), '2-6-2'!E116, "XXX"))))</f>
        <v>8.89</v>
      </c>
      <c r="T116" s="130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130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130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130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130">
        <f>'3-1'!C115</f>
        <v>0.47299999999999998</v>
      </c>
      <c r="Y116" s="130">
        <f>'3-2'!K115</f>
        <v>-3.6640797000000003E-2</v>
      </c>
    </row>
    <row r="117" spans="1:25" ht="14">
      <c r="A117" s="118" t="s">
        <v>124</v>
      </c>
      <c r="B117" s="142" t="s">
        <v>124</v>
      </c>
      <c r="C117" s="130">
        <f>IF(ISNUMBER('1-1'!B117),'1-1'!B117, "XXX")</f>
        <v>4</v>
      </c>
      <c r="D117" s="130" t="str">
        <f>IF(UCDP!S117, UCDP!S117, "0.0")</f>
        <v>0.0</v>
      </c>
      <c r="E117" s="130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130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130">
        <f>IF(ISNUMBER('1-5'!B116),'1-5'!B116, "XXX")</f>
        <v>3.5</v>
      </c>
      <c r="H117" s="130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130">
        <f>'2-1-2'!B116</f>
        <v>0.34814000000000001</v>
      </c>
      <c r="J117" s="130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130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130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130">
        <f>'2-3-2'!J117</f>
        <v>26.67068291</v>
      </c>
      <c r="N117" s="130">
        <f>IF(ISNUMBER('2-4-1'!N117),'2-4-1'!N117,IF(ISNUMBER('2-4-1'!S117),'2-4-1'!S117,'2010'!N117))</f>
        <v>20.878</v>
      </c>
      <c r="O117" s="130">
        <f>IF(ISNUMBER('2-4-2'!C117), '2-4-2'!C117, IF(ISNUMBER('2-4-2'!D117), '2-4-2'!D117, "XXX"))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"XXX")</f>
        <v>78.170209999999997</v>
      </c>
      <c r="S117" s="130">
        <f>IF(ISNUMBER('2-6-2'!B117), '2-6-2'!B117, IF(ISNUMBER('2-6-2'!C117), '2-6-2'!C117, IF(ISNUMBER('2-6-2'!D117), '2-6-2'!D117, IF(ISNUMBER('2-6-2'!E117), '2-6-2'!E117, "XXX"))))</f>
        <v>0</v>
      </c>
      <c r="T117" s="130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130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130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130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130">
        <f>'3-1'!C116</f>
        <v>0.875</v>
      </c>
      <c r="Y117" s="130">
        <f>'3-2'!K116</f>
        <v>0.91983479300000004</v>
      </c>
    </row>
    <row r="118" spans="1:25" ht="14">
      <c r="A118" s="118" t="s">
        <v>125</v>
      </c>
      <c r="B118" s="142" t="s">
        <v>125</v>
      </c>
      <c r="C118" s="130">
        <f>IF(ISNUMBER('1-1'!B118),'1-1'!B118, "XXX")</f>
        <v>3.5</v>
      </c>
      <c r="D118" s="130" t="str">
        <f>IF(UCDP!S118, UCDP!S118, "0.0")</f>
        <v>0.0</v>
      </c>
      <c r="E118" s="130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130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130">
        <f>IF(ISNUMBER('1-5'!B117),'1-5'!B117, "XXX")</f>
        <v>3.3</v>
      </c>
      <c r="H118" s="130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130">
        <f>'2-1-2'!B117</f>
        <v>0.42153000000000002</v>
      </c>
      <c r="J118" s="130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130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130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130">
        <f>'2-3-2'!J118</f>
        <v>25.906208039999999</v>
      </c>
      <c r="N118" s="130">
        <f>IF(ISNUMBER('2-4-1'!N118),'2-4-1'!N118,IF(ISNUMBER('2-4-1'!S118),'2-4-1'!S118,'2010'!N118))</f>
        <v>22.329000000000001</v>
      </c>
      <c r="O118" s="130" t="str">
        <f>IF(ISNUMBER('2-4-2'!C118), '2-4-2'!C118, IF(ISNUMBER('2-4-2'!D118), '2-4-2'!D118, "XXX"))</f>
        <v>XXX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"XXX")</f>
        <v>78.058920000000001</v>
      </c>
      <c r="S118" s="130">
        <f>IF(ISNUMBER('2-6-2'!B118), '2-6-2'!B118, IF(ISNUMBER('2-6-2'!C118), '2-6-2'!C118, IF(ISNUMBER('2-6-2'!D118), '2-6-2'!D118, IF(ISNUMBER('2-6-2'!E118), '2-6-2'!E118, "XXX"))))</f>
        <v>0</v>
      </c>
      <c r="T118" s="130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130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130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130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130">
        <f>'3-1'!C117</f>
        <v>0.89700000000000002</v>
      </c>
      <c r="Y118" s="130">
        <f>'3-2'!K117</f>
        <v>1.2598210569999999</v>
      </c>
    </row>
    <row r="119" spans="1:25" ht="14">
      <c r="A119" s="118" t="s">
        <v>126</v>
      </c>
      <c r="B119" s="142" t="s">
        <v>126</v>
      </c>
      <c r="C119" s="130">
        <f>IF(ISNUMBER('1-1'!B119),'1-1'!B119, "XXX")</f>
        <v>4.5999999999999996</v>
      </c>
      <c r="D119" s="130" t="str">
        <f>IF(UCDP!S119, UCDP!S119, "0.0")</f>
        <v>0.0</v>
      </c>
      <c r="E119" s="130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130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130">
        <f>IF(ISNUMBER('1-5'!B118),'1-5'!B118, "XXX")</f>
        <v>4.7</v>
      </c>
      <c r="H119" s="130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130">
        <f>'2-1-2'!B118</f>
        <v>0.35493999999999998</v>
      </c>
      <c r="J119" s="130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130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130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130">
        <f>'2-3-2'!J119</f>
        <v>18.724452970000002</v>
      </c>
      <c r="N119" s="130">
        <f>IF(ISNUMBER('2-4-1'!N119),'2-4-1'!N119,IF(ISNUMBER('2-4-1'!S119),'2-4-1'!S119,'2010'!N119))</f>
        <v>2.2770000000000001</v>
      </c>
      <c r="O119" s="130" t="str">
        <f>IF(ISNUMBER('2-4-2'!C119), '2-4-2'!C119, IF(ISNUMBER('2-4-2'!D119), '2-4-2'!D119, "XXX"))</f>
        <v>XXX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"XXX")</f>
        <v>99.50667</v>
      </c>
      <c r="S119" s="130">
        <f>IF(ISNUMBER('2-6-2'!B119), '2-6-2'!B119, IF(ISNUMBER('2-6-2'!C119), '2-6-2'!C119, IF(ISNUMBER('2-6-2'!D119), '2-6-2'!D119, IF(ISNUMBER('2-6-2'!E119), '2-6-2'!E119, "XXX"))))</f>
        <v>0</v>
      </c>
      <c r="T119" s="130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130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130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130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130">
        <f>'3-1'!C118</f>
        <v>8.2000000000000003E-2</v>
      </c>
      <c r="Y119" s="130">
        <f>'3-2'!K118</f>
        <v>-0.93489694599999995</v>
      </c>
    </row>
    <row r="120" spans="1:25" ht="14">
      <c r="A120" s="118" t="s">
        <v>127</v>
      </c>
      <c r="B120" s="142" t="s">
        <v>127</v>
      </c>
      <c r="C120" s="130">
        <f>IF(ISNUMBER('1-1'!B120),'1-1'!B120, "XXX")</f>
        <v>5.4</v>
      </c>
      <c r="D120" s="130" t="str">
        <f>IF(UCDP!S120, UCDP!S120, "0.0")</f>
        <v>0.0</v>
      </c>
      <c r="E120" s="130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130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130">
        <f>IF(ISNUMBER('1-5'!B119),'1-5'!B119, "XXX")</f>
        <v>4.8</v>
      </c>
      <c r="H120" s="130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130">
        <f>'2-1-2'!B119</f>
        <v>0.29920000000000002</v>
      </c>
      <c r="J120" s="130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130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130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130">
        <f>'2-3-2'!J120</f>
        <v>17.59607506</v>
      </c>
      <c r="N120" s="130">
        <f>IF(ISNUMBER('2-4-1'!N120),'2-4-1'!N120,IF(ISNUMBER('2-4-1'!S120),'2-4-1'!S120,'2010'!N120))</f>
        <v>13.4</v>
      </c>
      <c r="O120" s="130">
        <f>IF(ISNUMBER('2-4-2'!C120), '2-4-2'!C120, IF(ISNUMBER('2-4-2'!D120), '2-4-2'!D120, "XXX"))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"XXX")</f>
        <v>67.182239999999993</v>
      </c>
      <c r="S120" s="130" t="str">
        <f>IF(ISNUMBER('2-6-2'!B120), '2-6-2'!B120, IF(ISNUMBER('2-6-2'!C120), '2-6-2'!C120, IF(ISNUMBER('2-6-2'!D120), '2-6-2'!D120, IF(ISNUMBER('2-6-2'!E120), '2-6-2'!E120, "XXX"))))</f>
        <v>XXX</v>
      </c>
      <c r="T120" s="130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130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130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130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130">
        <f>'3-1'!C119</f>
        <v>0.61899999999999999</v>
      </c>
      <c r="Y120" s="130">
        <f>'3-2'!K119</f>
        <v>0.55223143100000005</v>
      </c>
    </row>
    <row r="121" spans="1:25" ht="14">
      <c r="A121" s="118" t="s">
        <v>194</v>
      </c>
      <c r="B121" s="142" t="s">
        <v>128</v>
      </c>
      <c r="C121" s="130">
        <f>IF(ISNUMBER('1-1'!B121),'1-1'!B121, "XXX")</f>
        <v>3.9</v>
      </c>
      <c r="D121" s="130">
        <f>IF(UCDP!S121, UCDP!S121, "0.0")</f>
        <v>2.3837903934211709E-2</v>
      </c>
      <c r="E121" s="130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130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130">
        <f>IF(ISNUMBER('1-5'!B120),'1-5'!B120, "XXX")</f>
        <v>8.5</v>
      </c>
      <c r="H121" s="130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130">
        <f>'2-1-2'!B120</f>
        <v>0.24815000000000001</v>
      </c>
      <c r="J121" s="130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130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130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130">
        <f>'2-3-2'!J121</f>
        <v>31.448047639999999</v>
      </c>
      <c r="N121" s="130">
        <f>IF(ISNUMBER('2-4-1'!N121),'2-4-1'!N121,IF(ISNUMBER('2-4-1'!S121),'2-4-1'!S121,'2010'!N121))</f>
        <v>11.78837450686512</v>
      </c>
      <c r="O121" s="130" t="str">
        <f>IF(ISNUMBER('2-4-2'!C121), '2-4-2'!C121, IF(ISNUMBER('2-4-2'!D121), '2-4-2'!D121, "XXX"))</f>
        <v>XXX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"XXX")</f>
        <v>92.758830000000003</v>
      </c>
      <c r="S121" s="130">
        <f>IF(ISNUMBER('2-6-2'!B121), '2-6-2'!B121, IF(ISNUMBER('2-6-2'!C121), '2-6-2'!C121, IF(ISNUMBER('2-6-2'!D121), '2-6-2'!D121, IF(ISNUMBER('2-6-2'!E121), '2-6-2'!E121, "XXX"))))</f>
        <v>0.03</v>
      </c>
      <c r="T121" s="130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130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130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130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130">
        <f>'3-1'!C120</f>
        <v>0.32100000000000001</v>
      </c>
      <c r="Y121" s="130">
        <f>'3-2'!K120</f>
        <v>-0.81517982499999997</v>
      </c>
    </row>
    <row r="122" spans="1:25" ht="14">
      <c r="A122" s="118" t="s">
        <v>129</v>
      </c>
      <c r="B122" s="142" t="s">
        <v>129</v>
      </c>
      <c r="C122" s="130">
        <f>IF(ISNUMBER('1-1'!B122),'1-1'!B122, "XXX")</f>
        <v>6.6</v>
      </c>
      <c r="D122" s="130">
        <f>IF(UCDP!S122, UCDP!S122, "0.0")</f>
        <v>0.18160571110135601</v>
      </c>
      <c r="E122" s="130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130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130">
        <f>IF(ISNUMBER('1-5'!B121),'1-5'!B121, "XXX")</f>
        <v>7.4</v>
      </c>
      <c r="H122" s="130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130">
        <f>'2-1-2'!B121</f>
        <v>6.3899999999999998E-3</v>
      </c>
      <c r="J122" s="130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130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130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130">
        <f>'2-3-2'!J122</f>
        <v>12.49653721</v>
      </c>
      <c r="N122" s="130">
        <f>IF(ISNUMBER('2-4-1'!N122),'2-4-1'!N122,IF(ISNUMBER('2-4-1'!S122),'2-4-1'!S122,'2010'!N122))</f>
        <v>4.7080000000000002</v>
      </c>
      <c r="O122" s="130" t="str">
        <f>IF(ISNUMBER('2-4-2'!C122), '2-4-2'!C122, IF(ISNUMBER('2-4-2'!D122), '2-4-2'!D122, "XXX"))</f>
        <v>XXX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"XXX")</f>
        <v>28.784089999999999</v>
      </c>
      <c r="S122" s="130">
        <f>IF(ISNUMBER('2-6-2'!B122), '2-6-2'!B122, IF(ISNUMBER('2-6-2'!C122), '2-6-2'!C122, IF(ISNUMBER('2-6-2'!D122), '2-6-2'!D122, IF(ISNUMBER('2-6-2'!E122), '2-6-2'!E122, "XXX"))))</f>
        <v>61.02</v>
      </c>
      <c r="T122" s="130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130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130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130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130">
        <f>'3-1'!C121</f>
        <v>0.20200000000000001</v>
      </c>
      <c r="Y122" s="130">
        <f>'3-2'!K121</f>
        <v>-1.133635044</v>
      </c>
    </row>
    <row r="123" spans="1:25" ht="14">
      <c r="A123" s="118" t="s">
        <v>130</v>
      </c>
      <c r="B123" s="142" t="s">
        <v>130</v>
      </c>
      <c r="C123" s="130">
        <f>IF(ISNUMBER('1-1'!B123),'1-1'!B123, "XXX")</f>
        <v>6.5</v>
      </c>
      <c r="D123" s="130" t="str">
        <f>IF(UCDP!S123, UCDP!S123, "0.0")</f>
        <v>0.0</v>
      </c>
      <c r="E123" s="130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130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130">
        <f>IF(ISNUMBER('1-5'!B122),'1-5'!B122, "XXX")</f>
        <v>8.8000000000000007</v>
      </c>
      <c r="H123" s="130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130">
        <f>'2-1-2'!B122</f>
        <v>0.21099999999999999</v>
      </c>
      <c r="J123" s="130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130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130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130">
        <f>'2-3-2'!J123</f>
        <v>16.738698960000001</v>
      </c>
      <c r="N123" s="130">
        <f>IF(ISNUMBER('2-4-1'!N123),'2-4-1'!N123,IF(ISNUMBER('2-4-1'!S123),'2-4-1'!S123,'2010'!N123))</f>
        <v>3.6430000000000002</v>
      </c>
      <c r="O123" s="130" t="str">
        <f>IF(ISNUMBER('2-4-2'!C123), '2-4-2'!C123, IF(ISNUMBER('2-4-2'!D123), '2-4-2'!D123, "XXX"))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"XXX")</f>
        <v>94.685749999999999</v>
      </c>
      <c r="S123" s="130">
        <f>IF(ISNUMBER('2-6-2'!B123), '2-6-2'!B123, IF(ISNUMBER('2-6-2'!C123), '2-6-2'!C123, IF(ISNUMBER('2-6-2'!D123), '2-6-2'!D123, IF(ISNUMBER('2-6-2'!E123), '2-6-2'!E123, "XXX"))))</f>
        <v>0</v>
      </c>
      <c r="T123" s="130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130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130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130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130">
        <f>'3-1'!C122</f>
        <v>1.7999999999999999E-2</v>
      </c>
      <c r="Y123" s="130">
        <f>'3-2'!K122</f>
        <v>-1.57717979</v>
      </c>
    </row>
    <row r="124" spans="1:25" ht="14">
      <c r="A124" s="118" t="s">
        <v>131</v>
      </c>
      <c r="B124" s="142" t="s">
        <v>131</v>
      </c>
      <c r="C124" s="130">
        <f>IF(ISNUMBER('1-1'!B124),'1-1'!B124, "XXX")</f>
        <v>5.5</v>
      </c>
      <c r="D124" s="130" t="str">
        <f>IF(UCDP!S124, UCDP!S124, "0.0")</f>
        <v>0.0</v>
      </c>
      <c r="E124" s="130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130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130">
        <f>IF(ISNUMBER('1-5'!B123),'1-5'!B123, "XXX")</f>
        <v>5.6</v>
      </c>
      <c r="H124" s="130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130">
        <f>'2-1-2'!B123</f>
        <v>5.5849999999999997E-2</v>
      </c>
      <c r="J124" s="130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130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130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130">
        <f>'2-3-2'!J124</f>
        <v>44.272644040000003</v>
      </c>
      <c r="N124" s="130">
        <f>IF(ISNUMBER('2-4-1'!N124),'2-4-1'!N124,IF(ISNUMBER('2-4-1'!S124),'2-4-1'!S124,'2010'!N124))</f>
        <v>4.7850000000000001</v>
      </c>
      <c r="O124" s="130" t="str">
        <f>IF(ISNUMBER('2-4-2'!C124), '2-4-2'!C124, IF(ISNUMBER('2-4-2'!D124), '2-4-2'!D124, "XXX"))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"XXX")</f>
        <v>31.369479999999999</v>
      </c>
      <c r="S124" s="130">
        <f>IF(ISNUMBER('2-6-2'!B124), '2-6-2'!B124, IF(ISNUMBER('2-6-2'!C124), '2-6-2'!C124, IF(ISNUMBER('2-6-2'!D124), '2-6-2'!D124, IF(ISNUMBER('2-6-2'!E124), '2-6-2'!E124, "XXX"))))</f>
        <v>38.799999999999997</v>
      </c>
      <c r="T124" s="130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130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130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130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130">
        <f>'3-1'!C123</f>
        <v>0.69099999999999995</v>
      </c>
      <c r="Y124" s="130">
        <f>'3-2'!K123</f>
        <v>-0.105400197</v>
      </c>
    </row>
    <row r="125" spans="1:25" ht="14">
      <c r="A125" s="118" t="s">
        <v>132</v>
      </c>
      <c r="B125" s="142" t="s">
        <v>132</v>
      </c>
      <c r="C125" s="130">
        <f>IF(ISNUMBER('1-1'!B125),'1-1'!B125, "XXX")</f>
        <v>6.8</v>
      </c>
      <c r="D125" s="130" t="str">
        <f>IF(UCDP!S125, UCDP!S125, "0.0")</f>
        <v>0.0</v>
      </c>
      <c r="E125" s="130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130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130">
        <f>IF(ISNUMBER('1-5'!B124),'1-5'!B124, "XXX")</f>
        <v>6.1</v>
      </c>
      <c r="H125" s="130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130">
        <f>'2-1-2'!B124</f>
        <v>0.21002000000000001</v>
      </c>
      <c r="J125" s="130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130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130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130">
        <f>'2-3-2'!J125</f>
        <v>34.712882999999998</v>
      </c>
      <c r="N125" s="130">
        <f>IF(ISNUMBER('2-4-1'!N125),'2-4-1'!N125,IF(ISNUMBER('2-4-1'!S125),'2-4-1'!S125,'2010'!N125))</f>
        <v>23.13</v>
      </c>
      <c r="O125" s="130" t="str">
        <f>IF(ISNUMBER('2-4-2'!C125), '2-4-2'!C125, IF(ISNUMBER('2-4-2'!D125), '2-4-2'!D125, "XXX"))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"XXX")</f>
        <v>67.558229999999995</v>
      </c>
      <c r="S125" s="130">
        <f>IF(ISNUMBER('2-6-2'!B125), '2-6-2'!B125, IF(ISNUMBER('2-6-2'!C125), '2-6-2'!C125, IF(ISNUMBER('2-6-2'!D125), '2-6-2'!D125, IF(ISNUMBER('2-6-2'!E125), '2-6-2'!E125, "XXX"))))</f>
        <v>0.03</v>
      </c>
      <c r="T125" s="130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130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130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130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130">
        <f>'3-1'!C124</f>
        <v>0.64100000000000001</v>
      </c>
      <c r="Y125" s="130">
        <f>'3-2'!K124</f>
        <v>0.36510142699999998</v>
      </c>
    </row>
    <row r="126" spans="1:25" ht="14">
      <c r="A126" s="118" t="s">
        <v>133</v>
      </c>
      <c r="B126" s="142" t="s">
        <v>133</v>
      </c>
      <c r="C126" s="130">
        <f>IF(ISNUMBER('1-1'!B126),'1-1'!B126, "XXX")</f>
        <v>6.7</v>
      </c>
      <c r="D126" s="130" t="str">
        <f>IF(UCDP!S126, UCDP!S126, "0.0")</f>
        <v>0.0</v>
      </c>
      <c r="E126" s="130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130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130">
        <f>IF(ISNUMBER('1-5'!B125),'1-5'!B125, "XXX")</f>
        <v>6.7</v>
      </c>
      <c r="H126" s="130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130">
        <f>'2-1-2'!B125</f>
        <v>0.30108000000000001</v>
      </c>
      <c r="J126" s="140">
        <f>'2-2-1'!T126</f>
        <v>3.3177700000000003</v>
      </c>
      <c r="K126" s="130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130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130">
        <f>'2-3-2'!J126</f>
        <v>25.110795970000002</v>
      </c>
      <c r="N126" s="130">
        <f>IF(ISNUMBER('2-4-1'!N126),'2-4-1'!N126,IF(ISNUMBER('2-4-1'!S126),'2-4-1'!S126,'2010'!N126))</f>
        <v>9.7740000000000009</v>
      </c>
      <c r="O126" s="130" t="str">
        <f>IF(ISNUMBER('2-4-2'!C126), '2-4-2'!C126, IF(ISNUMBER('2-4-2'!D126), '2-4-2'!D126, "XXX"))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"XXX")</f>
        <v>XXX</v>
      </c>
      <c r="S126" s="130" t="str">
        <f>IF(ISNUMBER('2-6-2'!B126), '2-6-2'!B126, IF(ISNUMBER('2-6-2'!C126), '2-6-2'!C126, IF(ISNUMBER('2-6-2'!D126), '2-6-2'!D126, IF(ISNUMBER('2-6-2'!E126), '2-6-2'!E126, "XXX"))))</f>
        <v>XXX</v>
      </c>
      <c r="T126" s="130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130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130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130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130">
        <f>'3-1'!C125</f>
        <v>0.44600000000000001</v>
      </c>
      <c r="Y126" s="130">
        <f>'3-2'!K125</f>
        <v>0.13207542899999999</v>
      </c>
    </row>
    <row r="127" spans="1:25" ht="14">
      <c r="A127" s="118" t="s">
        <v>134</v>
      </c>
      <c r="B127" s="142" t="s">
        <v>134</v>
      </c>
      <c r="C127" s="130">
        <f>IF(ISNUMBER('1-1'!B127),'1-1'!B127, "XXX")</f>
        <v>7</v>
      </c>
      <c r="D127" s="130" t="str">
        <f>IF(UCDP!S127, UCDP!S127, "0.0")</f>
        <v>0.0</v>
      </c>
      <c r="E127" s="130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130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130">
        <f>IF(ISNUMBER('1-5'!B126),'1-5'!B126, "XXX")</f>
        <v>7</v>
      </c>
      <c r="H127" s="130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130">
        <f>'2-1-2'!B126</f>
        <v>3.7699999999999999E-3</v>
      </c>
      <c r="J127" s="130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130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130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130">
        <f>'2-3-2'!J127</f>
        <v>72.926094059999997</v>
      </c>
      <c r="N127" s="130">
        <f>IF(ISNUMBER('2-4-1'!N127),'2-4-1'!N127,IF(ISNUMBER('2-4-1'!S127),'2-4-1'!S127,'2010'!N127))</f>
        <v>4.157</v>
      </c>
      <c r="O127" s="130" t="str">
        <f>IF(ISNUMBER('2-4-2'!C127), '2-4-2'!C127, IF(ISNUMBER('2-4-2'!D127), '2-4-2'!D127, "XXX"))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"XXX")</f>
        <v>11.275460000000001</v>
      </c>
      <c r="S127" s="130">
        <f>IF(ISNUMBER('2-6-2'!B127), '2-6-2'!B127, IF(ISNUMBER('2-6-2'!C127), '2-6-2'!C127, IF(ISNUMBER('2-6-2'!D127), '2-6-2'!D127, IF(ISNUMBER('2-6-2'!E127), '2-6-2'!E127, "XXX"))))</f>
        <v>59.29</v>
      </c>
      <c r="T127" s="130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130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130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130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130">
        <f>'3-1'!C126</f>
        <v>0.55000000000000004</v>
      </c>
      <c r="Y127" s="130">
        <f>'3-2'!K126</f>
        <v>-0.140938178</v>
      </c>
    </row>
    <row r="128" spans="1:25" ht="14">
      <c r="A128" s="118" t="s">
        <v>135</v>
      </c>
      <c r="B128" s="142" t="s">
        <v>135</v>
      </c>
      <c r="C128" s="130">
        <f>IF(ISNUMBER('1-1'!B128),'1-1'!B128, "XXX")</f>
        <v>3</v>
      </c>
      <c r="D128" s="130" t="str">
        <f>IF(UCDP!S128, UCDP!S128, "0.0")</f>
        <v>0.0</v>
      </c>
      <c r="E128" s="130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130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130">
        <f>IF(ISNUMBER('1-5'!B127),'1-5'!B127, "XXX")</f>
        <v>4</v>
      </c>
      <c r="H128" s="130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130">
        <f>'2-1-2'!B127</f>
        <v>0.58533999999999997</v>
      </c>
      <c r="J128" s="130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130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130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130">
        <f>'2-3-2'!J128</f>
        <v>48.46814346</v>
      </c>
      <c r="N128" s="130">
        <f>IF(ISNUMBER('2-4-1'!N128),'2-4-1'!N128,IF(ISNUMBER('2-4-1'!S128),'2-4-1'!S128,'2010'!N128))</f>
        <v>1.1392249875043621</v>
      </c>
      <c r="O128" s="130" t="str">
        <f>IF(ISNUMBER('2-4-2'!C128), '2-4-2'!C128, IF(ISNUMBER('2-4-2'!D128), '2-4-2'!D128, "XXX"))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"XXX")</f>
        <v>85.084149999999994</v>
      </c>
      <c r="S128" s="130">
        <f>IF(ISNUMBER('2-6-2'!B128), '2-6-2'!B128, IF(ISNUMBER('2-6-2'!C128), '2-6-2'!C128, IF(ISNUMBER('2-6-2'!D128), '2-6-2'!D128, IF(ISNUMBER('2-6-2'!E128), '2-6-2'!E128, "XXX"))))</f>
        <v>0</v>
      </c>
      <c r="T128" s="130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130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130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130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130">
        <f>'3-1'!C127</f>
        <v>0.379</v>
      </c>
      <c r="Y128" s="130">
        <f>'3-2'!K127</f>
        <v>-0.28074201900000001</v>
      </c>
    </row>
    <row r="129" spans="1:25" ht="14">
      <c r="A129" s="118" t="s">
        <v>178</v>
      </c>
      <c r="B129" s="144" t="s">
        <v>136</v>
      </c>
      <c r="C129" s="130">
        <f>IF(ISNUMBER('1-1'!B129),'1-1'!B129, "XXX")</f>
        <v>3.9</v>
      </c>
      <c r="D129" s="130" t="str">
        <f>IF(UCDP!S129, UCDP!S129, "0.0")</f>
        <v>0.0</v>
      </c>
      <c r="E129" s="130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130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130">
        <f>IF(ISNUMBER('1-5'!B128),'1-5'!B128, "XXX")</f>
        <v>3.9</v>
      </c>
      <c r="H129" s="130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130">
        <f>'2-1-2'!B128</f>
        <v>0.37414999999999998</v>
      </c>
      <c r="J129" s="130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130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130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130">
        <f>'2-3-2'!J129</f>
        <v>27.370327</v>
      </c>
      <c r="N129" s="130">
        <f>IF(ISNUMBER('2-4-1'!N129),'2-4-1'!N129,IF(ISNUMBER('2-4-1'!S129),'2-4-1'!S129,'2010'!N129))</f>
        <v>15.834</v>
      </c>
      <c r="O129" s="130">
        <f>IF(ISNUMBER('2-4-2'!C129), '2-4-2'!C129, IF(ISNUMBER('2-4-2'!D129), '2-4-2'!D129, "XXX"))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"XXX")</f>
        <v>84.387919999999994</v>
      </c>
      <c r="S129" s="130">
        <f>IF(ISNUMBER('2-6-2'!B129), '2-6-2'!B129, IF(ISNUMBER('2-6-2'!C129), '2-6-2'!C129, IF(ISNUMBER('2-6-2'!D129), '2-6-2'!D129, IF(ISNUMBER('2-6-2'!E129), '2-6-2'!E129, "XXX"))))</f>
        <v>0</v>
      </c>
      <c r="T129" s="130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130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130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130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130">
        <f>'3-1'!C128</f>
        <v>0.82899999999999996</v>
      </c>
      <c r="Y129" s="130">
        <f>'3-2'!K128</f>
        <v>0.98546528799999999</v>
      </c>
    </row>
    <row r="130" spans="1:25" ht="14">
      <c r="A130" s="118" t="s">
        <v>137</v>
      </c>
      <c r="B130" s="142" t="s">
        <v>137</v>
      </c>
      <c r="C130" s="130">
        <f>IF(ISNUMBER('1-1'!B130),'1-1'!B130, "XXX")</f>
        <v>2</v>
      </c>
      <c r="D130" s="130" t="str">
        <f>IF(UCDP!S130, UCDP!S130, "0.0")</f>
        <v>0.0</v>
      </c>
      <c r="E130" s="130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130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130">
        <f>IF(ISNUMBER('1-5'!B129),'1-5'!B129, "XXX")</f>
        <v>3.5</v>
      </c>
      <c r="H130" s="130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130">
        <f>'2-1-2'!B129</f>
        <v>0.52886</v>
      </c>
      <c r="J130" s="140">
        <f>'2-2-1'!T130</f>
        <v>3.8986799999999997</v>
      </c>
      <c r="K130" s="130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130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130">
        <f>'2-3-2'!J130</f>
        <v>13.631237029999999</v>
      </c>
      <c r="N130" s="130">
        <f>IF(ISNUMBER('2-4-1'!N130),'2-4-1'!N130,IF(ISNUMBER('2-4-1'!S130),'2-4-1'!S130,'2010'!N130))</f>
        <v>21.440999999999999</v>
      </c>
      <c r="O130" s="130">
        <f>IF(ISNUMBER('2-4-2'!C130), '2-4-2'!C130, IF(ISNUMBER('2-4-2'!D130), '2-4-2'!D130, "XXX"))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"XXX")</f>
        <v>83.122600000000006</v>
      </c>
      <c r="S130" s="130">
        <f>IF(ISNUMBER('2-6-2'!B130), '2-6-2'!B130, IF(ISNUMBER('2-6-2'!C130), '2-6-2'!C130, IF(ISNUMBER('2-6-2'!D130), '2-6-2'!D130, IF(ISNUMBER('2-6-2'!E130), '2-6-2'!E130, "XXX"))))</f>
        <v>0</v>
      </c>
      <c r="T130" s="130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130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130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130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130">
        <f>'3-1'!C129</f>
        <v>0.83099999999999996</v>
      </c>
      <c r="Y130" s="130">
        <f>'3-2'!K129</f>
        <v>1.097082734</v>
      </c>
    </row>
    <row r="131" spans="1:25" ht="14">
      <c r="A131" s="118" t="s">
        <v>138</v>
      </c>
      <c r="B131" s="142" t="s">
        <v>138</v>
      </c>
      <c r="C131" s="130">
        <f>IF(ISNUMBER('1-1'!B131),'1-1'!B131, "XXX")</f>
        <v>2</v>
      </c>
      <c r="D131" s="130" t="str">
        <f>IF(UCDP!S131, UCDP!S131, "0.0")</f>
        <v>0.0</v>
      </c>
      <c r="E131" s="130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130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130">
        <f>IF(ISNUMBER('1-5'!B130),'1-5'!B130, "XXX")</f>
        <v>4.0999999999999996</v>
      </c>
      <c r="H131" s="130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130">
        <f>'2-1-2'!B130</f>
        <v>0.17519000000000001</v>
      </c>
      <c r="J131" s="130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130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130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130">
        <f>'2-3-2'!J131</f>
        <v>9.7028923000000002</v>
      </c>
      <c r="N131" s="130">
        <f>IF(ISNUMBER('2-4-1'!N131),'2-4-1'!N131,IF(ISNUMBER('2-4-1'!S131),'2-4-1'!S131,'2010'!N131))</f>
        <v>8.551206829448029</v>
      </c>
      <c r="O131" s="130" t="str">
        <f>IF(ISNUMBER('2-4-2'!C131), '2-4-2'!C131, IF(ISNUMBER('2-4-2'!D131), '2-4-2'!D131, "XXX"))</f>
        <v>XXX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"XXX")</f>
        <v>85.135040000000004</v>
      </c>
      <c r="S131" s="130">
        <f>IF(ISNUMBER('2-6-2'!B131), '2-6-2'!B131, IF(ISNUMBER('2-6-2'!C131), '2-6-2'!C131, IF(ISNUMBER('2-6-2'!D131), '2-6-2'!D131, IF(ISNUMBER('2-6-2'!E131), '2-6-2'!E131, "XXX"))))</f>
        <v>6.12</v>
      </c>
      <c r="T131" s="130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130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130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130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130">
        <f>'3-1'!C130</f>
        <v>0.78900000000000003</v>
      </c>
      <c r="Y131" s="130">
        <f>'3-2'!K130</f>
        <v>0.62929439499999995</v>
      </c>
    </row>
    <row r="132" spans="1:25" ht="14">
      <c r="A132" s="118" t="s">
        <v>139</v>
      </c>
      <c r="B132" s="142" t="s">
        <v>139</v>
      </c>
      <c r="C132" s="153" t="s">
        <v>502</v>
      </c>
      <c r="D132" s="153" t="s">
        <v>502</v>
      </c>
      <c r="E132" s="153" t="s">
        <v>502</v>
      </c>
      <c r="F132" s="153" t="s">
        <v>502</v>
      </c>
      <c r="G132" s="153" t="s">
        <v>502</v>
      </c>
      <c r="H132" s="153" t="s">
        <v>502</v>
      </c>
      <c r="I132" s="153" t="s">
        <v>502</v>
      </c>
      <c r="J132" s="153" t="s">
        <v>502</v>
      </c>
      <c r="K132" s="153" t="s">
        <v>502</v>
      </c>
      <c r="L132" s="153" t="s">
        <v>502</v>
      </c>
      <c r="M132" s="153" t="s">
        <v>502</v>
      </c>
      <c r="N132" s="153" t="s">
        <v>502</v>
      </c>
      <c r="O132" s="153" t="s">
        <v>502</v>
      </c>
      <c r="P132" s="153" t="s">
        <v>502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53" t="s">
        <v>502</v>
      </c>
      <c r="S132" s="153" t="s">
        <v>502</v>
      </c>
      <c r="T132" s="153" t="s">
        <v>502</v>
      </c>
      <c r="U132" s="153" t="s">
        <v>502</v>
      </c>
      <c r="V132" s="153" t="s">
        <v>502</v>
      </c>
      <c r="W132" s="153" t="s">
        <v>502</v>
      </c>
      <c r="X132" s="153" t="s">
        <v>502</v>
      </c>
      <c r="Y132" s="153" t="s">
        <v>502</v>
      </c>
    </row>
    <row r="133" spans="1:25" ht="14">
      <c r="A133" s="118" t="s">
        <v>140</v>
      </c>
      <c r="B133" s="142" t="s">
        <v>140</v>
      </c>
      <c r="C133" s="130">
        <f>IF(ISNUMBER('1-1'!B133),'1-1'!B133, "XXX")</f>
        <v>2</v>
      </c>
      <c r="D133" s="130" t="str">
        <f>IF(UCDP!S133, UCDP!S133, "0.0")</f>
        <v>0.0</v>
      </c>
      <c r="E133" s="130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130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130">
        <f>IF(ISNUMBER('1-5'!B132),'1-5'!B132, "XXX")</f>
        <v>2.8</v>
      </c>
      <c r="H133" s="130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130">
        <f>'2-1-2'!B132</f>
        <v>0.48336000000000001</v>
      </c>
      <c r="J133" s="130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130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130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130">
        <f>'2-3-2'!J133</f>
        <v>20.733867650000001</v>
      </c>
      <c r="N133" s="130">
        <f>IF(ISNUMBER('2-4-1'!N133),'2-4-1'!N133,IF(ISNUMBER('2-4-1'!S133),'2-4-1'!S133,'2010'!N133))</f>
        <v>20.407</v>
      </c>
      <c r="O133" s="130">
        <f>IF(ISNUMBER('2-4-2'!C133), '2-4-2'!C133, IF(ISNUMBER('2-4-2'!D133), '2-4-2'!D133, "XXX"))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"XXX")</f>
        <v>82.140500000000003</v>
      </c>
      <c r="S133" s="130">
        <f>IF(ISNUMBER('2-6-2'!B133), '2-6-2'!B133, IF(ISNUMBER('2-6-2'!C133), '2-6-2'!C133, IF(ISNUMBER('2-6-2'!D133), '2-6-2'!D133, IF(ISNUMBER('2-6-2'!E133), '2-6-2'!E133, "XXX"))))</f>
        <v>0</v>
      </c>
      <c r="T133" s="130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130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130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130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130">
        <f>'3-1'!C132</f>
        <v>0.879</v>
      </c>
      <c r="Y133" s="130">
        <f>'3-2'!K132</f>
        <v>1.1551601890000001</v>
      </c>
    </row>
    <row r="134" spans="1:25" ht="14">
      <c r="A134" s="118" t="s">
        <v>141</v>
      </c>
      <c r="B134" s="142" t="s">
        <v>141</v>
      </c>
      <c r="C134" s="130">
        <f>IF(ISNUMBER('1-1'!B134),'1-1'!B134, "XXX")</f>
        <v>6.1</v>
      </c>
      <c r="D134" s="130">
        <f>IF(UCDP!S134, UCDP!S134, "0.0")</f>
        <v>2.0393068347282477</v>
      </c>
      <c r="E134" s="130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130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130">
        <f>IF(ISNUMBER('1-5'!B133),'1-5'!B133, "XXX")</f>
        <v>7.5</v>
      </c>
      <c r="H134" s="130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130">
        <f>'2-1-2'!B133</f>
        <v>6.5619999999999998E-2</v>
      </c>
      <c r="J134" s="130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130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130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130">
        <f>'2-3-2'!J134</f>
        <v>44.851795199999998</v>
      </c>
      <c r="N134" s="130">
        <f>IF(ISNUMBER('2-4-1'!N134),'2-4-1'!N134,IF(ISNUMBER('2-4-1'!S134),'2-4-1'!S134,'2010'!N134))</f>
        <v>5.6278951818791798</v>
      </c>
      <c r="O134" s="130" t="str">
        <f>IF(ISNUMBER('2-4-2'!C134), '2-4-2'!C134, IF(ISNUMBER('2-4-2'!D134), '2-4-2'!D134, "XXX"))</f>
        <v>XXX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"XXX")</f>
        <v>55.713549999999998</v>
      </c>
      <c r="S134" s="130">
        <f>IF(ISNUMBER('2-6-2'!B134), '2-6-2'!B134, IF(ISNUMBER('2-6-2'!C134), '2-6-2'!C134, IF(ISNUMBER('2-6-2'!D134), '2-6-2'!D134, IF(ISNUMBER('2-6-2'!E134), '2-6-2'!E134, "XXX"))))</f>
        <v>2.0499999999999998</v>
      </c>
      <c r="T134" s="130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130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130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130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130">
        <f>'3-1'!C133</f>
        <v>0.40699999999999997</v>
      </c>
      <c r="Y134" s="130">
        <f>'3-2'!K133</f>
        <v>-0.35034447899999999</v>
      </c>
    </row>
    <row r="135" spans="1:25" ht="14">
      <c r="A135" s="118" t="s">
        <v>142</v>
      </c>
      <c r="B135" s="142" t="s">
        <v>142</v>
      </c>
      <c r="C135" s="130">
        <f>IF(ISNUMBER('1-1'!B135),'1-1'!B135, "XXX")</f>
        <v>9.8000000000000007</v>
      </c>
      <c r="D135" s="130">
        <f>IF(UCDP!S135, UCDP!S135, "0.0")</f>
        <v>0.14735801245512789</v>
      </c>
      <c r="E135" s="130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130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130">
        <f>IF(ISNUMBER('1-5'!B134),'1-5'!B134, "XXX")</f>
        <v>10</v>
      </c>
      <c r="H135" s="130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130">
        <f>'2-1-2'!B134</f>
        <v>6.6379999999999995E-2</v>
      </c>
      <c r="J135" s="130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130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130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130">
        <f>'2-3-2'!J135</f>
        <v>58.001770020000002</v>
      </c>
      <c r="N135" s="130">
        <f>IF(ISNUMBER('2-4-1'!N135),'2-4-1'!N135,IF(ISNUMBER('2-4-1'!S135),'2-4-1'!S135,'2010'!N135))</f>
        <v>1.7210000000000001</v>
      </c>
      <c r="O135" s="130" t="str">
        <f>IF(ISNUMBER('2-4-2'!C135), '2-4-2'!C135, IF(ISNUMBER('2-4-2'!D135), '2-4-2'!D135, "XXX"))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"XXX")</f>
        <v>44.08202</v>
      </c>
      <c r="S135" s="130">
        <f>IF(ISNUMBER('2-6-2'!B135), '2-6-2'!B135, IF(ISNUMBER('2-6-2'!C135), '2-6-2'!C135, IF(ISNUMBER('2-6-2'!D135), '2-6-2'!D135, IF(ISNUMBER('2-6-2'!E135), '2-6-2'!E135, "XXX"))))</f>
        <v>13.9</v>
      </c>
      <c r="T135" s="130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130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130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130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130">
        <f>'3-1'!C134</f>
        <v>0.21299999999999999</v>
      </c>
      <c r="Y135" s="130">
        <f>'3-2'!K134</f>
        <v>-1.523152828</v>
      </c>
    </row>
    <row r="136" spans="1:25" ht="14">
      <c r="A136" s="118" t="s">
        <v>143</v>
      </c>
      <c r="B136" s="142" t="s">
        <v>143</v>
      </c>
      <c r="C136" s="130">
        <f>IF(ISNUMBER('1-1'!B136),'1-1'!B136, "XXX")</f>
        <v>1.5</v>
      </c>
      <c r="D136" s="130" t="str">
        <f>IF(UCDP!S136, UCDP!S136, "0.0")</f>
        <v>0.0</v>
      </c>
      <c r="E136" s="130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130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130">
        <f>IF(ISNUMBER('1-5'!B135),'1-5'!B135, "XXX")</f>
        <v>1.4</v>
      </c>
      <c r="H136" s="130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130">
        <f>'2-1-2'!B135</f>
        <v>0.78415000000000001</v>
      </c>
      <c r="J136" s="130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130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130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130">
        <f>'2-3-2'!J136</f>
        <v>16.336839680000001</v>
      </c>
      <c r="N136" s="130">
        <f>IF(ISNUMBER('2-4-1'!N136),'2-4-1'!N136,IF(ISNUMBER('2-4-1'!S136),'2-4-1'!S136,'2010'!N136))</f>
        <v>27.350999999999999</v>
      </c>
      <c r="O136" s="130">
        <f>IF(ISNUMBER('2-4-2'!C136), '2-4-2'!C136, IF(ISNUMBER('2-4-2'!D136), '2-4-2'!D136, "XXX"))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"XXX")</f>
        <v>89.408330000000007</v>
      </c>
      <c r="S136" s="130">
        <f>IF(ISNUMBER('2-6-2'!B136), '2-6-2'!B136, IF(ISNUMBER('2-6-2'!C136), '2-6-2'!C136, IF(ISNUMBER('2-6-2'!D136), '2-6-2'!D136, IF(ISNUMBER('2-6-2'!E136), '2-6-2'!E136, "XXX"))))</f>
        <v>0</v>
      </c>
      <c r="T136" s="130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130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130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130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130">
        <f>'3-1'!C135</f>
        <v>0.92200000000000004</v>
      </c>
      <c r="Y136" s="130">
        <f>'3-2'!K135</f>
        <v>1.5290864710000001</v>
      </c>
    </row>
    <row r="137" spans="1:25" ht="14">
      <c r="A137" s="118" t="s">
        <v>144</v>
      </c>
      <c r="B137" s="142" t="s">
        <v>144</v>
      </c>
      <c r="C137" s="130">
        <f>IF(ISNUMBER('1-1'!B137),'1-1'!B137, "XXX")</f>
        <v>0.9</v>
      </c>
      <c r="D137" s="130" t="str">
        <f>IF(UCDP!S137, UCDP!S137, "0.0")</f>
        <v>0.0</v>
      </c>
      <c r="E137" s="130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130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130">
        <f>IF(ISNUMBER('1-5'!B136),'1-5'!B136, "XXX")</f>
        <v>1.7</v>
      </c>
      <c r="H137" s="130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130">
        <f>'2-1-2'!B136</f>
        <v>0.79001999999999994</v>
      </c>
      <c r="J137" s="130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130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130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130">
        <f>'2-3-2'!J137</f>
        <v>27.33333206</v>
      </c>
      <c r="N137" s="130">
        <f>IF(ISNUMBER('2-4-1'!N137),'2-4-1'!N137,IF(ISNUMBER('2-4-1'!S137),'2-4-1'!S137,'2010'!N137))</f>
        <v>18.425999999999998</v>
      </c>
      <c r="O137" s="130">
        <f>IF(ISNUMBER('2-4-2'!C137), '2-4-2'!C137, IF(ISNUMBER('2-4-2'!D137), '2-4-2'!D137, "XXX"))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"XXX")</f>
        <v>84.668940000000006</v>
      </c>
      <c r="S137" s="130">
        <f>IF(ISNUMBER('2-6-2'!B137), '2-6-2'!B137, IF(ISNUMBER('2-6-2'!C137), '2-6-2'!C137, IF(ISNUMBER('2-6-2'!D137), '2-6-2'!D137, IF(ISNUMBER('2-6-2'!E137), '2-6-2'!E137, "XXX"))))</f>
        <v>0</v>
      </c>
      <c r="T137" s="130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130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130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130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130">
        <f>'3-1'!C136</f>
        <v>0.88900000000000001</v>
      </c>
      <c r="Y137" s="130">
        <f>'3-2'!K136</f>
        <v>1.5229793789999999</v>
      </c>
    </row>
    <row r="138" spans="1:25" ht="14">
      <c r="A138" s="118" t="s">
        <v>145</v>
      </c>
      <c r="B138" s="142" t="s">
        <v>145</v>
      </c>
      <c r="C138" s="130">
        <f>IF(ISNUMBER('1-1'!B138),'1-1'!B138, "XXX")</f>
        <v>6.1</v>
      </c>
      <c r="D138" s="130" t="str">
        <f>IF(UCDP!S138, UCDP!S138, "0.0")</f>
        <v>0.0</v>
      </c>
      <c r="E138" s="130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130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130">
        <f>IF(ISNUMBER('1-5'!B137),'1-5'!B137, "XXX")</f>
        <v>8.6</v>
      </c>
      <c r="H138" s="130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130">
        <f>'2-1-2'!B137</f>
        <v>1.7229999999999999E-2</v>
      </c>
      <c r="J138" s="130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130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130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130">
        <f>'2-3-2'!J138</f>
        <v>70.613883970000003</v>
      </c>
      <c r="N138" s="130">
        <f>IF(ISNUMBER('2-4-1'!N138),'2-4-1'!N138,IF(ISNUMBER('2-4-1'!S138),'2-4-1'!S138,'2010'!N138))</f>
        <v>4</v>
      </c>
      <c r="O138" s="130" t="str">
        <f>IF(ISNUMBER('2-4-2'!C138), '2-4-2'!C138, IF(ISNUMBER('2-4-2'!D138), '2-4-2'!D138, "XXX"))</f>
        <v>XXX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"XXX")</f>
        <v>67.657979999999995</v>
      </c>
      <c r="S138" s="130">
        <f>IF(ISNUMBER('2-6-2'!B138), '2-6-2'!B138, IF(ISNUMBER('2-6-2'!C138), '2-6-2'!C138, IF(ISNUMBER('2-6-2'!D138), '2-6-2'!D138, IF(ISNUMBER('2-6-2'!E138), '2-6-2'!E138, "XXX"))))</f>
        <v>3.84</v>
      </c>
      <c r="T138" s="130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130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130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130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130">
        <f>'3-1'!C137</f>
        <v>0.23</v>
      </c>
      <c r="Y138" s="130">
        <f>'3-2'!K137</f>
        <v>-1.1781576869999999</v>
      </c>
    </row>
    <row r="139" spans="1:25" ht="14">
      <c r="A139" s="118" t="s">
        <v>146</v>
      </c>
      <c r="B139" s="142" t="s">
        <v>146</v>
      </c>
      <c r="C139" s="130">
        <f>IF(ISNUMBER('1-1'!B139),'1-1'!B139, "XXX")</f>
        <v>7</v>
      </c>
      <c r="D139" s="130" t="str">
        <f>IF(UCDP!S139, UCDP!S139, "0.0")</f>
        <v>0.0</v>
      </c>
      <c r="E139" s="130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130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130">
        <f>IF(ISNUMBER('1-5'!B138),'1-5'!B138, "XXX")</f>
        <v>6</v>
      </c>
      <c r="H139" s="130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130">
        <f>'2-1-2'!B138</f>
        <v>2.4049999999999998E-2</v>
      </c>
      <c r="J139" s="130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130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130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130">
        <f>'2-3-2'!J139</f>
        <v>28.474226000000002</v>
      </c>
      <c r="N139" s="130">
        <f>IF(ISNUMBER('2-4-1'!N139),'2-4-1'!N139,IF(ISNUMBER('2-4-1'!S139),'2-4-1'!S139,'2010'!N139))</f>
        <v>3.29</v>
      </c>
      <c r="O139" s="130" t="str">
        <f>IF(ISNUMBER('2-4-2'!C139), '2-4-2'!C139, IF(ISNUMBER('2-4-2'!D139), '2-4-2'!D139, "XXX"))</f>
        <v>XXX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"XXX")</f>
        <v>13.1351</v>
      </c>
      <c r="S139" s="130">
        <f>IF(ISNUMBER('2-6-2'!B139), '2-6-2'!B139, IF(ISNUMBER('2-6-2'!C139), '2-6-2'!C139, IF(ISNUMBER('2-6-2'!D139), '2-6-2'!D139, IF(ISNUMBER('2-6-2'!E139), '2-6-2'!E139, "XXX"))))</f>
        <v>56.34</v>
      </c>
      <c r="T139" s="130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130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130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130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130">
        <f>'3-1'!C138</f>
        <v>0.47399999999999998</v>
      </c>
      <c r="Y139" s="130">
        <f>'3-2'!K138</f>
        <v>-6.7486598999999994E-2</v>
      </c>
    </row>
    <row r="140" spans="1:25" ht="14">
      <c r="A140" s="118" t="s">
        <v>147</v>
      </c>
      <c r="B140" s="142" t="s">
        <v>147</v>
      </c>
      <c r="C140" s="130">
        <f>IF(ISNUMBER('1-1'!B140),'1-1'!B140, "XXX")</f>
        <v>5.5</v>
      </c>
      <c r="D140" s="130">
        <f>IF(UCDP!S140, UCDP!S140, "0.0")</f>
        <v>2.7196132385492514E-2</v>
      </c>
      <c r="E140" s="130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130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130">
        <f>IF(ISNUMBER('1-5'!B139),'1-5'!B139, "XXX")</f>
        <v>6.3</v>
      </c>
      <c r="H140" s="130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130">
        <f>'2-1-2'!B139</f>
        <v>0.15099000000000001</v>
      </c>
      <c r="J140" s="140">
        <f>AVERAGE('2-2-1'!U140, '2-2-1'!Y140)</f>
        <v>2.149575</v>
      </c>
      <c r="K140" s="130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130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130">
        <f>'2-3-2'!J140</f>
        <v>14.813794140000001</v>
      </c>
      <c r="N140" s="130">
        <f>IF(ISNUMBER('2-4-1'!N140),'2-4-1'!N140,IF(ISNUMBER('2-4-1'!S140),'2-4-1'!S140,'2010'!N140))</f>
        <v>3.6689999999999996</v>
      </c>
      <c r="O140" s="130" t="str">
        <f>IF(ISNUMBER('2-4-2'!C140), '2-4-2'!C140, IF(ISNUMBER('2-4-2'!D140), '2-4-2'!D140, "XXX"))</f>
        <v>XXX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"XXX")</f>
        <v>44.680210000000002</v>
      </c>
      <c r="S140" s="130">
        <f>IF(ISNUMBER('2-6-2'!B140), '2-6-2'!B140, IF(ISNUMBER('2-6-2'!C140), '2-6-2'!C140, IF(ISNUMBER('2-6-2'!D140), '2-6-2'!D140, IF(ISNUMBER('2-6-2'!E140), '2-6-2'!E140, "XXX"))))</f>
        <v>0.11</v>
      </c>
      <c r="T140" s="130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130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130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130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130">
        <f>'3-1'!C139</f>
        <v>0.182</v>
      </c>
      <c r="Y140" s="130">
        <f>'3-2'!K139</f>
        <v>-0.473277479</v>
      </c>
    </row>
    <row r="141" spans="1:25" ht="14">
      <c r="A141" s="118" t="s">
        <v>148</v>
      </c>
      <c r="B141" s="142" t="s">
        <v>148</v>
      </c>
      <c r="C141" s="130">
        <f>IF(ISNUMBER('1-1'!B141),'1-1'!B141, "XXX")</f>
        <v>8.8000000000000007</v>
      </c>
      <c r="D141" s="130" t="str">
        <f>IF(UCDP!S141, UCDP!S141, "0.0")</f>
        <v>0.0</v>
      </c>
      <c r="E141" s="130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130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130">
        <f>IF(ISNUMBER('1-5'!B140),'1-5'!B140, "XXX")</f>
        <v>6.9</v>
      </c>
      <c r="H141" s="130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130">
        <f>'2-1-2'!B140</f>
        <v>6.6400000000000001E-3</v>
      </c>
      <c r="J141" s="130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130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130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130">
        <f>'2-3-2'!J141</f>
        <v>18.259912490000001</v>
      </c>
      <c r="N141" s="130">
        <f>IF(ISNUMBER('2-4-1'!N141),'2-4-1'!N141,IF(ISNUMBER('2-4-1'!S141),'2-4-1'!S141,'2010'!N141))</f>
        <v>0.73</v>
      </c>
      <c r="O141" s="130" t="str">
        <f>IF(ISNUMBER('2-4-2'!C141), '2-4-2'!C141, IF(ISNUMBER('2-4-2'!D141), '2-4-2'!D141, "XXX"))</f>
        <v>XXX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"XXX")</f>
        <v>30.23845</v>
      </c>
      <c r="S141" s="130">
        <f>IF(ISNUMBER('2-6-2'!B141), '2-6-2'!B141, IF(ISNUMBER('2-6-2'!C141), '2-6-2'!C141, IF(ISNUMBER('2-6-2'!D141), '2-6-2'!D141, IF(ISNUMBER('2-6-2'!E141), '2-6-2'!E141, "XXX"))))</f>
        <v>26.48</v>
      </c>
      <c r="T141" s="130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130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130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130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130">
        <f>'3-1'!C140</f>
        <v>0.61599999999999999</v>
      </c>
      <c r="Y141" s="130">
        <f>'3-2'!K140</f>
        <v>0.213657498</v>
      </c>
    </row>
    <row r="142" spans="1:25" ht="14">
      <c r="A142" s="118" t="s">
        <v>149</v>
      </c>
      <c r="B142" s="142" t="s">
        <v>149</v>
      </c>
      <c r="C142" s="130">
        <f>IF(ISNUMBER('1-1'!B142),'1-1'!B142, "XXX")</f>
        <v>6.6</v>
      </c>
      <c r="D142" s="130" t="str">
        <f>IF(UCDP!S142, UCDP!S142, "0.0")</f>
        <v>0.0</v>
      </c>
      <c r="E142" s="130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130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130">
        <f>IF(ISNUMBER('1-5'!B141),'1-5'!B141, "XXX")</f>
        <v>7.8</v>
      </c>
      <c r="H142" s="130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130">
        <f>'2-1-2'!B141</f>
        <v>3.6360000000000003E-2</v>
      </c>
      <c r="J142" s="130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130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130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130">
        <f>'2-3-2'!J142</f>
        <v>66.704002380000006</v>
      </c>
      <c r="N142" s="130">
        <f>IF(ISNUMBER('2-4-1'!N142),'2-4-1'!N142,IF(ISNUMBER('2-4-1'!S142),'2-4-1'!S142,'2010'!N142))</f>
        <v>4.24</v>
      </c>
      <c r="O142" s="130" t="str">
        <f>IF(ISNUMBER('2-4-2'!C142), '2-4-2'!C142, IF(ISNUMBER('2-4-2'!D142), '2-4-2'!D142, "XXX"))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"XXX")</f>
        <v>17.362539999999999</v>
      </c>
      <c r="S142" s="130">
        <f>IF(ISNUMBER('2-6-2'!B142), '2-6-2'!B142, IF(ISNUMBER('2-6-2'!C142), '2-6-2'!C142, IF(ISNUMBER('2-6-2'!D142), '2-6-2'!D142, IF(ISNUMBER('2-6-2'!E142), '2-6-2'!E142, "XXX"))))</f>
        <v>49.23</v>
      </c>
      <c r="T142" s="130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130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130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130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130">
        <f>'3-1'!C141</f>
        <v>0.36199999999999999</v>
      </c>
      <c r="Y142" s="130">
        <f>'3-2'!K141</f>
        <v>-0.96134054700000005</v>
      </c>
    </row>
    <row r="143" spans="1:25" ht="14">
      <c r="A143" s="118" t="s">
        <v>150</v>
      </c>
      <c r="B143" s="142" t="s">
        <v>150</v>
      </c>
      <c r="C143" s="130">
        <f>IF(ISNUMBER('1-1'!B143),'1-1'!B143, "XXX")</f>
        <v>5.4</v>
      </c>
      <c r="D143" s="130" t="str">
        <f>IF(UCDP!S143, UCDP!S143, "0.0")</f>
        <v>0.0</v>
      </c>
      <c r="E143" s="130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130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130">
        <f>IF(ISNUMBER('1-5'!B142),'1-5'!B142, "XXX")</f>
        <v>5.4</v>
      </c>
      <c r="H143" s="130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130">
        <f>'2-1-2'!B142</f>
        <v>0.27805000000000002</v>
      </c>
      <c r="J143" s="130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130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130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130">
        <f>'2-3-2'!J143</f>
        <v>49.283123019999998</v>
      </c>
      <c r="N143" s="130">
        <f>IF(ISNUMBER('2-4-1'!N143),'2-4-1'!N143,IF(ISNUMBER('2-4-1'!S143),'2-4-1'!S143,'2010'!N143))</f>
        <v>5.77</v>
      </c>
      <c r="O143" s="130" t="str">
        <f>IF(ISNUMBER('2-4-2'!C143), '2-4-2'!C143, IF(ISNUMBER('2-4-2'!D143), '2-4-2'!D143, "XXX"))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"XXX")</f>
        <v>78.502219999999994</v>
      </c>
      <c r="S143" s="130">
        <f>IF(ISNUMBER('2-6-2'!B143), '2-6-2'!B143, IF(ISNUMBER('2-6-2'!C143), '2-6-2'!C143, IF(ISNUMBER('2-6-2'!D143), '2-6-2'!D143, IF(ISNUMBER('2-6-2'!E143), '2-6-2'!E143, "XXX"))))</f>
        <v>7.0000000000000007E-2</v>
      </c>
      <c r="T143" s="130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130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130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130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130">
        <f>'3-1'!C142</f>
        <v>0.77</v>
      </c>
      <c r="Y143" s="130">
        <f>'3-2'!K142</f>
        <v>0.59727519799999995</v>
      </c>
    </row>
    <row r="144" spans="1:25" ht="14">
      <c r="A144" s="118" t="s">
        <v>151</v>
      </c>
      <c r="B144" s="142" t="s">
        <v>151</v>
      </c>
      <c r="C144" s="130">
        <f>IF(ISNUMBER('1-1'!B144),'1-1'!B144, "XXX")</f>
        <v>3</v>
      </c>
      <c r="D144" s="130" t="str">
        <f>IF(UCDP!S144, UCDP!S144, "0.0")</f>
        <v>0.0</v>
      </c>
      <c r="E144" s="130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130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130">
        <f>IF(ISNUMBER('1-5'!B143),'1-5'!B143, "XXX")</f>
        <v>7.3</v>
      </c>
      <c r="H144" s="130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130">
        <f>'2-1-2'!B143</f>
        <v>0.16359000000000001</v>
      </c>
      <c r="J144" s="140">
        <f>'2-2-1'!V144</f>
        <v>4.8941999999999997</v>
      </c>
      <c r="K144" s="130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130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130">
        <f>'2-3-2'!J144</f>
        <v>42.868133540000002</v>
      </c>
      <c r="N144" s="130">
        <f>IF(ISNUMBER('2-4-1'!N144),'2-4-1'!N144,IF(ISNUMBER('2-4-1'!S144),'2-4-1'!S144,'2010'!N144))</f>
        <v>8.0830000000000002</v>
      </c>
      <c r="O144" s="130" t="str">
        <f>IF(ISNUMBER('2-4-2'!C144), '2-4-2'!C144, IF(ISNUMBER('2-4-2'!D144), '2-4-2'!D144, "XXX"))</f>
        <v>XXX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"XXX")</f>
        <v>72.130340000000004</v>
      </c>
      <c r="S144" s="130">
        <f>IF(ISNUMBER('2-6-2'!B144), '2-6-2'!B144, IF(ISNUMBER('2-6-2'!C144), '2-6-2'!C144, IF(ISNUMBER('2-6-2'!D144), '2-6-2'!D144, IF(ISNUMBER('2-6-2'!E144), '2-6-2'!E144, "XXX"))))</f>
        <v>0.65</v>
      </c>
      <c r="T144" s="130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130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130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130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130">
        <f>'3-1'!C143</f>
        <v>0.191</v>
      </c>
      <c r="Y144" s="130">
        <f>'3-2'!K143</f>
        <v>-1.262007952</v>
      </c>
    </row>
    <row r="145" spans="1:25" ht="14">
      <c r="A145" s="118" t="s">
        <v>152</v>
      </c>
      <c r="B145" s="142" t="s">
        <v>152</v>
      </c>
      <c r="C145" s="130">
        <f>IF(ISNUMBER('1-1'!B145),'1-1'!B145, "XXX")</f>
        <v>6</v>
      </c>
      <c r="D145" s="130">
        <f>IF(UCDP!S145, UCDP!S145, "0.0")</f>
        <v>5.757876866471421E-2</v>
      </c>
      <c r="E145" s="130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130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130">
        <f>IF(ISNUMBER('1-5'!B144),'1-5'!B144, "XXX")</f>
        <v>5.0999999999999996</v>
      </c>
      <c r="H145" s="130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130">
        <f>'2-1-2'!B144</f>
        <v>0.21911</v>
      </c>
      <c r="J145" s="130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130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130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130">
        <f>'2-3-2'!J145</f>
        <v>23.884288789999999</v>
      </c>
      <c r="N145" s="130">
        <f>IF(ISNUMBER('2-4-1'!N145),'2-4-1'!N145,IF(ISNUMBER('2-4-1'!S145),'2-4-1'!S145,'2010'!N145))</f>
        <v>10.269</v>
      </c>
      <c r="O145" s="130">
        <f>IF(ISNUMBER('2-4-2'!C145), '2-4-2'!C145, IF(ISNUMBER('2-4-2'!D145), '2-4-2'!D145, "XXX"))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"XXX")</f>
        <v>64.073740000000001</v>
      </c>
      <c r="S145" s="130">
        <f>IF(ISNUMBER('2-6-2'!B145), '2-6-2'!B145, IF(ISNUMBER('2-6-2'!C145), '2-6-2'!C145, IF(ISNUMBER('2-6-2'!D145), '2-6-2'!D145, IF(ISNUMBER('2-6-2'!E145), '2-6-2'!E145, "XXX"))))</f>
        <v>0.24</v>
      </c>
      <c r="T145" s="130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130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130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130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130">
        <f>'3-1'!C144</f>
        <v>0.65</v>
      </c>
      <c r="Y145" s="130">
        <f>'3-2'!K144</f>
        <v>1.8636153999999999E-2</v>
      </c>
    </row>
    <row r="146" spans="1:25" ht="14">
      <c r="A146" s="118" t="s">
        <v>153</v>
      </c>
      <c r="B146" s="142" t="s">
        <v>153</v>
      </c>
      <c r="C146" s="130">
        <f>IF(ISNUMBER('1-1'!B146),'1-1'!B146, "XXX")</f>
        <v>7.4</v>
      </c>
      <c r="D146" s="130">
        <f>IF(UCDP!S146, UCDP!S146, "0.0")</f>
        <v>6.3566181261344057E-2</v>
      </c>
      <c r="E146" s="130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130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130">
        <f>IF(ISNUMBER('1-5'!B145),'1-5'!B145, "XXX")</f>
        <v>8.1999999999999993</v>
      </c>
      <c r="H146" s="130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130">
        <f>'2-1-2'!B145</f>
        <v>1.8350000000000002E-2</v>
      </c>
      <c r="J146" s="140">
        <f>'2-2-1'!U146</f>
        <v>3.88876</v>
      </c>
      <c r="K146" s="130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130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130">
        <f>'2-3-2'!J146</f>
        <v>54.48326874</v>
      </c>
      <c r="N146" s="130">
        <f>IF(ISNUMBER('2-4-1'!N146),'2-4-1'!N146,IF(ISNUMBER('2-4-1'!S146),'2-4-1'!S146,'2010'!N146))</f>
        <v>4.1719999999999997</v>
      </c>
      <c r="O146" s="130" t="str">
        <f>IF(ISNUMBER('2-4-2'!C146), '2-4-2'!C146, IF(ISNUMBER('2-4-2'!D146), '2-4-2'!D146, "XXX"))</f>
        <v>XXX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"XXX")</f>
        <v>20.705500000000001</v>
      </c>
      <c r="S146" s="130">
        <f>IF(ISNUMBER('2-6-2'!B146), '2-6-2'!B146, IF(ISNUMBER('2-6-2'!C146), '2-6-2'!C146, IF(ISNUMBER('2-6-2'!D146), '2-6-2'!D146, IF(ISNUMBER('2-6-2'!E146), '2-6-2'!E146, "XXX"))))</f>
        <v>39.96</v>
      </c>
      <c r="T146" s="130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130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130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130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130">
        <f>'3-1'!C145</f>
        <v>0.34200000000000003</v>
      </c>
      <c r="Y146" s="130">
        <f>'3-2'!K145</f>
        <v>-0.39943078199999998</v>
      </c>
    </row>
    <row r="147" spans="1:25" ht="14">
      <c r="A147" s="118" t="s">
        <v>154</v>
      </c>
      <c r="B147" s="142" t="s">
        <v>154</v>
      </c>
      <c r="C147" s="130">
        <f>IF(ISNUMBER('1-1'!B147),'1-1'!B147, "XXX")</f>
        <v>6</v>
      </c>
      <c r="D147" s="130" t="str">
        <f>IF(UCDP!S147, UCDP!S147, "0.0")</f>
        <v>0.0</v>
      </c>
      <c r="E147" s="130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130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130">
        <f>IF(ISNUMBER('1-5'!B146),'1-5'!B146, "XXX")</f>
        <v>5.9</v>
      </c>
      <c r="H147" s="130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130">
        <f>'2-1-2'!B146</f>
        <v>0.23357</v>
      </c>
      <c r="J147" s="130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130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130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130">
        <f>'2-3-2'!J147</f>
        <v>36.46120071</v>
      </c>
      <c r="N147" s="130">
        <f>IF(ISNUMBER('2-4-1'!N147),'2-4-1'!N147,IF(ISNUMBER('2-4-1'!S147),'2-4-1'!S147,'2010'!N147))</f>
        <v>23.111747663040457</v>
      </c>
      <c r="O147" s="130" t="str">
        <f>IF(ISNUMBER('2-4-2'!C147), '2-4-2'!C147, IF(ISNUMBER('2-4-2'!D147), '2-4-2'!D147, "XXX"))</f>
        <v>XXX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"XXX")</f>
        <v>80.876890000000003</v>
      </c>
      <c r="S147" s="130">
        <f>IF(ISNUMBER('2-6-2'!B147), '2-6-2'!B147, IF(ISNUMBER('2-6-2'!C147), '2-6-2'!C147, IF(ISNUMBER('2-6-2'!D147), '2-6-2'!D147, IF(ISNUMBER('2-6-2'!E147), '2-6-2'!E147, "XXX"))))</f>
        <v>0</v>
      </c>
      <c r="T147" s="130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130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130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130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130">
        <f>'3-1'!C146</f>
        <v>0.61399999999999999</v>
      </c>
      <c r="Y147" s="130">
        <f>'3-2'!K146</f>
        <v>0.13209718500000001</v>
      </c>
    </row>
    <row r="148" spans="1:25" ht="14">
      <c r="A148" s="118" t="s">
        <v>155</v>
      </c>
      <c r="B148" s="142" t="s">
        <v>155</v>
      </c>
      <c r="C148" s="130">
        <f>IF(ISNUMBER('1-1'!B148),'1-1'!B148, "XXX")</f>
        <v>4</v>
      </c>
      <c r="D148" s="130" t="str">
        <f>IF(UCDP!S148, UCDP!S148, "0.0")</f>
        <v>0.0</v>
      </c>
      <c r="E148" s="130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130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130">
        <f>IF(ISNUMBER('1-5'!B147),'1-5'!B147, "XXX")</f>
        <v>6.1</v>
      </c>
      <c r="H148" s="130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130">
        <f>'2-1-2'!B147</f>
        <v>0.38134000000000001</v>
      </c>
      <c r="J148" s="130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130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130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130">
        <f>'2-3-2'!J148</f>
        <v>28.87625122</v>
      </c>
      <c r="N148" s="130">
        <f>IF(ISNUMBER('2-4-1'!N148),'2-4-1'!N148,IF(ISNUMBER('2-4-1'!S148),'2-4-1'!S148,'2010'!N148))</f>
        <v>3.8808749414948602</v>
      </c>
      <c r="O148" s="130" t="str">
        <f>IF(ISNUMBER('2-4-2'!C148), '2-4-2'!C148, IF(ISNUMBER('2-4-2'!D148), '2-4-2'!D148, "XXX"))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"XXX")</f>
        <v>96.711780000000005</v>
      </c>
      <c r="S148" s="130">
        <f>IF(ISNUMBER('2-6-2'!B148), '2-6-2'!B148, IF(ISNUMBER('2-6-2'!C148), '2-6-2'!C148, IF(ISNUMBER('2-6-2'!D148), '2-6-2'!D148, IF(ISNUMBER('2-6-2'!E148), '2-6-2'!E148, "XXX"))))</f>
        <v>0</v>
      </c>
      <c r="T148" s="130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130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130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130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130">
        <f>'3-1'!C147</f>
        <v>6.8000000000000005E-2</v>
      </c>
      <c r="Y148" s="130">
        <f>'3-2'!K147</f>
        <v>-0.80598193399999996</v>
      </c>
    </row>
    <row r="149" spans="1:25" ht="14">
      <c r="A149" s="118" t="s">
        <v>156</v>
      </c>
      <c r="B149" s="142" t="s">
        <v>156</v>
      </c>
      <c r="C149" s="130">
        <f>IF(ISNUMBER('1-1'!B149),'1-1'!B149, "XXX")</f>
        <v>2.1</v>
      </c>
      <c r="D149" s="130" t="str">
        <f>IF(UCDP!S149, UCDP!S149, "0.0")</f>
        <v>0.0</v>
      </c>
      <c r="E149" s="130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130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130">
        <f>IF(ISNUMBER('1-5'!B148),'1-5'!B148, "XXX")</f>
        <v>2.6</v>
      </c>
      <c r="H149" s="130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130">
        <f>'2-1-2'!B148</f>
        <v>0.70221999999999996</v>
      </c>
      <c r="J149" s="130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130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130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130">
        <f>'2-3-2'!J149</f>
        <v>14.99859238</v>
      </c>
      <c r="N149" s="130">
        <f>IF(ISNUMBER('2-4-1'!N149),'2-4-1'!N149,IF(ISNUMBER('2-4-1'!S149),'2-4-1'!S149,'2010'!N149))</f>
        <v>19.408000000000001</v>
      </c>
      <c r="O149" s="130">
        <f>IF(ISNUMBER('2-4-2'!C149), '2-4-2'!C149, IF(ISNUMBER('2-4-2'!D149), '2-4-2'!D149, "XXX"))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"XXX")</f>
        <v>85.406809999999993</v>
      </c>
      <c r="S149" s="130">
        <f>IF(ISNUMBER('2-6-2'!B149), '2-6-2'!B149, IF(ISNUMBER('2-6-2'!C149), '2-6-2'!C149, IF(ISNUMBER('2-6-2'!D149), '2-6-2'!D149, IF(ISNUMBER('2-6-2'!E149), '2-6-2'!E149, "XXX"))))</f>
        <v>0</v>
      </c>
      <c r="T149" s="130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130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130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130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130">
        <f>'3-1'!C148</f>
        <v>0.873</v>
      </c>
      <c r="Y149" s="130">
        <f>'3-2'!K148</f>
        <v>1.3604646920000001</v>
      </c>
    </row>
    <row r="150" spans="1:25" ht="14">
      <c r="A150" s="118" t="s">
        <v>157</v>
      </c>
      <c r="B150" s="142" t="s">
        <v>157</v>
      </c>
      <c r="C150" s="130">
        <f>IF(ISNUMBER('1-1'!B150),'1-1'!B150, "XXX")</f>
        <v>1</v>
      </c>
      <c r="D150" s="130" t="str">
        <f>IF(UCDP!S150, UCDP!S150, "0.0")</f>
        <v>0.0</v>
      </c>
      <c r="E150" s="130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130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130">
        <f>IF(ISNUMBER('1-5'!B149),'1-5'!B149, "XXX")</f>
        <v>4.5999999999999996</v>
      </c>
      <c r="H150" s="130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130">
        <f>'2-1-2'!B149</f>
        <v>0.66634000000000004</v>
      </c>
      <c r="J150" s="130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130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130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130">
        <f>'2-3-2'!J150</f>
        <v>13.592079160000001</v>
      </c>
      <c r="N150" s="130">
        <f>IF(ISNUMBER('2-4-1'!N150),'2-4-1'!N150,IF(ISNUMBER('2-4-1'!S150),'2-4-1'!S150,'2010'!N150))</f>
        <v>15.648999999999999</v>
      </c>
      <c r="O150" s="130">
        <f>IF(ISNUMBER('2-4-2'!C150), '2-4-2'!C150, IF(ISNUMBER('2-4-2'!D150), '2-4-2'!D150, "XXX"))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"XXX")</f>
        <v>93.405299999999997</v>
      </c>
      <c r="S150" s="130">
        <f>IF(ISNUMBER('2-6-2'!B150), '2-6-2'!B150, IF(ISNUMBER('2-6-2'!C150), '2-6-2'!C150, IF(ISNUMBER('2-6-2'!D150), '2-6-2'!D150, IF(ISNUMBER('2-6-2'!E150), '2-6-2'!E150, "XXX"))))</f>
        <v>0</v>
      </c>
      <c r="T150" s="130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130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130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130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130">
        <f>'3-1'!C149</f>
        <v>0.89800000000000002</v>
      </c>
      <c r="Y150" s="130">
        <f>'3-2'!K149</f>
        <v>1.1423341039999999</v>
      </c>
    </row>
    <row r="151" spans="1:25" ht="14">
      <c r="A151" s="118" t="s">
        <v>158</v>
      </c>
      <c r="B151" s="142" t="s">
        <v>158</v>
      </c>
      <c r="C151" s="130">
        <f>IF(ISNUMBER('1-1'!B151),'1-1'!B151, "XXX")</f>
        <v>3.5</v>
      </c>
      <c r="D151" s="130" t="str">
        <f>IF(UCDP!S151, UCDP!S151, "0.0")</f>
        <v>0.0</v>
      </c>
      <c r="E151" s="130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130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130">
        <f>IF(ISNUMBER('1-5'!B150),'1-5'!B150, "XXX")</f>
        <v>2.5</v>
      </c>
      <c r="H151" s="130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130">
        <f>'2-1-2'!B150</f>
        <v>0.24531</v>
      </c>
      <c r="J151" s="130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130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130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130">
        <f>'2-3-2'!J151</f>
        <v>23.363105770000001</v>
      </c>
      <c r="N151" s="130">
        <f>IF(ISNUMBER('2-4-1'!N151),'2-4-1'!N151,IF(ISNUMBER('2-4-1'!S151),'2-4-1'!S151,'2010'!N151))</f>
        <v>16.350000000000001</v>
      </c>
      <c r="O151" s="130" t="str">
        <f>IF(ISNUMBER('2-4-2'!C151), '2-4-2'!C151, IF(ISNUMBER('2-4-2'!D151), '2-4-2'!D151, "XXX"))</f>
        <v>XXX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"XXX")</f>
        <v>72.682689999999994</v>
      </c>
      <c r="S151" s="130">
        <f>IF(ISNUMBER('2-6-2'!B151), '2-6-2'!B151, IF(ISNUMBER('2-6-2'!C151), '2-6-2'!C151, IF(ISNUMBER('2-6-2'!D151), '2-6-2'!D151, IF(ISNUMBER('2-6-2'!E151), '2-6-2'!E151, "XXX"))))</f>
        <v>0.05</v>
      </c>
      <c r="T151" s="130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130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130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130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130">
        <f>'3-1'!C150</f>
        <v>0.89100000000000001</v>
      </c>
      <c r="Y151" s="130">
        <f>'3-2'!K150</f>
        <v>1.0802260640000001</v>
      </c>
    </row>
    <row r="152" spans="1:25" ht="14">
      <c r="A152" s="118" t="s">
        <v>159</v>
      </c>
      <c r="B152" s="142" t="s">
        <v>159</v>
      </c>
      <c r="C152" s="130">
        <f>IF(ISNUMBER('1-1'!B152),'1-1'!B152, "XXX")</f>
        <v>7</v>
      </c>
      <c r="D152" s="130" t="str">
        <f>IF(UCDP!S152, UCDP!S152, "0.0")</f>
        <v>0.0</v>
      </c>
      <c r="E152" s="130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130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130">
        <f>IF(ISNUMBER('1-5'!B151),'1-5'!B151, "XXX")</f>
        <v>9</v>
      </c>
      <c r="H152" s="130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130">
        <f>'2-1-2'!B151</f>
        <v>3.8109999999999998E-2</v>
      </c>
      <c r="J152" s="130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130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130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130">
        <f>'2-3-2'!J152</f>
        <v>58.126705170000001</v>
      </c>
      <c r="N152" s="130">
        <f>IF(ISNUMBER('2-4-1'!N152),'2-4-1'!N152,IF(ISNUMBER('2-4-1'!S152),'2-4-1'!S152,'2010'!N152))</f>
        <v>13.138999999999999</v>
      </c>
      <c r="O152" s="130" t="str">
        <f>IF(ISNUMBER('2-4-2'!C152), '2-4-2'!C152, IF(ISNUMBER('2-4-2'!D152), '2-4-2'!D152, "XXX"))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"XXX")</f>
        <v>51.412790000000001</v>
      </c>
      <c r="S152" s="130">
        <f>IF(ISNUMBER('2-6-2'!B152), '2-6-2'!B152, IF(ISNUMBER('2-6-2'!C152), '2-6-2'!C152, IF(ISNUMBER('2-6-2'!D152), '2-6-2'!D152, IF(ISNUMBER('2-6-2'!E152), '2-6-2'!E152, "XXX"))))</f>
        <v>24.74</v>
      </c>
      <c r="T152" s="130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130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130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130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130">
        <f>'3-1'!C151</f>
        <v>0.16</v>
      </c>
      <c r="Y152" s="130">
        <f>'3-2'!K151</f>
        <v>-1.975684762</v>
      </c>
    </row>
    <row r="153" spans="1:25" ht="14">
      <c r="A153" s="118" t="s">
        <v>160</v>
      </c>
      <c r="B153" s="142" t="s">
        <v>160</v>
      </c>
      <c r="C153" s="130">
        <f>IF(ISNUMBER('1-1'!B153),'1-1'!B153, "XXX")</f>
        <v>5.9</v>
      </c>
      <c r="D153" s="130" t="str">
        <f>IF(UCDP!S153, UCDP!S153, "0.0")</f>
        <v>0.0</v>
      </c>
      <c r="E153" s="130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130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130">
        <f>IF(ISNUMBER('1-5'!B152),'1-5'!B152, "XXX")</f>
        <v>6.9</v>
      </c>
      <c r="H153" s="130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130">
        <f>'2-1-2'!B152</f>
        <v>0.10807</v>
      </c>
      <c r="J153" s="130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130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130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130">
        <f>'2-3-2'!J153</f>
        <v>37.302635189999997</v>
      </c>
      <c r="N153" s="130">
        <f>IF(ISNUMBER('2-4-1'!N153),'2-4-1'!N153,IF(ISNUMBER('2-4-1'!S153),'2-4-1'!S153,'2010'!N153))</f>
        <v>4.2060000000000004</v>
      </c>
      <c r="O153" s="130" t="str">
        <f>IF(ISNUMBER('2-4-2'!C153), '2-4-2'!C153, IF(ISNUMBER('2-4-2'!D153), '2-4-2'!D153, "XXX"))</f>
        <v>XXX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"XXX")</f>
        <v>34.859940000000002</v>
      </c>
      <c r="S153" s="130">
        <f>IF(ISNUMBER('2-6-2'!B153), '2-6-2'!B153, IF(ISNUMBER('2-6-2'!C153), '2-6-2'!C153, IF(ISNUMBER('2-6-2'!D153), '2-6-2'!D153, IF(ISNUMBER('2-6-2'!E153), '2-6-2'!E153, "XXX"))))</f>
        <v>4.72</v>
      </c>
      <c r="T153" s="130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130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130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130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130">
        <f>'3-1'!C152</f>
        <v>0.15</v>
      </c>
      <c r="Y153" s="130">
        <f>'3-2'!K152</f>
        <v>-1.405024171</v>
      </c>
    </row>
    <row r="154" spans="1:25" ht="14">
      <c r="A154" s="118" t="s">
        <v>196</v>
      </c>
      <c r="B154" s="142" t="s">
        <v>161</v>
      </c>
      <c r="C154" s="130">
        <f>IF(ISNUMBER('1-1'!B154),'1-1'!B154, "XXX")</f>
        <v>7.2</v>
      </c>
      <c r="D154" s="130">
        <f>IF(UCDP!S154, UCDP!S154, "0.0")</f>
        <v>3.9118438521774136E-3</v>
      </c>
      <c r="E154" s="130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130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130">
        <f>IF(ISNUMBER('1-5'!B153),'1-5'!B153, "XXX")</f>
        <v>7.2</v>
      </c>
      <c r="H154" s="130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130">
        <f>'2-1-2'!B153</f>
        <v>2.86E-2</v>
      </c>
      <c r="J154" s="130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130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130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130">
        <f>'2-3-2'!J154</f>
        <v>69.155792239999997</v>
      </c>
      <c r="N154" s="130">
        <f>IF(ISNUMBER('2-4-1'!N154),'2-4-1'!N154,IF(ISNUMBER('2-4-1'!S154),'2-4-1'!S154,'2010'!N154))</f>
        <v>1.3983874771065565</v>
      </c>
      <c r="O154" s="130" t="str">
        <f>IF(ISNUMBER('2-4-2'!C154), '2-4-2'!C154, IF(ISNUMBER('2-4-2'!D154), '2-4-2'!D154, "XXX"))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"XXX")</f>
        <v>50.384650000000001</v>
      </c>
      <c r="S154" s="130">
        <f>IF(ISNUMBER('2-6-2'!B154), '2-6-2'!B154, IF(ISNUMBER('2-6-2'!C154), '2-6-2'!C154, IF(ISNUMBER('2-6-2'!D154), '2-6-2'!D154, IF(ISNUMBER('2-6-2'!E154), '2-6-2'!E154, "XXX"))))</f>
        <v>5.18</v>
      </c>
      <c r="T154" s="130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130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130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130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130">
        <f>'3-1'!C153</f>
        <v>0.29699999999999999</v>
      </c>
      <c r="Y154" s="130">
        <f>'3-2'!K153</f>
        <v>-1.0045660729999999</v>
      </c>
    </row>
    <row r="155" spans="1:25" ht="14">
      <c r="A155" s="118" t="s">
        <v>162</v>
      </c>
      <c r="B155" s="142" t="s">
        <v>162</v>
      </c>
      <c r="C155" s="130">
        <f>IF(ISNUMBER('1-1'!B155),'1-1'!B155, "XXX")</f>
        <v>6.1</v>
      </c>
      <c r="D155" s="130" t="str">
        <f>IF(UCDP!S155, UCDP!S155, "0.0")</f>
        <v>0.0</v>
      </c>
      <c r="E155" s="130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130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130">
        <f>IF(ISNUMBER('1-5'!B154),'1-5'!B154, "XXX")</f>
        <v>5.8</v>
      </c>
      <c r="H155" s="130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130">
        <f>'2-1-2'!B154</f>
        <v>3.1640000000000001E-2</v>
      </c>
      <c r="J155" s="130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130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130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130">
        <f>'2-3-2'!J155</f>
        <v>33.165054320000003</v>
      </c>
      <c r="N155" s="130">
        <f>IF(ISNUMBER('2-4-1'!N155),'2-4-1'!N155,IF(ISNUMBER('2-4-1'!S155),'2-4-1'!S155,'2010'!N155))</f>
        <v>5.4399999999999995</v>
      </c>
      <c r="O155" s="130" t="str">
        <f>IF(ISNUMBER('2-4-2'!C155), '2-4-2'!C155, IF(ISNUMBER('2-4-2'!D155), '2-4-2'!D155, "XXX"))</f>
        <v>XXX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"XXX")</f>
        <v>21.07863</v>
      </c>
      <c r="S155" s="130">
        <f>IF(ISNUMBER('2-6-2'!B155), '2-6-2'!B155, IF(ISNUMBER('2-6-2'!C155), '2-6-2'!C155, IF(ISNUMBER('2-6-2'!D155), '2-6-2'!D155, IF(ISNUMBER('2-6-2'!E155), '2-6-2'!E155, "XXX"))))</f>
        <v>62.19</v>
      </c>
      <c r="T155" s="130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130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130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130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130">
        <f>'3-1'!C154</f>
        <v>0.51400000000000001</v>
      </c>
      <c r="Y155" s="130">
        <f>'3-2'!K154</f>
        <v>-0.12981447600000001</v>
      </c>
    </row>
    <row r="156" spans="1:25" ht="14">
      <c r="A156" s="119" t="s">
        <v>163</v>
      </c>
      <c r="B156" s="146" t="s">
        <v>163</v>
      </c>
      <c r="C156" s="130">
        <f>IF(ISNUMBER('1-1'!B156),'1-1'!B156, "XXX")</f>
        <v>7</v>
      </c>
      <c r="D156" s="130" t="str">
        <f>IF(UCDP!S156, UCDP!S156, "0.0")</f>
        <v>0.0</v>
      </c>
      <c r="E156" s="130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130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130">
        <f>IF(ISNUMBER('1-5'!B155),'1-5'!B155, "XXX")</f>
        <v>9.6999999999999993</v>
      </c>
      <c r="H156" s="130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130">
        <f>'2-1-2'!B155</f>
        <v>4.9149999999999999E-2</v>
      </c>
      <c r="J156" s="130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130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130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130">
        <v>34.43</v>
      </c>
      <c r="N156" s="130">
        <f>IF(ISNUMBER('2-4-1'!N156),'2-4-1'!N156,IF(ISNUMBER('2-4-1'!S156),'2-4-1'!S156,'2010'!N156))</f>
        <v>3.9299999999999997</v>
      </c>
      <c r="O156" s="130" t="str">
        <f>IF(ISNUMBER('2-4-2'!C156), '2-4-2'!C156, IF(ISNUMBER('2-4-2'!D156), '2-4-2'!D156, "XXX"))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"XXX")</f>
        <v>33.904490000000003</v>
      </c>
      <c r="S156" s="130">
        <f>IF(ISNUMBER('2-6-2'!B156), '2-6-2'!B156, IF(ISNUMBER('2-6-2'!C156), '2-6-2'!C156, IF(ISNUMBER('2-6-2'!D156), '2-6-2'!D156, IF(ISNUMBER('2-6-2'!E156), '2-6-2'!E156, "XXX"))))</f>
        <v>23.54</v>
      </c>
      <c r="T156" s="130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130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130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130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130">
        <f>'3-1'!C155</f>
        <v>0.255</v>
      </c>
      <c r="Y156" s="130">
        <f>'3-2'!K155</f>
        <v>-1.4480844740000001</v>
      </c>
    </row>
    <row r="157" spans="1:25" ht="15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62"/>
    </row>
    <row r="158" spans="1:25" ht="15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62"/>
    </row>
    <row r="159" spans="1:25" ht="15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62"/>
    </row>
    <row r="160" spans="1:25" ht="15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62"/>
    </row>
    <row r="161" spans="2:25" ht="15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62"/>
    </row>
    <row r="162" spans="2:25" ht="15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62"/>
    </row>
    <row r="163" spans="2:25" ht="15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62"/>
    </row>
    <row r="164" spans="2:25" ht="15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62"/>
    </row>
    <row r="165" spans="2:25" ht="15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62"/>
    </row>
    <row r="166" spans="2:25" ht="15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62"/>
    </row>
    <row r="167" spans="2:25" ht="15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62"/>
    </row>
    <row r="168" spans="2:25" ht="15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62"/>
    </row>
    <row r="169" spans="2:25" ht="15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62"/>
    </row>
    <row r="170" spans="2:25" ht="15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62"/>
    </row>
    <row r="171" spans="2:25" ht="15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62"/>
    </row>
    <row r="172" spans="2:25" ht="15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62"/>
    </row>
    <row r="173" spans="2:25" ht="15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62"/>
    </row>
    <row r="174" spans="2:25" ht="15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62"/>
    </row>
    <row r="175" spans="2:25" ht="15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62"/>
    </row>
    <row r="176" spans="2:25" ht="15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62"/>
    </row>
    <row r="177" spans="2:25" ht="15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62"/>
    </row>
    <row r="178" spans="2:25" ht="15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62"/>
    </row>
    <row r="179" spans="2:25" ht="15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62"/>
    </row>
    <row r="180" spans="2:25" ht="15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62"/>
    </row>
    <row r="181" spans="2:25" ht="15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62"/>
    </row>
    <row r="182" spans="2:25" ht="15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62"/>
    </row>
    <row r="183" spans="2:25" ht="15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62"/>
    </row>
    <row r="184" spans="2:25" ht="15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62"/>
    </row>
    <row r="185" spans="2:25" ht="15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62"/>
    </row>
    <row r="186" spans="2:25" ht="15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62"/>
    </row>
    <row r="187" spans="2:25" ht="15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62"/>
    </row>
    <row r="188" spans="2:25" ht="15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62"/>
    </row>
    <row r="189" spans="2:25" ht="15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62"/>
    </row>
    <row r="190" spans="2:25" ht="15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62"/>
    </row>
    <row r="191" spans="2:25" ht="15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62"/>
    </row>
    <row r="192" spans="2:25" ht="15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62"/>
    </row>
    <row r="193" spans="2:25" ht="15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62"/>
    </row>
    <row r="194" spans="2:25" ht="15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62"/>
    </row>
    <row r="195" spans="2:25" ht="15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62"/>
    </row>
    <row r="196" spans="2:25" ht="15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62"/>
    </row>
    <row r="197" spans="2:25" ht="15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62"/>
    </row>
    <row r="198" spans="2:25" ht="15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62"/>
    </row>
    <row r="199" spans="2:25" ht="15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62"/>
    </row>
    <row r="200" spans="2:25" ht="15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62"/>
    </row>
    <row r="201" spans="2:25" ht="15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62"/>
    </row>
    <row r="202" spans="2:25" ht="15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62"/>
    </row>
    <row r="203" spans="2:25" ht="15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62"/>
    </row>
    <row r="204" spans="2:25" ht="15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62"/>
    </row>
    <row r="205" spans="2:25" ht="15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62"/>
    </row>
    <row r="206" spans="2:25" ht="15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62"/>
    </row>
    <row r="207" spans="2:25" ht="15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62"/>
    </row>
    <row r="208" spans="2:25" ht="15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62"/>
    </row>
    <row r="209" spans="2:25" ht="15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62"/>
    </row>
    <row r="210" spans="2:25" ht="15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62"/>
    </row>
    <row r="211" spans="2:25" ht="15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62"/>
    </row>
    <row r="212" spans="2:25" ht="15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62"/>
    </row>
    <row r="213" spans="2:25" ht="15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62"/>
    </row>
    <row r="214" spans="2:25" ht="15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62"/>
    </row>
    <row r="215" spans="2:25" ht="15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62"/>
    </row>
    <row r="216" spans="2:25" ht="15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62"/>
    </row>
    <row r="217" spans="2:25" ht="15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62"/>
    </row>
    <row r="218" spans="2:25" ht="15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62"/>
    </row>
    <row r="219" spans="2:25" ht="15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62"/>
    </row>
    <row r="220" spans="2:25" ht="15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62"/>
    </row>
    <row r="221" spans="2:25" ht="15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62"/>
    </row>
    <row r="222" spans="2:25" ht="15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62"/>
    </row>
    <row r="223" spans="2:25" ht="15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62"/>
    </row>
    <row r="224" spans="2:25" ht="15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62"/>
    </row>
    <row r="225" spans="2:25" ht="15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62"/>
    </row>
    <row r="226" spans="2:25" ht="15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62"/>
    </row>
    <row r="227" spans="2:25" ht="15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62"/>
    </row>
    <row r="228" spans="2:25" ht="15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62"/>
    </row>
    <row r="229" spans="2:25" ht="15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62"/>
    </row>
    <row r="230" spans="2:25" ht="15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62"/>
    </row>
    <row r="231" spans="2:25" ht="15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62"/>
    </row>
    <row r="232" spans="2:25" ht="15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62"/>
    </row>
    <row r="233" spans="2:25" ht="15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62"/>
    </row>
    <row r="234" spans="2:25" ht="15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62"/>
    </row>
    <row r="235" spans="2:25" ht="15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62"/>
    </row>
    <row r="236" spans="2:25" ht="15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62"/>
    </row>
    <row r="237" spans="2:25" ht="15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62"/>
    </row>
    <row r="238" spans="2:25" ht="15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62"/>
    </row>
    <row r="239" spans="2:25" ht="15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62"/>
    </row>
    <row r="240" spans="2:25" ht="15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62"/>
    </row>
    <row r="241" spans="2:25" ht="15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62"/>
    </row>
    <row r="242" spans="2:25" ht="15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62"/>
    </row>
    <row r="243" spans="2:25" ht="15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62"/>
    </row>
    <row r="244" spans="2:25" ht="15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62"/>
    </row>
    <row r="245" spans="2:25" ht="15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62"/>
    </row>
    <row r="246" spans="2:25" ht="15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62"/>
    </row>
    <row r="247" spans="2:25" ht="15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62"/>
    </row>
    <row r="248" spans="2:25" ht="15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62"/>
    </row>
    <row r="249" spans="2:25" ht="15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62"/>
    </row>
    <row r="250" spans="2:25" ht="15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62"/>
    </row>
    <row r="251" spans="2:25" ht="15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62"/>
    </row>
    <row r="252" spans="2:25" ht="15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62"/>
    </row>
    <row r="253" spans="2:25" ht="15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62"/>
    </row>
    <row r="254" spans="2:25" ht="15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62"/>
    </row>
    <row r="255" spans="2:25" ht="15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62"/>
    </row>
    <row r="256" spans="2:25" ht="15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62"/>
    </row>
    <row r="257" spans="2:25" ht="15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62"/>
    </row>
    <row r="258" spans="2:25" ht="15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62"/>
    </row>
    <row r="259" spans="2:25" ht="15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62"/>
    </row>
    <row r="260" spans="2:25" ht="15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62"/>
    </row>
    <row r="261" spans="2:25" ht="15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62"/>
    </row>
    <row r="262" spans="2:25" ht="15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62"/>
    </row>
    <row r="263" spans="2:25" ht="15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62"/>
    </row>
    <row r="264" spans="2:25" ht="15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62"/>
    </row>
    <row r="265" spans="2:25" ht="15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62"/>
    </row>
    <row r="266" spans="2:25" ht="15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62"/>
    </row>
    <row r="267" spans="2:25" ht="15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62"/>
    </row>
    <row r="268" spans="2:25" ht="15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62"/>
    </row>
    <row r="269" spans="2:25" ht="15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62"/>
    </row>
    <row r="270" spans="2:25" ht="15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62"/>
    </row>
    <row r="271" spans="2:25" ht="15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62"/>
    </row>
    <row r="272" spans="2:25" ht="15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62"/>
    </row>
    <row r="273" spans="2:25" ht="15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62"/>
    </row>
    <row r="274" spans="2:25" ht="15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62"/>
    </row>
    <row r="275" spans="2:25" ht="15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62"/>
    </row>
    <row r="276" spans="2:25" ht="15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62"/>
    </row>
    <row r="277" spans="2:25" ht="15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62"/>
    </row>
    <row r="278" spans="2:25" ht="15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62"/>
    </row>
    <row r="279" spans="2:25" ht="15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62"/>
    </row>
    <row r="280" spans="2:25" ht="15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62"/>
    </row>
    <row r="281" spans="2:25" ht="15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62"/>
    </row>
    <row r="282" spans="2:25" ht="15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62"/>
    </row>
    <row r="283" spans="2:25" ht="15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62"/>
    </row>
    <row r="284" spans="2:25" ht="15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62"/>
    </row>
    <row r="285" spans="2:25" ht="15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62"/>
    </row>
    <row r="286" spans="2:25" ht="15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62"/>
    </row>
    <row r="287" spans="2:25" ht="15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62"/>
    </row>
    <row r="288" spans="2:25" ht="15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62"/>
    </row>
    <row r="289" spans="2:25" ht="15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62"/>
    </row>
    <row r="290" spans="2:25" ht="15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62"/>
    </row>
    <row r="291" spans="2:25" ht="15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62"/>
    </row>
    <row r="292" spans="2:25" ht="15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62"/>
    </row>
    <row r="293" spans="2:25" ht="15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62"/>
    </row>
    <row r="294" spans="2:25" ht="15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62"/>
    </row>
    <row r="295" spans="2:25" ht="15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62"/>
    </row>
    <row r="296" spans="2:25" ht="15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62"/>
    </row>
    <row r="297" spans="2:25" ht="15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62"/>
    </row>
    <row r="298" spans="2:25" ht="15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62"/>
    </row>
    <row r="299" spans="2:25" ht="15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62"/>
    </row>
    <row r="300" spans="2:25" ht="15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62"/>
    </row>
    <row r="301" spans="2:25" ht="15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62"/>
    </row>
    <row r="302" spans="2:25" ht="15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62"/>
    </row>
    <row r="303" spans="2:25" ht="15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62"/>
    </row>
    <row r="304" spans="2:25" ht="15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62"/>
    </row>
    <row r="305" spans="2:25" ht="15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62"/>
    </row>
    <row r="306" spans="2:25" ht="15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62"/>
    </row>
    <row r="307" spans="2:25" ht="15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62"/>
    </row>
    <row r="308" spans="2:25" ht="15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62"/>
    </row>
    <row r="309" spans="2:25" ht="15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62"/>
    </row>
    <row r="310" spans="2:25" ht="15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62"/>
    </row>
    <row r="311" spans="2:25" ht="15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62"/>
    </row>
    <row r="312" spans="2:25" ht="15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62"/>
    </row>
    <row r="313" spans="2:25" ht="15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62"/>
    </row>
    <row r="314" spans="2:25" ht="15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62"/>
    </row>
    <row r="315" spans="2:25" ht="15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62"/>
    </row>
    <row r="316" spans="2:25" ht="15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62"/>
    </row>
    <row r="317" spans="2:25" ht="15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62"/>
    </row>
    <row r="318" spans="2:25" ht="15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62"/>
    </row>
    <row r="319" spans="2:25" ht="15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62"/>
    </row>
    <row r="320" spans="2:25" ht="15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62"/>
    </row>
    <row r="321" spans="2:25" ht="15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62"/>
    </row>
    <row r="322" spans="2:25" ht="15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62"/>
    </row>
    <row r="323" spans="2:25" ht="15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62"/>
    </row>
    <row r="324" spans="2:25" ht="15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62"/>
    </row>
    <row r="325" spans="2:25" ht="15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62"/>
    </row>
    <row r="326" spans="2:25" ht="15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62"/>
    </row>
    <row r="327" spans="2:25" ht="15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62"/>
    </row>
    <row r="328" spans="2:25" ht="15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62"/>
    </row>
    <row r="329" spans="2:25" ht="15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62"/>
    </row>
    <row r="330" spans="2:25" ht="15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62"/>
    </row>
    <row r="331" spans="2:25" ht="15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62"/>
    </row>
    <row r="332" spans="2:25" ht="15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62"/>
    </row>
    <row r="333" spans="2:25" ht="15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62"/>
    </row>
    <row r="334" spans="2:25" ht="15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62"/>
    </row>
    <row r="335" spans="2:25" ht="15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62"/>
    </row>
    <row r="336" spans="2:25" ht="15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62"/>
    </row>
    <row r="337" spans="2:25" ht="15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62"/>
    </row>
    <row r="338" spans="2:25" ht="15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62"/>
    </row>
    <row r="339" spans="2:25" ht="15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62"/>
    </row>
    <row r="340" spans="2:25" ht="15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62"/>
    </row>
    <row r="341" spans="2:25" ht="15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62"/>
    </row>
    <row r="342" spans="2:25" ht="15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62"/>
    </row>
    <row r="343" spans="2:25" ht="15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62"/>
    </row>
    <row r="344" spans="2:25" ht="15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62"/>
    </row>
    <row r="345" spans="2:25" ht="15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62"/>
    </row>
    <row r="346" spans="2:25" ht="15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62"/>
    </row>
    <row r="347" spans="2:25" ht="15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62"/>
    </row>
    <row r="348" spans="2:25" ht="15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62"/>
    </row>
    <row r="349" spans="2:25" ht="15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62"/>
    </row>
    <row r="350" spans="2:25" ht="15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62"/>
    </row>
    <row r="351" spans="2:25" ht="15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62"/>
    </row>
    <row r="352" spans="2:25" ht="15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62"/>
    </row>
    <row r="353" spans="2:25" ht="15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62"/>
    </row>
    <row r="354" spans="2:25" ht="15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62"/>
    </row>
    <row r="355" spans="2:25" ht="15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62"/>
    </row>
    <row r="356" spans="2:25" ht="15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62"/>
    </row>
    <row r="357" spans="2:25" ht="15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62"/>
    </row>
    <row r="358" spans="2:25" ht="15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62"/>
    </row>
    <row r="359" spans="2:25" ht="15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62"/>
    </row>
    <row r="360" spans="2:25" ht="15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62"/>
    </row>
    <row r="361" spans="2:25" ht="15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62"/>
    </row>
    <row r="362" spans="2:25" ht="15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62"/>
    </row>
    <row r="363" spans="2:25" ht="15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62"/>
    </row>
    <row r="364" spans="2:25" ht="15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62"/>
    </row>
    <row r="365" spans="2:25" ht="15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62"/>
    </row>
    <row r="366" spans="2:25" ht="15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62"/>
    </row>
    <row r="367" spans="2:25" ht="15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62"/>
    </row>
    <row r="368" spans="2:25" ht="15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62"/>
    </row>
    <row r="369" spans="2:25" ht="15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62"/>
    </row>
    <row r="370" spans="2:25" ht="15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62"/>
    </row>
    <row r="371" spans="2:25" ht="15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62"/>
    </row>
    <row r="372" spans="2:25" ht="15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62"/>
    </row>
    <row r="373" spans="2:25" ht="15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62"/>
    </row>
    <row r="374" spans="2:25" ht="15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62"/>
    </row>
    <row r="375" spans="2:25" ht="15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62"/>
    </row>
    <row r="376" spans="2:25" ht="15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62"/>
    </row>
    <row r="377" spans="2:25" ht="15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62"/>
    </row>
    <row r="378" spans="2:25" ht="15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62"/>
    </row>
    <row r="379" spans="2:25" ht="15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62"/>
    </row>
    <row r="380" spans="2:25" ht="15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62"/>
    </row>
    <row r="381" spans="2:25" ht="15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62"/>
    </row>
    <row r="382" spans="2:25" ht="15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62"/>
    </row>
    <row r="383" spans="2:25" ht="15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62"/>
    </row>
    <row r="384" spans="2:25" ht="15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62"/>
    </row>
    <row r="385" spans="2:25" ht="15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62"/>
    </row>
    <row r="386" spans="2:25" ht="15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62"/>
    </row>
    <row r="387" spans="2:25" ht="15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62"/>
    </row>
    <row r="388" spans="2:25" ht="15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62"/>
    </row>
    <row r="389" spans="2:25" ht="15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62"/>
    </row>
    <row r="390" spans="2:25" ht="15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62"/>
    </row>
    <row r="391" spans="2:25" ht="15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62"/>
    </row>
    <row r="392" spans="2:25" ht="15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62"/>
    </row>
    <row r="393" spans="2:25" ht="15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62"/>
    </row>
    <row r="394" spans="2:25" ht="15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62"/>
    </row>
    <row r="395" spans="2:25" ht="15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62"/>
    </row>
    <row r="396" spans="2:25" ht="15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62"/>
    </row>
    <row r="397" spans="2:25" ht="15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62"/>
    </row>
    <row r="398" spans="2:25" ht="15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62"/>
    </row>
    <row r="399" spans="2:25" ht="15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62"/>
    </row>
    <row r="400" spans="2:25" ht="15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62"/>
    </row>
    <row r="401" spans="2:25" ht="15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62"/>
    </row>
    <row r="402" spans="2:25" ht="15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62"/>
    </row>
    <row r="403" spans="2:25" ht="15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62"/>
    </row>
    <row r="404" spans="2:25" ht="15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62"/>
    </row>
    <row r="405" spans="2:25" ht="15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62"/>
    </row>
    <row r="406" spans="2:25" ht="15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62"/>
    </row>
    <row r="407" spans="2:25" ht="15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62"/>
    </row>
    <row r="408" spans="2:25" ht="15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62"/>
    </row>
    <row r="409" spans="2:25" ht="15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62"/>
    </row>
    <row r="410" spans="2:25" ht="15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62"/>
    </row>
    <row r="411" spans="2:25" ht="15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62"/>
    </row>
    <row r="412" spans="2:25" ht="15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62"/>
    </row>
    <row r="413" spans="2:25" ht="15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62"/>
    </row>
    <row r="414" spans="2:25" ht="15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62"/>
    </row>
    <row r="415" spans="2:25" ht="15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62"/>
    </row>
    <row r="416" spans="2:25" ht="15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62"/>
    </row>
    <row r="417" spans="2:25" ht="15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62"/>
    </row>
    <row r="418" spans="2:25" ht="15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62"/>
    </row>
    <row r="419" spans="2:25" ht="15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62"/>
    </row>
    <row r="420" spans="2:25" ht="15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62"/>
    </row>
    <row r="421" spans="2:25" ht="15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62"/>
    </row>
    <row r="422" spans="2:25" ht="15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62"/>
    </row>
    <row r="423" spans="2:25" ht="15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62"/>
    </row>
    <row r="424" spans="2:25" ht="15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62"/>
    </row>
    <row r="425" spans="2:25" ht="15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62"/>
    </row>
    <row r="426" spans="2:25" ht="15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62"/>
    </row>
    <row r="427" spans="2:25" ht="15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62"/>
    </row>
    <row r="428" spans="2:25" ht="15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62"/>
    </row>
    <row r="429" spans="2:25" ht="15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62"/>
    </row>
    <row r="430" spans="2:25" ht="15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62"/>
    </row>
    <row r="431" spans="2:25" ht="15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62"/>
    </row>
    <row r="432" spans="2:25" ht="15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62"/>
    </row>
    <row r="433" spans="2:25" ht="15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62"/>
    </row>
    <row r="434" spans="2:25" ht="15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62"/>
    </row>
    <row r="435" spans="2:25" ht="15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62"/>
    </row>
    <row r="436" spans="2:25" ht="15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62"/>
    </row>
    <row r="437" spans="2:25" ht="15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62"/>
    </row>
    <row r="438" spans="2:25" ht="15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62"/>
    </row>
    <row r="439" spans="2:25" ht="15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62"/>
    </row>
    <row r="440" spans="2:25" ht="15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62"/>
    </row>
    <row r="441" spans="2:25" ht="15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62"/>
    </row>
    <row r="442" spans="2:25" ht="15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62"/>
    </row>
    <row r="443" spans="2:25" ht="15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62"/>
    </row>
    <row r="444" spans="2:25" ht="15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62"/>
    </row>
    <row r="445" spans="2:25" ht="15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62"/>
    </row>
    <row r="446" spans="2:25" ht="15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62"/>
    </row>
    <row r="447" spans="2:25" ht="15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62"/>
    </row>
    <row r="448" spans="2:25" ht="15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62"/>
    </row>
    <row r="449" spans="2:25" ht="15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62"/>
    </row>
    <row r="450" spans="2:25" ht="15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62"/>
    </row>
    <row r="451" spans="2:25" ht="15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62"/>
    </row>
    <row r="452" spans="2:25" ht="15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62"/>
    </row>
    <row r="453" spans="2:25" ht="15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62"/>
    </row>
    <row r="454" spans="2:25" ht="15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62"/>
    </row>
    <row r="455" spans="2:25" ht="15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62"/>
    </row>
    <row r="456" spans="2:25" ht="15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62"/>
    </row>
    <row r="457" spans="2:25" ht="15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62"/>
    </row>
    <row r="458" spans="2:25" ht="15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62"/>
    </row>
    <row r="459" spans="2:25" ht="15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62"/>
    </row>
    <row r="460" spans="2:25" ht="15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62"/>
    </row>
    <row r="461" spans="2:25" ht="15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62"/>
    </row>
    <row r="462" spans="2:25" ht="15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62"/>
    </row>
    <row r="463" spans="2:25" ht="15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62"/>
    </row>
    <row r="464" spans="2:25" ht="15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62"/>
    </row>
    <row r="465" spans="2:25" ht="15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62"/>
    </row>
    <row r="466" spans="2:25" ht="15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62"/>
    </row>
    <row r="467" spans="2:25" ht="15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62"/>
    </row>
    <row r="468" spans="2:25" ht="15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62"/>
    </row>
    <row r="469" spans="2:25" ht="15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62"/>
    </row>
    <row r="470" spans="2:25" ht="15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62"/>
    </row>
    <row r="471" spans="2:25" ht="15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62"/>
    </row>
    <row r="472" spans="2:25" ht="15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62"/>
    </row>
    <row r="473" spans="2:25" ht="15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62"/>
    </row>
    <row r="474" spans="2:25" ht="15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62"/>
    </row>
    <row r="475" spans="2:25" ht="15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62"/>
    </row>
    <row r="476" spans="2:25" ht="15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62"/>
    </row>
    <row r="477" spans="2:25" ht="15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62"/>
    </row>
    <row r="478" spans="2:25" ht="15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62"/>
    </row>
    <row r="479" spans="2:25" ht="15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62"/>
    </row>
    <row r="480" spans="2:25" ht="15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62"/>
    </row>
    <row r="481" spans="2:25" ht="15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62"/>
    </row>
    <row r="482" spans="2:25" ht="15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62"/>
    </row>
    <row r="483" spans="2:25" ht="15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62"/>
    </row>
    <row r="484" spans="2:25" ht="15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62"/>
    </row>
    <row r="485" spans="2:25" ht="15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62"/>
    </row>
    <row r="486" spans="2:25" ht="15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62"/>
    </row>
    <row r="487" spans="2:25" ht="15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62"/>
    </row>
    <row r="488" spans="2:25" ht="15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62"/>
    </row>
    <row r="489" spans="2:25" ht="15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62"/>
    </row>
    <row r="490" spans="2:25" ht="15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62"/>
    </row>
    <row r="491" spans="2:25" ht="15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62"/>
    </row>
    <row r="492" spans="2:25" ht="15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62"/>
    </row>
    <row r="493" spans="2:25" ht="15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62"/>
    </row>
    <row r="494" spans="2:25" ht="15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62"/>
    </row>
    <row r="495" spans="2:25" ht="15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62"/>
    </row>
    <row r="496" spans="2:25" ht="15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62"/>
    </row>
    <row r="497" spans="2:25" ht="15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62"/>
    </row>
    <row r="498" spans="2:25" ht="15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62"/>
    </row>
    <row r="499" spans="2:25" ht="15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62"/>
    </row>
    <row r="500" spans="2:25" ht="15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62"/>
    </row>
    <row r="501" spans="2:25" ht="15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62"/>
    </row>
    <row r="502" spans="2:25" ht="15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62"/>
    </row>
    <row r="503" spans="2:25" ht="15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62"/>
    </row>
    <row r="504" spans="2:25" ht="15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62"/>
    </row>
    <row r="505" spans="2:25" ht="15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62"/>
    </row>
    <row r="506" spans="2:25" ht="15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62"/>
    </row>
    <row r="507" spans="2:25" ht="15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62"/>
    </row>
    <row r="508" spans="2:25" ht="15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62"/>
    </row>
    <row r="509" spans="2:25" ht="15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62"/>
    </row>
    <row r="510" spans="2:25" ht="15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62"/>
    </row>
    <row r="511" spans="2:25" ht="15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62"/>
    </row>
    <row r="512" spans="2:25" ht="15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62"/>
    </row>
    <row r="513" spans="2:25" ht="15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62"/>
    </row>
    <row r="514" spans="2:25" ht="15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62"/>
    </row>
    <row r="515" spans="2:25" ht="15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62"/>
    </row>
    <row r="516" spans="2:25" ht="15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62"/>
    </row>
    <row r="517" spans="2:25" ht="15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62"/>
    </row>
    <row r="518" spans="2:25" ht="15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62"/>
    </row>
    <row r="519" spans="2:25" ht="15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62"/>
    </row>
    <row r="520" spans="2:25" ht="15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62"/>
    </row>
    <row r="521" spans="2:25" ht="15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62"/>
    </row>
    <row r="522" spans="2:25" ht="15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62"/>
    </row>
    <row r="523" spans="2:25" ht="15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62"/>
    </row>
    <row r="524" spans="2:25" ht="15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62"/>
    </row>
    <row r="525" spans="2:25" ht="15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62"/>
    </row>
    <row r="526" spans="2:25" ht="15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62"/>
    </row>
    <row r="527" spans="2:25" ht="15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62"/>
    </row>
    <row r="528" spans="2:25" ht="15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62"/>
    </row>
    <row r="529" spans="2:25" ht="15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62"/>
    </row>
    <row r="530" spans="2:25" ht="15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62"/>
    </row>
    <row r="531" spans="2:25" ht="15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62"/>
    </row>
    <row r="532" spans="2:25" ht="15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62"/>
    </row>
    <row r="533" spans="2:25" ht="15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62"/>
    </row>
    <row r="534" spans="2:25" ht="15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62"/>
    </row>
    <row r="535" spans="2:25" ht="15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62"/>
    </row>
    <row r="536" spans="2:25" ht="15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62"/>
    </row>
    <row r="537" spans="2:25" ht="15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62"/>
    </row>
    <row r="538" spans="2:25" ht="15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62"/>
    </row>
    <row r="539" spans="2:25" ht="15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62"/>
    </row>
    <row r="540" spans="2:25" ht="15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62"/>
    </row>
    <row r="541" spans="2:25" ht="15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62"/>
    </row>
    <row r="542" spans="2:25" ht="15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62"/>
    </row>
    <row r="543" spans="2:25" ht="15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62"/>
    </row>
    <row r="544" spans="2:25" ht="15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62"/>
    </row>
    <row r="545" spans="2:25" ht="15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62"/>
    </row>
    <row r="546" spans="2:25" ht="15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62"/>
    </row>
    <row r="547" spans="2:25" ht="15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62"/>
    </row>
    <row r="548" spans="2:25" ht="15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62"/>
    </row>
    <row r="549" spans="2:25" ht="15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62"/>
    </row>
    <row r="550" spans="2:25" ht="15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62"/>
    </row>
    <row r="551" spans="2:25" ht="15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62"/>
    </row>
    <row r="552" spans="2:25" ht="15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62"/>
    </row>
    <row r="553" spans="2:25" ht="15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62"/>
    </row>
    <row r="554" spans="2:25" ht="15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62"/>
    </row>
    <row r="555" spans="2:25" ht="15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62"/>
    </row>
    <row r="556" spans="2:25" ht="15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62"/>
    </row>
    <row r="557" spans="2:25" ht="15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62"/>
    </row>
    <row r="558" spans="2:25" ht="15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62"/>
    </row>
    <row r="559" spans="2:25" ht="15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62"/>
    </row>
    <row r="560" spans="2:25" ht="15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62"/>
    </row>
    <row r="561" spans="2:25" ht="15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62"/>
    </row>
    <row r="562" spans="2:25" ht="15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62"/>
    </row>
    <row r="563" spans="2:25" ht="15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62"/>
    </row>
    <row r="564" spans="2:25" ht="15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62"/>
    </row>
    <row r="565" spans="2:25" ht="15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62"/>
    </row>
    <row r="566" spans="2:25" ht="15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62"/>
    </row>
    <row r="567" spans="2:25" ht="15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62"/>
    </row>
    <row r="568" spans="2:25" ht="15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62"/>
    </row>
    <row r="569" spans="2:25" ht="15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62"/>
    </row>
    <row r="570" spans="2:25" ht="15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62"/>
    </row>
    <row r="571" spans="2:25" ht="15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62"/>
    </row>
    <row r="572" spans="2:25" ht="15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62"/>
    </row>
    <row r="573" spans="2:25" ht="15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62"/>
    </row>
    <row r="574" spans="2:25" ht="15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62"/>
    </row>
    <row r="575" spans="2:25" ht="15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62"/>
    </row>
    <row r="576" spans="2:25" ht="15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62"/>
    </row>
    <row r="577" spans="2:25" ht="15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62"/>
    </row>
    <row r="578" spans="2:25" ht="15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62"/>
    </row>
    <row r="579" spans="2:25" ht="15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62"/>
    </row>
    <row r="580" spans="2:25" ht="15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62"/>
    </row>
    <row r="581" spans="2:25" ht="15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62"/>
    </row>
    <row r="582" spans="2:25" ht="15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62"/>
    </row>
    <row r="583" spans="2:25" ht="15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62"/>
    </row>
    <row r="584" spans="2:25" ht="15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62"/>
    </row>
    <row r="585" spans="2:25" ht="15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62"/>
    </row>
    <row r="586" spans="2:25" ht="15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62"/>
    </row>
    <row r="587" spans="2:25" ht="15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62"/>
    </row>
    <row r="588" spans="2:25" ht="15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62"/>
    </row>
    <row r="589" spans="2:25" ht="15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62"/>
    </row>
    <row r="590" spans="2:25" ht="15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62"/>
    </row>
    <row r="591" spans="2:25" ht="15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62"/>
    </row>
    <row r="592" spans="2:25" ht="15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62"/>
    </row>
    <row r="593" spans="2:25" ht="15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62"/>
    </row>
    <row r="594" spans="2:25" ht="15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62"/>
    </row>
    <row r="595" spans="2:25" ht="15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62"/>
    </row>
    <row r="596" spans="2:25" ht="15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62"/>
    </row>
    <row r="597" spans="2:25" ht="15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62"/>
    </row>
    <row r="598" spans="2:25" ht="15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62"/>
    </row>
    <row r="599" spans="2:25" ht="15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62"/>
    </row>
    <row r="600" spans="2:25" ht="15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62"/>
    </row>
    <row r="601" spans="2:25" ht="15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62"/>
    </row>
    <row r="602" spans="2:25" ht="15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62"/>
    </row>
    <row r="603" spans="2:25" ht="15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62"/>
    </row>
    <row r="604" spans="2:25" ht="15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62"/>
    </row>
    <row r="605" spans="2:25" ht="15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62"/>
    </row>
    <row r="606" spans="2:25" ht="15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62"/>
    </row>
    <row r="607" spans="2:25" ht="15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62"/>
    </row>
    <row r="608" spans="2:25" ht="15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62"/>
    </row>
    <row r="609" spans="2:25" ht="15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62"/>
    </row>
    <row r="610" spans="2:25" ht="15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62"/>
    </row>
    <row r="611" spans="2:25" ht="15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62"/>
    </row>
    <row r="612" spans="2:25" ht="15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62"/>
    </row>
    <row r="613" spans="2:25" ht="15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62"/>
    </row>
    <row r="614" spans="2:25" ht="15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62"/>
    </row>
    <row r="615" spans="2:25" ht="15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62"/>
    </row>
    <row r="616" spans="2:25" ht="15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62"/>
    </row>
    <row r="617" spans="2:25" ht="15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62"/>
    </row>
    <row r="618" spans="2:25" ht="15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62"/>
    </row>
    <row r="619" spans="2:25" ht="15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62"/>
    </row>
    <row r="620" spans="2:25" ht="15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62"/>
    </row>
    <row r="621" spans="2:25" ht="15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62"/>
    </row>
    <row r="622" spans="2:25" ht="15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62"/>
    </row>
    <row r="623" spans="2:25" ht="15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62"/>
    </row>
    <row r="624" spans="2:25" ht="15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62"/>
    </row>
    <row r="625" spans="2:25" ht="15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62"/>
    </row>
    <row r="626" spans="2:25" ht="15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62"/>
    </row>
    <row r="627" spans="2:25" ht="15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62"/>
    </row>
    <row r="628" spans="2:25" ht="15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62"/>
    </row>
    <row r="629" spans="2:25" ht="15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62"/>
    </row>
    <row r="630" spans="2:25" ht="15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62"/>
    </row>
    <row r="631" spans="2:25" ht="15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62"/>
    </row>
    <row r="632" spans="2:25" ht="15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62"/>
    </row>
    <row r="633" spans="2:25" ht="15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62"/>
    </row>
    <row r="634" spans="2:25" ht="15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62"/>
    </row>
    <row r="635" spans="2:25" ht="15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62"/>
    </row>
    <row r="636" spans="2:25" ht="15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62"/>
    </row>
    <row r="637" spans="2:25" ht="15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62"/>
    </row>
    <row r="638" spans="2:25" ht="15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62"/>
    </row>
    <row r="639" spans="2:25" ht="15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62"/>
    </row>
    <row r="640" spans="2:25" ht="15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62"/>
    </row>
    <row r="641" spans="2:25" ht="15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62"/>
    </row>
    <row r="642" spans="2:25" ht="15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62"/>
    </row>
    <row r="643" spans="2:25" ht="15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62"/>
    </row>
    <row r="644" spans="2:25" ht="15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62"/>
    </row>
    <row r="645" spans="2:25" ht="15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62"/>
    </row>
    <row r="646" spans="2:25" ht="15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62"/>
    </row>
    <row r="647" spans="2:25" ht="15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62"/>
    </row>
    <row r="648" spans="2:25" ht="15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62"/>
    </row>
    <row r="649" spans="2:25" ht="15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62"/>
    </row>
    <row r="650" spans="2:25" ht="15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62"/>
    </row>
    <row r="651" spans="2:25" ht="15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62"/>
    </row>
    <row r="652" spans="2:25" ht="15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62"/>
    </row>
    <row r="653" spans="2:25" ht="15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62"/>
    </row>
    <row r="654" spans="2:25" ht="15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62"/>
    </row>
    <row r="655" spans="2:25" ht="15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62"/>
    </row>
    <row r="656" spans="2:25" ht="15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62"/>
    </row>
    <row r="657" spans="2:25" ht="15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62"/>
    </row>
    <row r="658" spans="2:25" ht="15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62"/>
    </row>
    <row r="659" spans="2:25" ht="15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62"/>
    </row>
    <row r="660" spans="2:25" ht="15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62"/>
    </row>
    <row r="661" spans="2:25" ht="15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62"/>
    </row>
    <row r="662" spans="2:25" ht="15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62"/>
    </row>
    <row r="663" spans="2:25" ht="15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62"/>
    </row>
    <row r="664" spans="2:25" ht="15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62"/>
    </row>
    <row r="665" spans="2:25" ht="15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62"/>
    </row>
    <row r="666" spans="2:25" ht="15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62"/>
    </row>
    <row r="667" spans="2:25" ht="15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62"/>
    </row>
    <row r="668" spans="2:25" ht="15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62"/>
    </row>
    <row r="669" spans="2:25" ht="15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62"/>
    </row>
    <row r="670" spans="2:25" ht="15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62"/>
    </row>
    <row r="671" spans="2:25" ht="15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62"/>
    </row>
    <row r="672" spans="2:25" ht="15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62"/>
    </row>
    <row r="673" spans="2:25" ht="15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62"/>
    </row>
    <row r="674" spans="2:25" ht="15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62"/>
    </row>
    <row r="675" spans="2:25" ht="15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62"/>
    </row>
    <row r="676" spans="2:25" ht="15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62"/>
    </row>
    <row r="677" spans="2:25" ht="15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62"/>
    </row>
    <row r="678" spans="2:25" ht="15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62"/>
    </row>
    <row r="679" spans="2:25" ht="15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62"/>
    </row>
    <row r="680" spans="2:25" ht="15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62"/>
    </row>
    <row r="681" spans="2:25" ht="15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62"/>
    </row>
    <row r="682" spans="2:25" ht="15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62"/>
    </row>
    <row r="683" spans="2:25" ht="15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62"/>
    </row>
    <row r="684" spans="2:25" ht="15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62"/>
    </row>
    <row r="685" spans="2:25" ht="15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62"/>
    </row>
    <row r="686" spans="2:25" ht="15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62"/>
    </row>
    <row r="687" spans="2:25" ht="15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62"/>
    </row>
    <row r="688" spans="2:25" ht="15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62"/>
    </row>
    <row r="689" spans="2:25" ht="15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62"/>
    </row>
    <row r="690" spans="2:25" ht="15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62"/>
    </row>
    <row r="691" spans="2:25" ht="15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62"/>
    </row>
    <row r="692" spans="2:25" ht="15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62"/>
    </row>
    <row r="693" spans="2:25" ht="15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62"/>
    </row>
    <row r="694" spans="2:25" ht="15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62"/>
    </row>
    <row r="695" spans="2:25" ht="15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62"/>
    </row>
    <row r="696" spans="2:25" ht="15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62"/>
    </row>
    <row r="697" spans="2:25" ht="15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62"/>
    </row>
    <row r="698" spans="2:25" ht="15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62"/>
    </row>
    <row r="699" spans="2:25" ht="15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62"/>
    </row>
    <row r="700" spans="2:25" ht="15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62"/>
    </row>
    <row r="701" spans="2:25" ht="15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62"/>
    </row>
    <row r="702" spans="2:25" ht="15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62"/>
    </row>
    <row r="703" spans="2:25" ht="15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62"/>
    </row>
    <row r="704" spans="2:25" ht="15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62"/>
    </row>
    <row r="705" spans="2:25" ht="15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62"/>
    </row>
    <row r="706" spans="2:25" ht="15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62"/>
    </row>
    <row r="707" spans="2:25" ht="15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62"/>
    </row>
    <row r="708" spans="2:25" ht="15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62"/>
    </row>
    <row r="709" spans="2:25" ht="15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62"/>
    </row>
    <row r="710" spans="2:25" ht="15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62"/>
    </row>
    <row r="711" spans="2:25" ht="15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62"/>
    </row>
    <row r="712" spans="2:25" ht="15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62"/>
    </row>
    <row r="713" spans="2:25" ht="15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62"/>
    </row>
    <row r="714" spans="2:25" ht="15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62"/>
    </row>
    <row r="715" spans="2:25" ht="15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62"/>
    </row>
    <row r="716" spans="2:25" ht="15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62"/>
    </row>
    <row r="717" spans="2:25" ht="15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62"/>
    </row>
    <row r="718" spans="2:25" ht="15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62"/>
    </row>
    <row r="719" spans="2:25" ht="15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62"/>
    </row>
    <row r="720" spans="2:25" ht="15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62"/>
    </row>
    <row r="721" spans="2:25" ht="15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62"/>
    </row>
    <row r="722" spans="2:25" ht="15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62"/>
    </row>
    <row r="723" spans="2:25" ht="15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62"/>
    </row>
    <row r="724" spans="2:25" ht="15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62"/>
    </row>
    <row r="725" spans="2:25" ht="15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62"/>
    </row>
    <row r="726" spans="2:25" ht="15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62"/>
    </row>
    <row r="727" spans="2:25" ht="15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62"/>
    </row>
    <row r="728" spans="2:25" ht="15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62"/>
    </row>
    <row r="729" spans="2:25" ht="15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62"/>
    </row>
    <row r="730" spans="2:25" ht="15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62"/>
    </row>
    <row r="731" spans="2:25" ht="15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62"/>
    </row>
    <row r="732" spans="2:25" ht="15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62"/>
    </row>
    <row r="733" spans="2:25" ht="15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62"/>
    </row>
    <row r="734" spans="2:25" ht="15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62"/>
    </row>
    <row r="735" spans="2:25" ht="15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62"/>
    </row>
    <row r="736" spans="2:25" ht="15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62"/>
    </row>
    <row r="737" spans="2:25" ht="15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62"/>
    </row>
    <row r="738" spans="2:25" ht="15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62"/>
    </row>
    <row r="739" spans="2:25" ht="15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62"/>
    </row>
    <row r="740" spans="2:25" ht="15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62"/>
    </row>
    <row r="741" spans="2:25" ht="15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62"/>
    </row>
    <row r="742" spans="2:25" ht="15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62"/>
    </row>
    <row r="743" spans="2:25" ht="15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62"/>
    </row>
    <row r="744" spans="2:25" ht="15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62"/>
    </row>
    <row r="745" spans="2:25" ht="15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62"/>
    </row>
    <row r="746" spans="2:25" ht="15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62"/>
    </row>
    <row r="747" spans="2:25" ht="15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62"/>
    </row>
    <row r="748" spans="2:25" ht="15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62"/>
    </row>
    <row r="749" spans="2:25" ht="15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62"/>
    </row>
    <row r="750" spans="2:25" ht="15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62"/>
    </row>
    <row r="751" spans="2:25" ht="15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62"/>
    </row>
    <row r="752" spans="2:25" ht="15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62"/>
    </row>
    <row r="753" spans="2:25" ht="15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62"/>
    </row>
    <row r="754" spans="2:25" ht="15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62"/>
    </row>
    <row r="755" spans="2:25" ht="15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62"/>
    </row>
    <row r="756" spans="2:25" ht="15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62"/>
    </row>
    <row r="757" spans="2:25" ht="15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62"/>
    </row>
    <row r="758" spans="2:25" ht="15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62"/>
    </row>
    <row r="759" spans="2:25" ht="15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62"/>
    </row>
    <row r="760" spans="2:25" ht="15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62"/>
    </row>
    <row r="761" spans="2:25" ht="15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62"/>
    </row>
    <row r="762" spans="2:25" ht="15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62"/>
    </row>
    <row r="763" spans="2:25" ht="15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62"/>
    </row>
    <row r="764" spans="2:25" ht="15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62"/>
    </row>
    <row r="765" spans="2:25" ht="15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62"/>
    </row>
    <row r="766" spans="2:25" ht="15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62"/>
    </row>
    <row r="767" spans="2:25" ht="15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62"/>
    </row>
    <row r="768" spans="2:25" ht="15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62"/>
    </row>
    <row r="769" spans="2:25" ht="15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62"/>
    </row>
    <row r="770" spans="2:25" ht="15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62"/>
    </row>
    <row r="771" spans="2:25" ht="15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62"/>
    </row>
    <row r="772" spans="2:25" ht="15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62"/>
    </row>
    <row r="773" spans="2:25" ht="15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62"/>
    </row>
    <row r="774" spans="2:25" ht="15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62"/>
    </row>
    <row r="775" spans="2:25" ht="15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62"/>
    </row>
    <row r="776" spans="2:25" ht="15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62"/>
    </row>
    <row r="777" spans="2:25" ht="15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62"/>
    </row>
    <row r="778" spans="2:25" ht="15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62"/>
    </row>
    <row r="779" spans="2:25" ht="15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62"/>
    </row>
    <row r="780" spans="2:25" ht="15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62"/>
    </row>
    <row r="781" spans="2:25" ht="15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62"/>
    </row>
    <row r="782" spans="2:25" ht="15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62"/>
    </row>
    <row r="783" spans="2:25" ht="15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62"/>
    </row>
    <row r="784" spans="2:25" ht="15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62"/>
    </row>
    <row r="785" spans="2:25" ht="15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62"/>
    </row>
    <row r="786" spans="2:25" ht="15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62"/>
    </row>
    <row r="787" spans="2:25" ht="15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62"/>
    </row>
    <row r="788" spans="2:25" ht="15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62"/>
    </row>
    <row r="789" spans="2:25" ht="15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62"/>
    </row>
    <row r="790" spans="2:25" ht="15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62"/>
    </row>
    <row r="791" spans="2:25" ht="15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62"/>
    </row>
    <row r="792" spans="2:25" ht="15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62"/>
    </row>
    <row r="793" spans="2:25" ht="15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62"/>
    </row>
    <row r="794" spans="2:25" ht="15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62"/>
    </row>
    <row r="795" spans="2:25" ht="15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62"/>
    </row>
    <row r="796" spans="2:25" ht="15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62"/>
    </row>
    <row r="797" spans="2:25" ht="15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62"/>
    </row>
    <row r="798" spans="2:25" ht="15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62"/>
    </row>
    <row r="799" spans="2:25" ht="15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62"/>
    </row>
    <row r="800" spans="2:25" ht="15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62"/>
    </row>
    <row r="801" spans="2:25" ht="15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62"/>
    </row>
    <row r="802" spans="2:25" ht="15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62"/>
    </row>
    <row r="803" spans="2:25" ht="15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62"/>
    </row>
    <row r="804" spans="2:25" ht="15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62"/>
    </row>
    <row r="805" spans="2:25" ht="15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62"/>
    </row>
    <row r="806" spans="2:25" ht="15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62"/>
    </row>
    <row r="807" spans="2:25" ht="15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62"/>
    </row>
    <row r="808" spans="2:25" ht="15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62"/>
    </row>
    <row r="809" spans="2:25" ht="15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62"/>
    </row>
    <row r="810" spans="2:25" ht="15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62"/>
    </row>
    <row r="811" spans="2:25" ht="15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62"/>
    </row>
    <row r="812" spans="2:25" ht="15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62"/>
    </row>
    <row r="813" spans="2:25" ht="15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62"/>
    </row>
    <row r="814" spans="2:25" ht="15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62"/>
    </row>
    <row r="815" spans="2:25" ht="15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62"/>
    </row>
    <row r="816" spans="2:25" ht="15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62"/>
    </row>
    <row r="817" spans="2:25" ht="15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62"/>
    </row>
    <row r="818" spans="2:25" ht="15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62"/>
    </row>
    <row r="819" spans="2:25" ht="15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62"/>
    </row>
    <row r="820" spans="2:25" ht="15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62"/>
    </row>
    <row r="821" spans="2:25" ht="15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62"/>
    </row>
    <row r="822" spans="2:25" ht="15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62"/>
    </row>
    <row r="823" spans="2:25" ht="15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62"/>
    </row>
    <row r="824" spans="2:25" ht="15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62"/>
    </row>
    <row r="825" spans="2:25" ht="15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62"/>
    </row>
    <row r="826" spans="2:25" ht="15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62"/>
    </row>
    <row r="827" spans="2:25" ht="15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62"/>
    </row>
    <row r="828" spans="2:25" ht="15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62"/>
    </row>
    <row r="829" spans="2:25" ht="15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62"/>
    </row>
    <row r="830" spans="2:25" ht="15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62"/>
    </row>
    <row r="831" spans="2:25" ht="15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62"/>
    </row>
    <row r="832" spans="2:25" ht="15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62"/>
    </row>
    <row r="833" spans="2:25" ht="15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62"/>
    </row>
    <row r="834" spans="2:25" ht="15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62"/>
    </row>
    <row r="835" spans="2:25" ht="15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62"/>
    </row>
    <row r="836" spans="2:25" ht="15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62"/>
    </row>
    <row r="837" spans="2:25" ht="15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62"/>
    </row>
    <row r="838" spans="2:25" ht="15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62"/>
    </row>
    <row r="839" spans="2:25" ht="15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62"/>
    </row>
    <row r="840" spans="2:25" ht="15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62"/>
    </row>
    <row r="841" spans="2:25" ht="15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62"/>
    </row>
    <row r="842" spans="2:25" ht="15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62"/>
    </row>
    <row r="843" spans="2:25" ht="15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62"/>
    </row>
    <row r="844" spans="2:25" ht="15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62"/>
    </row>
    <row r="845" spans="2:25" ht="15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62"/>
    </row>
    <row r="846" spans="2:25" ht="15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62"/>
    </row>
    <row r="847" spans="2:25" ht="15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62"/>
    </row>
    <row r="848" spans="2:25" ht="15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62"/>
    </row>
    <row r="849" spans="2:25" ht="15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62"/>
    </row>
    <row r="850" spans="2:25" ht="15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62"/>
    </row>
    <row r="851" spans="2:25" ht="15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62"/>
    </row>
    <row r="852" spans="2:25" ht="15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62"/>
    </row>
    <row r="853" spans="2:25" ht="15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62"/>
    </row>
    <row r="854" spans="2:25" ht="15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62"/>
    </row>
    <row r="855" spans="2:25" ht="15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62"/>
    </row>
    <row r="856" spans="2:25" ht="15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62"/>
    </row>
    <row r="857" spans="2:25" ht="15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62"/>
    </row>
    <row r="858" spans="2:25" ht="15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62"/>
    </row>
    <row r="859" spans="2:25" ht="15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62"/>
    </row>
    <row r="860" spans="2:25" ht="15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62"/>
    </row>
    <row r="861" spans="2:25" ht="15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62"/>
    </row>
    <row r="862" spans="2:25" ht="15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62"/>
    </row>
    <row r="863" spans="2:25" ht="15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62"/>
    </row>
    <row r="864" spans="2:25" ht="15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62"/>
    </row>
    <row r="865" spans="2:25" ht="15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62"/>
    </row>
    <row r="866" spans="2:25" ht="15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62"/>
    </row>
    <row r="867" spans="2:25" ht="15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62"/>
    </row>
    <row r="868" spans="2:25" ht="15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62"/>
    </row>
    <row r="869" spans="2:25" ht="15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62"/>
    </row>
    <row r="870" spans="2:25" ht="15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62"/>
    </row>
    <row r="871" spans="2:25" ht="15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62"/>
    </row>
    <row r="872" spans="2:25" ht="15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62"/>
    </row>
    <row r="873" spans="2:25" ht="15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62"/>
    </row>
    <row r="874" spans="2:25" ht="15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62"/>
    </row>
    <row r="875" spans="2:25" ht="15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62"/>
    </row>
    <row r="876" spans="2:25" ht="15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62"/>
    </row>
    <row r="877" spans="2:25" ht="15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62"/>
    </row>
    <row r="878" spans="2:25" ht="15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62"/>
    </row>
    <row r="879" spans="2:25" ht="15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62"/>
    </row>
    <row r="880" spans="2:25" ht="15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62"/>
    </row>
    <row r="881" spans="2:25" ht="15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62"/>
    </row>
    <row r="882" spans="2:25" ht="15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62"/>
    </row>
    <row r="883" spans="2:25" ht="15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62"/>
    </row>
    <row r="884" spans="2:25" ht="15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62"/>
    </row>
    <row r="885" spans="2:25" ht="15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62"/>
    </row>
    <row r="886" spans="2:25" ht="15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62"/>
    </row>
    <row r="887" spans="2:25" ht="15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62"/>
    </row>
    <row r="888" spans="2:25" ht="15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62"/>
    </row>
    <row r="889" spans="2:25" ht="15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62"/>
    </row>
    <row r="890" spans="2:25" ht="15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62"/>
    </row>
    <row r="891" spans="2:25" ht="15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62"/>
    </row>
    <row r="892" spans="2:25" ht="15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62"/>
    </row>
    <row r="893" spans="2:25" ht="15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62"/>
    </row>
    <row r="894" spans="2:25" ht="15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62"/>
    </row>
    <row r="895" spans="2:25" ht="15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62"/>
    </row>
    <row r="896" spans="2:25" ht="15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62"/>
    </row>
    <row r="897" spans="2:25" ht="15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62"/>
    </row>
    <row r="898" spans="2:25" ht="15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62"/>
    </row>
    <row r="899" spans="2:25" ht="15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62"/>
    </row>
    <row r="900" spans="2:25" ht="15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62"/>
    </row>
    <row r="901" spans="2:25" ht="15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62"/>
    </row>
    <row r="902" spans="2:25" ht="15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62"/>
    </row>
    <row r="903" spans="2:25" ht="15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62"/>
    </row>
    <row r="904" spans="2:25" ht="15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62"/>
    </row>
    <row r="905" spans="2:25" ht="15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62"/>
    </row>
    <row r="906" spans="2:25" ht="15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62"/>
    </row>
    <row r="907" spans="2:25" ht="15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62"/>
    </row>
    <row r="908" spans="2:25" ht="15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62"/>
    </row>
    <row r="909" spans="2:25" ht="15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62"/>
    </row>
    <row r="910" spans="2:25" ht="15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62"/>
    </row>
    <row r="911" spans="2:25" ht="15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62"/>
    </row>
    <row r="912" spans="2:25" ht="15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62"/>
    </row>
    <row r="913" spans="2:25" ht="15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62"/>
    </row>
    <row r="914" spans="2:25" ht="15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62"/>
    </row>
    <row r="915" spans="2:25" ht="15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62"/>
    </row>
    <row r="916" spans="2:25" ht="15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62"/>
    </row>
    <row r="917" spans="2:25" ht="15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62"/>
    </row>
    <row r="918" spans="2:25" ht="15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62"/>
    </row>
    <row r="919" spans="2:25" ht="15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62"/>
    </row>
    <row r="920" spans="2:25" ht="15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62"/>
    </row>
    <row r="921" spans="2:25" ht="15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62"/>
    </row>
    <row r="922" spans="2:25" ht="15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62"/>
    </row>
    <row r="923" spans="2:25" ht="15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62"/>
    </row>
    <row r="924" spans="2:25" ht="15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62"/>
    </row>
    <row r="925" spans="2:25" ht="15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62"/>
    </row>
    <row r="926" spans="2:25" ht="15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62"/>
    </row>
    <row r="927" spans="2:25" ht="15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62"/>
    </row>
    <row r="928" spans="2:25" ht="15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62"/>
    </row>
    <row r="929" spans="2:25" ht="15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62"/>
    </row>
    <row r="930" spans="2:25" ht="15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62"/>
    </row>
    <row r="931" spans="2:25" ht="15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62"/>
    </row>
    <row r="932" spans="2:25" ht="15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62"/>
    </row>
    <row r="933" spans="2:25" ht="15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62"/>
    </row>
    <row r="934" spans="2:25" ht="15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62"/>
    </row>
    <row r="935" spans="2:25" ht="15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62"/>
    </row>
    <row r="936" spans="2:25" ht="15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62"/>
    </row>
    <row r="937" spans="2:25" ht="15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62"/>
    </row>
    <row r="938" spans="2:25" ht="15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62"/>
    </row>
    <row r="939" spans="2:25" ht="15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62"/>
    </row>
    <row r="940" spans="2:25" ht="15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62"/>
    </row>
    <row r="941" spans="2:25" ht="15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62"/>
    </row>
    <row r="942" spans="2:25" ht="15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62"/>
    </row>
    <row r="943" spans="2:25" ht="15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62"/>
    </row>
    <row r="944" spans="2:25" ht="15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62"/>
    </row>
    <row r="945" spans="2:25" ht="15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62"/>
    </row>
    <row r="946" spans="2:25" ht="15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62"/>
    </row>
    <row r="947" spans="2:25" ht="15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62"/>
    </row>
    <row r="948" spans="2:25" ht="15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62"/>
    </row>
    <row r="949" spans="2:25" ht="15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62"/>
    </row>
    <row r="950" spans="2:25" ht="15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62"/>
    </row>
    <row r="951" spans="2:25" ht="15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62"/>
    </row>
    <row r="952" spans="2:25" ht="15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62"/>
    </row>
    <row r="953" spans="2:25" ht="15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62"/>
    </row>
    <row r="954" spans="2:25" ht="15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62"/>
    </row>
    <row r="955" spans="2:25" ht="15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62"/>
    </row>
    <row r="956" spans="2:25" ht="15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62"/>
    </row>
    <row r="957" spans="2:25" ht="15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62"/>
    </row>
    <row r="958" spans="2:25" ht="15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62"/>
    </row>
    <row r="959" spans="2:25" ht="15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62"/>
    </row>
    <row r="960" spans="2:25" ht="15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62"/>
    </row>
    <row r="961" spans="2:25" ht="15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62"/>
    </row>
    <row r="962" spans="2:25" ht="15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62"/>
    </row>
    <row r="963" spans="2:25" ht="15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62"/>
    </row>
    <row r="964" spans="2:25" ht="15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62"/>
    </row>
    <row r="965" spans="2:25" ht="15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62"/>
    </row>
    <row r="966" spans="2:25" ht="15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62"/>
    </row>
    <row r="967" spans="2:25" ht="15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62"/>
    </row>
    <row r="968" spans="2:25" ht="15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62"/>
    </row>
    <row r="969" spans="2:25" ht="15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62"/>
    </row>
    <row r="970" spans="2:25" ht="15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62"/>
    </row>
    <row r="971" spans="2:25" ht="15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62"/>
    </row>
    <row r="972" spans="2:25" ht="15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62"/>
    </row>
    <row r="973" spans="2:25" ht="15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62"/>
    </row>
    <row r="974" spans="2:25" ht="15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62"/>
    </row>
    <row r="975" spans="2:25" ht="15.75" customHeight="1">
      <c r="S975" s="21"/>
      <c r="T975" s="21"/>
      <c r="U975" s="21"/>
      <c r="V975" s="21"/>
      <c r="W975" s="21"/>
      <c r="X975" s="21"/>
      <c r="Y975" s="163"/>
    </row>
    <row r="976" spans="2:25" ht="15.75" customHeight="1">
      <c r="S976" s="21"/>
      <c r="T976" s="21"/>
      <c r="U976" s="21"/>
      <c r="V976" s="21"/>
      <c r="W976" s="21"/>
      <c r="X976" s="21"/>
      <c r="Y976" s="163"/>
    </row>
    <row r="977" spans="19:25" ht="15.75" customHeight="1">
      <c r="S977" s="21"/>
      <c r="T977" s="21"/>
      <c r="U977" s="21"/>
      <c r="V977" s="21"/>
      <c r="W977" s="21"/>
      <c r="X977" s="21"/>
      <c r="Y977" s="163"/>
    </row>
    <row r="978" spans="19:25" ht="15.75" customHeight="1">
      <c r="S978" s="21"/>
      <c r="T978" s="21"/>
      <c r="U978" s="21"/>
      <c r="V978" s="21"/>
      <c r="W978" s="21"/>
      <c r="X978" s="21"/>
      <c r="Y978" s="163"/>
    </row>
    <row r="979" spans="19:25" ht="15.75" customHeight="1">
      <c r="S979" s="21"/>
      <c r="T979" s="21"/>
      <c r="U979" s="21"/>
      <c r="V979" s="21"/>
      <c r="W979" s="21"/>
      <c r="X979" s="21"/>
      <c r="Y979" s="163"/>
    </row>
    <row r="980" spans="19:25" ht="15.75" customHeight="1">
      <c r="S980" s="21"/>
      <c r="T980" s="21"/>
      <c r="U980" s="21"/>
      <c r="V980" s="21"/>
      <c r="W980" s="21"/>
      <c r="X980" s="21"/>
      <c r="Y980" s="163"/>
    </row>
    <row r="981" spans="19:25" ht="15.75" customHeight="1">
      <c r="S981" s="21"/>
      <c r="T981" s="21"/>
      <c r="U981" s="21"/>
      <c r="V981" s="21"/>
      <c r="W981" s="21"/>
      <c r="X981" s="21"/>
      <c r="Y981" s="163"/>
    </row>
    <row r="982" spans="19:25" ht="15.75" customHeight="1">
      <c r="S982" s="21"/>
      <c r="T982" s="21"/>
      <c r="U982" s="21"/>
      <c r="V982" s="21"/>
      <c r="W982" s="21"/>
      <c r="X982" s="21"/>
      <c r="Y982" s="163"/>
    </row>
    <row r="983" spans="19:25" ht="15.75" customHeight="1">
      <c r="S983" s="21"/>
      <c r="T983" s="21"/>
      <c r="U983" s="21"/>
      <c r="V983" s="21"/>
      <c r="W983" s="21"/>
      <c r="X983" s="21"/>
      <c r="Y983" s="163"/>
    </row>
    <row r="984" spans="19:25" ht="15.75" customHeight="1">
      <c r="S984" s="21"/>
      <c r="T984" s="21"/>
      <c r="U984" s="21"/>
      <c r="V984" s="21"/>
      <c r="W984" s="21"/>
      <c r="X984" s="21"/>
      <c r="Y984" s="163"/>
    </row>
    <row r="985" spans="19:25" ht="15.75" customHeight="1">
      <c r="S985" s="21"/>
      <c r="T985" s="21"/>
      <c r="U985" s="21"/>
      <c r="V985" s="21"/>
      <c r="W985" s="21"/>
      <c r="X985" s="21"/>
      <c r="Y985" s="163"/>
    </row>
    <row r="986" spans="19:25" ht="15.75" customHeight="1">
      <c r="S986" s="21"/>
      <c r="T986" s="21"/>
      <c r="U986" s="21"/>
      <c r="V986" s="21"/>
      <c r="W986" s="21"/>
      <c r="X986" s="21"/>
      <c r="Y986" s="163"/>
    </row>
    <row r="987" spans="19:25" ht="15.75" customHeight="1">
      <c r="S987" s="21"/>
      <c r="T987" s="21"/>
      <c r="U987" s="21"/>
      <c r="V987" s="21"/>
      <c r="W987" s="21"/>
      <c r="X987" s="21"/>
      <c r="Y987" s="163"/>
    </row>
    <row r="988" spans="19:25" ht="15.75" customHeight="1">
      <c r="S988" s="21"/>
      <c r="T988" s="21"/>
      <c r="U988" s="21"/>
      <c r="V988" s="21"/>
      <c r="W988" s="21"/>
      <c r="X988" s="21"/>
      <c r="Y988" s="163"/>
    </row>
    <row r="989" spans="19:25" ht="15.75" customHeight="1">
      <c r="S989" s="21"/>
      <c r="T989" s="21"/>
      <c r="U989" s="21"/>
      <c r="V989" s="21"/>
      <c r="W989" s="21"/>
      <c r="X989" s="21"/>
      <c r="Y989" s="163"/>
    </row>
    <row r="990" spans="19:25" ht="15.75" customHeight="1">
      <c r="S990" s="21"/>
      <c r="T990" s="21"/>
      <c r="U990" s="21"/>
      <c r="V990" s="21"/>
      <c r="W990" s="21"/>
      <c r="X990" s="21"/>
      <c r="Y990" s="163"/>
    </row>
    <row r="991" spans="19:25" ht="15.75" customHeight="1">
      <c r="S991" s="21"/>
      <c r="T991" s="21"/>
      <c r="U991" s="21"/>
      <c r="V991" s="21"/>
      <c r="W991" s="21"/>
      <c r="X991" s="21"/>
      <c r="Y991" s="163"/>
    </row>
    <row r="992" spans="19:25" ht="15.75" customHeight="1">
      <c r="S992" s="21"/>
      <c r="T992" s="21"/>
      <c r="U992" s="21"/>
      <c r="V992" s="21"/>
      <c r="W992" s="21"/>
      <c r="X992" s="21"/>
      <c r="Y992" s="163"/>
    </row>
    <row r="993" spans="19:25" ht="15.75" customHeight="1">
      <c r="S993" s="21"/>
      <c r="T993" s="21"/>
      <c r="U993" s="21"/>
      <c r="V993" s="21"/>
      <c r="W993" s="21"/>
      <c r="X993" s="21"/>
      <c r="Y993" s="163"/>
    </row>
    <row r="994" spans="19:25" ht="15.75" customHeight="1">
      <c r="S994" s="21"/>
      <c r="T994" s="21"/>
      <c r="U994" s="21"/>
      <c r="V994" s="21"/>
      <c r="W994" s="21"/>
      <c r="X994" s="21"/>
      <c r="Y994" s="163"/>
    </row>
    <row r="995" spans="19:25" ht="15.75" customHeight="1">
      <c r="S995" s="21"/>
      <c r="T995" s="21"/>
      <c r="U995" s="21"/>
      <c r="V995" s="21"/>
      <c r="W995" s="21"/>
      <c r="X995" s="21"/>
      <c r="Y995" s="163"/>
    </row>
    <row r="996" spans="19:25" ht="15.75" customHeight="1">
      <c r="S996" s="21"/>
      <c r="T996" s="21"/>
      <c r="U996" s="21"/>
      <c r="V996" s="21"/>
      <c r="W996" s="21"/>
      <c r="X996" s="21"/>
      <c r="Y996" s="163"/>
    </row>
    <row r="997" spans="19:25" ht="15.75" customHeight="1">
      <c r="S997" s="21"/>
      <c r="T997" s="21"/>
      <c r="U997" s="21"/>
      <c r="V997" s="21"/>
      <c r="W997" s="21"/>
      <c r="X997" s="21"/>
      <c r="Y997" s="163"/>
    </row>
    <row r="998" spans="19:25" ht="15.75" customHeight="1">
      <c r="S998" s="21"/>
      <c r="T998" s="21"/>
      <c r="U998" s="21"/>
      <c r="V998" s="21"/>
      <c r="W998" s="21"/>
      <c r="X998" s="21"/>
      <c r="Y998" s="163"/>
    </row>
    <row r="999" spans="19:25" ht="15.75" customHeight="1">
      <c r="S999" s="21"/>
      <c r="T999" s="21"/>
      <c r="U999" s="21"/>
      <c r="V999" s="21"/>
      <c r="W999" s="21"/>
      <c r="X999" s="21"/>
      <c r="Y999" s="163"/>
    </row>
    <row r="1000" spans="19:25" ht="15.75" customHeight="1">
      <c r="S1000" s="21"/>
      <c r="T1000" s="21"/>
      <c r="U1000" s="21"/>
      <c r="V1000" s="21"/>
      <c r="W1000" s="21"/>
      <c r="X1000" s="21"/>
      <c r="Y1000" s="163"/>
    </row>
    <row r="1001" spans="19:25" ht="15.75" customHeight="1">
      <c r="S1001" s="21"/>
      <c r="T1001" s="21"/>
      <c r="U1001" s="21"/>
      <c r="V1001" s="21"/>
      <c r="W1001" s="21"/>
      <c r="X1001" s="21"/>
      <c r="Y1001" s="163"/>
    </row>
    <row r="1002" spans="19:25" ht="15.75" customHeight="1">
      <c r="S1002" s="21"/>
      <c r="T1002" s="21"/>
      <c r="U1002" s="21"/>
      <c r="V1002" s="21"/>
      <c r="W1002" s="21"/>
      <c r="X1002" s="21"/>
      <c r="Y1002" s="163"/>
    </row>
    <row r="1003" spans="19:25" ht="15.75" customHeight="1">
      <c r="S1003" s="21"/>
      <c r="T1003" s="21"/>
      <c r="U1003" s="21"/>
      <c r="V1003" s="21"/>
      <c r="W1003" s="21"/>
      <c r="X1003" s="21"/>
      <c r="Y1003" s="163"/>
    </row>
    <row r="1004" spans="19:25" ht="15.75" customHeight="1">
      <c r="S1004" s="21"/>
      <c r="T1004" s="21"/>
      <c r="U1004" s="21"/>
      <c r="V1004" s="21"/>
      <c r="W1004" s="21"/>
      <c r="X1004" s="21"/>
      <c r="Y1004" s="163"/>
    </row>
    <row r="1005" spans="19:25" ht="15.75" customHeight="1">
      <c r="S1005" s="21"/>
      <c r="T1005" s="21"/>
      <c r="U1005" s="21"/>
      <c r="V1005" s="21"/>
      <c r="W1005" s="21"/>
      <c r="X1005" s="21"/>
      <c r="Y1005" s="163"/>
    </row>
    <row r="1006" spans="19:25" ht="15.75" customHeight="1">
      <c r="S1006" s="21"/>
      <c r="T1006" s="21"/>
      <c r="U1006" s="21"/>
      <c r="V1006" s="21"/>
      <c r="W1006" s="21"/>
      <c r="X1006" s="21"/>
      <c r="Y1006" s="163"/>
    </row>
    <row r="1007" spans="19:25" ht="15.75" customHeight="1">
      <c r="S1007" s="21"/>
      <c r="T1007" s="21"/>
      <c r="U1007" s="21"/>
      <c r="V1007" s="21"/>
      <c r="W1007" s="21"/>
      <c r="X1007" s="21"/>
      <c r="Y1007" s="163"/>
    </row>
    <row r="1008" spans="19:25" ht="15.75" customHeight="1">
      <c r="S1008" s="21"/>
      <c r="T1008" s="21"/>
      <c r="U1008" s="21"/>
      <c r="V1008" s="21"/>
      <c r="W1008" s="21"/>
      <c r="X1008" s="21"/>
      <c r="Y1008" s="163"/>
    </row>
    <row r="1009" spans="19:25" ht="15.75" customHeight="1">
      <c r="S1009" s="21"/>
      <c r="T1009" s="21"/>
      <c r="U1009" s="21"/>
      <c r="V1009" s="21"/>
      <c r="W1009" s="21"/>
      <c r="X1009" s="21"/>
      <c r="Y1009" s="163"/>
    </row>
    <row r="1010" spans="19:25" ht="15.75" customHeight="1">
      <c r="S1010" s="21"/>
      <c r="T1010" s="21"/>
      <c r="U1010" s="21"/>
      <c r="V1010" s="21"/>
      <c r="W1010" s="21"/>
      <c r="X1010" s="21"/>
      <c r="Y1010" s="163"/>
    </row>
    <row r="1011" spans="19:25" ht="15.75" customHeight="1">
      <c r="S1011" s="21"/>
      <c r="T1011" s="21"/>
      <c r="U1011" s="21"/>
      <c r="V1011" s="21"/>
      <c r="W1011" s="21"/>
      <c r="X1011" s="21"/>
      <c r="Y1011" s="163"/>
    </row>
    <row r="1012" spans="19:25" ht="15.75" customHeight="1">
      <c r="S1012" s="21"/>
      <c r="T1012" s="21"/>
      <c r="U1012" s="21"/>
      <c r="V1012" s="21"/>
      <c r="W1012" s="21"/>
      <c r="X1012" s="21"/>
      <c r="Y1012" s="163"/>
    </row>
    <row r="1013" spans="19:25" ht="15.75" customHeight="1">
      <c r="S1013" s="21"/>
      <c r="T1013" s="21"/>
      <c r="U1013" s="21"/>
      <c r="V1013" s="21"/>
      <c r="W1013" s="21"/>
      <c r="X1013" s="21"/>
      <c r="Y1013" s="163"/>
    </row>
    <row r="1014" spans="19:25" ht="15.75" customHeight="1">
      <c r="S1014" s="21"/>
      <c r="T1014" s="21"/>
      <c r="U1014" s="21"/>
      <c r="V1014" s="21"/>
      <c r="W1014" s="21"/>
      <c r="X1014" s="21"/>
      <c r="Y1014" s="163"/>
    </row>
    <row r="1015" spans="19:25" ht="15.75" customHeight="1">
      <c r="S1015" s="21"/>
      <c r="T1015" s="21"/>
      <c r="U1015" s="21"/>
      <c r="V1015" s="21"/>
      <c r="W1015" s="21"/>
      <c r="X1015" s="21"/>
      <c r="Y1015" s="163"/>
    </row>
    <row r="1016" spans="19:25" ht="15.75" customHeight="1">
      <c r="S1016" s="21"/>
      <c r="T1016" s="21"/>
      <c r="U1016" s="21"/>
      <c r="V1016" s="21"/>
      <c r="W1016" s="21"/>
      <c r="X1016" s="21"/>
      <c r="Y1016" s="163"/>
    </row>
    <row r="1017" spans="19:25" ht="15.75" customHeight="1">
      <c r="S1017" s="21"/>
      <c r="T1017" s="21"/>
      <c r="U1017" s="21"/>
      <c r="V1017" s="21"/>
      <c r="W1017" s="21"/>
      <c r="X1017" s="21"/>
      <c r="Y1017" s="163"/>
    </row>
    <row r="1018" spans="19:25" ht="15.75" customHeight="1">
      <c r="S1018" s="21"/>
      <c r="T1018" s="21"/>
      <c r="U1018" s="21"/>
      <c r="V1018" s="21"/>
      <c r="W1018" s="21"/>
      <c r="X1018" s="21"/>
      <c r="Y1018" s="163"/>
    </row>
    <row r="1019" spans="19:25" ht="15.75" customHeight="1">
      <c r="S1019" s="21"/>
      <c r="T1019" s="21"/>
      <c r="U1019" s="21"/>
      <c r="V1019" s="21"/>
      <c r="W1019" s="21"/>
      <c r="X1019" s="21"/>
      <c r="Y1019" s="163"/>
    </row>
    <row r="1020" spans="19:25" ht="15.75" customHeight="1">
      <c r="S1020" s="21"/>
      <c r="T1020" s="21"/>
      <c r="U1020" s="21"/>
      <c r="V1020" s="21"/>
      <c r="W1020" s="21"/>
      <c r="X1020" s="21"/>
      <c r="Y1020" s="163"/>
    </row>
    <row r="1021" spans="19:25" ht="15.75" customHeight="1">
      <c r="S1021" s="21"/>
      <c r="T1021" s="21"/>
      <c r="U1021" s="21"/>
      <c r="V1021" s="21"/>
      <c r="W1021" s="21"/>
      <c r="X1021" s="21"/>
      <c r="Y1021" s="163"/>
    </row>
    <row r="1022" spans="19:25" ht="15.75" customHeight="1">
      <c r="S1022" s="21"/>
      <c r="T1022" s="21"/>
      <c r="U1022" s="21"/>
      <c r="V1022" s="21"/>
      <c r="W1022" s="21"/>
      <c r="X1022" s="21"/>
      <c r="Y1022" s="163"/>
    </row>
    <row r="1023" spans="19:25" ht="15.75" customHeight="1">
      <c r="S1023" s="21"/>
      <c r="T1023" s="21"/>
      <c r="U1023" s="21"/>
      <c r="V1023" s="21"/>
      <c r="W1023" s="21"/>
      <c r="X1023" s="21"/>
      <c r="Y1023" s="163"/>
    </row>
    <row r="1024" spans="19:25" ht="15.75" customHeight="1">
      <c r="S1024" s="21"/>
      <c r="T1024" s="21"/>
      <c r="U1024" s="21"/>
      <c r="V1024" s="21"/>
      <c r="W1024" s="21"/>
      <c r="X1024" s="21"/>
      <c r="Y1024" s="163"/>
    </row>
    <row r="1025" spans="19:25" ht="15.75" customHeight="1">
      <c r="S1025" s="21"/>
      <c r="T1025" s="21"/>
      <c r="U1025" s="21"/>
      <c r="V1025" s="21"/>
      <c r="W1025" s="21"/>
      <c r="X1025" s="21"/>
      <c r="Y1025" s="163"/>
    </row>
    <row r="1026" spans="19:25" ht="15.75" customHeight="1">
      <c r="S1026" s="21"/>
      <c r="T1026" s="21"/>
      <c r="U1026" s="21"/>
      <c r="V1026" s="21"/>
      <c r="W1026" s="21"/>
      <c r="X1026" s="21"/>
      <c r="Y1026" s="163"/>
    </row>
    <row r="1027" spans="19:25" ht="15.75" customHeight="1">
      <c r="S1027" s="21"/>
      <c r="T1027" s="21"/>
      <c r="U1027" s="21"/>
      <c r="V1027" s="21"/>
      <c r="W1027" s="21"/>
      <c r="X1027" s="21"/>
      <c r="Y1027" s="163"/>
    </row>
    <row r="1028" spans="19:25" ht="15.75" customHeight="1">
      <c r="S1028" s="21"/>
      <c r="T1028" s="21"/>
      <c r="U1028" s="21"/>
      <c r="V1028" s="21"/>
      <c r="W1028" s="21"/>
      <c r="X1028" s="21"/>
      <c r="Y1028" s="163"/>
    </row>
    <row r="1029" spans="19:25" ht="15.75" customHeight="1">
      <c r="S1029" s="21"/>
      <c r="T1029" s="21"/>
      <c r="U1029" s="21"/>
      <c r="V1029" s="21"/>
      <c r="W1029" s="21"/>
      <c r="X1029" s="21"/>
      <c r="Y1029" s="163"/>
    </row>
    <row r="1030" spans="19:25" ht="15.75" customHeight="1">
      <c r="S1030" s="21"/>
      <c r="T1030" s="21"/>
      <c r="U1030" s="21"/>
      <c r="V1030" s="21"/>
      <c r="W1030" s="21"/>
      <c r="X1030" s="21"/>
      <c r="Y1030" s="163"/>
    </row>
    <row r="1031" spans="19:25" ht="15.75" customHeight="1">
      <c r="S1031" s="21"/>
      <c r="T1031" s="21"/>
      <c r="U1031" s="21"/>
      <c r="V1031" s="21"/>
      <c r="W1031" s="21"/>
      <c r="X1031" s="21"/>
      <c r="Y1031" s="163"/>
    </row>
    <row r="1032" spans="19:25" ht="15.75" customHeight="1">
      <c r="S1032" s="21"/>
      <c r="T1032" s="21"/>
      <c r="U1032" s="21"/>
      <c r="V1032" s="21"/>
      <c r="W1032" s="21"/>
      <c r="X1032" s="21"/>
      <c r="Y1032" s="163"/>
    </row>
    <row r="1033" spans="19:25" ht="15.75" customHeight="1">
      <c r="S1033" s="21"/>
      <c r="T1033" s="21"/>
      <c r="U1033" s="21"/>
      <c r="V1033" s="21"/>
      <c r="W1033" s="21"/>
      <c r="X1033" s="21"/>
      <c r="Y1033" s="163"/>
    </row>
    <row r="1034" spans="19:25" ht="15.75" customHeight="1">
      <c r="S1034" s="21"/>
      <c r="T1034" s="21"/>
      <c r="U1034" s="21"/>
      <c r="V1034" s="21"/>
      <c r="W1034" s="21"/>
      <c r="X1034" s="21"/>
      <c r="Y1034" s="163"/>
    </row>
    <row r="1035" spans="19:25" ht="15.75" customHeight="1">
      <c r="S1035" s="21"/>
      <c r="T1035" s="21"/>
      <c r="U1035" s="21"/>
      <c r="V1035" s="21"/>
      <c r="W1035" s="21"/>
      <c r="X1035" s="21"/>
      <c r="Y1035" s="163"/>
    </row>
    <row r="1036" spans="19:25" ht="15.75" customHeight="1">
      <c r="S1036" s="21"/>
      <c r="T1036" s="21"/>
      <c r="U1036" s="21"/>
      <c r="V1036" s="21"/>
      <c r="W1036" s="21"/>
      <c r="X1036" s="21"/>
      <c r="Y1036" s="163"/>
    </row>
    <row r="1037" spans="19:25" ht="15.75" customHeight="1">
      <c r="S1037" s="21"/>
      <c r="T1037" s="21"/>
      <c r="U1037" s="21"/>
      <c r="V1037" s="21"/>
      <c r="W1037" s="21"/>
      <c r="X1037" s="21"/>
      <c r="Y1037" s="163"/>
    </row>
    <row r="1038" spans="19:25" ht="15.75" customHeight="1">
      <c r="S1038" s="21"/>
      <c r="T1038" s="21"/>
      <c r="U1038" s="21"/>
      <c r="V1038" s="21"/>
      <c r="W1038" s="21"/>
      <c r="X1038" s="21"/>
      <c r="Y1038" s="163"/>
    </row>
    <row r="1039" spans="19:25" ht="15.75" customHeight="1">
      <c r="S1039" s="21"/>
      <c r="T1039" s="21"/>
      <c r="U1039" s="21"/>
      <c r="V1039" s="21"/>
      <c r="W1039" s="21"/>
      <c r="X1039" s="21"/>
      <c r="Y1039" s="163"/>
    </row>
    <row r="1040" spans="19:25" ht="15.75" customHeight="1">
      <c r="S1040" s="21"/>
      <c r="T1040" s="21"/>
      <c r="U1040" s="21"/>
      <c r="V1040" s="21"/>
      <c r="W1040" s="21"/>
      <c r="X1040" s="21"/>
      <c r="Y1040" s="163"/>
    </row>
    <row r="1041" spans="19:25" ht="15.75" customHeight="1">
      <c r="S1041" s="21"/>
      <c r="T1041" s="21"/>
      <c r="U1041" s="21"/>
      <c r="V1041" s="21"/>
      <c r="W1041" s="21"/>
      <c r="X1041" s="21"/>
      <c r="Y1041" s="163"/>
    </row>
    <row r="1042" spans="19:25" ht="15.75" customHeight="1">
      <c r="S1042" s="21"/>
      <c r="T1042" s="21"/>
      <c r="U1042" s="21"/>
      <c r="V1042" s="21"/>
      <c r="W1042" s="21"/>
      <c r="X1042" s="21"/>
      <c r="Y1042" s="163"/>
    </row>
    <row r="1043" spans="19:25" ht="15.75" customHeight="1">
      <c r="S1043" s="21"/>
      <c r="T1043" s="21"/>
      <c r="U1043" s="21"/>
      <c r="V1043" s="21"/>
      <c r="W1043" s="21"/>
      <c r="X1043" s="21"/>
      <c r="Y1043" s="163"/>
    </row>
    <row r="1044" spans="19:25" ht="15.75" customHeight="1">
      <c r="S1044" s="21"/>
      <c r="T1044" s="21"/>
      <c r="U1044" s="21"/>
      <c r="V1044" s="21"/>
      <c r="W1044" s="21"/>
      <c r="X1044" s="21"/>
      <c r="Y1044" s="163"/>
    </row>
    <row r="1045" spans="19:25" ht="15.75" customHeight="1">
      <c r="S1045" s="21"/>
      <c r="T1045" s="21"/>
      <c r="U1045" s="21"/>
      <c r="V1045" s="21"/>
      <c r="W1045" s="21"/>
      <c r="X1045" s="21"/>
      <c r="Y1045" s="163"/>
    </row>
    <row r="1046" spans="19:25" ht="15.75" customHeight="1">
      <c r="S1046" s="21"/>
      <c r="T1046" s="21"/>
      <c r="U1046" s="21"/>
      <c r="V1046" s="21"/>
      <c r="W1046" s="21"/>
      <c r="X1046" s="21"/>
      <c r="Y1046" s="163"/>
    </row>
    <row r="1047" spans="19:25" ht="15.75" customHeight="1">
      <c r="S1047" s="21"/>
      <c r="T1047" s="21"/>
      <c r="U1047" s="21"/>
      <c r="V1047" s="21"/>
      <c r="W1047" s="21"/>
      <c r="X1047" s="21"/>
      <c r="Y1047" s="163"/>
    </row>
    <row r="1048" spans="19:25" ht="15.75" customHeight="1">
      <c r="S1048" s="21"/>
      <c r="T1048" s="21"/>
      <c r="U1048" s="21"/>
      <c r="V1048" s="21"/>
      <c r="W1048" s="21"/>
      <c r="X1048" s="21"/>
      <c r="Y1048" s="163"/>
    </row>
    <row r="1049" spans="19:25" ht="15.75" customHeight="1">
      <c r="S1049" s="21"/>
      <c r="T1049" s="21"/>
      <c r="U1049" s="21"/>
      <c r="V1049" s="21"/>
      <c r="W1049" s="21"/>
      <c r="X1049" s="21"/>
      <c r="Y1049" s="163"/>
    </row>
    <row r="1050" spans="19:25" ht="15.75" customHeight="1">
      <c r="S1050" s="21"/>
      <c r="T1050" s="21"/>
      <c r="U1050" s="21"/>
      <c r="V1050" s="21"/>
      <c r="W1050" s="21"/>
      <c r="X1050" s="21"/>
      <c r="Y1050" s="163"/>
    </row>
    <row r="1051" spans="19:25" ht="15.75" customHeight="1">
      <c r="S1051" s="21"/>
      <c r="T1051" s="21"/>
      <c r="U1051" s="21"/>
      <c r="V1051" s="21"/>
      <c r="W1051" s="21"/>
      <c r="X1051" s="21"/>
      <c r="Y1051" s="163"/>
    </row>
    <row r="1052" spans="19:25" ht="15.75" customHeight="1">
      <c r="S1052" s="21"/>
      <c r="T1052" s="21"/>
      <c r="U1052" s="21"/>
      <c r="V1052" s="21"/>
      <c r="W1052" s="21"/>
      <c r="X1052" s="21"/>
      <c r="Y1052" s="163"/>
    </row>
    <row r="1053" spans="19:25" ht="15.75" customHeight="1">
      <c r="S1053" s="21"/>
      <c r="T1053" s="21"/>
      <c r="U1053" s="21"/>
      <c r="V1053" s="21"/>
      <c r="W1053" s="21"/>
      <c r="X1053" s="21"/>
      <c r="Y1053" s="163"/>
    </row>
    <row r="1054" spans="19:25" ht="15.75" customHeight="1">
      <c r="S1054" s="21"/>
      <c r="T1054" s="21"/>
      <c r="U1054" s="21"/>
      <c r="V1054" s="21"/>
      <c r="W1054" s="21"/>
      <c r="X1054" s="21"/>
      <c r="Y1054" s="163"/>
    </row>
    <row r="1055" spans="19:25" ht="15.75" customHeight="1">
      <c r="S1055" s="21"/>
      <c r="T1055" s="21"/>
      <c r="U1055" s="21"/>
      <c r="V1055" s="21"/>
      <c r="W1055" s="21"/>
      <c r="X1055" s="21"/>
      <c r="Y1055" s="163"/>
    </row>
    <row r="1056" spans="19:25" ht="15.75" customHeight="1">
      <c r="S1056" s="21"/>
      <c r="T1056" s="21"/>
      <c r="U1056" s="21"/>
      <c r="V1056" s="21"/>
      <c r="W1056" s="21"/>
      <c r="X1056" s="21"/>
      <c r="Y1056" s="163"/>
    </row>
    <row r="1057" spans="19:25" ht="15.75" customHeight="1">
      <c r="S1057" s="21"/>
      <c r="T1057" s="21"/>
      <c r="U1057" s="21"/>
      <c r="V1057" s="21"/>
      <c r="W1057" s="21"/>
      <c r="X1057" s="21"/>
      <c r="Y1057" s="163"/>
    </row>
    <row r="1058" spans="19:25" ht="15.75" customHeight="1">
      <c r="S1058" s="21"/>
      <c r="T1058" s="21"/>
      <c r="U1058" s="21"/>
      <c r="V1058" s="21"/>
      <c r="W1058" s="21"/>
      <c r="X1058" s="21"/>
      <c r="Y1058" s="163"/>
    </row>
    <row r="1059" spans="19:25" ht="15.75" customHeight="1">
      <c r="S1059" s="21"/>
      <c r="T1059" s="21"/>
      <c r="U1059" s="21"/>
      <c r="V1059" s="21"/>
      <c r="W1059" s="21"/>
      <c r="X1059" s="21"/>
      <c r="Y1059" s="163"/>
    </row>
    <row r="1060" spans="19:25" ht="15.75" customHeight="1">
      <c r="S1060" s="21"/>
      <c r="T1060" s="21"/>
      <c r="U1060" s="21"/>
      <c r="V1060" s="21"/>
      <c r="W1060" s="21"/>
      <c r="X1060" s="21"/>
      <c r="Y1060" s="163"/>
    </row>
    <row r="1061" spans="19:25" ht="15.75" customHeight="1">
      <c r="S1061" s="21"/>
      <c r="T1061" s="21"/>
      <c r="U1061" s="21"/>
      <c r="V1061" s="21"/>
      <c r="W1061" s="21"/>
      <c r="X1061" s="21"/>
      <c r="Y1061" s="163"/>
    </row>
    <row r="1062" spans="19:25" ht="15.75" customHeight="1">
      <c r="S1062" s="21"/>
      <c r="T1062" s="21"/>
      <c r="U1062" s="21"/>
      <c r="V1062" s="21"/>
      <c r="W1062" s="21"/>
      <c r="X1062" s="21"/>
      <c r="Y1062" s="163"/>
    </row>
    <row r="1063" spans="19:25" ht="15.75" customHeight="1">
      <c r="S1063" s="21"/>
      <c r="T1063" s="21"/>
      <c r="U1063" s="21"/>
      <c r="V1063" s="21"/>
      <c r="W1063" s="21"/>
      <c r="X1063" s="21"/>
      <c r="Y1063" s="163"/>
    </row>
    <row r="1064" spans="19:25" ht="15.75" customHeight="1">
      <c r="S1064" s="21"/>
      <c r="T1064" s="21"/>
      <c r="U1064" s="21"/>
      <c r="V1064" s="21"/>
      <c r="W1064" s="21"/>
      <c r="X1064" s="21"/>
      <c r="Y1064" s="163"/>
    </row>
    <row r="1065" spans="19:25" ht="15.75" customHeight="1">
      <c r="S1065" s="21"/>
      <c r="T1065" s="21"/>
      <c r="U1065" s="21"/>
      <c r="V1065" s="21"/>
      <c r="W1065" s="21"/>
      <c r="X1065" s="21"/>
      <c r="Y1065" s="163"/>
    </row>
    <row r="1066" spans="19:25" ht="15.75" customHeight="1">
      <c r="S1066" s="21"/>
      <c r="T1066" s="21"/>
      <c r="U1066" s="21"/>
      <c r="V1066" s="21"/>
      <c r="W1066" s="21"/>
      <c r="X1066" s="21"/>
      <c r="Y1066" s="163"/>
    </row>
    <row r="1067" spans="19:25" ht="15.75" customHeight="1">
      <c r="S1067" s="21"/>
      <c r="T1067" s="21"/>
      <c r="U1067" s="21"/>
      <c r="V1067" s="21"/>
      <c r="W1067" s="21"/>
      <c r="X1067" s="21"/>
      <c r="Y1067" s="163"/>
    </row>
    <row r="1068" spans="19:25" ht="15.75" customHeight="1">
      <c r="S1068" s="21"/>
      <c r="T1068" s="21"/>
      <c r="U1068" s="21"/>
      <c r="V1068" s="21"/>
      <c r="W1068" s="21"/>
      <c r="X1068" s="21"/>
      <c r="Y1068" s="163"/>
    </row>
    <row r="1069" spans="19:25" ht="15.75" customHeight="1">
      <c r="S1069" s="21"/>
      <c r="T1069" s="21"/>
      <c r="U1069" s="21"/>
      <c r="V1069" s="21"/>
      <c r="W1069" s="21"/>
      <c r="X1069" s="21"/>
      <c r="Y1069" s="163"/>
    </row>
    <row r="1070" spans="19:25" ht="15.75" customHeight="1">
      <c r="S1070" s="21"/>
      <c r="T1070" s="21"/>
      <c r="U1070" s="21"/>
      <c r="V1070" s="21"/>
      <c r="W1070" s="21"/>
      <c r="X1070" s="21"/>
      <c r="Y1070" s="163"/>
    </row>
    <row r="1071" spans="19:25" ht="15.75" customHeight="1">
      <c r="S1071" s="21"/>
      <c r="T1071" s="21"/>
      <c r="U1071" s="21"/>
      <c r="V1071" s="21"/>
      <c r="W1071" s="21"/>
      <c r="X1071" s="21"/>
      <c r="Y1071" s="163"/>
    </row>
    <row r="1072" spans="19:25" ht="15.75" customHeight="1">
      <c r="S1072" s="21"/>
      <c r="T1072" s="21"/>
      <c r="U1072" s="21"/>
      <c r="V1072" s="21"/>
      <c r="W1072" s="21"/>
      <c r="X1072" s="21"/>
      <c r="Y1072" s="163"/>
    </row>
    <row r="1073" spans="19:25" ht="15.75" customHeight="1">
      <c r="S1073" s="21"/>
      <c r="T1073" s="21"/>
      <c r="U1073" s="21"/>
      <c r="V1073" s="21"/>
      <c r="W1073" s="21"/>
      <c r="X1073" s="21"/>
      <c r="Y1073" s="163"/>
    </row>
    <row r="1074" spans="19:25" ht="15.75" customHeight="1">
      <c r="S1074" s="21"/>
      <c r="T1074" s="21"/>
      <c r="U1074" s="21"/>
      <c r="V1074" s="21"/>
      <c r="W1074" s="21"/>
      <c r="X1074" s="21"/>
      <c r="Y1074" s="163"/>
    </row>
    <row r="1075" spans="19:25" ht="15.75" customHeight="1">
      <c r="S1075" s="21"/>
      <c r="T1075" s="21"/>
      <c r="U1075" s="21"/>
      <c r="V1075" s="21"/>
      <c r="W1075" s="21"/>
      <c r="X1075" s="21"/>
      <c r="Y1075" s="163"/>
    </row>
    <row r="1076" spans="19:25" ht="15.75" customHeight="1">
      <c r="S1076" s="21"/>
      <c r="T1076" s="21"/>
      <c r="U1076" s="21"/>
      <c r="V1076" s="21"/>
      <c r="W1076" s="21"/>
      <c r="X1076" s="21"/>
      <c r="Y1076" s="163"/>
    </row>
    <row r="1077" spans="19:25" ht="15.75" customHeight="1">
      <c r="S1077" s="21"/>
      <c r="T1077" s="21"/>
      <c r="U1077" s="21"/>
      <c r="V1077" s="21"/>
      <c r="W1077" s="21"/>
      <c r="X1077" s="21"/>
      <c r="Y1077" s="163"/>
    </row>
    <row r="1078" spans="19:25" ht="15.75" customHeight="1">
      <c r="S1078" s="21"/>
      <c r="T1078" s="21"/>
      <c r="U1078" s="21"/>
      <c r="V1078" s="21"/>
      <c r="W1078" s="21"/>
      <c r="X1078" s="21"/>
      <c r="Y1078" s="163"/>
    </row>
    <row r="1079" spans="19:25" ht="15.75" customHeight="1">
      <c r="S1079" s="21"/>
      <c r="T1079" s="21"/>
      <c r="U1079" s="21"/>
      <c r="V1079" s="21"/>
      <c r="W1079" s="21"/>
      <c r="X1079" s="21"/>
      <c r="Y1079" s="163"/>
    </row>
    <row r="1080" spans="19:25" ht="15.75" customHeight="1">
      <c r="S1080" s="21"/>
      <c r="T1080" s="21"/>
      <c r="U1080" s="21"/>
      <c r="V1080" s="21"/>
      <c r="W1080" s="21"/>
      <c r="X1080" s="21"/>
      <c r="Y1080" s="163"/>
    </row>
    <row r="1081" spans="19:25" ht="15.75" customHeight="1">
      <c r="S1081" s="21"/>
      <c r="T1081" s="21"/>
      <c r="U1081" s="21"/>
      <c r="V1081" s="21"/>
      <c r="W1081" s="21"/>
      <c r="X1081" s="21"/>
      <c r="Y1081" s="163"/>
    </row>
    <row r="1082" spans="19:25" ht="15.75" customHeight="1">
      <c r="S1082" s="21"/>
      <c r="T1082" s="21"/>
      <c r="U1082" s="21"/>
      <c r="V1082" s="21"/>
      <c r="W1082" s="21"/>
      <c r="X1082" s="21"/>
      <c r="Y1082" s="163"/>
    </row>
    <row r="1083" spans="19:25" ht="15.75" customHeight="1">
      <c r="S1083" s="21"/>
      <c r="T1083" s="21"/>
      <c r="U1083" s="21"/>
      <c r="V1083" s="21"/>
      <c r="W1083" s="21"/>
      <c r="X1083" s="21"/>
      <c r="Y1083" s="163"/>
    </row>
    <row r="1084" spans="19:25" ht="15.75" customHeight="1">
      <c r="S1084" s="21"/>
      <c r="T1084" s="21"/>
      <c r="U1084" s="21"/>
      <c r="V1084" s="21"/>
      <c r="W1084" s="21"/>
      <c r="X1084" s="21"/>
      <c r="Y1084" s="163"/>
    </row>
    <row r="1085" spans="19:25" ht="15.75" customHeight="1">
      <c r="S1085" s="21"/>
      <c r="T1085" s="21"/>
      <c r="U1085" s="21"/>
      <c r="V1085" s="21"/>
      <c r="W1085" s="21"/>
      <c r="X1085" s="21"/>
      <c r="Y1085" s="163"/>
    </row>
    <row r="1086" spans="19:25" ht="15.75" customHeight="1">
      <c r="S1086" s="21"/>
      <c r="T1086" s="21"/>
      <c r="U1086" s="21"/>
      <c r="V1086" s="21"/>
      <c r="W1086" s="21"/>
      <c r="X1086" s="21"/>
      <c r="Y1086" s="163"/>
    </row>
    <row r="1087" spans="19:25" ht="15.75" customHeight="1">
      <c r="S1087" s="21"/>
      <c r="T1087" s="21"/>
      <c r="U1087" s="21"/>
      <c r="V1087" s="21"/>
      <c r="W1087" s="21"/>
      <c r="X1087" s="21"/>
      <c r="Y1087" s="163"/>
    </row>
    <row r="1088" spans="19:25" ht="15.75" customHeight="1">
      <c r="S1088" s="21"/>
      <c r="T1088" s="21"/>
      <c r="U1088" s="21"/>
      <c r="V1088" s="21"/>
      <c r="W1088" s="21"/>
      <c r="X1088" s="21"/>
      <c r="Y1088" s="163"/>
    </row>
    <row r="1089" spans="19:25" ht="15.75" customHeight="1">
      <c r="S1089" s="21"/>
      <c r="T1089" s="21"/>
      <c r="U1089" s="21"/>
      <c r="V1089" s="21"/>
      <c r="W1089" s="21"/>
      <c r="X1089" s="21"/>
      <c r="Y1089" s="163"/>
    </row>
    <row r="1090" spans="19:25" ht="15.75" customHeight="1">
      <c r="S1090" s="21"/>
      <c r="T1090" s="21"/>
      <c r="U1090" s="21"/>
      <c r="V1090" s="21"/>
      <c r="W1090" s="21"/>
      <c r="X1090" s="21"/>
      <c r="Y1090" s="163"/>
    </row>
    <row r="1091" spans="19:25" ht="15.75" customHeight="1">
      <c r="S1091" s="21"/>
      <c r="T1091" s="21"/>
      <c r="U1091" s="21"/>
      <c r="V1091" s="21"/>
      <c r="W1091" s="21"/>
      <c r="X1091" s="21"/>
      <c r="Y1091" s="163"/>
    </row>
    <row r="1092" spans="19:25" ht="15.75" customHeight="1">
      <c r="S1092" s="21"/>
      <c r="T1092" s="21"/>
      <c r="U1092" s="21"/>
      <c r="V1092" s="21"/>
      <c r="W1092" s="21"/>
      <c r="X1092" s="21"/>
      <c r="Y1092" s="163"/>
    </row>
    <row r="1093" spans="19:25" ht="15.75" customHeight="1">
      <c r="S1093" s="21"/>
      <c r="T1093" s="21"/>
      <c r="U1093" s="21"/>
      <c r="V1093" s="21"/>
      <c r="W1093" s="21"/>
      <c r="X1093" s="21"/>
      <c r="Y1093" s="163"/>
    </row>
    <row r="1094" spans="19:25" ht="15.75" customHeight="1">
      <c r="S1094" s="21"/>
      <c r="T1094" s="21"/>
      <c r="U1094" s="21"/>
      <c r="V1094" s="21"/>
      <c r="W1094" s="21"/>
      <c r="X1094" s="21"/>
      <c r="Y1094" s="163"/>
    </row>
    <row r="1095" spans="19:25" ht="15.75" customHeight="1">
      <c r="S1095" s="21"/>
      <c r="T1095" s="21"/>
      <c r="U1095" s="21"/>
      <c r="V1095" s="21"/>
      <c r="W1095" s="21"/>
      <c r="X1095" s="21"/>
      <c r="Y1095" s="163"/>
    </row>
    <row r="1096" spans="19:25" ht="15.75" customHeight="1">
      <c r="S1096" s="21"/>
      <c r="T1096" s="21"/>
      <c r="U1096" s="21"/>
      <c r="V1096" s="21"/>
      <c r="W1096" s="21"/>
      <c r="X1096" s="21"/>
      <c r="Y1096" s="163"/>
    </row>
    <row r="1097" spans="19:25" ht="15.75" customHeight="1">
      <c r="S1097" s="21"/>
      <c r="T1097" s="21"/>
      <c r="U1097" s="21"/>
      <c r="V1097" s="21"/>
      <c r="W1097" s="21"/>
      <c r="X1097" s="21"/>
      <c r="Y1097" s="163"/>
    </row>
    <row r="1098" spans="19:25" ht="15.75" customHeight="1">
      <c r="S1098" s="21"/>
      <c r="T1098" s="21"/>
      <c r="U1098" s="21"/>
      <c r="V1098" s="21"/>
      <c r="W1098" s="21"/>
      <c r="X1098" s="21"/>
      <c r="Y1098" s="163"/>
    </row>
    <row r="1099" spans="19:25" ht="15.75" customHeight="1">
      <c r="S1099" s="21"/>
      <c r="T1099" s="21"/>
      <c r="U1099" s="21"/>
      <c r="V1099" s="21"/>
      <c r="W1099" s="21"/>
      <c r="X1099" s="21"/>
      <c r="Y1099" s="163"/>
    </row>
    <row r="1100" spans="19:25" ht="15.75" customHeight="1">
      <c r="S1100" s="21"/>
      <c r="T1100" s="21"/>
      <c r="U1100" s="21"/>
      <c r="V1100" s="21"/>
      <c r="W1100" s="21"/>
      <c r="X1100" s="21"/>
      <c r="Y1100" s="163"/>
    </row>
    <row r="1101" spans="19:25" ht="15.75" customHeight="1">
      <c r="S1101" s="21"/>
      <c r="T1101" s="21"/>
      <c r="U1101" s="21"/>
      <c r="V1101" s="21"/>
      <c r="W1101" s="21"/>
      <c r="X1101" s="21"/>
      <c r="Y1101" s="163"/>
    </row>
    <row r="1102" spans="19:25" ht="15.75" customHeight="1">
      <c r="S1102" s="21"/>
      <c r="T1102" s="21"/>
      <c r="U1102" s="21"/>
      <c r="V1102" s="21"/>
      <c r="W1102" s="21"/>
      <c r="X1102" s="21"/>
      <c r="Y1102" s="163"/>
    </row>
    <row r="1103" spans="19:25" ht="15.75" customHeight="1">
      <c r="S1103" s="21"/>
      <c r="T1103" s="21"/>
      <c r="U1103" s="21"/>
      <c r="V1103" s="21"/>
      <c r="W1103" s="21"/>
      <c r="X1103" s="21"/>
      <c r="Y1103" s="163"/>
    </row>
    <row r="1104" spans="19:25" ht="15.75" customHeight="1">
      <c r="S1104" s="21"/>
      <c r="T1104" s="21"/>
      <c r="U1104" s="21"/>
      <c r="V1104" s="21"/>
      <c r="W1104" s="21"/>
      <c r="X1104" s="21"/>
      <c r="Y1104" s="163"/>
    </row>
    <row r="1105" spans="19:25" ht="15.75" customHeight="1">
      <c r="S1105" s="21"/>
      <c r="T1105" s="21"/>
      <c r="U1105" s="21"/>
      <c r="V1105" s="21"/>
      <c r="W1105" s="21"/>
      <c r="X1105" s="21"/>
      <c r="Y1105" s="163"/>
    </row>
    <row r="1106" spans="19:25" ht="15.75" customHeight="1">
      <c r="S1106" s="21"/>
      <c r="T1106" s="21"/>
      <c r="U1106" s="21"/>
      <c r="V1106" s="21"/>
      <c r="W1106" s="21"/>
      <c r="X1106" s="21"/>
      <c r="Y1106" s="163"/>
    </row>
    <row r="1107" spans="19:25" ht="15.75" customHeight="1">
      <c r="S1107" s="21"/>
      <c r="T1107" s="21"/>
      <c r="U1107" s="21"/>
      <c r="V1107" s="21"/>
      <c r="W1107" s="21"/>
      <c r="X1107" s="21"/>
      <c r="Y1107" s="163"/>
    </row>
    <row r="1108" spans="19:25" ht="15.75" customHeight="1">
      <c r="S1108" s="21"/>
      <c r="T1108" s="21"/>
      <c r="U1108" s="21"/>
      <c r="V1108" s="21"/>
      <c r="W1108" s="21"/>
      <c r="X1108" s="21"/>
      <c r="Y1108" s="163"/>
    </row>
    <row r="1109" spans="19:25" ht="15.75" customHeight="1">
      <c r="S1109" s="21"/>
      <c r="T1109" s="21"/>
      <c r="U1109" s="21"/>
      <c r="V1109" s="21"/>
      <c r="W1109" s="21"/>
      <c r="X1109" s="21"/>
      <c r="Y1109" s="163"/>
    </row>
    <row r="1110" spans="19:25" ht="15.75" customHeight="1">
      <c r="S1110" s="21"/>
      <c r="T1110" s="21"/>
      <c r="U1110" s="21"/>
      <c r="V1110" s="21"/>
      <c r="W1110" s="21"/>
      <c r="X1110" s="21"/>
      <c r="Y1110" s="163"/>
    </row>
    <row r="1111" spans="19:25" ht="15.75" customHeight="1">
      <c r="S1111" s="21"/>
      <c r="T1111" s="21"/>
      <c r="U1111" s="21"/>
      <c r="V1111" s="21"/>
      <c r="W1111" s="21"/>
      <c r="X1111" s="21"/>
      <c r="Y1111" s="163"/>
    </row>
    <row r="1112" spans="19:25" ht="15.75" customHeight="1">
      <c r="S1112" s="21"/>
      <c r="T1112" s="21"/>
      <c r="U1112" s="21"/>
      <c r="V1112" s="21"/>
      <c r="W1112" s="21"/>
      <c r="X1112" s="21"/>
      <c r="Y1112" s="163"/>
    </row>
    <row r="1113" spans="19:25" ht="15.75" customHeight="1">
      <c r="S1113" s="21"/>
      <c r="T1113" s="21"/>
      <c r="U1113" s="21"/>
      <c r="V1113" s="21"/>
      <c r="W1113" s="21"/>
      <c r="X1113" s="21"/>
      <c r="Y1113" s="163"/>
    </row>
    <row r="1114" spans="19:25" ht="15.75" customHeight="1">
      <c r="S1114" s="21"/>
      <c r="T1114" s="21"/>
      <c r="U1114" s="21"/>
      <c r="V1114" s="21"/>
      <c r="W1114" s="21"/>
      <c r="X1114" s="21"/>
      <c r="Y1114" s="163"/>
    </row>
    <row r="1115" spans="19:25" ht="15.75" customHeight="1">
      <c r="S1115" s="21"/>
      <c r="T1115" s="21"/>
      <c r="U1115" s="21"/>
      <c r="V1115" s="21"/>
      <c r="W1115" s="21"/>
      <c r="X1115" s="21"/>
      <c r="Y1115" s="163"/>
    </row>
    <row r="1116" spans="19:25" ht="15.75" customHeight="1">
      <c r="S1116" s="21"/>
      <c r="T1116" s="21"/>
      <c r="U1116" s="21"/>
      <c r="V1116" s="21"/>
      <c r="W1116" s="21"/>
      <c r="X1116" s="21"/>
      <c r="Y1116" s="163"/>
    </row>
    <row r="1117" spans="19:25" ht="15.75" customHeight="1">
      <c r="S1117" s="21"/>
      <c r="T1117" s="21"/>
      <c r="U1117" s="21"/>
      <c r="V1117" s="21"/>
      <c r="W1117" s="21"/>
      <c r="X1117" s="21"/>
      <c r="Y1117" s="163"/>
    </row>
    <row r="1118" spans="19:25" ht="15.75" customHeight="1">
      <c r="S1118" s="21"/>
      <c r="T1118" s="21"/>
      <c r="U1118" s="21"/>
      <c r="V1118" s="21"/>
      <c r="W1118" s="21"/>
      <c r="X1118" s="21"/>
      <c r="Y1118" s="163"/>
    </row>
    <row r="1119" spans="19:25" ht="15.75" customHeight="1">
      <c r="S1119" s="21"/>
      <c r="T1119" s="21"/>
      <c r="U1119" s="21"/>
      <c r="V1119" s="21"/>
      <c r="W1119" s="21"/>
      <c r="X1119" s="21"/>
      <c r="Y1119" s="163"/>
    </row>
    <row r="1120" spans="19:25" ht="15.75" customHeight="1">
      <c r="S1120" s="21"/>
      <c r="T1120" s="21"/>
      <c r="U1120" s="21"/>
      <c r="V1120" s="21"/>
      <c r="W1120" s="21"/>
      <c r="X1120" s="21"/>
      <c r="Y1120" s="163"/>
    </row>
    <row r="1121" spans="19:25" ht="15.75" customHeight="1">
      <c r="S1121" s="21"/>
      <c r="T1121" s="21"/>
      <c r="U1121" s="21"/>
      <c r="V1121" s="21"/>
      <c r="W1121" s="21"/>
      <c r="X1121" s="21"/>
      <c r="Y1121" s="163"/>
    </row>
    <row r="1122" spans="19:25" ht="15.75" customHeight="1">
      <c r="S1122" s="21"/>
      <c r="T1122" s="21"/>
      <c r="U1122" s="21"/>
      <c r="V1122" s="21"/>
      <c r="W1122" s="21"/>
      <c r="X1122" s="21"/>
      <c r="Y1122" s="163"/>
    </row>
    <row r="1123" spans="19:25" ht="15.75" customHeight="1">
      <c r="S1123" s="21"/>
      <c r="T1123" s="21"/>
      <c r="U1123" s="21"/>
      <c r="V1123" s="21"/>
      <c r="W1123" s="21"/>
      <c r="X1123" s="21"/>
      <c r="Y1123" s="163"/>
    </row>
    <row r="1124" spans="19:25" ht="15.75" customHeight="1">
      <c r="S1124" s="21"/>
      <c r="T1124" s="21"/>
      <c r="U1124" s="21"/>
      <c r="V1124" s="21"/>
      <c r="W1124" s="21"/>
      <c r="X1124" s="21"/>
      <c r="Y1124" s="163"/>
    </row>
    <row r="1125" spans="19:25" ht="15.75" customHeight="1">
      <c r="S1125" s="21"/>
      <c r="T1125" s="21"/>
      <c r="U1125" s="21"/>
      <c r="V1125" s="21"/>
      <c r="W1125" s="21"/>
      <c r="X1125" s="21"/>
      <c r="Y1125" s="163"/>
    </row>
    <row r="1126" spans="19:25" ht="15.75" customHeight="1">
      <c r="S1126" s="21"/>
      <c r="T1126" s="21"/>
      <c r="U1126" s="21"/>
      <c r="V1126" s="21"/>
      <c r="W1126" s="21"/>
      <c r="X1126" s="21"/>
      <c r="Y1126" s="163"/>
    </row>
    <row r="1127" spans="19:25" ht="15.75" customHeight="1">
      <c r="S1127" s="21"/>
      <c r="T1127" s="21"/>
      <c r="U1127" s="21"/>
      <c r="V1127" s="21"/>
      <c r="W1127" s="21"/>
      <c r="X1127" s="21"/>
      <c r="Y1127" s="163"/>
    </row>
    <row r="1128" spans="19:25" ht="15.75" customHeight="1">
      <c r="S1128" s="21"/>
      <c r="T1128" s="21"/>
      <c r="U1128" s="21"/>
      <c r="V1128" s="21"/>
      <c r="W1128" s="21"/>
      <c r="X1128" s="21"/>
      <c r="Y1128" s="163"/>
    </row>
    <row r="1129" spans="19:25" ht="15.75" customHeight="1">
      <c r="S1129" s="21"/>
      <c r="T1129" s="21"/>
      <c r="U1129" s="21"/>
      <c r="V1129" s="21"/>
      <c r="W1129" s="21"/>
      <c r="X1129" s="21"/>
      <c r="Y1129" s="163"/>
    </row>
    <row r="1130" spans="19:25" ht="15.75" customHeight="1">
      <c r="S1130" s="21"/>
      <c r="T1130" s="21"/>
      <c r="U1130" s="21"/>
      <c r="V1130" s="21"/>
      <c r="W1130" s="21"/>
      <c r="X1130" s="21"/>
      <c r="Y1130" s="163"/>
    </row>
    <row r="1131" spans="19:25" ht="15.75" customHeight="1">
      <c r="S1131" s="21"/>
      <c r="T1131" s="21"/>
      <c r="U1131" s="21"/>
      <c r="V1131" s="21"/>
      <c r="W1131" s="21"/>
      <c r="X1131" s="21"/>
      <c r="Y1131" s="163"/>
    </row>
    <row r="1132" spans="19:25" ht="15.75" customHeight="1">
      <c r="S1132" s="21"/>
      <c r="T1132" s="21"/>
      <c r="U1132" s="21"/>
      <c r="V1132" s="21"/>
      <c r="W1132" s="21"/>
      <c r="X1132" s="21"/>
      <c r="Y1132" s="163"/>
    </row>
    <row r="1133" spans="19:25" ht="15.75" customHeight="1">
      <c r="S1133" s="21"/>
      <c r="T1133" s="21"/>
      <c r="U1133" s="21"/>
      <c r="V1133" s="21"/>
      <c r="W1133" s="21"/>
      <c r="X1133" s="21"/>
      <c r="Y1133" s="163"/>
    </row>
    <row r="1134" spans="19:25" ht="15.75" customHeight="1">
      <c r="S1134" s="21"/>
      <c r="T1134" s="21"/>
      <c r="U1134" s="21"/>
      <c r="V1134" s="21"/>
      <c r="W1134" s="21"/>
      <c r="X1134" s="21"/>
      <c r="Y1134" s="163"/>
    </row>
    <row r="1135" spans="19:25" ht="15.75" customHeight="1">
      <c r="S1135" s="21"/>
      <c r="T1135" s="21"/>
      <c r="U1135" s="21"/>
      <c r="V1135" s="21"/>
      <c r="W1135" s="21"/>
      <c r="X1135" s="21"/>
      <c r="Y1135" s="163"/>
    </row>
    <row r="1136" spans="19:25" ht="15.75" customHeight="1">
      <c r="S1136" s="21"/>
      <c r="T1136" s="21"/>
      <c r="U1136" s="21"/>
      <c r="V1136" s="21"/>
      <c r="W1136" s="21"/>
      <c r="X1136" s="21"/>
      <c r="Y1136" s="163"/>
    </row>
    <row r="1137" spans="19:25" ht="15.75" customHeight="1">
      <c r="S1137" s="21"/>
      <c r="T1137" s="21"/>
      <c r="U1137" s="21"/>
      <c r="V1137" s="21"/>
      <c r="W1137" s="21"/>
      <c r="X1137" s="21"/>
      <c r="Y1137" s="163"/>
    </row>
    <row r="1138" spans="19:25" ht="15.75" customHeight="1">
      <c r="S1138" s="21"/>
      <c r="T1138" s="21"/>
      <c r="U1138" s="21"/>
      <c r="V1138" s="21"/>
      <c r="W1138" s="21"/>
      <c r="X1138" s="21"/>
      <c r="Y1138" s="163"/>
    </row>
    <row r="1139" spans="19:25" ht="15.75" customHeight="1">
      <c r="S1139" s="21"/>
      <c r="T1139" s="21"/>
      <c r="U1139" s="21"/>
      <c r="V1139" s="21"/>
      <c r="W1139" s="21"/>
      <c r="X1139" s="21"/>
      <c r="Y1139" s="163"/>
    </row>
    <row r="1140" spans="19:25" ht="15.75" customHeight="1">
      <c r="S1140" s="21"/>
      <c r="T1140" s="21"/>
      <c r="U1140" s="21"/>
      <c r="V1140" s="21"/>
      <c r="W1140" s="21"/>
      <c r="X1140" s="21"/>
      <c r="Y1140" s="163"/>
    </row>
    <row r="1141" spans="19:25" ht="15.75" customHeight="1">
      <c r="S1141" s="21"/>
      <c r="T1141" s="21"/>
      <c r="U1141" s="21"/>
      <c r="V1141" s="21"/>
      <c r="W1141" s="21"/>
      <c r="X1141" s="21"/>
      <c r="Y1141" s="163"/>
    </row>
    <row r="1142" spans="19:25" ht="15.75" customHeight="1">
      <c r="S1142" s="21"/>
      <c r="T1142" s="21"/>
      <c r="U1142" s="21"/>
      <c r="V1142" s="21"/>
      <c r="W1142" s="21"/>
      <c r="X1142" s="21"/>
      <c r="Y1142" s="163"/>
    </row>
    <row r="1143" spans="19:25" ht="15.75" customHeight="1">
      <c r="S1143" s="21"/>
      <c r="T1143" s="21"/>
      <c r="U1143" s="21"/>
      <c r="V1143" s="21"/>
      <c r="W1143" s="21"/>
      <c r="X1143" s="21"/>
      <c r="Y1143" s="163"/>
    </row>
    <row r="1144" spans="19:25" ht="15.75" customHeight="1">
      <c r="S1144" s="21"/>
      <c r="T1144" s="21"/>
      <c r="U1144" s="21"/>
      <c r="V1144" s="21"/>
      <c r="W1144" s="21"/>
      <c r="X1144" s="21"/>
      <c r="Y1144" s="163"/>
    </row>
    <row r="1145" spans="19:25" ht="15.75" customHeight="1">
      <c r="S1145" s="21"/>
      <c r="T1145" s="21"/>
      <c r="U1145" s="21"/>
      <c r="V1145" s="21"/>
      <c r="W1145" s="21"/>
      <c r="X1145" s="21"/>
      <c r="Y1145" s="163"/>
    </row>
    <row r="1146" spans="19:25" ht="15.75" customHeight="1">
      <c r="S1146" s="21"/>
      <c r="T1146" s="21"/>
      <c r="U1146" s="21"/>
      <c r="V1146" s="21"/>
      <c r="W1146" s="21"/>
      <c r="X1146" s="21"/>
      <c r="Y1146" s="163"/>
    </row>
    <row r="1147" spans="19:25" ht="15.75" customHeight="1">
      <c r="S1147" s="21"/>
      <c r="T1147" s="21"/>
      <c r="U1147" s="21"/>
      <c r="V1147" s="21"/>
      <c r="W1147" s="21"/>
      <c r="X1147" s="21"/>
      <c r="Y1147" s="163"/>
    </row>
    <row r="1148" spans="19:25" ht="15.75" customHeight="1">
      <c r="S1148" s="21"/>
      <c r="T1148" s="21"/>
      <c r="U1148" s="21"/>
      <c r="V1148" s="21"/>
      <c r="W1148" s="21"/>
      <c r="X1148" s="21"/>
      <c r="Y1148" s="163"/>
    </row>
    <row r="1149" spans="19:25" ht="15.75" customHeight="1">
      <c r="S1149" s="21"/>
      <c r="T1149" s="21"/>
      <c r="U1149" s="21"/>
      <c r="V1149" s="21"/>
      <c r="W1149" s="21"/>
      <c r="X1149" s="21"/>
      <c r="Y1149" s="163"/>
    </row>
    <row r="1150" spans="19:25" ht="15.75" customHeight="1">
      <c r="S1150" s="21"/>
      <c r="T1150" s="21"/>
      <c r="U1150" s="21"/>
      <c r="V1150" s="21"/>
      <c r="W1150" s="21"/>
      <c r="X1150" s="21"/>
      <c r="Y1150" s="163"/>
    </row>
    <row r="1151" spans="19:25" ht="15.75" customHeight="1">
      <c r="S1151" s="21"/>
      <c r="T1151" s="21"/>
      <c r="U1151" s="21"/>
      <c r="V1151" s="21"/>
      <c r="W1151" s="21"/>
      <c r="X1151" s="21"/>
      <c r="Y1151" s="163"/>
    </row>
    <row r="1152" spans="19:25" ht="15.75" customHeight="1">
      <c r="S1152" s="21"/>
      <c r="T1152" s="21"/>
      <c r="U1152" s="21"/>
      <c r="V1152" s="21"/>
      <c r="W1152" s="21"/>
      <c r="X1152" s="21"/>
      <c r="Y1152" s="163"/>
    </row>
    <row r="1153" spans="19:25" ht="15.75" customHeight="1">
      <c r="S1153" s="21"/>
      <c r="T1153" s="21"/>
      <c r="U1153" s="21"/>
      <c r="V1153" s="21"/>
      <c r="W1153" s="21"/>
      <c r="X1153" s="21"/>
      <c r="Y1153" s="163"/>
    </row>
    <row r="1154" spans="19:25" ht="15.75" customHeight="1">
      <c r="S1154" s="21"/>
      <c r="T1154" s="21"/>
      <c r="U1154" s="21"/>
      <c r="V1154" s="21"/>
      <c r="W1154" s="21"/>
      <c r="X1154" s="21"/>
      <c r="Y1154" s="163"/>
    </row>
    <row r="1155" spans="19:25" ht="15.75" customHeight="1">
      <c r="S1155" s="21"/>
      <c r="T1155" s="21"/>
      <c r="U1155" s="21"/>
      <c r="V1155" s="21"/>
      <c r="W1155" s="21"/>
      <c r="X1155" s="21"/>
      <c r="Y1155" s="163"/>
    </row>
    <row r="1156" spans="19:25" ht="15.75" customHeight="1">
      <c r="S1156" s="21"/>
      <c r="T1156" s="21"/>
      <c r="U1156" s="21"/>
      <c r="V1156" s="21"/>
      <c r="W1156" s="21"/>
      <c r="X1156" s="21"/>
      <c r="Y1156" s="163"/>
    </row>
    <row r="1157" spans="19:25" ht="15.75" customHeight="1">
      <c r="S1157" s="21"/>
      <c r="T1157" s="21"/>
      <c r="U1157" s="21"/>
      <c r="V1157" s="21"/>
      <c r="W1157" s="21"/>
      <c r="X1157" s="21"/>
      <c r="Y1157" s="163"/>
    </row>
    <row r="1158" spans="19:25" ht="15.75" customHeight="1">
      <c r="S1158" s="21"/>
      <c r="T1158" s="21"/>
      <c r="U1158" s="21"/>
      <c r="V1158" s="21"/>
      <c r="W1158" s="21"/>
      <c r="X1158" s="21"/>
      <c r="Y1158" s="163"/>
    </row>
    <row r="1159" spans="19:25" ht="15.75" customHeight="1">
      <c r="S1159" s="21"/>
      <c r="T1159" s="21"/>
      <c r="U1159" s="21"/>
      <c r="V1159" s="21"/>
      <c r="W1159" s="21"/>
      <c r="X1159" s="21"/>
      <c r="Y1159" s="163"/>
    </row>
    <row r="1160" spans="19:25" ht="15.75" customHeight="1">
      <c r="S1160" s="21"/>
      <c r="T1160" s="21"/>
      <c r="U1160" s="21"/>
      <c r="V1160" s="21"/>
      <c r="W1160" s="21"/>
      <c r="X1160" s="21"/>
      <c r="Y1160" s="163"/>
    </row>
    <row r="1161" spans="19:25" ht="15.75" customHeight="1">
      <c r="S1161" s="21"/>
      <c r="T1161" s="21"/>
      <c r="U1161" s="21"/>
      <c r="V1161" s="21"/>
      <c r="W1161" s="21"/>
      <c r="X1161" s="21"/>
      <c r="Y1161" s="163"/>
    </row>
    <row r="1162" spans="19:25" ht="15.75" customHeight="1">
      <c r="S1162" s="21"/>
      <c r="T1162" s="21"/>
      <c r="U1162" s="21"/>
      <c r="V1162" s="21"/>
      <c r="W1162" s="21"/>
      <c r="X1162" s="21"/>
      <c r="Y1162" s="163"/>
    </row>
    <row r="1163" spans="19:25" ht="15.75" customHeight="1">
      <c r="S1163" s="21"/>
      <c r="T1163" s="21"/>
      <c r="U1163" s="21"/>
      <c r="V1163" s="21"/>
      <c r="W1163" s="21"/>
      <c r="X1163" s="21"/>
      <c r="Y1163" s="163"/>
    </row>
    <row r="1164" spans="19:25" ht="15.75" customHeight="1">
      <c r="S1164" s="21"/>
      <c r="T1164" s="21"/>
      <c r="U1164" s="21"/>
      <c r="V1164" s="21"/>
      <c r="W1164" s="21"/>
      <c r="X1164" s="21"/>
      <c r="Y1164" s="163"/>
    </row>
    <row r="1165" spans="19:25" ht="15.75" customHeight="1">
      <c r="S1165" s="21"/>
      <c r="T1165" s="21"/>
      <c r="U1165" s="21"/>
      <c r="V1165" s="21"/>
      <c r="W1165" s="21"/>
      <c r="X1165" s="21"/>
      <c r="Y1165" s="163"/>
    </row>
    <row r="1166" spans="19:25" ht="15.75" customHeight="1">
      <c r="S1166" s="21"/>
      <c r="T1166" s="21"/>
      <c r="U1166" s="21"/>
      <c r="V1166" s="21"/>
      <c r="W1166" s="21"/>
      <c r="X1166" s="21"/>
      <c r="Y1166" s="163"/>
    </row>
    <row r="1167" spans="19:25" ht="15.75" customHeight="1">
      <c r="S1167" s="21"/>
      <c r="T1167" s="21"/>
      <c r="U1167" s="21"/>
      <c r="V1167" s="21"/>
      <c r="W1167" s="21"/>
      <c r="X1167" s="21"/>
      <c r="Y1167" s="163"/>
    </row>
    <row r="1168" spans="19:25" ht="15.75" customHeight="1">
      <c r="S1168" s="21"/>
      <c r="T1168" s="21"/>
      <c r="U1168" s="21"/>
      <c r="V1168" s="21"/>
      <c r="W1168" s="21"/>
      <c r="X1168" s="21"/>
      <c r="Y1168" s="163"/>
    </row>
    <row r="1169" spans="19:25" ht="15.75" customHeight="1">
      <c r="S1169" s="21"/>
      <c r="T1169" s="21"/>
      <c r="U1169" s="21"/>
      <c r="V1169" s="21"/>
      <c r="W1169" s="21"/>
      <c r="X1169" s="21"/>
      <c r="Y1169" s="163"/>
    </row>
    <row r="1170" spans="19:25" ht="15.75" customHeight="1">
      <c r="S1170" s="21"/>
      <c r="T1170" s="21"/>
      <c r="U1170" s="21"/>
      <c r="V1170" s="21"/>
      <c r="W1170" s="21"/>
      <c r="X1170" s="21"/>
      <c r="Y1170" s="163"/>
    </row>
    <row r="1171" spans="19:25" ht="15.75" customHeight="1">
      <c r="S1171" s="21"/>
      <c r="T1171" s="21"/>
      <c r="U1171" s="21"/>
      <c r="V1171" s="21"/>
      <c r="W1171" s="21"/>
      <c r="X1171" s="21"/>
      <c r="Y1171" s="163"/>
    </row>
    <row r="1172" spans="19:25" ht="15.75" customHeight="1">
      <c r="S1172" s="21"/>
      <c r="T1172" s="21"/>
      <c r="U1172" s="21"/>
      <c r="V1172" s="21"/>
      <c r="W1172" s="21"/>
      <c r="X1172" s="21"/>
      <c r="Y1172" s="163"/>
    </row>
    <row r="1173" spans="19:25" ht="15.75" customHeight="1">
      <c r="S1173" s="21"/>
      <c r="T1173" s="21"/>
      <c r="U1173" s="21"/>
      <c r="V1173" s="21"/>
      <c r="W1173" s="21"/>
      <c r="X1173" s="21"/>
      <c r="Y1173" s="163"/>
    </row>
    <row r="1174" spans="19:25" ht="15.75" customHeight="1">
      <c r="S1174" s="21"/>
      <c r="T1174" s="21"/>
      <c r="U1174" s="21"/>
      <c r="V1174" s="21"/>
      <c r="W1174" s="21"/>
      <c r="X1174" s="21"/>
      <c r="Y1174" s="163"/>
    </row>
    <row r="1175" spans="19:25" ht="15.75" customHeight="1">
      <c r="S1175" s="21"/>
      <c r="T1175" s="21"/>
      <c r="U1175" s="21"/>
      <c r="V1175" s="21"/>
      <c r="W1175" s="21"/>
      <c r="X1175" s="21"/>
      <c r="Y1175" s="163"/>
    </row>
    <row r="1176" spans="19:25" ht="15.75" customHeight="1">
      <c r="S1176" s="21"/>
      <c r="T1176" s="21"/>
      <c r="U1176" s="21"/>
      <c r="V1176" s="21"/>
      <c r="W1176" s="21"/>
      <c r="X1176" s="21"/>
      <c r="Y1176" s="163"/>
    </row>
    <row r="1177" spans="19:25" ht="15.75" customHeight="1">
      <c r="S1177" s="21"/>
      <c r="T1177" s="21"/>
      <c r="U1177" s="21"/>
      <c r="V1177" s="21"/>
      <c r="W1177" s="21"/>
      <c r="X1177" s="21"/>
      <c r="Y1177" s="163"/>
    </row>
    <row r="1178" spans="19:25" ht="15.75" customHeight="1">
      <c r="S1178" s="21"/>
      <c r="T1178" s="21"/>
      <c r="U1178" s="21"/>
      <c r="V1178" s="21"/>
      <c r="W1178" s="21"/>
      <c r="X1178" s="21"/>
      <c r="Y1178" s="163"/>
    </row>
    <row r="1179" spans="19:25" ht="15.75" customHeight="1">
      <c r="S1179" s="21"/>
      <c r="T1179" s="21"/>
      <c r="U1179" s="21"/>
      <c r="V1179" s="21"/>
      <c r="W1179" s="21"/>
      <c r="X1179" s="21"/>
      <c r="Y1179" s="163"/>
    </row>
    <row r="1180" spans="19:25" ht="15.75" customHeight="1">
      <c r="S1180" s="21"/>
      <c r="T1180" s="21"/>
      <c r="U1180" s="21"/>
      <c r="V1180" s="21"/>
      <c r="W1180" s="21"/>
      <c r="X1180" s="21"/>
      <c r="Y1180" s="163"/>
    </row>
    <row r="1181" spans="19:25" ht="15.75" customHeight="1">
      <c r="S1181" s="21"/>
      <c r="T1181" s="21"/>
      <c r="U1181" s="21"/>
      <c r="V1181" s="21"/>
      <c r="W1181" s="21"/>
      <c r="X1181" s="21"/>
      <c r="Y1181" s="163"/>
    </row>
    <row r="1182" spans="19:25" ht="15.75" customHeight="1">
      <c r="S1182" s="21"/>
      <c r="T1182" s="21"/>
      <c r="U1182" s="21"/>
      <c r="V1182" s="21"/>
      <c r="W1182" s="21"/>
      <c r="X1182" s="21"/>
      <c r="Y1182" s="163"/>
    </row>
    <row r="1183" spans="19:25" ht="15.75" customHeight="1">
      <c r="S1183" s="21"/>
      <c r="T1183" s="21"/>
      <c r="U1183" s="21"/>
      <c r="V1183" s="21"/>
      <c r="W1183" s="21"/>
      <c r="X1183" s="21"/>
      <c r="Y1183" s="163"/>
    </row>
    <row r="1184" spans="19:25" ht="15.75" customHeight="1">
      <c r="S1184" s="21"/>
      <c r="T1184" s="21"/>
      <c r="U1184" s="21"/>
      <c r="V1184" s="21"/>
      <c r="W1184" s="21"/>
      <c r="X1184" s="21"/>
      <c r="Y1184" s="163"/>
    </row>
    <row r="1185" spans="19:25" ht="15.75" customHeight="1">
      <c r="S1185" s="21"/>
      <c r="T1185" s="21"/>
      <c r="U1185" s="21"/>
      <c r="V1185" s="21"/>
      <c r="W1185" s="21"/>
      <c r="X1185" s="21"/>
      <c r="Y1185" s="163"/>
    </row>
    <row r="1186" spans="19:25" ht="15.75" customHeight="1">
      <c r="S1186" s="21"/>
      <c r="T1186" s="21"/>
      <c r="U1186" s="21"/>
      <c r="V1186" s="21"/>
      <c r="W1186" s="21"/>
      <c r="X1186" s="21"/>
      <c r="Y1186" s="163"/>
    </row>
    <row r="1187" spans="19:25" ht="15.75" customHeight="1">
      <c r="S1187" s="21"/>
      <c r="T1187" s="21"/>
      <c r="U1187" s="21"/>
      <c r="V1187" s="21"/>
      <c r="W1187" s="21"/>
      <c r="X1187" s="21"/>
      <c r="Y1187" s="163"/>
    </row>
    <row r="1188" spans="19:25" ht="15.75" customHeight="1">
      <c r="S1188" s="21"/>
      <c r="T1188" s="21"/>
      <c r="U1188" s="21"/>
      <c r="V1188" s="21"/>
      <c r="W1188" s="21"/>
      <c r="X1188" s="21"/>
      <c r="Y1188" s="163"/>
    </row>
    <row r="1189" spans="19:25" ht="15.75" customHeight="1">
      <c r="S1189" s="21"/>
      <c r="T1189" s="21"/>
      <c r="U1189" s="21"/>
      <c r="V1189" s="21"/>
      <c r="W1189" s="21"/>
      <c r="X1189" s="21"/>
      <c r="Y1189" s="163"/>
    </row>
    <row r="1190" spans="19:25" ht="15.75" customHeight="1">
      <c r="S1190" s="21"/>
      <c r="T1190" s="21"/>
      <c r="U1190" s="21"/>
      <c r="V1190" s="21"/>
      <c r="W1190" s="21"/>
      <c r="X1190" s="21"/>
      <c r="Y1190" s="163"/>
    </row>
    <row r="1191" spans="19:25" ht="15.75" customHeight="1">
      <c r="S1191" s="21"/>
      <c r="T1191" s="21"/>
      <c r="U1191" s="21"/>
      <c r="V1191" s="21"/>
      <c r="W1191" s="21"/>
      <c r="X1191" s="21"/>
      <c r="Y1191" s="163"/>
    </row>
    <row r="1192" spans="19:25" ht="15.75" customHeight="1">
      <c r="S1192" s="21"/>
      <c r="T1192" s="21"/>
      <c r="U1192" s="21"/>
      <c r="V1192" s="21"/>
      <c r="W1192" s="21"/>
      <c r="X1192" s="21"/>
      <c r="Y1192" s="163"/>
    </row>
    <row r="1193" spans="19:25" ht="15.75" customHeight="1">
      <c r="S1193" s="21"/>
      <c r="T1193" s="21"/>
      <c r="U1193" s="21"/>
      <c r="V1193" s="21"/>
      <c r="W1193" s="21"/>
      <c r="X1193" s="21"/>
      <c r="Y1193" s="163"/>
    </row>
    <row r="1194" spans="19:25" ht="15.75" customHeight="1">
      <c r="S1194" s="21"/>
      <c r="T1194" s="21"/>
      <c r="U1194" s="21"/>
      <c r="V1194" s="21"/>
      <c r="W1194" s="21"/>
      <c r="X1194" s="21"/>
      <c r="Y1194" s="163"/>
    </row>
    <row r="1195" spans="19:25" ht="15.75" customHeight="1">
      <c r="S1195" s="21"/>
      <c r="T1195" s="21"/>
      <c r="U1195" s="21"/>
      <c r="V1195" s="21"/>
      <c r="W1195" s="21"/>
      <c r="X1195" s="21"/>
      <c r="Y1195" s="163"/>
    </row>
    <row r="1196" spans="19:25" ht="15.75" customHeight="1">
      <c r="S1196" s="21"/>
      <c r="T1196" s="21"/>
      <c r="U1196" s="21"/>
      <c r="V1196" s="21"/>
      <c r="W1196" s="21"/>
      <c r="X1196" s="21"/>
      <c r="Y1196" s="163"/>
    </row>
    <row r="1197" spans="19:25" ht="15.75" customHeight="1">
      <c r="S1197" s="21"/>
      <c r="T1197" s="21"/>
      <c r="U1197" s="21"/>
      <c r="V1197" s="21"/>
      <c r="W1197" s="21"/>
      <c r="X1197" s="21"/>
      <c r="Y1197" s="163"/>
    </row>
    <row r="1198" spans="19:25" ht="15.75" customHeight="1">
      <c r="S1198" s="21"/>
      <c r="T1198" s="21"/>
      <c r="U1198" s="21"/>
      <c r="V1198" s="21"/>
      <c r="W1198" s="21"/>
      <c r="X1198" s="21"/>
      <c r="Y1198" s="163"/>
    </row>
    <row r="1199" spans="19:25" ht="15.75" customHeight="1">
      <c r="S1199" s="21"/>
      <c r="T1199" s="21"/>
      <c r="U1199" s="21"/>
      <c r="V1199" s="21"/>
      <c r="W1199" s="21"/>
      <c r="X1199" s="21"/>
      <c r="Y1199" s="163"/>
    </row>
    <row r="1200" spans="19:25" ht="15.75" customHeight="1">
      <c r="S1200" s="21"/>
      <c r="T1200" s="21"/>
      <c r="U1200" s="21"/>
      <c r="V1200" s="21"/>
      <c r="W1200" s="21"/>
      <c r="X1200" s="21"/>
      <c r="Y1200" s="163"/>
    </row>
    <row r="1201" spans="19:25" ht="15.75" customHeight="1">
      <c r="S1201" s="21"/>
      <c r="T1201" s="21"/>
      <c r="U1201" s="21"/>
      <c r="V1201" s="21"/>
      <c r="W1201" s="21"/>
      <c r="X1201" s="21"/>
      <c r="Y1201" s="163"/>
    </row>
    <row r="1202" spans="19:25" ht="15.75" customHeight="1">
      <c r="S1202" s="21"/>
      <c r="T1202" s="21"/>
      <c r="U1202" s="21"/>
      <c r="V1202" s="21"/>
      <c r="W1202" s="21"/>
      <c r="X1202" s="21"/>
      <c r="Y1202" s="163"/>
    </row>
    <row r="1203" spans="19:25" ht="15.75" customHeight="1">
      <c r="S1203" s="21"/>
      <c r="T1203" s="21"/>
      <c r="U1203" s="21"/>
      <c r="V1203" s="21"/>
      <c r="W1203" s="21"/>
      <c r="X1203" s="21"/>
      <c r="Y1203" s="163"/>
    </row>
    <row r="1204" spans="19:25" ht="15.75" customHeight="1">
      <c r="S1204" s="21"/>
      <c r="T1204" s="21"/>
      <c r="U1204" s="21"/>
      <c r="V1204" s="21"/>
      <c r="W1204" s="21"/>
      <c r="X1204" s="21"/>
      <c r="Y1204" s="163"/>
    </row>
    <row r="1205" spans="19:25" ht="15.75" customHeight="1">
      <c r="S1205" s="21"/>
      <c r="T1205" s="21"/>
      <c r="U1205" s="21"/>
      <c r="V1205" s="21"/>
      <c r="W1205" s="21"/>
      <c r="X1205" s="21"/>
      <c r="Y1205" s="163"/>
    </row>
    <row r="1206" spans="19:25" ht="15.75" customHeight="1">
      <c r="S1206" s="21"/>
      <c r="T1206" s="21"/>
      <c r="U1206" s="21"/>
      <c r="V1206" s="21"/>
      <c r="W1206" s="21"/>
      <c r="X1206" s="21"/>
      <c r="Y1206" s="163"/>
    </row>
    <row r="1207" spans="19:25" ht="15.75" customHeight="1">
      <c r="S1207" s="21"/>
      <c r="T1207" s="21"/>
      <c r="U1207" s="21"/>
      <c r="V1207" s="21"/>
      <c r="W1207" s="21"/>
      <c r="X1207" s="21"/>
      <c r="Y1207" s="163"/>
    </row>
    <row r="1208" spans="19:25" ht="15.75" customHeight="1">
      <c r="S1208" s="21"/>
      <c r="T1208" s="21"/>
      <c r="U1208" s="21"/>
      <c r="V1208" s="21"/>
      <c r="W1208" s="21"/>
      <c r="X1208" s="21"/>
      <c r="Y1208" s="163"/>
    </row>
    <row r="1209" spans="19:25" ht="15.75" customHeight="1">
      <c r="S1209" s="21"/>
      <c r="T1209" s="21"/>
      <c r="U1209" s="21"/>
      <c r="V1209" s="21"/>
      <c r="W1209" s="21"/>
      <c r="X1209" s="21"/>
      <c r="Y1209" s="163"/>
    </row>
    <row r="1210" spans="19:25" ht="15.75" customHeight="1">
      <c r="S1210" s="21"/>
      <c r="T1210" s="21"/>
      <c r="U1210" s="21"/>
      <c r="V1210" s="21"/>
      <c r="W1210" s="21"/>
      <c r="X1210" s="21"/>
      <c r="Y1210" s="163"/>
    </row>
    <row r="1211" spans="19:25" ht="15.75" customHeight="1">
      <c r="S1211" s="21"/>
      <c r="T1211" s="21"/>
      <c r="U1211" s="21"/>
      <c r="V1211" s="21"/>
      <c r="W1211" s="21"/>
      <c r="X1211" s="21"/>
      <c r="Y1211" s="163"/>
    </row>
    <row r="1212" spans="19:25" ht="15.75" customHeight="1">
      <c r="S1212" s="21"/>
      <c r="T1212" s="21"/>
      <c r="U1212" s="21"/>
      <c r="V1212" s="21"/>
      <c r="W1212" s="21"/>
      <c r="X1212" s="21"/>
      <c r="Y1212" s="163"/>
    </row>
    <row r="1213" spans="19:25" ht="15.75" customHeight="1">
      <c r="S1213" s="21"/>
      <c r="T1213" s="21"/>
      <c r="U1213" s="21"/>
      <c r="V1213" s="21"/>
      <c r="W1213" s="21"/>
      <c r="X1213" s="21"/>
      <c r="Y1213" s="163"/>
    </row>
    <row r="1214" spans="19:25" ht="15.75" customHeight="1">
      <c r="S1214" s="21"/>
      <c r="T1214" s="21"/>
      <c r="U1214" s="21"/>
      <c r="V1214" s="21"/>
      <c r="W1214" s="21"/>
      <c r="X1214" s="21"/>
      <c r="Y1214" s="163"/>
    </row>
    <row r="1215" spans="19:25" ht="15.75" customHeight="1">
      <c r="S1215" s="21"/>
      <c r="T1215" s="21"/>
      <c r="U1215" s="21"/>
      <c r="V1215" s="21"/>
      <c r="W1215" s="21"/>
      <c r="X1215" s="21"/>
      <c r="Y1215" s="163"/>
    </row>
    <row r="1216" spans="19:25" ht="15.75" customHeight="1">
      <c r="S1216" s="21"/>
      <c r="T1216" s="21"/>
      <c r="U1216" s="21"/>
      <c r="V1216" s="21"/>
      <c r="W1216" s="21"/>
      <c r="X1216" s="21"/>
      <c r="Y1216" s="163"/>
    </row>
    <row r="1217" spans="19:25" ht="15.75" customHeight="1">
      <c r="S1217" s="21"/>
      <c r="T1217" s="21"/>
      <c r="U1217" s="21"/>
      <c r="V1217" s="21"/>
      <c r="W1217" s="21"/>
      <c r="X1217" s="21"/>
      <c r="Y1217" s="163"/>
    </row>
    <row r="1218" spans="19:25" ht="15.75" customHeight="1">
      <c r="S1218" s="21"/>
      <c r="T1218" s="21"/>
      <c r="U1218" s="21"/>
      <c r="V1218" s="21"/>
      <c r="W1218" s="21"/>
      <c r="X1218" s="21"/>
      <c r="Y1218" s="163"/>
    </row>
    <row r="1219" spans="19:25" ht="15.75" customHeight="1">
      <c r="S1219" s="21"/>
      <c r="T1219" s="21"/>
      <c r="U1219" s="21"/>
      <c r="V1219" s="21"/>
      <c r="W1219" s="21"/>
      <c r="X1219" s="21"/>
      <c r="Y1219" s="163"/>
    </row>
    <row r="1220" spans="19:25" ht="15.75" customHeight="1">
      <c r="S1220" s="21"/>
      <c r="T1220" s="21"/>
      <c r="U1220" s="21"/>
      <c r="V1220" s="21"/>
      <c r="W1220" s="21"/>
      <c r="X1220" s="21"/>
      <c r="Y1220" s="163"/>
    </row>
    <row r="1221" spans="19:25" ht="15.75" customHeight="1">
      <c r="S1221" s="21"/>
      <c r="T1221" s="21"/>
      <c r="U1221" s="21"/>
      <c r="V1221" s="21"/>
      <c r="W1221" s="21"/>
      <c r="X1221" s="21"/>
      <c r="Y1221" s="163"/>
    </row>
    <row r="1222" spans="19:25" ht="15.75" customHeight="1">
      <c r="S1222" s="21"/>
      <c r="T1222" s="21"/>
      <c r="U1222" s="21"/>
      <c r="V1222" s="21"/>
      <c r="W1222" s="21"/>
      <c r="X1222" s="21"/>
      <c r="Y1222" s="163"/>
    </row>
    <row r="1223" spans="19:25" ht="15.75" customHeight="1">
      <c r="S1223" s="21"/>
      <c r="T1223" s="21"/>
      <c r="U1223" s="21"/>
      <c r="V1223" s="21"/>
      <c r="W1223" s="21"/>
      <c r="X1223" s="21"/>
      <c r="Y1223" s="163"/>
    </row>
    <row r="1224" spans="19:25" ht="15.75" customHeight="1">
      <c r="S1224" s="21"/>
      <c r="T1224" s="21"/>
      <c r="U1224" s="21"/>
      <c r="V1224" s="21"/>
      <c r="W1224" s="21"/>
      <c r="X1224" s="21"/>
      <c r="Y1224" s="163"/>
    </row>
    <row r="1225" spans="19:25" ht="15.75" customHeight="1">
      <c r="S1225" s="21"/>
      <c r="T1225" s="21"/>
      <c r="U1225" s="21"/>
      <c r="V1225" s="21"/>
      <c r="W1225" s="21"/>
      <c r="X1225" s="21"/>
      <c r="Y1225" s="163"/>
    </row>
    <row r="1226" spans="19:25" ht="15.75" customHeight="1">
      <c r="S1226" s="21"/>
      <c r="T1226" s="21"/>
      <c r="U1226" s="21"/>
      <c r="V1226" s="21"/>
      <c r="W1226" s="21"/>
      <c r="X1226" s="21"/>
      <c r="Y1226" s="163"/>
    </row>
    <row r="1227" spans="19:25" ht="15.75" customHeight="1">
      <c r="S1227" s="21"/>
      <c r="T1227" s="21"/>
      <c r="U1227" s="21"/>
      <c r="V1227" s="21"/>
      <c r="W1227" s="21"/>
      <c r="X1227" s="21"/>
      <c r="Y1227" s="163"/>
    </row>
    <row r="1228" spans="19:25" ht="15.75" customHeight="1">
      <c r="S1228" s="21"/>
      <c r="T1228" s="21"/>
      <c r="U1228" s="21"/>
      <c r="V1228" s="21"/>
      <c r="W1228" s="21"/>
      <c r="X1228" s="21"/>
      <c r="Y1228" s="163"/>
    </row>
    <row r="1229" spans="19:25" ht="15.75" customHeight="1">
      <c r="S1229" s="21"/>
      <c r="T1229" s="21"/>
      <c r="U1229" s="21"/>
      <c r="V1229" s="21"/>
      <c r="W1229" s="21"/>
      <c r="X1229" s="21"/>
      <c r="Y1229" s="163"/>
    </row>
    <row r="1230" spans="19:25" ht="15.75" customHeight="1">
      <c r="S1230" s="21"/>
      <c r="T1230" s="21"/>
      <c r="U1230" s="21"/>
      <c r="V1230" s="21"/>
      <c r="W1230" s="21"/>
      <c r="X1230" s="21"/>
      <c r="Y1230" s="163"/>
    </row>
    <row r="1231" spans="19:25" ht="15.75" customHeight="1">
      <c r="S1231" s="21"/>
      <c r="T1231" s="21"/>
      <c r="U1231" s="21"/>
      <c r="V1231" s="21"/>
      <c r="W1231" s="21"/>
      <c r="X1231" s="21"/>
      <c r="Y1231" s="163"/>
    </row>
    <row r="1232" spans="19:25" ht="15.75" customHeight="1">
      <c r="S1232" s="21"/>
      <c r="T1232" s="21"/>
      <c r="U1232" s="21"/>
      <c r="V1232" s="21"/>
      <c r="W1232" s="21"/>
      <c r="X1232" s="21"/>
      <c r="Y1232" s="163"/>
    </row>
    <row r="1233" spans="19:25" ht="15.75" customHeight="1">
      <c r="S1233" s="21"/>
      <c r="T1233" s="21"/>
      <c r="U1233" s="21"/>
      <c r="V1233" s="21"/>
      <c r="W1233" s="21"/>
      <c r="X1233" s="21"/>
      <c r="Y1233" s="163"/>
    </row>
    <row r="1234" spans="19:25" ht="15.75" customHeight="1">
      <c r="S1234" s="21"/>
      <c r="T1234" s="21"/>
      <c r="U1234" s="21"/>
      <c r="V1234" s="21"/>
      <c r="W1234" s="21"/>
      <c r="X1234" s="21"/>
      <c r="Y1234" s="163"/>
    </row>
    <row r="1235" spans="19:25" ht="15.75" customHeight="1">
      <c r="S1235" s="21"/>
      <c r="T1235" s="21"/>
      <c r="U1235" s="21"/>
      <c r="V1235" s="21"/>
      <c r="W1235" s="21"/>
      <c r="X1235" s="21"/>
      <c r="Y1235" s="163"/>
    </row>
    <row r="1236" spans="19:25" ht="15.75" customHeight="1">
      <c r="S1236" s="21"/>
      <c r="T1236" s="21"/>
      <c r="U1236" s="21"/>
      <c r="V1236" s="21"/>
      <c r="W1236" s="21"/>
      <c r="X1236" s="21"/>
      <c r="Y1236" s="163"/>
    </row>
    <row r="1237" spans="19:25" ht="15.75" customHeight="1">
      <c r="S1237" s="21"/>
      <c r="T1237" s="21"/>
      <c r="U1237" s="21"/>
      <c r="V1237" s="21"/>
      <c r="W1237" s="21"/>
      <c r="X1237" s="21"/>
      <c r="Y1237" s="163"/>
    </row>
    <row r="1238" spans="19:25" ht="15.75" customHeight="1">
      <c r="S1238" s="21"/>
      <c r="T1238" s="21"/>
      <c r="U1238" s="21"/>
      <c r="V1238" s="21"/>
      <c r="W1238" s="21"/>
      <c r="X1238" s="21"/>
      <c r="Y1238" s="163"/>
    </row>
  </sheetData>
  <conditionalFormatting sqref="B3:B33 B36:B77 B79:B107 B109 B111:B156">
    <cfRule type="expression" dxfId="44" priority="2">
      <formula>COUNTIF(#REF!,B3)&gt;0</formula>
    </cfRule>
  </conditionalFormatting>
  <conditionalFormatting sqref="C3:Y156">
    <cfRule type="containsText" dxfId="43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S974"/>
  <sheetViews>
    <sheetView zoomScale="90" zoomScaleNormal="90" workbookViewId="0">
      <pane xSplit="2" ySplit="2" topLeftCell="C122" activePane="bottomRight" state="frozen"/>
      <selection pane="topRight" activeCell="B1" sqref="B1"/>
      <selection pane="bottomLeft" activeCell="A3" sqref="A3"/>
      <selection pane="bottomRight" activeCell="T23" sqref="T23"/>
    </sheetView>
  </sheetViews>
  <sheetFormatPr baseColWidth="10" defaultColWidth="12.5" defaultRowHeight="15.75" customHeight="1"/>
  <cols>
    <col min="2" max="2" width="21.5" customWidth="1"/>
    <col min="3" max="4" width="9.5" style="63" customWidth="1"/>
    <col min="5" max="5" width="9.5" style="134" customWidth="1"/>
    <col min="6" max="7" width="9.5" style="63" customWidth="1"/>
    <col min="8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9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6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6" t="s">
        <v>10</v>
      </c>
      <c r="AA2" s="138" t="s">
        <v>11</v>
      </c>
      <c r="AB2" s="156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13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14" t="str">
        <f>IF(ISNUMBER('2007'!O3),'2007'!O3/100,"XXX")</f>
        <v>XXX</v>
      </c>
      <c r="Q3" s="214">
        <f>'2007'!P3</f>
        <v>0.30326135158538819</v>
      </c>
      <c r="R3" s="215">
        <f>IF(ISNUMBER('2007'!Q3),('2007'!Q3/100),"XXX")</f>
        <v>5.9000000000000004E-2</v>
      </c>
      <c r="S3" s="215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0.22205699634878237</v>
      </c>
      <c r="Z3" s="116">
        <f>'2007'!X3</f>
        <v>0.39500000000000002</v>
      </c>
      <c r="AA3" s="132">
        <f>('2007'!Y3+2.5)/5</f>
        <v>0.30967189079999996</v>
      </c>
      <c r="AB3" s="216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13">
        <f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14" t="str">
        <f>IF(ISNUMBER('2007'!O4),'2007'!O4/100,"XXX")</f>
        <v>XXX</v>
      </c>
      <c r="Q4" s="214">
        <f>'2007'!P4</f>
        <v>0.40841059684753417</v>
      </c>
      <c r="R4" s="215" t="str">
        <f>IF(ISNUMBER('2007'!Q4),('2007'!Q4/100),"XXX")</f>
        <v>XXX</v>
      </c>
      <c r="S4" s="215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1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16">
        <f t="shared" ref="AB4:AB67" si="2">AVERAGE(Z4:AA4)</f>
        <v>0.5399329544</v>
      </c>
      <c r="AC4" s="2"/>
      <c r="AE4">
        <f t="shared" ref="AE4:AE67" si="3">IF(ISNUMBER(AVERAGE(I4:J4)),AVERAGE(I4:J4),"XXX")</f>
        <v>0.20896857142857139</v>
      </c>
      <c r="AF4">
        <f t="shared" ref="AF4:AF67" si="4">IF(ISNUMBER(AVERAGE(J4:K4)),AVERAGE(J4:K4),"XXX")</f>
        <v>0.12508</v>
      </c>
      <c r="AG4">
        <f t="shared" ref="AG4:AG67" si="5">IF(ISNUMBER(AVERAGE(K4:L4)),AVERAGE(K4:L4),"XXX")</f>
        <v>0.47000000000000003</v>
      </c>
      <c r="AH4">
        <f t="shared" ref="AH4:AH67" si="6">IF(ISNUMBER(AVERAGE(L4:M4)),AVERAGE(L4:M4),"XXX")</f>
        <v>0.47857140100000001</v>
      </c>
      <c r="AI4">
        <f t="shared" ref="AI4:AI67" si="7">IF(ISNUMBER(AVERAGE(M4:N4)),AVERAGE(M4:N4),"XXX")</f>
        <v>0.46368494544999994</v>
      </c>
      <c r="AJ4">
        <f t="shared" ref="AJ4:AJ67" si="8">IF(ISNUMBER(AVERAGE(N4:O4)),AVERAGE(N4:O4),"XXX")</f>
        <v>0.72011354444999998</v>
      </c>
      <c r="AK4">
        <f t="shared" ref="AK4:AK67" si="9">IF(ISNUMBER(AVERAGE(O4:P4)),AVERAGE(O4:P4),"XXX")</f>
        <v>1</v>
      </c>
      <c r="AL4">
        <f t="shared" ref="AL4:AL67" si="10">IF(ISNUMBER(AVERAGE(P4:Q4)),AVERAGE(P4:Q4),"XXX")</f>
        <v>0.40841059684753417</v>
      </c>
      <c r="AM4">
        <f t="shared" ref="AM4:AM67" si="11">IF(ISNUMBER(AVERAGE(Q4:R4)),AVERAGE(Q4:R4),"XXX")</f>
        <v>0.40841059684753417</v>
      </c>
      <c r="AN4">
        <f t="shared" ref="AN4:AN67" si="12">IF(ISNUMBER(AVERAGE(R4:S4)),AVERAGE(R4:S4),"XXX")</f>
        <v>0.40481800000000001</v>
      </c>
      <c r="AO4">
        <f t="shared" ref="AO4:AO67" si="13">IF(ISNUMBER(AVERAGE(S4:T4)),AVERAGE(S4:T4),"XXX")</f>
        <v>0.70145900000000005</v>
      </c>
      <c r="AP4">
        <f t="shared" ref="AP4:AP67" si="14">IF(ISNUMBER(AVERAGE(T4:U4)),AVERAGE(T4:U4),"XXX")</f>
        <v>0.70047857142857139</v>
      </c>
      <c r="AQ4">
        <f t="shared" ref="AQ4:AQ67" si="15">IF(ISNUMBER(AVERAGE(U4:V4)),AVERAGE(U4:V4),"XXX")</f>
        <v>0.3671428571428571</v>
      </c>
      <c r="AR4">
        <f t="shared" ref="AR4:AR67" si="16">IF(ISNUMBER(AVERAGE(V4:W4)),AVERAGE(V4:W4),"XXX")</f>
        <v>0.41357142857142859</v>
      </c>
      <c r="AS4">
        <f t="shared" ref="AS4:AS67" si="17">IF(ISNUMBER(AVERAGE(W4:X4)),AVERAGE(W4:X4),"XXX")</f>
        <v>0.45428571428571429</v>
      </c>
    </row>
    <row r="5" spans="1:45" ht="15.75" customHeight="1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13">
        <f t="shared" ref="H5:H67" si="18">MEDIAN(C5:G5)</f>
        <v>0.42999999999999994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14" t="str">
        <f>IF(ISNUMBER('2007'!O5),'2007'!O5/100,"XXX")</f>
        <v>XXX</v>
      </c>
      <c r="Q5" s="214">
        <f>'2007'!P5</f>
        <v>0.23637578487396241</v>
      </c>
      <c r="R5" s="215" t="str">
        <f>IF(ISNUMBER('2007'!Q5),('2007'!Q5/100),"XXX")</f>
        <v>XXX</v>
      </c>
      <c r="S5" s="215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1"/>
        <v>0.54573140053513813</v>
      </c>
      <c r="Z5" s="116">
        <f>'2007'!X5</f>
        <v>0.33500000000000002</v>
      </c>
      <c r="AA5" s="132">
        <f>('2007'!Y5+2.5)/5</f>
        <v>0.32387956379999999</v>
      </c>
      <c r="AB5" s="216">
        <f t="shared" si="2"/>
        <v>0.32943978190000001</v>
      </c>
      <c r="AC5" s="2"/>
      <c r="AE5">
        <f t="shared" si="3"/>
        <v>0.27577571428571429</v>
      </c>
      <c r="AF5">
        <f t="shared" si="4"/>
        <v>0.416796</v>
      </c>
      <c r="AG5">
        <f t="shared" si="5"/>
        <v>0.56887742857142864</v>
      </c>
      <c r="AH5">
        <f t="shared" si="6"/>
        <v>0.48025906057142859</v>
      </c>
      <c r="AI5">
        <f t="shared" si="7"/>
        <v>0.62624472654999996</v>
      </c>
      <c r="AJ5">
        <f t="shared" si="8"/>
        <v>0.73190709454999991</v>
      </c>
      <c r="AK5">
        <f t="shared" si="9"/>
        <v>0.74470000000000003</v>
      </c>
      <c r="AL5">
        <f t="shared" si="10"/>
        <v>0.23637578487396241</v>
      </c>
      <c r="AM5">
        <f t="shared" si="11"/>
        <v>0.23637578487396241</v>
      </c>
      <c r="AN5">
        <f t="shared" si="12"/>
        <v>0.68965509999999997</v>
      </c>
      <c r="AO5">
        <f t="shared" si="13"/>
        <v>0.84387754999999998</v>
      </c>
      <c r="AP5">
        <f t="shared" si="14"/>
        <v>0.77762142857142857</v>
      </c>
      <c r="AQ5">
        <f t="shared" si="15"/>
        <v>0.52428571428571424</v>
      </c>
      <c r="AR5">
        <f t="shared" si="16"/>
        <v>0.53357142857142859</v>
      </c>
      <c r="AS5">
        <f t="shared" si="17"/>
        <v>0.54571428571428571</v>
      </c>
    </row>
    <row r="6" spans="1:45" ht="15.75" customHeight="1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13">
        <f t="shared" si="18"/>
        <v>0.5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14">
        <f>IF(ISNUMBER('2007'!O6),'2007'!O6/100,"XXX")</f>
        <v>0.14499999999999999</v>
      </c>
      <c r="Q6" s="214">
        <f>'2007'!P6</f>
        <v>9.8767530918121335E-2</v>
      </c>
      <c r="R6" s="215">
        <f>IF(ISNUMBER('2007'!Q6),('2007'!Q6/100),"XXX")</f>
        <v>5.5E-2</v>
      </c>
      <c r="S6" s="215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1"/>
        <v>0.34647947017207631</v>
      </c>
      <c r="Z6" s="116">
        <f>'2007'!X6</f>
        <v>0.17699999999999999</v>
      </c>
      <c r="AA6" s="132">
        <f>('2007'!Y6+2.5)/5</f>
        <v>0.28500556939999999</v>
      </c>
      <c r="AB6" s="216">
        <f t="shared" si="2"/>
        <v>0.23100278469999999</v>
      </c>
      <c r="AC6" s="2"/>
      <c r="AE6">
        <f t="shared" si="3"/>
        <v>0.14547571428571426</v>
      </c>
      <c r="AF6">
        <f t="shared" si="4"/>
        <v>0.17969300000000002</v>
      </c>
      <c r="AG6">
        <f t="shared" si="5"/>
        <v>0.27493157142857144</v>
      </c>
      <c r="AH6">
        <f t="shared" si="6"/>
        <v>0.27862717742857146</v>
      </c>
      <c r="AI6">
        <f t="shared" si="7"/>
        <v>0.53027875469999997</v>
      </c>
      <c r="AJ6">
        <f t="shared" si="8"/>
        <v>0.68618274706040738</v>
      </c>
      <c r="AK6">
        <f t="shared" si="9"/>
        <v>0.40060259836040746</v>
      </c>
      <c r="AL6">
        <f t="shared" si="10"/>
        <v>0.12188376545906066</v>
      </c>
      <c r="AM6">
        <f t="shared" si="11"/>
        <v>7.6883765459060671E-2</v>
      </c>
      <c r="AN6">
        <f t="shared" si="12"/>
        <v>0.19647049999999999</v>
      </c>
      <c r="AO6">
        <f t="shared" si="13"/>
        <v>0.50902049999999999</v>
      </c>
      <c r="AP6">
        <f t="shared" si="14"/>
        <v>0.53790714285714292</v>
      </c>
      <c r="AQ6">
        <f t="shared" si="15"/>
        <v>0.38964285714285718</v>
      </c>
      <c r="AR6">
        <f t="shared" si="16"/>
        <v>0.43678571428571433</v>
      </c>
      <c r="AS6">
        <f t="shared" si="17"/>
        <v>0.44500000000000001</v>
      </c>
    </row>
    <row r="7" spans="1:45" ht="15.75" customHeight="1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13">
        <f t="shared" si="18"/>
        <v>0.72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14">
        <f>IF(ISNUMBER('2007'!O7),'2007'!O7/100,"XXX")</f>
        <v>0.89300000000000002</v>
      </c>
      <c r="Q7" s="214">
        <f>'2007'!P7</f>
        <v>0.6628923892974854</v>
      </c>
      <c r="R7" s="215">
        <f>IF(ISNUMBER('2007'!Q7),('2007'!Q7/100),"XXX")</f>
        <v>0.45299999999999996</v>
      </c>
      <c r="S7" s="215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1"/>
        <v>0.59136911677305704</v>
      </c>
      <c r="Z7" s="116">
        <f>'2007'!X7</f>
        <v>0.79700000000000004</v>
      </c>
      <c r="AA7" s="132">
        <f>('2007'!Y7+2.5)/5</f>
        <v>0.60071263320000001</v>
      </c>
      <c r="AB7" s="216">
        <f t="shared" si="2"/>
        <v>0.69885631660000003</v>
      </c>
      <c r="AC7" s="2"/>
      <c r="AE7">
        <f t="shared" si="3"/>
        <v>0.34064857142857141</v>
      </c>
      <c r="AF7">
        <f t="shared" si="4"/>
        <v>0.43409799999999998</v>
      </c>
      <c r="AG7">
        <f t="shared" si="5"/>
        <v>0.51844942857142851</v>
      </c>
      <c r="AH7">
        <f t="shared" si="6"/>
        <v>0.63406304757142862</v>
      </c>
      <c r="AI7">
        <f t="shared" si="7"/>
        <v>0.76906012525</v>
      </c>
      <c r="AJ7">
        <f t="shared" si="8"/>
        <v>0.68713701250000003</v>
      </c>
      <c r="AK7">
        <f t="shared" si="9"/>
        <v>0.89300000000000002</v>
      </c>
      <c r="AL7">
        <f t="shared" si="10"/>
        <v>0.77794619464874271</v>
      </c>
      <c r="AM7">
        <f t="shared" si="11"/>
        <v>0.55794619464874273</v>
      </c>
      <c r="AN7">
        <f t="shared" si="12"/>
        <v>0.60876289999999988</v>
      </c>
      <c r="AO7">
        <f t="shared" si="13"/>
        <v>0.88006289999999998</v>
      </c>
      <c r="AP7">
        <f t="shared" si="14"/>
        <v>0.70637142857142865</v>
      </c>
      <c r="AQ7">
        <f t="shared" si="15"/>
        <v>0.3532142857142857</v>
      </c>
      <c r="AR7">
        <f t="shared" si="16"/>
        <v>0.38321428571428573</v>
      </c>
      <c r="AS7">
        <f t="shared" si="17"/>
        <v>0.41857142857142859</v>
      </c>
    </row>
    <row r="8" spans="1:45" ht="15.75" customHeight="1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13">
        <f t="shared" si="18"/>
        <v>0.75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14" t="str">
        <f>IF(ISNUMBER('2007'!O8),'2007'!O8/100,"XXX")</f>
        <v>XXX</v>
      </c>
      <c r="Q8" s="214">
        <f>'2007'!P8</f>
        <v>0.30552608966827394</v>
      </c>
      <c r="R8" s="215">
        <f>IF(ISNUMBER('2007'!Q8),('2007'!Q8/100),"XXX")</f>
        <v>0.16200000000000001</v>
      </c>
      <c r="S8" s="215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1"/>
        <v>0.39695091417569572</v>
      </c>
      <c r="Z8" s="116">
        <f>'2007'!X8</f>
        <v>0.35199999999999998</v>
      </c>
      <c r="AA8" s="132">
        <f>('2007'!Y8+2.5)/5</f>
        <v>0.36730443239999999</v>
      </c>
      <c r="AB8" s="216">
        <f t="shared" si="2"/>
        <v>0.35965221619999999</v>
      </c>
      <c r="AC8" s="2"/>
      <c r="AE8">
        <f t="shared" si="3"/>
        <v>0.24826642857142855</v>
      </c>
      <c r="AF8">
        <f t="shared" si="4"/>
        <v>0.23690800000000001</v>
      </c>
      <c r="AG8">
        <f t="shared" si="5"/>
        <v>0.41507014285714289</v>
      </c>
      <c r="AH8">
        <f t="shared" si="6"/>
        <v>0.38424639885714285</v>
      </c>
      <c r="AI8">
        <f t="shared" si="7"/>
        <v>0.37024334000000003</v>
      </c>
      <c r="AJ8">
        <f t="shared" si="8"/>
        <v>0.30716508399999998</v>
      </c>
      <c r="AK8">
        <f t="shared" si="9"/>
        <v>0.19662200000000002</v>
      </c>
      <c r="AL8">
        <f t="shared" si="10"/>
        <v>0.30552608966827394</v>
      </c>
      <c r="AM8">
        <f t="shared" si="11"/>
        <v>0.23376304483413696</v>
      </c>
      <c r="AN8">
        <f t="shared" si="12"/>
        <v>0.36699950000000003</v>
      </c>
      <c r="AO8">
        <f t="shared" si="13"/>
        <v>0.78449950000000002</v>
      </c>
      <c r="AP8">
        <f t="shared" si="14"/>
        <v>0.77635714285714286</v>
      </c>
      <c r="AQ8">
        <f t="shared" si="15"/>
        <v>0.44357142857142856</v>
      </c>
      <c r="AR8">
        <f t="shared" si="16"/>
        <v>0.42857142857142855</v>
      </c>
      <c r="AS8">
        <f t="shared" si="17"/>
        <v>0.48357142857142854</v>
      </c>
    </row>
    <row r="9" spans="1:45" ht="15.75" customHeight="1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13">
        <f t="shared" si="18"/>
        <v>0.95833333333333348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14">
        <f>IF(ISNUMBER('2007'!O9),'2007'!O9/100,"XXX")</f>
        <v>0.70099999999999996</v>
      </c>
      <c r="Q9" s="214" t="str">
        <f>'2007'!P9</f>
        <v>XXX</v>
      </c>
      <c r="R9" s="215">
        <f>IF(ISNUMBER('2007'!Q9),('2007'!Q9/100),"XXX")</f>
        <v>0.53</v>
      </c>
      <c r="S9" s="215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1"/>
        <v>0.78027725646250012</v>
      </c>
      <c r="Z9" s="116">
        <f>'2007'!X9</f>
        <v>0.88400000000000001</v>
      </c>
      <c r="AA9" s="132">
        <f>('2007'!Y9+2.5)/5</f>
        <v>0.77858576779999999</v>
      </c>
      <c r="AB9" s="216">
        <f t="shared" si="2"/>
        <v>0.8312928839</v>
      </c>
      <c r="AC9" s="2"/>
      <c r="AE9">
        <f t="shared" si="3"/>
        <v>0.73919500000000005</v>
      </c>
      <c r="AF9">
        <f t="shared" si="4"/>
        <v>0.69840999999999998</v>
      </c>
      <c r="AG9">
        <f t="shared" si="5"/>
        <v>0.74064357142857151</v>
      </c>
      <c r="AH9">
        <f t="shared" si="6"/>
        <v>0.88642857142857145</v>
      </c>
      <c r="AI9">
        <f t="shared" si="7"/>
        <v>0.90498720170000002</v>
      </c>
      <c r="AJ9">
        <f t="shared" si="8"/>
        <v>0.90498720170000002</v>
      </c>
      <c r="AK9">
        <f t="shared" si="9"/>
        <v>0.85050000000000003</v>
      </c>
      <c r="AL9">
        <f t="shared" si="10"/>
        <v>0.70099999999999996</v>
      </c>
      <c r="AM9">
        <f t="shared" si="11"/>
        <v>0.53</v>
      </c>
      <c r="AN9">
        <f t="shared" si="12"/>
        <v>0.68082085000000003</v>
      </c>
      <c r="AO9">
        <f t="shared" si="13"/>
        <v>0.91582085000000002</v>
      </c>
      <c r="AP9">
        <f t="shared" si="14"/>
        <v>0.94285714285714284</v>
      </c>
      <c r="AQ9">
        <f t="shared" si="15"/>
        <v>0.83535714285714291</v>
      </c>
      <c r="AR9">
        <f t="shared" si="16"/>
        <v>0.77749999999999986</v>
      </c>
      <c r="AS9">
        <f t="shared" si="17"/>
        <v>0.72571428571428565</v>
      </c>
    </row>
    <row r="10" spans="1:45" ht="15.75" customHeight="1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13">
        <f t="shared" si="18"/>
        <v>0.85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14">
        <f>IF(ISNUMBER('2007'!O10),'2007'!O10/100,"XXX")</f>
        <v>1</v>
      </c>
      <c r="Q10" s="214">
        <f>'2007'!P10</f>
        <v>1</v>
      </c>
      <c r="R10" s="215">
        <f>IF(ISNUMBER('2007'!Q10),('2007'!Q10/100),"XXX")</f>
        <v>0.93</v>
      </c>
      <c r="S10" s="215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1"/>
        <v>0.84807172652410712</v>
      </c>
      <c r="Z10" s="116">
        <f>'2007'!X10</f>
        <v>0.879</v>
      </c>
      <c r="AA10" s="132">
        <f>('2007'!Y10+2.5)/5</f>
        <v>0.77859783179999997</v>
      </c>
      <c r="AB10" s="216">
        <f t="shared" si="2"/>
        <v>0.82879891589999999</v>
      </c>
      <c r="AC10" s="2"/>
      <c r="AE10">
        <f t="shared" si="3"/>
        <v>0.70589857142857149</v>
      </c>
      <c r="AF10">
        <f t="shared" si="4"/>
        <v>0.63996699999999995</v>
      </c>
      <c r="AG10">
        <f t="shared" si="5"/>
        <v>0.72549699999999995</v>
      </c>
      <c r="AH10">
        <f t="shared" si="6"/>
        <v>0.88500000000000001</v>
      </c>
      <c r="AI10">
        <f t="shared" si="7"/>
        <v>0.90596930504999995</v>
      </c>
      <c r="AJ10">
        <f t="shared" si="8"/>
        <v>0.90596930504999995</v>
      </c>
      <c r="AK10">
        <f t="shared" si="9"/>
        <v>1</v>
      </c>
      <c r="AL10">
        <f t="shared" si="10"/>
        <v>1</v>
      </c>
      <c r="AM10">
        <f t="shared" si="11"/>
        <v>0.96500000000000008</v>
      </c>
      <c r="AN10">
        <f t="shared" si="12"/>
        <v>0.89899465000000001</v>
      </c>
      <c r="AO10">
        <f t="shared" si="13"/>
        <v>0.93399465000000004</v>
      </c>
      <c r="AP10">
        <f t="shared" si="14"/>
        <v>0.95071428571428562</v>
      </c>
      <c r="AQ10">
        <f t="shared" si="15"/>
        <v>0.82964285714285713</v>
      </c>
      <c r="AR10">
        <f t="shared" si="16"/>
        <v>0.75178571428571428</v>
      </c>
      <c r="AS10">
        <f t="shared" si="17"/>
        <v>0.71857142857142853</v>
      </c>
    </row>
    <row r="11" spans="1:45" ht="15.75" customHeight="1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13">
        <f t="shared" si="18"/>
        <v>0.5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14" t="str">
        <f>IF(ISNUMBER('2007'!O11),'2007'!O11/100,"XXX")</f>
        <v>XXX</v>
      </c>
      <c r="Q11" s="214">
        <f>'2007'!P11</f>
        <v>0.16821967363357543</v>
      </c>
      <c r="R11" s="215">
        <f>IF(ISNUMBER('2007'!Q11),('2007'!Q11/100),"XXX")</f>
        <v>0.126</v>
      </c>
      <c r="S11" s="215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1"/>
        <v>0.43433774553066995</v>
      </c>
      <c r="Z11" s="116">
        <f>'2007'!X11</f>
        <v>0.214</v>
      </c>
      <c r="AA11" s="132">
        <f>('2007'!Y11+2.5)/5</f>
        <v>0.27571508880000001</v>
      </c>
      <c r="AB11" s="216">
        <f t="shared" si="2"/>
        <v>0.24485754440000002</v>
      </c>
      <c r="AC11" s="2"/>
      <c r="AE11">
        <f t="shared" si="3"/>
        <v>0.30956428571428574</v>
      </c>
      <c r="AF11">
        <f t="shared" si="4"/>
        <v>0.1077</v>
      </c>
      <c r="AG11">
        <f t="shared" si="5"/>
        <v>0.36285714285714288</v>
      </c>
      <c r="AH11">
        <f t="shared" si="6"/>
        <v>0.27211768242857143</v>
      </c>
      <c r="AI11">
        <f t="shared" si="7"/>
        <v>0.32711975599999998</v>
      </c>
      <c r="AJ11">
        <f t="shared" si="8"/>
        <v>0.59056064500000005</v>
      </c>
      <c r="AK11">
        <f t="shared" si="9"/>
        <v>0.70826000000000011</v>
      </c>
      <c r="AL11">
        <f t="shared" si="10"/>
        <v>0.16821967363357543</v>
      </c>
      <c r="AM11">
        <f t="shared" si="11"/>
        <v>0.14710983681678771</v>
      </c>
      <c r="AN11">
        <f t="shared" si="12"/>
        <v>0.23043379999999999</v>
      </c>
      <c r="AO11">
        <f t="shared" si="13"/>
        <v>0.66693380000000002</v>
      </c>
      <c r="AP11">
        <f t="shared" si="14"/>
        <v>0.74950000000000006</v>
      </c>
      <c r="AQ11">
        <f t="shared" si="15"/>
        <v>0.44999999999999996</v>
      </c>
      <c r="AR11">
        <f t="shared" si="16"/>
        <v>0.45785714285714285</v>
      </c>
      <c r="AS11">
        <f t="shared" si="17"/>
        <v>0.50285714285714289</v>
      </c>
    </row>
    <row r="12" spans="1:45" ht="15.75" customHeight="1">
      <c r="A12" s="19" t="s">
        <v>21</v>
      </c>
      <c r="B12" s="232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13">
        <f t="shared" si="18"/>
        <v>0.75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14" t="str">
        <f>IF(ISNUMBER('2007'!O12),'2007'!O12/100,"XXX")</f>
        <v>XXX</v>
      </c>
      <c r="Q12" s="214" t="str">
        <f>'2007'!P12</f>
        <v>XXX</v>
      </c>
      <c r="R12" s="215">
        <f>IF(ISNUMBER('2007'!Q12),('2007'!Q12/100),"XXX")</f>
        <v>0.36899999999999999</v>
      </c>
      <c r="S12" s="215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1"/>
        <v>0.56175943559017849</v>
      </c>
      <c r="Z12" s="116">
        <f>'2007'!X12</f>
        <v>0.23200000000000001</v>
      </c>
      <c r="AA12" s="132">
        <f>('2007'!Y12+2.5)/5</f>
        <v>0.34853348740000001</v>
      </c>
      <c r="AB12" s="216">
        <f t="shared" si="2"/>
        <v>0.2902667437</v>
      </c>
      <c r="AC12" s="2"/>
      <c r="AE12">
        <f t="shared" si="3"/>
        <v>0.48444285714285718</v>
      </c>
      <c r="AF12">
        <f t="shared" si="4"/>
        <v>0.33460000000000001</v>
      </c>
      <c r="AG12">
        <f t="shared" si="5"/>
        <v>0.51857142857142857</v>
      </c>
      <c r="AH12">
        <f t="shared" si="6"/>
        <v>0.47574594228571432</v>
      </c>
      <c r="AI12">
        <f t="shared" si="7"/>
        <v>0.56566460615000003</v>
      </c>
      <c r="AJ12">
        <f t="shared" si="8"/>
        <v>0.49270437815000001</v>
      </c>
      <c r="AK12">
        <f t="shared" si="9"/>
        <v>0.28699999999999998</v>
      </c>
      <c r="AL12" t="str">
        <f t="shared" si="10"/>
        <v>XXX</v>
      </c>
      <c r="AM12">
        <f t="shared" si="11"/>
        <v>0.36899999999999999</v>
      </c>
      <c r="AN12">
        <f t="shared" si="12"/>
        <v>0.67103944999999998</v>
      </c>
      <c r="AO12">
        <f t="shared" si="13"/>
        <v>0.98653944999999998</v>
      </c>
      <c r="AP12">
        <f t="shared" si="14"/>
        <v>0.87428571428571433</v>
      </c>
      <c r="AQ12">
        <f t="shared" si="15"/>
        <v>0.65214285714285714</v>
      </c>
      <c r="AR12">
        <f t="shared" si="16"/>
        <v>0.60499999999999998</v>
      </c>
      <c r="AS12">
        <f t="shared" si="17"/>
        <v>0.63071428571428567</v>
      </c>
    </row>
    <row r="13" spans="1:45" ht="15.75" customHeight="1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13">
        <f t="shared" si="18"/>
        <v>0.40999999999999992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14" t="str">
        <f>IF(ISNUMBER('2007'!O13),'2007'!O13/100,"XXX")</f>
        <v>XXX</v>
      </c>
      <c r="Q13" s="214">
        <f>'2007'!P13</f>
        <v>0.15263291597366332</v>
      </c>
      <c r="R13" s="215">
        <f>IF(ISNUMBER('2007'!Q13),('2007'!Q13/100),"XXX")</f>
        <v>4.2999999999999997E-2</v>
      </c>
      <c r="S13" s="215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1"/>
        <v>0.30339856250638969</v>
      </c>
      <c r="Z13" s="116">
        <f>'2007'!X13</f>
        <v>0.20699999999999999</v>
      </c>
      <c r="AA13" s="132">
        <f>('2007'!Y13+2.5)/5</f>
        <v>0.40321956280000004</v>
      </c>
      <c r="AB13" s="216">
        <f t="shared" si="2"/>
        <v>0.3051097814</v>
      </c>
      <c r="AC13" s="2"/>
      <c r="AE13">
        <f t="shared" si="3"/>
        <v>0.16871857142857141</v>
      </c>
      <c r="AF13">
        <f t="shared" si="4"/>
        <v>0.19425799999999999</v>
      </c>
      <c r="AG13">
        <f t="shared" si="5"/>
        <v>0.33553942857142854</v>
      </c>
      <c r="AH13">
        <f t="shared" si="6"/>
        <v>0.21209674657142857</v>
      </c>
      <c r="AI13">
        <f t="shared" si="7"/>
        <v>0.22944370634999994</v>
      </c>
      <c r="AJ13">
        <f t="shared" si="8"/>
        <v>0.22921838834999994</v>
      </c>
      <c r="AK13">
        <f t="shared" si="9"/>
        <v>0.1166</v>
      </c>
      <c r="AL13">
        <f t="shared" si="10"/>
        <v>0.15263291597366332</v>
      </c>
      <c r="AM13">
        <f t="shared" si="11"/>
        <v>9.7816457986831667E-2</v>
      </c>
      <c r="AN13">
        <f t="shared" si="12"/>
        <v>0.21565604999999999</v>
      </c>
      <c r="AO13">
        <f t="shared" si="13"/>
        <v>0.61335605000000004</v>
      </c>
      <c r="AP13">
        <f t="shared" si="14"/>
        <v>0.64134285714285721</v>
      </c>
      <c r="AQ13">
        <f t="shared" si="15"/>
        <v>0.36857142857142855</v>
      </c>
      <c r="AR13">
        <f t="shared" si="16"/>
        <v>0.43428571428571427</v>
      </c>
      <c r="AS13">
        <f t="shared" si="17"/>
        <v>0.49714285714285716</v>
      </c>
    </row>
    <row r="14" spans="1:45" ht="15.75" customHeight="1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13">
        <f t="shared" si="18"/>
        <v>0.81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14" t="str">
        <f>IF(ISNUMBER('2007'!O14),'2007'!O14/100,"XXX")</f>
        <v>XXX</v>
      </c>
      <c r="Q14" s="214" t="str">
        <f>'2007'!P14</f>
        <v>XXX</v>
      </c>
      <c r="R14" s="215">
        <f>IF(ISNUMBER('2007'!Q14),('2007'!Q14/100),"XXX")</f>
        <v>9.6000000000000002E-2</v>
      </c>
      <c r="S14" s="215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1"/>
        <v>0.65745705306875002</v>
      </c>
      <c r="Z14" s="116">
        <f>'2007'!X14</f>
        <v>0.76700000000000002</v>
      </c>
      <c r="AA14" s="132">
        <f>('2007'!Y14+2.5)/5</f>
        <v>0.71303641799999995</v>
      </c>
      <c r="AB14" s="216">
        <f t="shared" si="2"/>
        <v>0.74001820900000004</v>
      </c>
      <c r="AC14" s="2"/>
      <c r="AE14">
        <f t="shared" si="3"/>
        <v>0.56390928571428567</v>
      </c>
      <c r="AF14">
        <f t="shared" si="4"/>
        <v>0.56104699999999996</v>
      </c>
      <c r="AG14">
        <f t="shared" si="5"/>
        <v>0.74142342857142851</v>
      </c>
      <c r="AH14">
        <f t="shared" si="6"/>
        <v>0.7333627355714285</v>
      </c>
      <c r="AI14">
        <f t="shared" si="7"/>
        <v>0.64558022454999997</v>
      </c>
      <c r="AJ14">
        <f t="shared" si="8"/>
        <v>0.79993891755000002</v>
      </c>
      <c r="AK14">
        <f t="shared" si="9"/>
        <v>0.96829999999999994</v>
      </c>
      <c r="AL14" t="str">
        <f t="shared" si="10"/>
        <v>XXX</v>
      </c>
      <c r="AM14">
        <f t="shared" si="11"/>
        <v>9.6000000000000002E-2</v>
      </c>
      <c r="AN14">
        <f t="shared" si="12"/>
        <v>0.46422920000000001</v>
      </c>
      <c r="AO14">
        <f t="shared" si="13"/>
        <v>0.91622920000000008</v>
      </c>
      <c r="AP14">
        <f t="shared" si="14"/>
        <v>0.8671428571428571</v>
      </c>
      <c r="AQ14">
        <f t="shared" si="15"/>
        <v>0.71392857142857147</v>
      </c>
      <c r="AR14">
        <f t="shared" si="16"/>
        <v>0.63464285714285718</v>
      </c>
      <c r="AS14">
        <f t="shared" si="17"/>
        <v>0.61428571428571432</v>
      </c>
    </row>
    <row r="15" spans="1:45" ht="15.75" customHeight="1">
      <c r="A15" s="19" t="s">
        <v>24</v>
      </c>
      <c r="B15" s="232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13">
        <f t="shared" si="18"/>
        <v>0.52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14" t="str">
        <f>IF(ISNUMBER('2007'!O15),'2007'!O15/100,"XXX")</f>
        <v>XXX</v>
      </c>
      <c r="Q15" s="214">
        <f>'2007'!P15</f>
        <v>0.47649135589599612</v>
      </c>
      <c r="R15" s="215" t="str">
        <f>IF(ISNUMBER('2007'!Q15),('2007'!Q15/100),"XXX")</f>
        <v>XXX</v>
      </c>
      <c r="S15" s="215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1"/>
        <v>0.70182672058919926</v>
      </c>
      <c r="Z15" s="116">
        <f>'2007'!X15</f>
        <v>0.223</v>
      </c>
      <c r="AA15" s="132">
        <f>('2007'!Y15+2.5)/5</f>
        <v>0.18469793800000001</v>
      </c>
      <c r="AB15" s="216">
        <f t="shared" si="2"/>
        <v>0.20384896899999999</v>
      </c>
      <c r="AC15" s="2"/>
      <c r="AE15">
        <f t="shared" si="3"/>
        <v>0.2823</v>
      </c>
      <c r="AF15">
        <f t="shared" si="4"/>
        <v>0.2823</v>
      </c>
      <c r="AG15" t="str">
        <f t="shared" si="5"/>
        <v>XXX</v>
      </c>
      <c r="AH15">
        <f t="shared" si="6"/>
        <v>0.79894929000000003</v>
      </c>
      <c r="AI15">
        <f t="shared" si="7"/>
        <v>0.77050494705000006</v>
      </c>
      <c r="AJ15">
        <f t="shared" si="8"/>
        <v>0.87103030204999998</v>
      </c>
      <c r="AK15">
        <f t="shared" si="9"/>
        <v>1</v>
      </c>
      <c r="AL15">
        <f t="shared" si="10"/>
        <v>0.47649135589599612</v>
      </c>
      <c r="AM15">
        <f t="shared" si="11"/>
        <v>0.47649135589599612</v>
      </c>
      <c r="AN15">
        <f t="shared" si="12"/>
        <v>0.96067459999999993</v>
      </c>
      <c r="AO15">
        <f t="shared" si="13"/>
        <v>0.97983730000000002</v>
      </c>
      <c r="AP15">
        <f t="shared" si="14"/>
        <v>0.999</v>
      </c>
      <c r="AQ15" t="str">
        <f t="shared" si="15"/>
        <v>XXX</v>
      </c>
      <c r="AR15" t="str">
        <f t="shared" si="16"/>
        <v>XXX</v>
      </c>
      <c r="AS15" t="str">
        <f t="shared" si="17"/>
        <v>XXX</v>
      </c>
    </row>
    <row r="16" spans="1:45" ht="15.75" customHeight="1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13">
        <f t="shared" si="18"/>
        <v>0.85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14">
        <f>IF(ISNUMBER('2007'!O16),'2007'!O16/100,"XXX")</f>
        <v>1</v>
      </c>
      <c r="Q16" s="214" t="str">
        <f>'2007'!P16</f>
        <v>XXX</v>
      </c>
      <c r="R16" s="215">
        <f>IF(ISNUMBER('2007'!Q16),('2007'!Q16/100),"XXX")</f>
        <v>1</v>
      </c>
      <c r="S16" s="215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1"/>
        <v>0.84402819907678583</v>
      </c>
      <c r="Z16" s="116">
        <f>'2007'!X16</f>
        <v>0.88600000000000001</v>
      </c>
      <c r="AA16" s="132">
        <f>('2007'!Y16+2.5)/5</f>
        <v>0.77695713039999992</v>
      </c>
      <c r="AB16" s="216">
        <f t="shared" si="2"/>
        <v>0.83147856519999996</v>
      </c>
      <c r="AC16" s="2"/>
      <c r="AE16">
        <f t="shared" si="3"/>
        <v>0.6646914285714286</v>
      </c>
      <c r="AF16">
        <f t="shared" si="4"/>
        <v>0.52224000000000004</v>
      </c>
      <c r="AG16">
        <f t="shared" si="5"/>
        <v>0.88857142857142857</v>
      </c>
      <c r="AH16">
        <f t="shared" si="6"/>
        <v>0.94428571428571428</v>
      </c>
      <c r="AI16">
        <f t="shared" si="7"/>
        <v>0.89578810689999999</v>
      </c>
      <c r="AJ16">
        <f t="shared" si="8"/>
        <v>0.89578810689999999</v>
      </c>
      <c r="AK16">
        <f t="shared" si="9"/>
        <v>1</v>
      </c>
      <c r="AL16">
        <f t="shared" si="10"/>
        <v>1</v>
      </c>
      <c r="AM16">
        <f t="shared" si="11"/>
        <v>1</v>
      </c>
      <c r="AN16">
        <f t="shared" si="12"/>
        <v>0.92460319999999996</v>
      </c>
      <c r="AO16">
        <f t="shared" si="13"/>
        <v>0.92460319999999996</v>
      </c>
      <c r="AP16">
        <f t="shared" si="14"/>
        <v>0.92357142857142849</v>
      </c>
      <c r="AQ16">
        <f t="shared" si="15"/>
        <v>0.74928571428571433</v>
      </c>
      <c r="AR16">
        <f t="shared" si="16"/>
        <v>0.67714285714285716</v>
      </c>
      <c r="AS16">
        <f t="shared" si="17"/>
        <v>0.62928571428571423</v>
      </c>
    </row>
    <row r="17" spans="1:45" ht="15.75" customHeight="1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13">
        <f t="shared" si="18"/>
        <v>0.70500000000000018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14" t="str">
        <f>IF(ISNUMBER('2007'!O17),'2007'!O17/100,"XXX")</f>
        <v>XXX</v>
      </c>
      <c r="Q17" s="214">
        <f>'2007'!P17</f>
        <v>8.0426269769668574E-2</v>
      </c>
      <c r="R17" s="215" t="str">
        <f>IF(ISNUMBER('2007'!Q17),('2007'!Q17/100),"XXX")</f>
        <v>XXX</v>
      </c>
      <c r="S17" s="215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1"/>
        <v>0.33083366581763712</v>
      </c>
      <c r="Z17" s="116">
        <f>'2007'!X17</f>
        <v>0.66500000000000004</v>
      </c>
      <c r="AA17" s="132">
        <f>('2007'!Y17+2.5)/5</f>
        <v>0.58517004259999994</v>
      </c>
      <c r="AB17" s="216">
        <f t="shared" si="2"/>
        <v>0.62508502129999999</v>
      </c>
      <c r="AC17" s="2"/>
      <c r="AE17">
        <f t="shared" si="3"/>
        <v>0.18671642857142856</v>
      </c>
      <c r="AF17">
        <f t="shared" si="4"/>
        <v>0.217752</v>
      </c>
      <c r="AG17">
        <f t="shared" si="5"/>
        <v>0.43817842857142858</v>
      </c>
      <c r="AH17">
        <f t="shared" si="6"/>
        <v>0.29816588657142856</v>
      </c>
      <c r="AI17">
        <f t="shared" si="7"/>
        <v>0.31458827820000002</v>
      </c>
      <c r="AJ17">
        <f t="shared" si="8"/>
        <v>0.41759382020000002</v>
      </c>
      <c r="AK17">
        <f t="shared" si="9"/>
        <v>0.32519999999999999</v>
      </c>
      <c r="AL17">
        <f t="shared" si="10"/>
        <v>8.0426269769668574E-2</v>
      </c>
      <c r="AM17">
        <f t="shared" si="11"/>
        <v>8.0426269769668574E-2</v>
      </c>
      <c r="AN17">
        <f t="shared" si="12"/>
        <v>0.10146269999999999</v>
      </c>
      <c r="AO17">
        <f t="shared" si="13"/>
        <v>0.31263135000000003</v>
      </c>
      <c r="AP17">
        <f t="shared" si="14"/>
        <v>0.5226142857142857</v>
      </c>
      <c r="AQ17">
        <f t="shared" si="15"/>
        <v>0.46750000000000003</v>
      </c>
      <c r="AR17">
        <f t="shared" si="16"/>
        <v>0.48964285714285716</v>
      </c>
      <c r="AS17">
        <f t="shared" si="17"/>
        <v>0.52142857142857146</v>
      </c>
    </row>
    <row r="18" spans="1:45" ht="15.75" customHeight="1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13">
        <f t="shared" si="18"/>
        <v>0.5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14" t="str">
        <f>IF(ISNUMBER('2007'!O18),'2007'!O18/100,"XXX")</f>
        <v>XXX</v>
      </c>
      <c r="Q18" s="214">
        <f>'2007'!P18</f>
        <v>0.43673019409179686</v>
      </c>
      <c r="R18" s="215">
        <f>IF(ISNUMBER('2007'!Q18),('2007'!Q18/100),"XXX")</f>
        <v>0.34399999999999997</v>
      </c>
      <c r="S18" s="215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1"/>
        <v>0.47756358655663012</v>
      </c>
      <c r="Z18" s="116">
        <f>'2007'!X18</f>
        <v>0.73</v>
      </c>
      <c r="AA18" s="132">
        <f>('2007'!Y18+2.5)/5</f>
        <v>0.5221890106</v>
      </c>
      <c r="AB18" s="216">
        <f t="shared" si="2"/>
        <v>0.62609450529999999</v>
      </c>
      <c r="AC18" s="2"/>
      <c r="AE18">
        <f t="shared" si="3"/>
        <v>0.19480142857142857</v>
      </c>
      <c r="AF18">
        <f t="shared" si="4"/>
        <v>7.2459999999999997E-2</v>
      </c>
      <c r="AG18">
        <f t="shared" si="5"/>
        <v>0.31857142857142856</v>
      </c>
      <c r="AH18">
        <f t="shared" si="6"/>
        <v>0.43683998828571424</v>
      </c>
      <c r="AI18">
        <f t="shared" si="7"/>
        <v>0.62374459304999996</v>
      </c>
      <c r="AJ18">
        <f t="shared" si="8"/>
        <v>0.76939807380000003</v>
      </c>
      <c r="AK18">
        <f t="shared" si="9"/>
        <v>0.84641550950000011</v>
      </c>
      <c r="AL18">
        <f t="shared" si="10"/>
        <v>0.43673019409179686</v>
      </c>
      <c r="AM18">
        <f t="shared" si="11"/>
        <v>0.39036509704589839</v>
      </c>
      <c r="AN18">
        <f t="shared" si="12"/>
        <v>0.37114634999999996</v>
      </c>
      <c r="AO18">
        <f t="shared" si="13"/>
        <v>0.65839634999999996</v>
      </c>
      <c r="AP18">
        <f t="shared" si="14"/>
        <v>0.65496428571428567</v>
      </c>
      <c r="AQ18">
        <f t="shared" si="15"/>
        <v>0.35035714285714287</v>
      </c>
      <c r="AR18">
        <f t="shared" si="16"/>
        <v>0.40107142857142858</v>
      </c>
      <c r="AS18">
        <f t="shared" si="17"/>
        <v>0.43785714285714289</v>
      </c>
    </row>
    <row r="19" spans="1:45" ht="15.75" customHeight="1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13">
        <f t="shared" si="18"/>
        <v>0.75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14">
        <f>IF(ISNUMBER('2007'!O19),'2007'!O19/100,"XXX")</f>
        <v>0.69499999999999995</v>
      </c>
      <c r="Q19" s="214">
        <f>'2007'!P19</f>
        <v>0.55816793441772461</v>
      </c>
      <c r="R19" s="215" t="str">
        <f>IF(ISNUMBER('2007'!Q19),('2007'!Q19/100),"XXX")</f>
        <v>XXX</v>
      </c>
      <c r="S19" s="215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1"/>
        <v>0.56433109124775127</v>
      </c>
      <c r="Z19" s="116">
        <f>'2007'!X19</f>
        <v>0.59399999999999997</v>
      </c>
      <c r="AA19" s="132">
        <f>('2007'!Y19+2.5)/5</f>
        <v>0.53934422739999999</v>
      </c>
      <c r="AB19" s="216">
        <f t="shared" si="2"/>
        <v>0.56667211369999992</v>
      </c>
      <c r="AC19" s="2"/>
      <c r="AE19">
        <f t="shared" si="3"/>
        <v>0.2557935714285714</v>
      </c>
      <c r="AF19">
        <f t="shared" si="4"/>
        <v>0.18873000000000001</v>
      </c>
      <c r="AG19">
        <f t="shared" si="5"/>
        <v>0.52857142857142858</v>
      </c>
      <c r="AH19">
        <f t="shared" si="6"/>
        <v>0.76428571428571423</v>
      </c>
      <c r="AI19">
        <f t="shared" si="7"/>
        <v>0.77864665984999992</v>
      </c>
      <c r="AJ19">
        <f t="shared" si="8"/>
        <v>0.55729331969999996</v>
      </c>
      <c r="AK19">
        <f t="shared" si="9"/>
        <v>0.69499999999999995</v>
      </c>
      <c r="AL19">
        <f t="shared" si="10"/>
        <v>0.62658396720886222</v>
      </c>
      <c r="AM19">
        <f t="shared" si="11"/>
        <v>0.55816793441772461</v>
      </c>
      <c r="AN19">
        <f t="shared" si="12"/>
        <v>0.74570970000000003</v>
      </c>
      <c r="AO19">
        <f t="shared" si="13"/>
        <v>0.87275484999999997</v>
      </c>
      <c r="AP19">
        <f t="shared" si="14"/>
        <v>0.70847142857142864</v>
      </c>
      <c r="AQ19">
        <f t="shared" si="15"/>
        <v>0.39642857142857146</v>
      </c>
      <c r="AR19">
        <f t="shared" si="16"/>
        <v>0.43999999999999995</v>
      </c>
      <c r="AS19">
        <f t="shared" si="17"/>
        <v>0.42928571428571427</v>
      </c>
    </row>
    <row r="20" spans="1:45" ht="15.75" customHeight="1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13">
        <f t="shared" si="18"/>
        <v>0.75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14" t="str">
        <f>IF(ISNUMBER('2007'!O20),'2007'!O20/100,"XXX")</f>
        <v>XXX</v>
      </c>
      <c r="Q20" s="214">
        <f>'2007'!P20</f>
        <v>0.6190918445587158</v>
      </c>
      <c r="R20" s="215">
        <f>IF(ISNUMBER('2007'!Q20),('2007'!Q20/100),"XXX")</f>
        <v>8.4000000000000005E-2</v>
      </c>
      <c r="S20" s="215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1"/>
        <v>0.61885847159474117</v>
      </c>
      <c r="Z20" s="116">
        <f>'2007'!X20</f>
        <v>0.72699999999999998</v>
      </c>
      <c r="AA20" s="132">
        <f>('2007'!Y20+2.5)/5</f>
        <v>0.61216709619999998</v>
      </c>
      <c r="AB20" s="216">
        <f t="shared" si="2"/>
        <v>0.66958354809999998</v>
      </c>
      <c r="AC20" s="2"/>
      <c r="AE20">
        <f t="shared" si="3"/>
        <v>0.32907999999999998</v>
      </c>
      <c r="AF20">
        <f t="shared" si="4"/>
        <v>0.55408000000000002</v>
      </c>
      <c r="AG20">
        <f t="shared" si="5"/>
        <v>0.77</v>
      </c>
      <c r="AH20">
        <f t="shared" si="6"/>
        <v>0.57230944199999989</v>
      </c>
      <c r="AI20">
        <f t="shared" si="7"/>
        <v>0.76844632904999999</v>
      </c>
      <c r="AJ20">
        <f t="shared" si="8"/>
        <v>0.84963688704999996</v>
      </c>
      <c r="AK20">
        <f t="shared" si="9"/>
        <v>0.76700000000000002</v>
      </c>
      <c r="AL20">
        <f t="shared" si="10"/>
        <v>0.6190918445587158</v>
      </c>
      <c r="AM20">
        <f t="shared" si="11"/>
        <v>0.35154592227935788</v>
      </c>
      <c r="AN20">
        <f t="shared" si="12"/>
        <v>0.38786694999999999</v>
      </c>
      <c r="AO20">
        <f t="shared" si="13"/>
        <v>0.78836695000000001</v>
      </c>
      <c r="AP20">
        <f t="shared" si="14"/>
        <v>0.74892857142857139</v>
      </c>
      <c r="AQ20">
        <f t="shared" si="15"/>
        <v>0.61285714285714288</v>
      </c>
      <c r="AR20">
        <f t="shared" si="16"/>
        <v>0.5714285714285714</v>
      </c>
      <c r="AS20">
        <f t="shared" si="17"/>
        <v>0.56357142857142861</v>
      </c>
    </row>
    <row r="21" spans="1:45" ht="15.75" customHeight="1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13">
        <f t="shared" si="18"/>
        <v>0.54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14" t="str">
        <f>IF(ISNUMBER('2007'!O21),'2007'!O21/100,"XXX")</f>
        <v>XXX</v>
      </c>
      <c r="Q21" s="214">
        <f>'2007'!P21</f>
        <v>0.25544664859771726</v>
      </c>
      <c r="R21" s="215">
        <f>IF(ISNUMBER('2007'!Q21),('2007'!Q21/100),"XXX")</f>
        <v>0.37</v>
      </c>
      <c r="S21" s="215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1"/>
        <v>0.57266191180432158</v>
      </c>
      <c r="Z21" s="116">
        <f>'2007'!X21</f>
        <v>0.873</v>
      </c>
      <c r="AA21" s="132">
        <f>('2007'!Y21+2.5)/5</f>
        <v>0.61780335900000005</v>
      </c>
      <c r="AB21" s="216">
        <f t="shared" si="2"/>
        <v>0.74540167950000003</v>
      </c>
      <c r="AC21" s="2"/>
      <c r="AE21">
        <f t="shared" si="3"/>
        <v>0.32834571428571424</v>
      </c>
      <c r="AF21">
        <f t="shared" si="4"/>
        <v>0.47831299999999999</v>
      </c>
      <c r="AG21">
        <f t="shared" si="5"/>
        <v>0.52568157142857141</v>
      </c>
      <c r="AH21">
        <f t="shared" si="6"/>
        <v>0.50489167742857144</v>
      </c>
      <c r="AI21">
        <f t="shared" si="7"/>
        <v>0.68299250584999993</v>
      </c>
      <c r="AJ21">
        <f t="shared" si="8"/>
        <v>0.83452939984999996</v>
      </c>
      <c r="AK21">
        <f t="shared" si="9"/>
        <v>1</v>
      </c>
      <c r="AL21">
        <f t="shared" si="10"/>
        <v>0.25544664859771726</v>
      </c>
      <c r="AM21">
        <f t="shared" si="11"/>
        <v>0.31272332429885863</v>
      </c>
      <c r="AN21">
        <f t="shared" si="12"/>
        <v>0.53433075000000008</v>
      </c>
      <c r="AO21">
        <f t="shared" si="13"/>
        <v>0.83798075000000005</v>
      </c>
      <c r="AP21">
        <f t="shared" si="14"/>
        <v>0.7800785714285714</v>
      </c>
      <c r="AQ21">
        <f t="shared" si="15"/>
        <v>0.46071428571428574</v>
      </c>
      <c r="AR21">
        <f t="shared" si="16"/>
        <v>0.42428571428571427</v>
      </c>
      <c r="AS21">
        <f t="shared" si="17"/>
        <v>0.43285714285714288</v>
      </c>
    </row>
    <row r="22" spans="1:45" ht="15.75" customHeight="1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13">
        <f t="shared" si="18"/>
        <v>0.75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14" t="str">
        <f>IF(ISNUMBER('2007'!O22),'2007'!O22/100,"XXX")</f>
        <v>XXX</v>
      </c>
      <c r="Q22" s="214" t="str">
        <f>'2007'!P22</f>
        <v>XXX</v>
      </c>
      <c r="R22" s="215">
        <f>IF(ISNUMBER('2007'!Q22),('2007'!Q22/100),"XXX")</f>
        <v>0.14699999999999999</v>
      </c>
      <c r="S22" s="215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1"/>
        <v>0.51010365977232142</v>
      </c>
      <c r="Z22" s="116" t="s">
        <v>264</v>
      </c>
      <c r="AA22" s="132">
        <f>('2007'!Y22+2.5)/5</f>
        <v>0.30892163520000004</v>
      </c>
      <c r="AB22" s="216">
        <f t="shared" si="2"/>
        <v>0.30892163520000004</v>
      </c>
      <c r="AC22" s="2"/>
      <c r="AE22">
        <f t="shared" si="3"/>
        <v>0.45048214285714283</v>
      </c>
      <c r="AF22">
        <f t="shared" si="4"/>
        <v>0.28678100000000001</v>
      </c>
      <c r="AG22">
        <f t="shared" si="5"/>
        <v>0.48915600000000004</v>
      </c>
      <c r="AH22">
        <f t="shared" si="6"/>
        <v>0.50608050599999999</v>
      </c>
      <c r="AI22">
        <f t="shared" si="7"/>
        <v>0.60715550674999996</v>
      </c>
      <c r="AJ22">
        <f t="shared" si="8"/>
        <v>0.56332500075000003</v>
      </c>
      <c r="AK22">
        <f t="shared" si="9"/>
        <v>0.2545</v>
      </c>
      <c r="AL22" t="str">
        <f t="shared" si="10"/>
        <v>XXX</v>
      </c>
      <c r="AM22">
        <f t="shared" si="11"/>
        <v>0.14699999999999999</v>
      </c>
      <c r="AN22">
        <f t="shared" si="12"/>
        <v>0.53298210000000001</v>
      </c>
      <c r="AO22">
        <f t="shared" si="13"/>
        <v>0.91896420000000001</v>
      </c>
      <c r="AP22">
        <f t="shared" si="14"/>
        <v>0.63285714285714278</v>
      </c>
      <c r="AQ22">
        <f t="shared" si="15"/>
        <v>0.62857142857142856</v>
      </c>
      <c r="AR22">
        <f t="shared" si="16"/>
        <v>0.59571428571428575</v>
      </c>
      <c r="AS22">
        <f t="shared" si="17"/>
        <v>0.58499999999999996</v>
      </c>
    </row>
    <row r="23" spans="1:45" ht="15.75" customHeight="1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13">
        <f t="shared" si="18"/>
        <v>0.62500000000000011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14">
        <f>IF(ISNUMBER('2007'!O23),'2007'!O23/100,"XXX")</f>
        <v>1</v>
      </c>
      <c r="Q23" s="214">
        <f>'2007'!P23</f>
        <v>0.21473228931427002</v>
      </c>
      <c r="R23" s="215">
        <f>IF(ISNUMBER('2007'!Q23),('2007'!Q23/100),"XXX")</f>
        <v>0.28800000000000003</v>
      </c>
      <c r="S23" s="215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1"/>
        <v>0.57558100142857049</v>
      </c>
      <c r="Z23" s="116">
        <f>'2007'!X23</f>
        <v>0.71799999999999997</v>
      </c>
      <c r="AA23" s="132">
        <f>('2007'!Y23+2.5)/5</f>
        <v>0.6475322604</v>
      </c>
      <c r="AB23" s="216">
        <f t="shared" si="2"/>
        <v>0.68276613019999999</v>
      </c>
      <c r="AC23" s="2"/>
      <c r="AE23">
        <f t="shared" si="3"/>
        <v>0.36139214285714283</v>
      </c>
      <c r="AF23">
        <f t="shared" si="4"/>
        <v>0.40493599999999996</v>
      </c>
      <c r="AG23">
        <f t="shared" si="5"/>
        <v>0.51425814285714289</v>
      </c>
      <c r="AH23">
        <f t="shared" si="6"/>
        <v>0.60628613585714275</v>
      </c>
      <c r="AI23">
        <f t="shared" si="7"/>
        <v>0.63046548819999992</v>
      </c>
      <c r="AJ23">
        <f t="shared" si="8"/>
        <v>0.78703649519999996</v>
      </c>
      <c r="AK23">
        <f t="shared" si="9"/>
        <v>1</v>
      </c>
      <c r="AL23">
        <f t="shared" si="10"/>
        <v>0.60736614465713501</v>
      </c>
      <c r="AM23">
        <f t="shared" si="11"/>
        <v>0.25136614465713503</v>
      </c>
      <c r="AN23">
        <f t="shared" si="12"/>
        <v>0.58330894999999994</v>
      </c>
      <c r="AO23">
        <f t="shared" si="13"/>
        <v>0.93930895000000003</v>
      </c>
      <c r="AP23">
        <f t="shared" si="14"/>
        <v>0.74785714285714289</v>
      </c>
      <c r="AQ23">
        <f t="shared" si="15"/>
        <v>0.41928571428571432</v>
      </c>
      <c r="AR23">
        <f t="shared" si="16"/>
        <v>0.45285714285714285</v>
      </c>
      <c r="AS23">
        <f t="shared" si="17"/>
        <v>0.48857142857142855</v>
      </c>
    </row>
    <row r="24" spans="1:45" ht="15.75" customHeight="1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13">
        <f t="shared" si="18"/>
        <v>0.7400000000000001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14" t="str">
        <f>IF(ISNUMBER('2007'!O24),'2007'!O24/100,"XXX")</f>
        <v>XXX</v>
      </c>
      <c r="Q24" s="214">
        <f>'2007'!P24</f>
        <v>0.36973667144775391</v>
      </c>
      <c r="R24" s="215">
        <f>IF(ISNUMBER('2007'!Q24),('2007'!Q24/100),"XXX")</f>
        <v>3.6000000000000004E-2</v>
      </c>
      <c r="S24" s="215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1"/>
        <v>0.41478836852887746</v>
      </c>
      <c r="Z24" s="116">
        <f>'2007'!X24</f>
        <v>0.56399999999999995</v>
      </c>
      <c r="AA24" s="132">
        <f>('2007'!Y24+2.5)/5</f>
        <v>0.45471059079999998</v>
      </c>
      <c r="AB24" s="216">
        <f t="shared" si="2"/>
        <v>0.50935529540000002</v>
      </c>
      <c r="AC24" s="2"/>
      <c r="AE24">
        <f t="shared" si="3"/>
        <v>0.17558571428571429</v>
      </c>
      <c r="AF24">
        <f t="shared" si="4"/>
        <v>0.31817499999999999</v>
      </c>
      <c r="AG24">
        <f t="shared" si="5"/>
        <v>0.53973214285714288</v>
      </c>
      <c r="AH24">
        <f t="shared" si="6"/>
        <v>0.37106992585714282</v>
      </c>
      <c r="AI24">
        <f t="shared" si="7"/>
        <v>0.50624541964999992</v>
      </c>
      <c r="AJ24">
        <f t="shared" si="8"/>
        <v>0.62268263665000001</v>
      </c>
      <c r="AK24">
        <f t="shared" si="9"/>
        <v>0.51929999999999998</v>
      </c>
      <c r="AL24">
        <f t="shared" si="10"/>
        <v>0.36973667144775391</v>
      </c>
      <c r="AM24">
        <f t="shared" si="11"/>
        <v>0.20286833572387697</v>
      </c>
      <c r="AN24">
        <f t="shared" si="12"/>
        <v>7.4511049999999995E-2</v>
      </c>
      <c r="AO24">
        <f t="shared" si="13"/>
        <v>0.30636105000000002</v>
      </c>
      <c r="AP24">
        <f t="shared" si="14"/>
        <v>0.55342142857142851</v>
      </c>
      <c r="AQ24">
        <f t="shared" si="15"/>
        <v>0.50607142857142851</v>
      </c>
      <c r="AR24">
        <f t="shared" si="16"/>
        <v>0.5010714285714285</v>
      </c>
      <c r="AS24">
        <f t="shared" si="17"/>
        <v>0.56214285714285706</v>
      </c>
    </row>
    <row r="25" spans="1:45" ht="15.75" customHeight="1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13">
        <f t="shared" si="18"/>
        <v>0.25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14" t="str">
        <f>IF(ISNUMBER('2007'!O25),'2007'!O25/100,"XXX")</f>
        <v>XXX</v>
      </c>
      <c r="Q25" s="214">
        <f>'2007'!P25</f>
        <v>0.4891377925872803</v>
      </c>
      <c r="R25" s="215" t="str">
        <f>IF(ISNUMBER('2007'!Q25),('2007'!Q25/100),"XXX")</f>
        <v>XXX</v>
      </c>
      <c r="S25" s="215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1"/>
        <v>0.39115504087519576</v>
      </c>
      <c r="Z25" s="116">
        <f>'2007'!X25</f>
        <v>0.40799999999999997</v>
      </c>
      <c r="AA25" s="132">
        <f>('2007'!Y25+2.5)/5</f>
        <v>0.37606356139999997</v>
      </c>
      <c r="AB25" s="216">
        <f t="shared" si="2"/>
        <v>0.3920317807</v>
      </c>
      <c r="AC25" s="2"/>
      <c r="AE25">
        <f t="shared" si="3"/>
        <v>0.13883428571428572</v>
      </c>
      <c r="AF25">
        <f t="shared" si="4"/>
        <v>0.31064400000000003</v>
      </c>
      <c r="AG25">
        <f t="shared" si="5"/>
        <v>0.49109542857142857</v>
      </c>
      <c r="AH25">
        <f t="shared" si="6"/>
        <v>0.42995495257142857</v>
      </c>
      <c r="AI25">
        <f t="shared" si="7"/>
        <v>0.56784834870000001</v>
      </c>
      <c r="AJ25">
        <f t="shared" si="8"/>
        <v>0.53296482469999995</v>
      </c>
      <c r="AK25">
        <f t="shared" si="9"/>
        <v>0.42299999999999993</v>
      </c>
      <c r="AL25">
        <f t="shared" si="10"/>
        <v>0.4891377925872803</v>
      </c>
      <c r="AM25">
        <f t="shared" si="11"/>
        <v>0.4891377925872803</v>
      </c>
      <c r="AN25">
        <f t="shared" si="12"/>
        <v>0.13249180000000002</v>
      </c>
      <c r="AO25">
        <f t="shared" si="13"/>
        <v>0.19789590000000001</v>
      </c>
      <c r="AP25">
        <f t="shared" si="14"/>
        <v>0.33522142857142856</v>
      </c>
      <c r="AQ25">
        <f t="shared" si="15"/>
        <v>0.36428571428571432</v>
      </c>
      <c r="AR25">
        <f t="shared" si="16"/>
        <v>0.39642857142857146</v>
      </c>
      <c r="AS25">
        <f t="shared" si="17"/>
        <v>0.45714285714285718</v>
      </c>
    </row>
    <row r="26" spans="1:45" ht="15.75" customHeight="1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13">
        <f t="shared" si="18"/>
        <v>0.5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14" t="str">
        <f>IF(ISNUMBER('2007'!O26),'2007'!O26/100,"XXX")</f>
        <v>XXX</v>
      </c>
      <c r="Q26" s="214">
        <f>'2007'!P26</f>
        <v>0.17919692993164063</v>
      </c>
      <c r="R26" s="215">
        <f>IF(ISNUMBER('2007'!Q26),('2007'!Q26/100),"XXX")</f>
        <v>4.2999999999999997E-2</v>
      </c>
      <c r="S26" s="215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1"/>
        <v>0.31147324230465612</v>
      </c>
      <c r="Z26" s="116">
        <f>'2007'!X26</f>
        <v>0.31900000000000001</v>
      </c>
      <c r="AA26" s="132">
        <f>('2007'!Y26+2.5)/5</f>
        <v>0.33472597599999998</v>
      </c>
      <c r="AB26" s="216">
        <f t="shared" si="2"/>
        <v>0.32686298800000002</v>
      </c>
      <c r="AC26" s="2"/>
      <c r="AE26">
        <f t="shared" si="3"/>
        <v>0.20158857142857142</v>
      </c>
      <c r="AF26">
        <f t="shared" si="4"/>
        <v>0.163521</v>
      </c>
      <c r="AG26">
        <f t="shared" si="5"/>
        <v>0.33907528571428569</v>
      </c>
      <c r="AH26">
        <f t="shared" si="6"/>
        <v>0.28291367771428572</v>
      </c>
      <c r="AI26">
        <f t="shared" si="7"/>
        <v>0.3537815949</v>
      </c>
      <c r="AJ26">
        <f t="shared" si="8"/>
        <v>0.28522170289999998</v>
      </c>
      <c r="AK26">
        <f t="shared" si="9"/>
        <v>5.7279000000000004E-2</v>
      </c>
      <c r="AL26">
        <f t="shared" si="10"/>
        <v>0.17919692993164063</v>
      </c>
      <c r="AM26">
        <f t="shared" si="11"/>
        <v>0.11109846496582032</v>
      </c>
      <c r="AN26">
        <f t="shared" si="12"/>
        <v>0.21858445000000001</v>
      </c>
      <c r="AO26">
        <f t="shared" si="13"/>
        <v>0.51753445000000009</v>
      </c>
      <c r="AP26">
        <f t="shared" si="14"/>
        <v>0.64090000000000003</v>
      </c>
      <c r="AQ26">
        <f t="shared" si="15"/>
        <v>0.38499999999999995</v>
      </c>
      <c r="AR26">
        <f t="shared" si="16"/>
        <v>0.47892857142857137</v>
      </c>
      <c r="AS26">
        <f t="shared" si="17"/>
        <v>0.52642857142857147</v>
      </c>
    </row>
    <row r="27" spans="1:45" ht="15.75" customHeight="1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13">
        <f t="shared" si="18"/>
        <v>0.5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14" t="str">
        <f>IF(ISNUMBER('2007'!O27),'2007'!O27/100,"XXX")</f>
        <v>XXX</v>
      </c>
      <c r="Q27" s="214">
        <f>'2007'!P27</f>
        <v>6.1492912471294405E-3</v>
      </c>
      <c r="R27" s="215">
        <f>IF(ISNUMBER('2007'!Q27),('2007'!Q27/100),"XXX")</f>
        <v>2E-3</v>
      </c>
      <c r="S27" s="215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1"/>
        <v>0.29554813289758841</v>
      </c>
      <c r="Z27" s="116">
        <f>'2007'!X27</f>
        <v>0.33100000000000002</v>
      </c>
      <c r="AA27" s="132">
        <f>('2007'!Y27+2.5)/5</f>
        <v>0.31123460540000003</v>
      </c>
      <c r="AB27" s="216">
        <f t="shared" si="2"/>
        <v>0.32111730270000005</v>
      </c>
      <c r="AC27" s="2"/>
      <c r="AE27">
        <f t="shared" si="3"/>
        <v>0.17889285714285713</v>
      </c>
      <c r="AF27">
        <f t="shared" si="4"/>
        <v>0.277115</v>
      </c>
      <c r="AG27">
        <f t="shared" si="5"/>
        <v>0.45965071428571425</v>
      </c>
      <c r="AH27">
        <f t="shared" si="6"/>
        <v>0.27507423228571426</v>
      </c>
      <c r="AI27">
        <f t="shared" si="7"/>
        <v>0.18549852470000006</v>
      </c>
      <c r="AJ27">
        <f t="shared" si="8"/>
        <v>0.22051000670000004</v>
      </c>
      <c r="AK27">
        <f t="shared" si="9"/>
        <v>0.19160000000000002</v>
      </c>
      <c r="AL27">
        <f t="shared" si="10"/>
        <v>6.1492912471294405E-3</v>
      </c>
      <c r="AM27">
        <f t="shared" si="11"/>
        <v>4.0746456235647207E-3</v>
      </c>
      <c r="AN27">
        <f t="shared" si="12"/>
        <v>0.11008975</v>
      </c>
      <c r="AO27">
        <f t="shared" si="13"/>
        <v>0.46323974999999995</v>
      </c>
      <c r="AP27">
        <f t="shared" si="14"/>
        <v>0.61629285714285709</v>
      </c>
      <c r="AQ27">
        <f t="shared" si="15"/>
        <v>0.40428571428571425</v>
      </c>
      <c r="AR27">
        <f t="shared" si="16"/>
        <v>0.41785714285714282</v>
      </c>
      <c r="AS27">
        <f t="shared" si="17"/>
        <v>0.47714285714285709</v>
      </c>
    </row>
    <row r="28" spans="1:45" ht="15.75" customHeight="1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13">
        <f t="shared" si="18"/>
        <v>0.85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14">
        <f>IF(ISNUMBER('2007'!O28),'2007'!O28/100,"XXX")</f>
        <v>0.92099999999999993</v>
      </c>
      <c r="Q28" s="214" t="str">
        <f>'2007'!P28</f>
        <v>XXX</v>
      </c>
      <c r="R28" s="215">
        <f>IF(ISNUMBER('2007'!Q28),('2007'!Q28/100),"XXX")</f>
        <v>0.99</v>
      </c>
      <c r="S28" s="215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1"/>
        <v>0.85313320983482144</v>
      </c>
      <c r="Z28" s="116">
        <f>'2007'!X28</f>
        <v>0.83399999999999996</v>
      </c>
      <c r="AA28" s="132">
        <f>('2007'!Y28+2.5)/5</f>
        <v>0.78157517920000008</v>
      </c>
      <c r="AB28" s="216">
        <f t="shared" si="2"/>
        <v>0.80778758959999997</v>
      </c>
      <c r="AC28" s="2"/>
      <c r="AE28">
        <f t="shared" si="3"/>
        <v>0.78042785714285712</v>
      </c>
      <c r="AF28">
        <f t="shared" si="4"/>
        <v>0.69657000000000002</v>
      </c>
      <c r="AG28">
        <f t="shared" si="5"/>
        <v>0.79285714285714282</v>
      </c>
      <c r="AH28">
        <f t="shared" si="6"/>
        <v>0.89642857142857135</v>
      </c>
      <c r="AI28">
        <f t="shared" si="7"/>
        <v>0.92202430725000006</v>
      </c>
      <c r="AJ28">
        <f t="shared" si="8"/>
        <v>0.92202430725000006</v>
      </c>
      <c r="AK28">
        <f t="shared" si="9"/>
        <v>0.96049999999999991</v>
      </c>
      <c r="AL28">
        <f t="shared" si="10"/>
        <v>0.92099999999999993</v>
      </c>
      <c r="AM28">
        <f t="shared" si="11"/>
        <v>0.99</v>
      </c>
      <c r="AN28">
        <f t="shared" si="12"/>
        <v>0.91782779999999997</v>
      </c>
      <c r="AO28">
        <f t="shared" si="13"/>
        <v>0.92282780000000009</v>
      </c>
      <c r="AP28">
        <f t="shared" si="14"/>
        <v>0.92428571428571438</v>
      </c>
      <c r="AQ28">
        <f t="shared" si="15"/>
        <v>0.76</v>
      </c>
      <c r="AR28">
        <f t="shared" si="16"/>
        <v>0.71071428571428574</v>
      </c>
      <c r="AS28">
        <f t="shared" si="17"/>
        <v>0.6964285714285714</v>
      </c>
    </row>
    <row r="29" spans="1:45" ht="15.75" customHeight="1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13">
        <f t="shared" si="18"/>
        <v>0.21500000000000002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14" t="str">
        <f>IF(ISNUMBER('2007'!O29),'2007'!O29/100,"XXX")</f>
        <v>XXX</v>
      </c>
      <c r="Q29" s="214">
        <f>'2007'!P29</f>
        <v>0.51651091575622554</v>
      </c>
      <c r="R29" s="215" t="str">
        <f>IF(ISNUMBER('2007'!Q29),('2007'!Q29/100),"XXX")</f>
        <v>XXX</v>
      </c>
      <c r="S29" s="215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1"/>
        <v>0.23507064377463668</v>
      </c>
      <c r="Z29" s="116">
        <f>'2007'!X29</f>
        <v>0.34200000000000003</v>
      </c>
      <c r="AA29" s="132">
        <f>('2007'!Y29+2.5)/5</f>
        <v>0.30471901900000004</v>
      </c>
      <c r="AB29" s="216">
        <f t="shared" si="2"/>
        <v>0.32335950950000003</v>
      </c>
      <c r="AC29" s="2"/>
      <c r="AE29">
        <f t="shared" si="3"/>
        <v>4.5399999999999998E-3</v>
      </c>
      <c r="AF29">
        <f t="shared" si="4"/>
        <v>0.11005899999999999</v>
      </c>
      <c r="AG29">
        <f t="shared" si="5"/>
        <v>0.21557799999999999</v>
      </c>
      <c r="AH29">
        <f t="shared" si="6"/>
        <v>0.25432996800000002</v>
      </c>
      <c r="AI29">
        <f t="shared" si="7"/>
        <v>0.37414713884999995</v>
      </c>
      <c r="AJ29">
        <f t="shared" si="8"/>
        <v>0.2839269988707972</v>
      </c>
      <c r="AK29">
        <f t="shared" si="9"/>
        <v>7.3889688041594445E-2</v>
      </c>
      <c r="AL29">
        <f t="shared" si="10"/>
        <v>0.51651091575622554</v>
      </c>
      <c r="AM29">
        <f t="shared" si="11"/>
        <v>0.51651091575622554</v>
      </c>
      <c r="AN29">
        <f t="shared" si="12"/>
        <v>5.9616239999999994E-2</v>
      </c>
      <c r="AO29">
        <f t="shared" si="13"/>
        <v>0.22575812000000001</v>
      </c>
      <c r="AP29">
        <f t="shared" si="14"/>
        <v>0.39190000000000003</v>
      </c>
      <c r="AQ29" t="str">
        <f t="shared" si="15"/>
        <v>XXX</v>
      </c>
      <c r="AR29" t="str">
        <f t="shared" si="16"/>
        <v>XXX</v>
      </c>
      <c r="AS29" t="str">
        <f t="shared" si="17"/>
        <v>XXX</v>
      </c>
    </row>
    <row r="30" spans="1:45" ht="15.75" customHeight="1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13">
        <f t="shared" si="18"/>
        <v>0.16259936840886025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14" t="str">
        <f>IF(ISNUMBER('2007'!O30),'2007'!O30/100,"XXX")</f>
        <v>XXX</v>
      </c>
      <c r="Q30" s="214">
        <f>'2007'!P30</f>
        <v>0.14949174000000001</v>
      </c>
      <c r="R30" s="215" t="str">
        <f>IF(ISNUMBER('2007'!Q30),('2007'!Q30/100),"XXX")</f>
        <v>XXX</v>
      </c>
      <c r="S30" s="215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1"/>
        <v>0.26466799441964284</v>
      </c>
      <c r="Z30" s="116">
        <f>'2007'!X30</f>
        <v>0.27200000000000002</v>
      </c>
      <c r="AA30" s="132">
        <f>('2007'!Y30+2.5)/5</f>
        <v>0.23360776900000002</v>
      </c>
      <c r="AB30" s="216">
        <f t="shared" si="2"/>
        <v>0.25280388450000002</v>
      </c>
      <c r="AC30" s="2"/>
      <c r="AE30">
        <f t="shared" si="3"/>
        <v>0.1201685714285714</v>
      </c>
      <c r="AF30">
        <f t="shared" si="4"/>
        <v>0.14147399999999999</v>
      </c>
      <c r="AG30">
        <f t="shared" si="5"/>
        <v>0.29487685714285716</v>
      </c>
      <c r="AH30">
        <f t="shared" si="6"/>
        <v>0.25942215114285716</v>
      </c>
      <c r="AI30">
        <f t="shared" si="7"/>
        <v>0.27768796250000005</v>
      </c>
      <c r="AJ30">
        <f t="shared" si="8"/>
        <v>0.27760866850000004</v>
      </c>
      <c r="AK30">
        <f t="shared" si="9"/>
        <v>0.2044</v>
      </c>
      <c r="AL30">
        <f t="shared" si="10"/>
        <v>0.14949174000000001</v>
      </c>
      <c r="AM30">
        <f t="shared" si="11"/>
        <v>0.14949174000000001</v>
      </c>
      <c r="AN30">
        <f t="shared" si="12"/>
        <v>9.5066220000000007E-2</v>
      </c>
      <c r="AO30">
        <f t="shared" si="13"/>
        <v>0.37143310999999996</v>
      </c>
      <c r="AP30">
        <f t="shared" si="14"/>
        <v>0.49747142857142856</v>
      </c>
      <c r="AQ30">
        <f t="shared" si="15"/>
        <v>0.30642857142857138</v>
      </c>
      <c r="AR30">
        <f t="shared" si="16"/>
        <v>0.34928571428571425</v>
      </c>
      <c r="AS30">
        <f t="shared" si="17"/>
        <v>0.39285714285714285</v>
      </c>
    </row>
    <row r="31" spans="1:45" ht="15.75" customHeight="1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13">
        <f t="shared" si="18"/>
        <v>0.75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14">
        <f>IF(ISNUMBER('2007'!O31),'2007'!O31/100,"XXX")</f>
        <v>0.40600000000000003</v>
      </c>
      <c r="Q31" s="214">
        <f>'2007'!P31</f>
        <v>0.72847476005554201</v>
      </c>
      <c r="R31" s="215">
        <f>IF(ISNUMBER('2007'!Q31),('2007'!Q31/100),"XXX")</f>
        <v>0.188</v>
      </c>
      <c r="S31" s="215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1"/>
        <v>0.59889763970793564</v>
      </c>
      <c r="Z31" s="116">
        <f>'2007'!X31</f>
        <v>0.89200000000000002</v>
      </c>
      <c r="AA31" s="132">
        <f>('2007'!Y31+2.5)/5</f>
        <v>0.72751455300000001</v>
      </c>
      <c r="AB31" s="216">
        <f t="shared" si="2"/>
        <v>0.80975727650000007</v>
      </c>
      <c r="AC31" s="2"/>
      <c r="AE31">
        <f t="shared" si="3"/>
        <v>0.45981928571428565</v>
      </c>
      <c r="AF31">
        <f t="shared" si="4"/>
        <v>0.35919600000000002</v>
      </c>
      <c r="AG31">
        <f t="shared" si="5"/>
        <v>0.41509099999999999</v>
      </c>
      <c r="AH31">
        <f t="shared" si="6"/>
        <v>0.45096429799999999</v>
      </c>
      <c r="AI31">
        <f t="shared" si="7"/>
        <v>0.56502792334999996</v>
      </c>
      <c r="AJ31">
        <f t="shared" si="8"/>
        <v>0.80406362534999998</v>
      </c>
      <c r="AK31">
        <f t="shared" si="9"/>
        <v>0.70300000000000007</v>
      </c>
      <c r="AL31">
        <f t="shared" si="10"/>
        <v>0.56723738002777102</v>
      </c>
      <c r="AM31">
        <f t="shared" si="11"/>
        <v>0.45823738002777104</v>
      </c>
      <c r="AN31">
        <f t="shared" si="12"/>
        <v>0.46688410000000002</v>
      </c>
      <c r="AO31">
        <f t="shared" si="13"/>
        <v>0.87143409999999999</v>
      </c>
      <c r="AP31">
        <f t="shared" si="14"/>
        <v>0.85069285714285714</v>
      </c>
      <c r="AQ31">
        <f t="shared" si="15"/>
        <v>0.64357142857142857</v>
      </c>
      <c r="AR31">
        <f t="shared" si="16"/>
        <v>0.64714285714285724</v>
      </c>
      <c r="AS31">
        <f t="shared" si="17"/>
        <v>0.67500000000000004</v>
      </c>
    </row>
    <row r="32" spans="1:45" ht="15.75" customHeight="1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13">
        <f t="shared" si="18"/>
        <v>0.69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14" t="str">
        <f>IF(ISNUMBER('2007'!O32),'2007'!O32/100,"XXX")</f>
        <v>XXX</v>
      </c>
      <c r="Q32" s="214">
        <f>'2007'!P32</f>
        <v>0.24880714416503907</v>
      </c>
      <c r="R32" s="215">
        <f>IF(ISNUMBER('2007'!Q32),('2007'!Q32/100),"XXX")</f>
        <v>0.31</v>
      </c>
      <c r="S32" s="215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1"/>
        <v>0.45517026228495094</v>
      </c>
      <c r="Z32" s="116">
        <f>'2007'!X32</f>
        <v>9.4E-2</v>
      </c>
      <c r="AA32" s="132">
        <f>('2007'!Y32+2.5)/5</f>
        <v>0.18145258420000002</v>
      </c>
      <c r="AB32" s="216">
        <f t="shared" si="2"/>
        <v>0.13772629210000001</v>
      </c>
      <c r="AC32" s="2"/>
      <c r="AE32">
        <f t="shared" si="3"/>
        <v>0.36356642857142857</v>
      </c>
      <c r="AF32">
        <f t="shared" si="4"/>
        <v>0.15998999999999999</v>
      </c>
      <c r="AG32">
        <f t="shared" si="5"/>
        <v>0.59285714285714286</v>
      </c>
      <c r="AH32">
        <f t="shared" si="6"/>
        <v>0.43984612042857141</v>
      </c>
      <c r="AI32">
        <f t="shared" si="7"/>
        <v>0.38696149815000003</v>
      </c>
      <c r="AJ32">
        <f t="shared" si="8"/>
        <v>0.37825009174497282</v>
      </c>
      <c r="AK32">
        <f t="shared" si="9"/>
        <v>0.2694122851899457</v>
      </c>
      <c r="AL32">
        <f t="shared" si="10"/>
        <v>0.24880714416503907</v>
      </c>
      <c r="AM32">
        <f t="shared" si="11"/>
        <v>0.27940357208251954</v>
      </c>
      <c r="AN32">
        <f t="shared" si="12"/>
        <v>0.39298259999999996</v>
      </c>
      <c r="AO32">
        <f t="shared" si="13"/>
        <v>0.67273260000000001</v>
      </c>
      <c r="AP32">
        <f t="shared" si="14"/>
        <v>0.72189285714285711</v>
      </c>
      <c r="AQ32">
        <f t="shared" si="15"/>
        <v>0.51571428571428568</v>
      </c>
      <c r="AR32">
        <f t="shared" si="16"/>
        <v>0.52857142857142858</v>
      </c>
      <c r="AS32">
        <f t="shared" si="17"/>
        <v>0.56071428571428572</v>
      </c>
    </row>
    <row r="33" spans="1:45" ht="15.75" customHeight="1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13">
        <f t="shared" si="18"/>
        <v>0.29999999999999993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14" t="str">
        <f>IF(ISNUMBER('2007'!O33),'2007'!O33/100,"XXX")</f>
        <v>XXX</v>
      </c>
      <c r="Q33" s="214">
        <f>'2007'!P33</f>
        <v>0.68907794952392576</v>
      </c>
      <c r="R33" s="215">
        <f>IF(ISNUMBER('2007'!Q33),('2007'!Q33/100),"XXX")</f>
        <v>0.14099999999999999</v>
      </c>
      <c r="S33" s="215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1"/>
        <v>0.60197980525863815</v>
      </c>
      <c r="Z33" s="116">
        <f>'2007'!X33</f>
        <v>0.58299999999999996</v>
      </c>
      <c r="AA33" s="132">
        <f>('2007'!Y33+2.5)/5</f>
        <v>0.48208729779999998</v>
      </c>
      <c r="AB33" s="216">
        <f t="shared" si="2"/>
        <v>0.53254364889999994</v>
      </c>
      <c r="AC33" s="2"/>
      <c r="AE33">
        <f t="shared" si="3"/>
        <v>0.29003499999999999</v>
      </c>
      <c r="AF33">
        <f t="shared" si="4"/>
        <v>0.38079949999999996</v>
      </c>
      <c r="AG33">
        <f t="shared" si="5"/>
        <v>0.54505021428571432</v>
      </c>
      <c r="AH33">
        <f t="shared" si="6"/>
        <v>0.7078919572857143</v>
      </c>
      <c r="AI33">
        <f t="shared" si="7"/>
        <v>0.86236362445000003</v>
      </c>
      <c r="AJ33">
        <f t="shared" si="8"/>
        <v>0.88725738144999999</v>
      </c>
      <c r="AK33">
        <f t="shared" si="9"/>
        <v>0.96699999999999997</v>
      </c>
      <c r="AL33">
        <f t="shared" si="10"/>
        <v>0.68907794952392576</v>
      </c>
      <c r="AM33">
        <f t="shared" si="11"/>
        <v>0.41503897476196289</v>
      </c>
      <c r="AN33">
        <f t="shared" si="12"/>
        <v>0.30867919999999999</v>
      </c>
      <c r="AO33">
        <f t="shared" si="13"/>
        <v>0.71277920000000006</v>
      </c>
      <c r="AP33">
        <f t="shared" si="14"/>
        <v>0.77459999999999996</v>
      </c>
      <c r="AQ33">
        <f t="shared" si="15"/>
        <v>0.50928571428571423</v>
      </c>
      <c r="AR33">
        <f t="shared" si="16"/>
        <v>0.47499999999999998</v>
      </c>
      <c r="AS33">
        <f t="shared" si="17"/>
        <v>0.51428571428571435</v>
      </c>
    </row>
    <row r="34" spans="1:45" ht="15.75" customHeight="1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13">
        <f t="shared" si="18"/>
        <v>7.5000000000000011E-2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14" t="str">
        <f>IF(ISNUMBER('2007'!O34),'2007'!O34/100,"XXX")</f>
        <v>XXX</v>
      </c>
      <c r="Q34" s="214">
        <f>'2007'!P34</f>
        <v>0.13607640266418458</v>
      </c>
      <c r="R34" s="215">
        <f>IF(ISNUMBER('2007'!Q34),('2007'!Q34/100),"XXX")</f>
        <v>5.5999999999999994E-2</v>
      </c>
      <c r="S34" s="215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1"/>
        <v>0.14328336305534869</v>
      </c>
      <c r="Z34" s="116">
        <f>'2007'!X34</f>
        <v>0.36399999999999999</v>
      </c>
      <c r="AA34" s="132">
        <f>('2007'!Y34+2.5)/5</f>
        <v>0.27994964119999999</v>
      </c>
      <c r="AB34" s="216">
        <f t="shared" si="2"/>
        <v>0.32197482059999999</v>
      </c>
      <c r="AC34" s="2"/>
      <c r="AE34">
        <f t="shared" si="3"/>
        <v>9.9600000000000001E-3</v>
      </c>
      <c r="AF34">
        <f t="shared" si="4"/>
        <v>0.107261</v>
      </c>
      <c r="AG34">
        <f t="shared" si="5"/>
        <v>0.20456199999999999</v>
      </c>
      <c r="AH34">
        <f t="shared" si="6"/>
        <v>4.8650098000000003E-2</v>
      </c>
      <c r="AI34">
        <f t="shared" si="7"/>
        <v>0.20646297699999999</v>
      </c>
      <c r="AJ34">
        <f t="shared" si="8"/>
        <v>0.26873792800000001</v>
      </c>
      <c r="AK34">
        <f t="shared" si="9"/>
        <v>0.17319999999999999</v>
      </c>
      <c r="AL34">
        <f t="shared" si="10"/>
        <v>0.13607640266418458</v>
      </c>
      <c r="AM34">
        <f t="shared" si="11"/>
        <v>9.6038201332092288E-2</v>
      </c>
      <c r="AN34">
        <f t="shared" si="12"/>
        <v>0.11917699999999999</v>
      </c>
      <c r="AO34">
        <f t="shared" si="13"/>
        <v>0.16947699999999999</v>
      </c>
      <c r="AP34">
        <f t="shared" si="14"/>
        <v>0.15659999999999996</v>
      </c>
      <c r="AQ34" t="str">
        <f t="shared" si="15"/>
        <v>XXX</v>
      </c>
      <c r="AR34" t="str">
        <f t="shared" si="16"/>
        <v>XXX</v>
      </c>
      <c r="AS34" t="str">
        <f t="shared" si="17"/>
        <v>XXX</v>
      </c>
    </row>
    <row r="35" spans="1:45" ht="15.75" customHeight="1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13">
        <f t="shared" si="18"/>
        <v>0.50499999999999989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>
        <f>IF(ISNUMBER('2007'!N35),IF(('2007'!N35/10)&gt;1,1,'2007'!N35/10),"XXX")</f>
        <v>0.1346805583112721</v>
      </c>
      <c r="P35" s="214" t="str">
        <f>IF(ISNUMBER('2007'!O35),'2007'!O35/100,"XXX")</f>
        <v>XXX</v>
      </c>
      <c r="Q35" s="214">
        <f>'2007'!P35</f>
        <v>7.6034680008888241E-3</v>
      </c>
      <c r="R35" s="215" t="str">
        <f>IF(ISNUMBER('2007'!Q35),('2007'!Q35/100),"XXX")</f>
        <v>XXX</v>
      </c>
      <c r="S35" s="215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1"/>
        <v>0.19180235924369349</v>
      </c>
      <c r="Z35" s="116">
        <f>'2007'!X35</f>
        <v>0.255</v>
      </c>
      <c r="AA35" s="132">
        <f>('2007'!Y35+2.5)/5</f>
        <v>0.27559905060000001</v>
      </c>
      <c r="AB35" s="216">
        <f t="shared" si="2"/>
        <v>0.26529952530000001</v>
      </c>
      <c r="AC35" s="2"/>
      <c r="AE35">
        <f t="shared" si="3"/>
        <v>2.128E-2</v>
      </c>
      <c r="AF35">
        <f t="shared" si="4"/>
        <v>0.13628900000000002</v>
      </c>
      <c r="AG35">
        <f t="shared" si="5"/>
        <v>0.25129800000000002</v>
      </c>
      <c r="AH35">
        <f t="shared" si="6"/>
        <v>0.11730367</v>
      </c>
      <c r="AI35">
        <f t="shared" si="7"/>
        <v>0.31286802914999995</v>
      </c>
      <c r="AJ35">
        <f t="shared" si="8"/>
        <v>0.32155647330563603</v>
      </c>
      <c r="AK35">
        <f t="shared" si="9"/>
        <v>0.1346805583112721</v>
      </c>
      <c r="AL35">
        <f t="shared" si="10"/>
        <v>7.6034680008888241E-3</v>
      </c>
      <c r="AM35">
        <f t="shared" si="11"/>
        <v>7.6034680008888241E-3</v>
      </c>
      <c r="AN35">
        <f t="shared" si="12"/>
        <v>0.24096820000000002</v>
      </c>
      <c r="AO35">
        <f t="shared" si="13"/>
        <v>0.42308409999999996</v>
      </c>
      <c r="AP35">
        <f t="shared" si="14"/>
        <v>0.60519999999999996</v>
      </c>
      <c r="AQ35" t="str">
        <f t="shared" si="15"/>
        <v>XXX</v>
      </c>
      <c r="AR35" t="str">
        <f t="shared" si="16"/>
        <v>XXX</v>
      </c>
      <c r="AS35" t="str">
        <f t="shared" si="17"/>
        <v>XXX</v>
      </c>
    </row>
    <row r="36" spans="1:45" ht="15.75" customHeight="1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13">
        <f t="shared" si="18"/>
        <v>0.75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14" t="str">
        <f>IF(ISNUMBER('2007'!O36),'2007'!O36/100,"XXX")</f>
        <v>XXX</v>
      </c>
      <c r="Q36" s="214">
        <f>'2007'!P36</f>
        <v>0.27320694923400879</v>
      </c>
      <c r="R36" s="215">
        <f>IF(ISNUMBER('2007'!Q36),('2007'!Q36/100),"XXX")</f>
        <v>0.66500000000000004</v>
      </c>
      <c r="S36" s="215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1"/>
        <v>0.64645097487980407</v>
      </c>
      <c r="Z36" s="116">
        <f>'2007'!X36</f>
        <v>0.91200000000000003</v>
      </c>
      <c r="AA36" s="132">
        <f>('2007'!Y36+2.5)/5</f>
        <v>0.69475725879999994</v>
      </c>
      <c r="AB36" s="216">
        <f t="shared" si="2"/>
        <v>0.80337862940000004</v>
      </c>
      <c r="AC36" s="2"/>
      <c r="AE36">
        <f t="shared" si="3"/>
        <v>0.30556357142857143</v>
      </c>
      <c r="AF36">
        <f t="shared" si="4"/>
        <v>0.43659699999999996</v>
      </c>
      <c r="AG36">
        <f t="shared" si="5"/>
        <v>0.60031914285714283</v>
      </c>
      <c r="AH36">
        <f t="shared" si="6"/>
        <v>0.7410971468571429</v>
      </c>
      <c r="AI36">
        <f t="shared" si="7"/>
        <v>0.80867764514999996</v>
      </c>
      <c r="AJ36">
        <f t="shared" si="8"/>
        <v>0.83972029149999994</v>
      </c>
      <c r="AK36">
        <f t="shared" si="9"/>
        <v>0.98856530070000004</v>
      </c>
      <c r="AL36">
        <f t="shared" si="10"/>
        <v>0.27320694923400879</v>
      </c>
      <c r="AM36">
        <f t="shared" si="11"/>
        <v>0.46910347461700441</v>
      </c>
      <c r="AN36">
        <f t="shared" si="12"/>
        <v>0.70499295000000006</v>
      </c>
      <c r="AO36">
        <f t="shared" si="13"/>
        <v>0.87009294999999998</v>
      </c>
      <c r="AP36">
        <f t="shared" si="14"/>
        <v>0.80545714285714287</v>
      </c>
      <c r="AQ36">
        <f t="shared" si="15"/>
        <v>0.57571428571428562</v>
      </c>
      <c r="AR36">
        <f t="shared" si="16"/>
        <v>0.56142857142857139</v>
      </c>
      <c r="AS36">
        <f t="shared" si="17"/>
        <v>0.5535714285714286</v>
      </c>
    </row>
    <row r="37" spans="1:45" ht="15.75" customHeight="1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13">
        <f t="shared" si="18"/>
        <v>0.25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14" t="str">
        <f>IF(ISNUMBER('2007'!O37),'2007'!O37/100,"XXX")</f>
        <v>XXX</v>
      </c>
      <c r="Q37" s="214">
        <f>'2007'!P37</f>
        <v>2E-3</v>
      </c>
      <c r="R37" s="215" t="str">
        <f>IF(ISNUMBER('2007'!Q37),('2007'!Q37/100),"XXX")</f>
        <v>XXX</v>
      </c>
      <c r="S37" s="215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1"/>
        <v>0.31005291593035711</v>
      </c>
      <c r="Z37" s="116">
        <f>'2007'!X37</f>
        <v>0.43099999999999999</v>
      </c>
      <c r="AA37" s="132">
        <f>('2007'!Y37+2.5)/5</f>
        <v>0.28176412579999999</v>
      </c>
      <c r="AB37" s="216">
        <f t="shared" si="2"/>
        <v>0.35638206289999996</v>
      </c>
      <c r="AC37" s="2"/>
      <c r="AE37">
        <f t="shared" si="3"/>
        <v>0.25740214285714286</v>
      </c>
      <c r="AF37">
        <f t="shared" si="4"/>
        <v>0.32489799999999996</v>
      </c>
      <c r="AG37">
        <f t="shared" si="5"/>
        <v>0.52321014285714285</v>
      </c>
      <c r="AH37">
        <f t="shared" si="6"/>
        <v>0.27668717185714281</v>
      </c>
      <c r="AI37">
        <f t="shared" si="7"/>
        <v>0.24214172029999997</v>
      </c>
      <c r="AJ37">
        <f t="shared" si="8"/>
        <v>0.27096169129999997</v>
      </c>
      <c r="AK37">
        <f t="shared" si="9"/>
        <v>0.17530000000000001</v>
      </c>
      <c r="AL37">
        <f t="shared" si="10"/>
        <v>2E-3</v>
      </c>
      <c r="AM37">
        <f t="shared" si="11"/>
        <v>2E-3</v>
      </c>
      <c r="AN37">
        <f t="shared" si="12"/>
        <v>0.23428149999999998</v>
      </c>
      <c r="AO37">
        <f t="shared" si="13"/>
        <v>0.45894075000000001</v>
      </c>
      <c r="AP37">
        <f t="shared" si="14"/>
        <v>0.56179999999999997</v>
      </c>
      <c r="AQ37">
        <f t="shared" si="15"/>
        <v>0.35142857142857142</v>
      </c>
      <c r="AR37">
        <f t="shared" si="16"/>
        <v>0.40428571428571425</v>
      </c>
      <c r="AS37">
        <f t="shared" si="17"/>
        <v>0.47</v>
      </c>
    </row>
    <row r="38" spans="1:45" ht="15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13">
        <f t="shared" si="18"/>
        <v>0.83333333333333348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14" t="str">
        <f>IF(ISNUMBER('2007'!O38),'2007'!O38/100,"XXX")</f>
        <v>XXX</v>
      </c>
      <c r="Q38" s="214">
        <f>'2007'!P38</f>
        <v>0.64542903900146487</v>
      </c>
      <c r="R38" s="215" t="str">
        <f>IF(ISNUMBER('2007'!Q38),('2007'!Q38/100),"XXX")</f>
        <v>XXX</v>
      </c>
      <c r="S38" s="215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1"/>
        <v>0.7103233817260759</v>
      </c>
      <c r="Z38" s="116">
        <f>'2007'!X38</f>
        <v>0.78100000000000003</v>
      </c>
      <c r="AA38" s="132">
        <f>('2007'!Y38+2.5)/5</f>
        <v>0.61411327120000003</v>
      </c>
      <c r="AB38" s="216">
        <f t="shared" si="2"/>
        <v>0.69755663560000003</v>
      </c>
      <c r="AC38" s="2"/>
      <c r="AE38">
        <f t="shared" si="3"/>
        <v>0.46630285714285713</v>
      </c>
      <c r="AF38">
        <f t="shared" si="4"/>
        <v>0.36831999999999998</v>
      </c>
      <c r="AG38">
        <f t="shared" si="5"/>
        <v>0.6785714285714286</v>
      </c>
      <c r="AH38">
        <f t="shared" si="6"/>
        <v>0.8392857142857143</v>
      </c>
      <c r="AI38">
        <f t="shared" si="7"/>
        <v>0.93802882194999992</v>
      </c>
      <c r="AJ38">
        <f t="shared" si="8"/>
        <v>0.93802882194999992</v>
      </c>
      <c r="AK38">
        <f t="shared" si="9"/>
        <v>1</v>
      </c>
      <c r="AL38">
        <f t="shared" si="10"/>
        <v>0.64542903900146487</v>
      </c>
      <c r="AM38">
        <f t="shared" si="11"/>
        <v>0.64542903900146487</v>
      </c>
      <c r="AN38">
        <f t="shared" si="12"/>
        <v>0.81922410000000001</v>
      </c>
      <c r="AO38">
        <f t="shared" si="13"/>
        <v>0.90961205000000001</v>
      </c>
      <c r="AP38">
        <f t="shared" si="14"/>
        <v>0.7907142857142857</v>
      </c>
      <c r="AQ38">
        <f t="shared" si="15"/>
        <v>0.51821428571428574</v>
      </c>
      <c r="AR38">
        <f t="shared" si="16"/>
        <v>0.51749999999999996</v>
      </c>
      <c r="AS38">
        <f t="shared" si="17"/>
        <v>0.52642857142857147</v>
      </c>
    </row>
    <row r="39" spans="1:45" ht="15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13">
        <f t="shared" si="18"/>
        <v>0.75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14">
        <f>IF(ISNUMBER('2007'!O39),'2007'!O39/100,"XXX")</f>
        <v>0.91400000000000003</v>
      </c>
      <c r="Q39" s="214" t="str">
        <f>'2007'!P39</f>
        <v>XXX</v>
      </c>
      <c r="R39" s="215">
        <f>IF(ISNUMBER('2007'!Q39),('2007'!Q39/100),"XXX")</f>
        <v>0.24100000000000002</v>
      </c>
      <c r="S39" s="215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1"/>
        <v>0.65821159529017859</v>
      </c>
      <c r="Z39" s="116">
        <f>'2007'!X39</f>
        <v>0.84799999999999998</v>
      </c>
      <c r="AA39" s="132">
        <f>('2007'!Y39+2.5)/5</f>
        <v>0.72012851239999998</v>
      </c>
      <c r="AB39" s="216">
        <f t="shared" si="2"/>
        <v>0.78406425619999998</v>
      </c>
      <c r="AC39" s="2"/>
      <c r="AE39">
        <f t="shared" si="3"/>
        <v>0.56443428571428567</v>
      </c>
      <c r="AF39">
        <f t="shared" si="4"/>
        <v>0.66715799999999992</v>
      </c>
      <c r="AG39">
        <f t="shared" si="5"/>
        <v>0.8055808571428571</v>
      </c>
      <c r="AH39">
        <f t="shared" si="6"/>
        <v>0.58338546614285713</v>
      </c>
      <c r="AI39">
        <f t="shared" si="7"/>
        <v>0.48725453375000005</v>
      </c>
      <c r="AJ39">
        <f t="shared" si="8"/>
        <v>0.75601192475000001</v>
      </c>
      <c r="AK39">
        <f t="shared" si="9"/>
        <v>0.95700000000000007</v>
      </c>
      <c r="AL39">
        <f t="shared" si="10"/>
        <v>0.91400000000000003</v>
      </c>
      <c r="AM39">
        <f t="shared" si="11"/>
        <v>0.24100000000000002</v>
      </c>
      <c r="AN39">
        <f t="shared" si="12"/>
        <v>0.53270879999999998</v>
      </c>
      <c r="AO39">
        <f t="shared" si="13"/>
        <v>0.91220879999999993</v>
      </c>
      <c r="AP39">
        <f t="shared" si="14"/>
        <v>0.86357142857142855</v>
      </c>
      <c r="AQ39">
        <f t="shared" si="15"/>
        <v>0.66535714285714276</v>
      </c>
      <c r="AR39">
        <f t="shared" si="16"/>
        <v>0.62892857142857139</v>
      </c>
      <c r="AS39">
        <f t="shared" si="17"/>
        <v>0.63285714285714278</v>
      </c>
    </row>
    <row r="40" spans="1:45" ht="15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13">
        <f t="shared" si="18"/>
        <v>0.75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14">
        <f>IF(ISNUMBER('2007'!O40),'2007'!O40/100,"XXX")</f>
        <v>1</v>
      </c>
      <c r="Q40" s="214">
        <f>'2007'!P40</f>
        <v>0.15703710317611694</v>
      </c>
      <c r="R40" s="215">
        <f>IF(ISNUMBER('2007'!Q40),('2007'!Q40/100),"XXX")</f>
        <v>0.32</v>
      </c>
      <c r="S40" s="215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1"/>
        <v>0.66306405759404297</v>
      </c>
      <c r="Z40" s="116">
        <f>'2007'!X40</f>
        <v>0.90700000000000003</v>
      </c>
      <c r="AA40" s="132">
        <f>('2007'!Y40+2.5)/5</f>
        <v>0.70633811960000004</v>
      </c>
      <c r="AB40" s="216">
        <f t="shared" si="2"/>
        <v>0.80666905980000003</v>
      </c>
      <c r="AC40" s="2"/>
      <c r="AE40">
        <f t="shared" si="3"/>
        <v>0.51538857142857142</v>
      </c>
      <c r="AF40">
        <f t="shared" si="4"/>
        <v>0.47024900000000003</v>
      </c>
      <c r="AG40">
        <f t="shared" si="5"/>
        <v>0.64343185714285711</v>
      </c>
      <c r="AH40">
        <f t="shared" si="6"/>
        <v>0.88714285714285712</v>
      </c>
      <c r="AI40">
        <f t="shared" si="7"/>
        <v>0.93184487345</v>
      </c>
      <c r="AJ40">
        <f t="shared" si="8"/>
        <v>0.93184487345</v>
      </c>
      <c r="AK40">
        <f t="shared" si="9"/>
        <v>1</v>
      </c>
      <c r="AL40">
        <f t="shared" si="10"/>
        <v>0.57851855158805843</v>
      </c>
      <c r="AM40">
        <f t="shared" si="11"/>
        <v>0.23851855158805846</v>
      </c>
      <c r="AN40">
        <f t="shared" si="12"/>
        <v>0.57068574999999999</v>
      </c>
      <c r="AO40">
        <f t="shared" si="13"/>
        <v>0.91068575000000007</v>
      </c>
      <c r="AP40">
        <f t="shared" si="14"/>
        <v>0.81071428571428572</v>
      </c>
      <c r="AQ40">
        <f t="shared" si="15"/>
        <v>0.52107142857142852</v>
      </c>
      <c r="AR40">
        <f t="shared" si="16"/>
        <v>0.5396428571428572</v>
      </c>
      <c r="AS40">
        <f t="shared" si="17"/>
        <v>0.54357142857142859</v>
      </c>
    </row>
    <row r="41" spans="1:45" ht="15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13">
        <f t="shared" si="18"/>
        <v>1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14">
        <f>IF(ISNUMBER('2007'!O41),'2007'!O41/100,"XXX")</f>
        <v>0.96799999999999997</v>
      </c>
      <c r="Q41" s="214">
        <f>'2007'!P41</f>
        <v>1</v>
      </c>
      <c r="R41" s="215">
        <f>IF(ISNUMBER('2007'!Q41),('2007'!Q41/100),"XXX")</f>
        <v>0.63700000000000001</v>
      </c>
      <c r="S41" s="215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1"/>
        <v>0.87867866694196428</v>
      </c>
      <c r="Z41" s="116">
        <f>'2007'!X41</f>
        <v>0.91900000000000004</v>
      </c>
      <c r="AA41" s="132">
        <f>('2007'!Y41+2.5)/5</f>
        <v>0.799550867</v>
      </c>
      <c r="AB41" s="216">
        <f t="shared" si="2"/>
        <v>0.85927543350000002</v>
      </c>
      <c r="AC41" s="2"/>
      <c r="AE41">
        <f t="shared" si="3"/>
        <v>0.80778428571428562</v>
      </c>
      <c r="AF41">
        <f t="shared" si="4"/>
        <v>0.84109199999999995</v>
      </c>
      <c r="AG41">
        <f t="shared" si="5"/>
        <v>0.86330771428571418</v>
      </c>
      <c r="AH41">
        <f t="shared" si="6"/>
        <v>0.89428571428571424</v>
      </c>
      <c r="AI41">
        <f t="shared" si="7"/>
        <v>0.92719087124999999</v>
      </c>
      <c r="AJ41">
        <f t="shared" si="8"/>
        <v>0.92719087124999999</v>
      </c>
      <c r="AK41">
        <f t="shared" si="9"/>
        <v>0.98399999999999999</v>
      </c>
      <c r="AL41">
        <f t="shared" si="10"/>
        <v>0.98399999999999999</v>
      </c>
      <c r="AM41">
        <f t="shared" si="11"/>
        <v>0.81850000000000001</v>
      </c>
      <c r="AN41">
        <f t="shared" si="12"/>
        <v>0.77286074999999999</v>
      </c>
      <c r="AO41">
        <f t="shared" si="13"/>
        <v>0.95436074999999998</v>
      </c>
      <c r="AP41">
        <f t="shared" si="14"/>
        <v>0.9642857142857143</v>
      </c>
      <c r="AQ41">
        <f t="shared" si="15"/>
        <v>0.90500000000000003</v>
      </c>
      <c r="AR41">
        <f t="shared" si="16"/>
        <v>0.82714285714285718</v>
      </c>
      <c r="AS41">
        <f t="shared" si="17"/>
        <v>0.76928571428571435</v>
      </c>
    </row>
    <row r="42" spans="1:45" ht="15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13">
        <f t="shared" si="18"/>
        <v>0.5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14" t="str">
        <f>IF(ISNUMBER('2007'!O42),'2007'!O42/100,"XXX")</f>
        <v>XXX</v>
      </c>
      <c r="Q42" s="214">
        <f>'2007'!P42</f>
        <v>0.31864085197448733</v>
      </c>
      <c r="R42" s="215">
        <f>IF(ISNUMBER('2007'!Q42),('2007'!Q42/100),"XXX")</f>
        <v>0.41499999999999998</v>
      </c>
      <c r="S42" s="215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1"/>
        <v>0.44285079236179831</v>
      </c>
      <c r="Z42" s="116">
        <f>'2007'!X42</f>
        <v>0.60899999999999999</v>
      </c>
      <c r="AA42" s="132">
        <f>('2007'!Y42+2.5)/5</f>
        <v>0.55209536559999994</v>
      </c>
      <c r="AB42" s="216">
        <f t="shared" si="2"/>
        <v>0.58054768280000002</v>
      </c>
      <c r="AC42" s="2"/>
      <c r="AE42">
        <f t="shared" si="3"/>
        <v>0.29074285714285714</v>
      </c>
      <c r="AF42">
        <f t="shared" si="4"/>
        <v>0.21806400000000001</v>
      </c>
      <c r="AG42">
        <f t="shared" si="5"/>
        <v>0.28160685714285716</v>
      </c>
      <c r="AH42">
        <f t="shared" si="6"/>
        <v>0.30562166814285718</v>
      </c>
      <c r="AI42">
        <f t="shared" si="7"/>
        <v>0.43003042004999997</v>
      </c>
      <c r="AJ42">
        <f t="shared" si="8"/>
        <v>0.51305160904999991</v>
      </c>
      <c r="AK42">
        <f t="shared" si="9"/>
        <v>0.503</v>
      </c>
      <c r="AL42">
        <f t="shared" si="10"/>
        <v>0.31864085197448733</v>
      </c>
      <c r="AM42">
        <f t="shared" si="11"/>
        <v>0.36682042598724363</v>
      </c>
      <c r="AN42">
        <f t="shared" si="12"/>
        <v>0.48343435000000001</v>
      </c>
      <c r="AO42">
        <f t="shared" si="13"/>
        <v>0.76703434999999998</v>
      </c>
      <c r="AP42">
        <f t="shared" si="14"/>
        <v>0.76895714285714289</v>
      </c>
      <c r="AQ42">
        <f t="shared" si="15"/>
        <v>0.44499999999999995</v>
      </c>
      <c r="AR42">
        <f t="shared" si="16"/>
        <v>0.4157142857142857</v>
      </c>
      <c r="AS42">
        <f t="shared" si="17"/>
        <v>0.45857142857142857</v>
      </c>
    </row>
    <row r="43" spans="1:45" ht="15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13">
        <f t="shared" si="18"/>
        <v>0.5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14" t="str">
        <f>IF(ISNUMBER('2007'!O43),'2007'!O43/100,"XXX")</f>
        <v>XXX</v>
      </c>
      <c r="Q43" s="214">
        <f>'2007'!P43</f>
        <v>0.29986422061920165</v>
      </c>
      <c r="R43" s="215">
        <f>IF(ISNUMBER('2007'!Q43),('2007'!Q43/100),"XXX")</f>
        <v>0.113</v>
      </c>
      <c r="S43" s="215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1"/>
        <v>0.37448637740209295</v>
      </c>
      <c r="Z43" s="116">
        <f>'2007'!X43</f>
        <v>0.67200000000000004</v>
      </c>
      <c r="AA43" s="132">
        <f>('2007'!Y43+2.5)/5</f>
        <v>0.48289992059999998</v>
      </c>
      <c r="AB43" s="216">
        <f t="shared" si="2"/>
        <v>0.57744996030000006</v>
      </c>
      <c r="AC43" s="2"/>
      <c r="AE43">
        <f t="shared" si="3"/>
        <v>0.26449642857142858</v>
      </c>
      <c r="AF43">
        <f t="shared" si="4"/>
        <v>0.28039900000000001</v>
      </c>
      <c r="AG43">
        <f t="shared" si="5"/>
        <v>0.35804542857142851</v>
      </c>
      <c r="AH43">
        <f t="shared" si="6"/>
        <v>0.3581291575714286</v>
      </c>
      <c r="AI43">
        <f t="shared" si="7"/>
        <v>0.42762226605000003</v>
      </c>
      <c r="AJ43">
        <f t="shared" si="8"/>
        <v>0.32906453705000005</v>
      </c>
      <c r="AK43">
        <f t="shared" si="9"/>
        <v>0.21200000000000002</v>
      </c>
      <c r="AL43">
        <f t="shared" si="10"/>
        <v>0.29986422061920165</v>
      </c>
      <c r="AM43">
        <f t="shared" si="11"/>
        <v>0.20643211030960082</v>
      </c>
      <c r="AN43">
        <f t="shared" si="12"/>
        <v>0.33063049999999999</v>
      </c>
      <c r="AO43">
        <f t="shared" si="13"/>
        <v>0.74658049999999998</v>
      </c>
      <c r="AP43">
        <f t="shared" si="14"/>
        <v>0.6953071428571429</v>
      </c>
      <c r="AQ43">
        <f t="shared" si="15"/>
        <v>0.35785714285714287</v>
      </c>
      <c r="AR43">
        <f t="shared" si="16"/>
        <v>0.38571428571428568</v>
      </c>
      <c r="AS43">
        <f t="shared" si="17"/>
        <v>0.42285714285714288</v>
      </c>
    </row>
    <row r="44" spans="1:45" ht="15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13">
        <f t="shared" si="18"/>
        <v>0.25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14" t="str">
        <f>IF(ISNUMBER('2007'!O44),'2007'!O44/100,"XXX")</f>
        <v>XXX</v>
      </c>
      <c r="Q44" s="214">
        <f>'2007'!P44</f>
        <v>0.61390299797058101</v>
      </c>
      <c r="R44" s="215">
        <f>IF(ISNUMBER('2007'!Q44),('2007'!Q44/100),"XXX")</f>
        <v>0.19899999999999998</v>
      </c>
      <c r="S44" s="215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1"/>
        <v>0.5187162097043776</v>
      </c>
      <c r="Z44" s="116">
        <f>'2007'!X44</f>
        <v>0.21299999999999999</v>
      </c>
      <c r="AA44" s="132">
        <f>('2007'!Y44+2.5)/5</f>
        <v>0.2884001256</v>
      </c>
      <c r="AB44" s="216">
        <f t="shared" si="2"/>
        <v>0.25070006280000001</v>
      </c>
      <c r="AC44" s="2"/>
      <c r="AE44">
        <f t="shared" si="3"/>
        <v>0.29716214285714282</v>
      </c>
      <c r="AF44">
        <f t="shared" si="4"/>
        <v>8.8609999999999994E-2</v>
      </c>
      <c r="AG44">
        <f t="shared" si="5"/>
        <v>0.30571428571428572</v>
      </c>
      <c r="AH44">
        <f t="shared" si="6"/>
        <v>0.30971308385714286</v>
      </c>
      <c r="AI44">
        <f t="shared" si="7"/>
        <v>0.35521846315</v>
      </c>
      <c r="AJ44">
        <f t="shared" si="8"/>
        <v>0.61750196561415049</v>
      </c>
      <c r="AK44">
        <f t="shared" si="9"/>
        <v>0.83827888692830099</v>
      </c>
      <c r="AL44">
        <f t="shared" si="10"/>
        <v>0.61390299797058101</v>
      </c>
      <c r="AM44">
        <f t="shared" si="11"/>
        <v>0.40645149898529048</v>
      </c>
      <c r="AN44">
        <f t="shared" si="12"/>
        <v>0.40520439999999996</v>
      </c>
      <c r="AO44">
        <f t="shared" si="13"/>
        <v>0.79690440000000007</v>
      </c>
      <c r="AP44">
        <f t="shared" si="14"/>
        <v>0.81548571428571437</v>
      </c>
      <c r="AQ44">
        <f t="shared" si="15"/>
        <v>0.5892857142857143</v>
      </c>
      <c r="AR44">
        <f t="shared" si="16"/>
        <v>0.56785714285714284</v>
      </c>
      <c r="AS44">
        <f t="shared" si="17"/>
        <v>0.56071428571428572</v>
      </c>
    </row>
    <row r="45" spans="1:45" ht="15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13">
        <f t="shared" si="18"/>
        <v>0.5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14" t="str">
        <f>IF(ISNUMBER('2007'!O45),'2007'!O45/100,"XXX")</f>
        <v>XXX</v>
      </c>
      <c r="Q45" s="214">
        <f>'2007'!P45</f>
        <v>0.28195548057556152</v>
      </c>
      <c r="R45" s="215">
        <f>IF(ISNUMBER('2007'!Q45),('2007'!Q45/100),"XXX")</f>
        <v>6.9000000000000006E-2</v>
      </c>
      <c r="S45" s="215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1"/>
        <v>0.51349489891722255</v>
      </c>
      <c r="Z45" s="116">
        <f>'2007'!X45</f>
        <v>0.56499999999999995</v>
      </c>
      <c r="AA45" s="132">
        <f>('2007'!Y45+2.5)/5</f>
        <v>0.53229145100000008</v>
      </c>
      <c r="AB45" s="216">
        <f t="shared" si="2"/>
        <v>0.54864572550000001</v>
      </c>
      <c r="AC45" s="2"/>
      <c r="AE45">
        <f t="shared" si="3"/>
        <v>0.35370571428571423</v>
      </c>
      <c r="AF45">
        <f t="shared" si="4"/>
        <v>0.31897999999999999</v>
      </c>
      <c r="AG45">
        <f t="shared" si="5"/>
        <v>0.46098857142857141</v>
      </c>
      <c r="AH45">
        <f t="shared" si="6"/>
        <v>0.62654154342857149</v>
      </c>
      <c r="AI45">
        <f t="shared" si="7"/>
        <v>0.73813924765000005</v>
      </c>
      <c r="AJ45">
        <f t="shared" si="8"/>
        <v>0.58489397734999993</v>
      </c>
      <c r="AK45">
        <f t="shared" si="9"/>
        <v>0.52373540339999991</v>
      </c>
      <c r="AL45">
        <f t="shared" si="10"/>
        <v>0.28195548057556152</v>
      </c>
      <c r="AM45">
        <f t="shared" si="11"/>
        <v>0.17547774028778076</v>
      </c>
      <c r="AN45">
        <f t="shared" si="12"/>
        <v>0.32497679999999995</v>
      </c>
      <c r="AO45">
        <f t="shared" si="13"/>
        <v>0.77162679999999995</v>
      </c>
      <c r="AP45">
        <f t="shared" si="14"/>
        <v>0.76900714285714289</v>
      </c>
      <c r="AQ45">
        <f t="shared" si="15"/>
        <v>0.51214285714285712</v>
      </c>
      <c r="AR45">
        <f t="shared" si="16"/>
        <v>0.53428571428571425</v>
      </c>
      <c r="AS45">
        <f t="shared" si="17"/>
        <v>0.57214285714285706</v>
      </c>
    </row>
    <row r="46" spans="1:45" ht="15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13">
        <f t="shared" si="18"/>
        <v>0.75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14">
        <f>IF(ISNUMBER('2007'!O46),'2007'!O46/100,"XXX")</f>
        <v>1</v>
      </c>
      <c r="Q46" s="214">
        <f>'2007'!P46</f>
        <v>0.62287850379943843</v>
      </c>
      <c r="R46" s="215">
        <f>IF(ISNUMBER('2007'!Q46),('2007'!Q46/100),"XXX")</f>
        <v>0.91700000000000004</v>
      </c>
      <c r="S46" s="215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1"/>
        <v>0.76679340913032212</v>
      </c>
      <c r="Z46" s="116">
        <f>'2007'!X46</f>
        <v>0.86699999999999999</v>
      </c>
      <c r="AA46" s="132">
        <f>('2007'!Y46+2.5)/5</f>
        <v>0.72135646340000004</v>
      </c>
      <c r="AB46" s="216">
        <f t="shared" si="2"/>
        <v>0.79417823170000001</v>
      </c>
      <c r="AC46" s="2"/>
      <c r="AE46">
        <f t="shared" si="3"/>
        <v>0.6107421428571429</v>
      </c>
      <c r="AF46">
        <f t="shared" si="4"/>
        <v>0.61459400000000008</v>
      </c>
      <c r="AG46">
        <f t="shared" si="5"/>
        <v>0.68956614285714291</v>
      </c>
      <c r="AH46">
        <f t="shared" si="6"/>
        <v>0.74697117985714279</v>
      </c>
      <c r="AI46">
        <f t="shared" si="7"/>
        <v>0.76086146399999999</v>
      </c>
      <c r="AJ46">
        <f t="shared" si="8"/>
        <v>0.88674742699999998</v>
      </c>
      <c r="AK46">
        <f t="shared" si="9"/>
        <v>1</v>
      </c>
      <c r="AL46">
        <f t="shared" si="10"/>
        <v>0.81143925189971922</v>
      </c>
      <c r="AM46">
        <f t="shared" si="11"/>
        <v>0.76993925189971923</v>
      </c>
      <c r="AN46">
        <f t="shared" si="12"/>
        <v>0.91280970000000006</v>
      </c>
      <c r="AO46">
        <f t="shared" si="13"/>
        <v>0.95430970000000004</v>
      </c>
      <c r="AP46">
        <f t="shared" si="14"/>
        <v>0.88</v>
      </c>
      <c r="AQ46">
        <f t="shared" si="15"/>
        <v>0.67321428571428577</v>
      </c>
      <c r="AR46">
        <f t="shared" si="16"/>
        <v>0.64749999999999996</v>
      </c>
      <c r="AS46">
        <f t="shared" si="17"/>
        <v>0.67571428571428571</v>
      </c>
    </row>
    <row r="47" spans="1:45" ht="15">
      <c r="A47" s="19" t="s">
        <v>56</v>
      </c>
      <c r="B47" s="27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13">
        <f t="shared" si="18"/>
        <v>0.87333333333333341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14" t="str">
        <f>IF(ISNUMBER('2007'!O47),'2007'!O47/100,"XXX")</f>
        <v>XXX</v>
      </c>
      <c r="Q47" s="214">
        <f>'2007'!P47</f>
        <v>0.30091000000000001</v>
      </c>
      <c r="R47" s="215">
        <f>IF(ISNUMBER('2007'!Q47),('2007'!Q47/100),"XXX")</f>
        <v>0.20199999999999999</v>
      </c>
      <c r="S47" s="215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1"/>
        <v>0.54438533773979592</v>
      </c>
      <c r="Z47" s="116">
        <f>'2007'!X47</f>
        <v>0.13300000000000001</v>
      </c>
      <c r="AA47" s="132">
        <f>('2007'!Y47+2.5)/5</f>
        <v>0.25285995</v>
      </c>
      <c r="AB47" s="216">
        <f t="shared" si="2"/>
        <v>0.192929975</v>
      </c>
      <c r="AC47" s="2"/>
      <c r="AE47">
        <f t="shared" si="3"/>
        <v>0.2620621428571428</v>
      </c>
      <c r="AF47">
        <f t="shared" si="4"/>
        <v>0.49138699999999996</v>
      </c>
      <c r="AG47">
        <f t="shared" si="5"/>
        <v>0.75218199999999991</v>
      </c>
      <c r="AH47">
        <f t="shared" si="6"/>
        <v>0.66541050899999998</v>
      </c>
      <c r="AI47">
        <f t="shared" si="7"/>
        <v>0.81473139274999995</v>
      </c>
      <c r="AJ47">
        <f t="shared" si="8"/>
        <v>0.8786417675</v>
      </c>
      <c r="AK47" t="str">
        <f t="shared" si="9"/>
        <v>XXX</v>
      </c>
      <c r="AL47">
        <f t="shared" si="10"/>
        <v>0.30091000000000001</v>
      </c>
      <c r="AM47">
        <f t="shared" si="11"/>
        <v>0.25145499999999998</v>
      </c>
      <c r="AN47">
        <f t="shared" si="12"/>
        <v>0.43514540000000002</v>
      </c>
      <c r="AO47">
        <f t="shared" si="13"/>
        <v>0.67419540000000011</v>
      </c>
      <c r="AP47">
        <f t="shared" si="14"/>
        <v>0.64862142857142868</v>
      </c>
      <c r="AQ47">
        <f t="shared" si="15"/>
        <v>0.54035714285714287</v>
      </c>
      <c r="AR47">
        <f t="shared" si="16"/>
        <v>0.49392857142857138</v>
      </c>
      <c r="AS47">
        <f t="shared" si="17"/>
        <v>0.51571428571428568</v>
      </c>
    </row>
    <row r="48" spans="1:45" ht="15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13">
        <f t="shared" si="18"/>
        <v>0.32999999999999996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14" t="str">
        <f>IF(ISNUMBER('2007'!O48),'2007'!O48/100,"XXX")</f>
        <v>XXX</v>
      </c>
      <c r="Q48" s="214">
        <f>'2007'!P48</f>
        <v>0.20459775924682616</v>
      </c>
      <c r="R48" s="215">
        <f>IF(ISNUMBER('2007'!Q48),('2007'!Q48/100),"XXX")</f>
        <v>0.08</v>
      </c>
      <c r="S48" s="215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1"/>
        <v>0.38366987873596237</v>
      </c>
      <c r="Z48" s="116">
        <f>'2007'!X48</f>
        <v>0.247</v>
      </c>
      <c r="AA48" s="132">
        <f>('2007'!Y48+2.5)/5</f>
        <v>0.28145208359999996</v>
      </c>
      <c r="AB48" s="216">
        <f t="shared" si="2"/>
        <v>0.26422604179999998</v>
      </c>
      <c r="AC48" s="2"/>
      <c r="AE48">
        <f t="shared" si="3"/>
        <v>0.18343857142857142</v>
      </c>
      <c r="AF48">
        <f t="shared" si="4"/>
        <v>0.259737</v>
      </c>
      <c r="AG48">
        <f t="shared" si="5"/>
        <v>0.44201271428571431</v>
      </c>
      <c r="AH48">
        <f t="shared" si="6"/>
        <v>0.31759250328571431</v>
      </c>
      <c r="AI48">
        <f t="shared" si="7"/>
        <v>0.44832561455000003</v>
      </c>
      <c r="AJ48">
        <f t="shared" si="8"/>
        <v>0.54251882554999997</v>
      </c>
      <c r="AK48">
        <f t="shared" si="9"/>
        <v>0.45499999999999996</v>
      </c>
      <c r="AL48">
        <f t="shared" si="10"/>
        <v>0.20459775924682616</v>
      </c>
      <c r="AM48">
        <f t="shared" si="11"/>
        <v>0.14229887962341309</v>
      </c>
      <c r="AN48">
        <f t="shared" si="12"/>
        <v>9.9083249999999998E-2</v>
      </c>
      <c r="AO48">
        <f t="shared" si="13"/>
        <v>0.38328325000000002</v>
      </c>
      <c r="AP48">
        <f t="shared" si="14"/>
        <v>0.59134285714285717</v>
      </c>
      <c r="AQ48">
        <f t="shared" si="15"/>
        <v>0.48000000000000004</v>
      </c>
      <c r="AR48">
        <f t="shared" si="16"/>
        <v>0.49928571428571428</v>
      </c>
      <c r="AS48">
        <f t="shared" si="17"/>
        <v>0.53500000000000003</v>
      </c>
    </row>
    <row r="49" spans="1:45" ht="15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13">
        <f t="shared" si="18"/>
        <v>0.48499999999999999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14" t="str">
        <f>IF(ISNUMBER('2007'!O49),'2007'!O49/100,"XXX")</f>
        <v>XXX</v>
      </c>
      <c r="Q49" s="214">
        <f>'2007'!P49</f>
        <v>0.14481496810913086</v>
      </c>
      <c r="R49" s="215">
        <f>IF(ISNUMBER('2007'!Q49),('2007'!Q49/100),"XXX")</f>
        <v>0.25</v>
      </c>
      <c r="S49" s="215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1"/>
        <v>0.47755444281742748</v>
      </c>
      <c r="Z49" s="116">
        <f>'2007'!X49</f>
        <v>0.14299999999999999</v>
      </c>
      <c r="AA49" s="132">
        <f>('2007'!Y49+2.5)/5</f>
        <v>0.38838886019999996</v>
      </c>
      <c r="AB49" s="216">
        <f t="shared" si="2"/>
        <v>0.26569443009999999</v>
      </c>
      <c r="AC49" s="2"/>
      <c r="AE49">
        <f t="shared" si="3"/>
        <v>9.8220000000000002E-2</v>
      </c>
      <c r="AF49">
        <f t="shared" si="4"/>
        <v>0.49103400000000003</v>
      </c>
      <c r="AG49">
        <f t="shared" si="5"/>
        <v>0.88384800000000008</v>
      </c>
      <c r="AH49">
        <f t="shared" si="6"/>
        <v>0.49363637000000005</v>
      </c>
      <c r="AI49">
        <f t="shared" si="7"/>
        <v>0.66888262285</v>
      </c>
      <c r="AJ49">
        <f t="shared" si="8"/>
        <v>0.53871443785000006</v>
      </c>
      <c r="AK49">
        <f t="shared" si="9"/>
        <v>0.23330000000000001</v>
      </c>
      <c r="AL49">
        <f t="shared" si="10"/>
        <v>0.14481496810913086</v>
      </c>
      <c r="AM49">
        <f t="shared" si="11"/>
        <v>0.19740748405456543</v>
      </c>
      <c r="AN49">
        <f t="shared" si="12"/>
        <v>0.41126855000000001</v>
      </c>
      <c r="AO49">
        <f t="shared" si="13"/>
        <v>0.78366855000000002</v>
      </c>
      <c r="AP49">
        <f t="shared" si="14"/>
        <v>0.99480000000000002</v>
      </c>
      <c r="AQ49" t="str">
        <f t="shared" si="15"/>
        <v>XXX</v>
      </c>
      <c r="AR49" t="str">
        <f t="shared" si="16"/>
        <v>XXX</v>
      </c>
      <c r="AS49" t="str">
        <f t="shared" si="17"/>
        <v>XXX</v>
      </c>
    </row>
    <row r="50" spans="1:45" ht="15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13">
        <f t="shared" si="18"/>
        <v>1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14">
        <f>IF(ISNUMBER('2007'!O50),'2007'!O50/100,"XXX")</f>
        <v>1</v>
      </c>
      <c r="Q50" s="214" t="str">
        <f>'2007'!P50</f>
        <v>XXX</v>
      </c>
      <c r="R50" s="215">
        <f>IF(ISNUMBER('2007'!Q50),('2007'!Q50/100),"XXX")</f>
        <v>1</v>
      </c>
      <c r="S50" s="215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1"/>
        <v>0.88178344699821432</v>
      </c>
      <c r="Z50" s="116">
        <f>'2007'!X50</f>
        <v>0.88200000000000001</v>
      </c>
      <c r="AA50" s="132">
        <f>('2007'!Y50+2.5)/5</f>
        <v>0.79617385860000001</v>
      </c>
      <c r="AB50" s="216">
        <f t="shared" si="2"/>
        <v>0.83908692930000006</v>
      </c>
      <c r="AC50" s="2"/>
      <c r="AE50">
        <f t="shared" si="3"/>
        <v>0.72942285714285715</v>
      </c>
      <c r="AF50">
        <f t="shared" si="4"/>
        <v>0.68466499999999997</v>
      </c>
      <c r="AG50">
        <f t="shared" si="5"/>
        <v>0.83595642857142849</v>
      </c>
      <c r="AH50">
        <f t="shared" si="6"/>
        <v>0.96357142857142852</v>
      </c>
      <c r="AI50">
        <f t="shared" si="7"/>
        <v>0.90500861170000002</v>
      </c>
      <c r="AJ50">
        <f t="shared" si="8"/>
        <v>0.90500861170000002</v>
      </c>
      <c r="AK50">
        <f t="shared" si="9"/>
        <v>1</v>
      </c>
      <c r="AL50">
        <f t="shared" si="10"/>
        <v>1</v>
      </c>
      <c r="AM50">
        <f t="shared" si="11"/>
        <v>1</v>
      </c>
      <c r="AN50">
        <f t="shared" si="12"/>
        <v>0.93280825000000001</v>
      </c>
      <c r="AO50">
        <f t="shared" si="13"/>
        <v>0.93280825000000001</v>
      </c>
      <c r="AP50">
        <f t="shared" si="14"/>
        <v>0.95571428571428574</v>
      </c>
      <c r="AQ50">
        <f t="shared" si="15"/>
        <v>0.88964285714285707</v>
      </c>
      <c r="AR50">
        <f t="shared" si="16"/>
        <v>0.80964285714285711</v>
      </c>
      <c r="AS50">
        <f t="shared" si="17"/>
        <v>0.76142857142857145</v>
      </c>
    </row>
    <row r="51" spans="1:45" ht="15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13">
        <f t="shared" si="18"/>
        <v>0.8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14">
        <f>IF(ISNUMBER('2007'!O51),'2007'!O51/100,"XXX")</f>
        <v>1</v>
      </c>
      <c r="Q51" s="214">
        <f>'2007'!P51</f>
        <v>1</v>
      </c>
      <c r="R51" s="215">
        <f>IF(ISNUMBER('2007'!Q51),('2007'!Q51/100),"XXX")</f>
        <v>1</v>
      </c>
      <c r="S51" s="215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1"/>
        <v>0.85373580359821433</v>
      </c>
      <c r="Z51" s="116">
        <f>'2007'!X51</f>
        <v>0.88400000000000001</v>
      </c>
      <c r="AA51" s="132">
        <f>('2007'!Y51+2.5)/5</f>
        <v>0.75744121080000004</v>
      </c>
      <c r="AB51" s="216">
        <f t="shared" si="2"/>
        <v>0.82072060540000003</v>
      </c>
      <c r="AC51" s="2"/>
      <c r="AE51">
        <f t="shared" si="3"/>
        <v>0.76103357142857142</v>
      </c>
      <c r="AF51">
        <f t="shared" si="4"/>
        <v>0.59921000000000002</v>
      </c>
      <c r="AG51">
        <f t="shared" si="5"/>
        <v>0.76999999999999991</v>
      </c>
      <c r="AH51">
        <f t="shared" si="6"/>
        <v>0.88500000000000001</v>
      </c>
      <c r="AI51">
        <f t="shared" si="7"/>
        <v>0.95235796449999999</v>
      </c>
      <c r="AJ51">
        <f t="shared" si="8"/>
        <v>0.95235796449999999</v>
      </c>
      <c r="AK51">
        <f t="shared" si="9"/>
        <v>1</v>
      </c>
      <c r="AL51">
        <f t="shared" si="10"/>
        <v>1</v>
      </c>
      <c r="AM51">
        <f t="shared" si="11"/>
        <v>1</v>
      </c>
      <c r="AN51">
        <f t="shared" si="12"/>
        <v>0.94363774999999994</v>
      </c>
      <c r="AO51">
        <f t="shared" si="13"/>
        <v>0.94363774999999994</v>
      </c>
      <c r="AP51">
        <f t="shared" si="14"/>
        <v>0.92928571428571427</v>
      </c>
      <c r="AQ51">
        <f t="shared" si="15"/>
        <v>0.755</v>
      </c>
      <c r="AR51">
        <f t="shared" si="16"/>
        <v>0.67714285714285716</v>
      </c>
      <c r="AS51">
        <f t="shared" si="17"/>
        <v>0.64785714285714291</v>
      </c>
    </row>
    <row r="52" spans="1:45" ht="15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13">
        <f t="shared" si="18"/>
        <v>0.5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14" t="str">
        <f>IF(ISNUMBER('2007'!O52),'2007'!O52/100,"XXX")</f>
        <v>XXX</v>
      </c>
      <c r="Q52" s="214">
        <f>'2007'!P52</f>
        <v>3.960685729980469E-2</v>
      </c>
      <c r="R52" s="215" t="str">
        <f>IF(ISNUMBER('2007'!Q52),('2007'!Q52/100),"XXX")</f>
        <v>XXX</v>
      </c>
      <c r="S52" s="215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1"/>
        <v>0.41189310074793134</v>
      </c>
      <c r="Z52" s="116">
        <f>'2007'!X52</f>
        <v>0.35899999999999999</v>
      </c>
      <c r="AA52" s="132">
        <f>('2007'!Y52+2.5)/5</f>
        <v>0.34661076060000001</v>
      </c>
      <c r="AB52" s="216">
        <f t="shared" si="2"/>
        <v>0.35280538029999997</v>
      </c>
      <c r="AC52" s="2"/>
      <c r="AE52">
        <f t="shared" si="3"/>
        <v>0.24224142857142855</v>
      </c>
      <c r="AF52">
        <f t="shared" si="4"/>
        <v>0.22681399999999999</v>
      </c>
      <c r="AG52">
        <f t="shared" si="5"/>
        <v>0.3624297142857143</v>
      </c>
      <c r="AH52">
        <f t="shared" si="6"/>
        <v>0.30763269828571427</v>
      </c>
      <c r="AI52">
        <f t="shared" si="7"/>
        <v>0.37076773364999999</v>
      </c>
      <c r="AJ52">
        <f t="shared" si="8"/>
        <v>0.49484149929999999</v>
      </c>
      <c r="AK52" t="str">
        <f t="shared" si="9"/>
        <v>XXX</v>
      </c>
      <c r="AL52">
        <f t="shared" si="10"/>
        <v>3.960685729980469E-2</v>
      </c>
      <c r="AM52">
        <f t="shared" si="11"/>
        <v>3.960685729980469E-2</v>
      </c>
      <c r="AN52">
        <f t="shared" si="12"/>
        <v>0.6655548</v>
      </c>
      <c r="AO52">
        <f t="shared" si="13"/>
        <v>0.80927740000000004</v>
      </c>
      <c r="AP52">
        <f t="shared" si="14"/>
        <v>0.78221428571428575</v>
      </c>
      <c r="AQ52">
        <f t="shared" si="15"/>
        <v>0.5217857142857143</v>
      </c>
      <c r="AR52">
        <f t="shared" si="16"/>
        <v>0.47678571428571426</v>
      </c>
      <c r="AS52">
        <f t="shared" si="17"/>
        <v>0.53714285714285714</v>
      </c>
    </row>
    <row r="53" spans="1:45" ht="15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13">
        <f t="shared" si="18"/>
        <v>0.5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14" t="str">
        <f>IF(ISNUMBER('2007'!O53),'2007'!O53/100,"XXX")</f>
        <v>XXX</v>
      </c>
      <c r="Q53" s="214" t="str">
        <f>'2007'!P53</f>
        <v>XXX</v>
      </c>
      <c r="R53" s="215">
        <f>IF(ISNUMBER('2007'!Q53),('2007'!Q53/100),"XXX")</f>
        <v>5.0000000000000001E-3</v>
      </c>
      <c r="S53" s="215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1"/>
        <v>0.37839632949375002</v>
      </c>
      <c r="Z53" s="116">
        <f>'2007'!X53</f>
        <v>0.24399999999999999</v>
      </c>
      <c r="AA53" s="132">
        <f>('2007'!Y53+2.5)/5</f>
        <v>0.34175837040000001</v>
      </c>
      <c r="AB53" s="216">
        <f t="shared" si="2"/>
        <v>0.2928791852</v>
      </c>
      <c r="AC53" s="2"/>
      <c r="AE53">
        <f t="shared" si="3"/>
        <v>0.2508057142857143</v>
      </c>
      <c r="AF53">
        <f t="shared" si="4"/>
        <v>9.063800000000001E-2</v>
      </c>
      <c r="AG53">
        <f t="shared" si="5"/>
        <v>0.31340371428571434</v>
      </c>
      <c r="AH53">
        <f t="shared" si="6"/>
        <v>0.31792601228571432</v>
      </c>
      <c r="AI53">
        <f t="shared" si="7"/>
        <v>0.50287298595000007</v>
      </c>
      <c r="AJ53">
        <f t="shared" si="8"/>
        <v>0.58218268795000006</v>
      </c>
      <c r="AK53">
        <f t="shared" si="9"/>
        <v>0.2959</v>
      </c>
      <c r="AL53" t="str">
        <f t="shared" si="10"/>
        <v>XXX</v>
      </c>
      <c r="AM53">
        <f t="shared" si="11"/>
        <v>5.0000000000000001E-3</v>
      </c>
      <c r="AN53">
        <f t="shared" si="12"/>
        <v>0.13025965</v>
      </c>
      <c r="AO53">
        <f t="shared" si="13"/>
        <v>0.51775965000000002</v>
      </c>
      <c r="AP53">
        <f t="shared" si="14"/>
        <v>0.67428571428571438</v>
      </c>
      <c r="AQ53">
        <f t="shared" si="15"/>
        <v>0.55571428571428572</v>
      </c>
      <c r="AR53">
        <f t="shared" si="16"/>
        <v>0.55642857142857149</v>
      </c>
      <c r="AS53">
        <f t="shared" si="17"/>
        <v>0.58571428571428574</v>
      </c>
    </row>
    <row r="54" spans="1:45" ht="15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13">
        <f t="shared" si="18"/>
        <v>0.45999999999999996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14" t="str">
        <f>IF(ISNUMBER('2007'!O54),'2007'!O54/100,"XXX")</f>
        <v>XXX</v>
      </c>
      <c r="Q54" s="214">
        <f>'2007'!P54</f>
        <v>1</v>
      </c>
      <c r="R54" s="215">
        <f>IF(ISNUMBER('2007'!Q54),('2007'!Q54/100),"XXX")</f>
        <v>0.12</v>
      </c>
      <c r="S54" s="215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1"/>
        <v>0.48064281984454899</v>
      </c>
      <c r="Z54" s="116">
        <f>'2007'!X54</f>
        <v>0.55200000000000005</v>
      </c>
      <c r="AA54" s="132">
        <f>('2007'!Y54+2.5)/5</f>
        <v>0.46951095460000003</v>
      </c>
      <c r="AB54" s="216">
        <f t="shared" si="2"/>
        <v>0.51075547730000004</v>
      </c>
      <c r="AC54" s="2"/>
      <c r="AE54">
        <f t="shared" si="3"/>
        <v>0.26215642857142857</v>
      </c>
      <c r="AF54">
        <f t="shared" si="4"/>
        <v>0.26662200000000003</v>
      </c>
      <c r="AG54">
        <f t="shared" si="5"/>
        <v>0.43160842857142856</v>
      </c>
      <c r="AH54">
        <f t="shared" si="6"/>
        <v>0.32789545457142855</v>
      </c>
      <c r="AI54">
        <f t="shared" si="7"/>
        <v>0.23095602979999999</v>
      </c>
      <c r="AJ54">
        <f t="shared" si="8"/>
        <v>0.47952036113533852</v>
      </c>
      <c r="AK54">
        <f t="shared" si="9"/>
        <v>0.71577671467067705</v>
      </c>
      <c r="AL54">
        <f t="shared" si="10"/>
        <v>1</v>
      </c>
      <c r="AM54">
        <f t="shared" si="11"/>
        <v>0.56000000000000005</v>
      </c>
      <c r="AN54">
        <f t="shared" si="12"/>
        <v>0.27295210000000003</v>
      </c>
      <c r="AO54">
        <f t="shared" si="13"/>
        <v>0.66250209999999998</v>
      </c>
      <c r="AP54">
        <f t="shared" si="14"/>
        <v>0.67312142857142854</v>
      </c>
      <c r="AQ54">
        <f t="shared" si="15"/>
        <v>0.44071428571428573</v>
      </c>
      <c r="AR54">
        <f t="shared" si="16"/>
        <v>0.50928571428571434</v>
      </c>
      <c r="AS54">
        <f t="shared" si="17"/>
        <v>0.54142857142857148</v>
      </c>
    </row>
    <row r="55" spans="1:45" ht="15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13">
        <f t="shared" si="18"/>
        <v>1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14">
        <f>IF(ISNUMBER('2007'!O55),'2007'!O55/100,"XXX")</f>
        <v>0.71099999999999997</v>
      </c>
      <c r="Q55" s="214">
        <f>'2007'!P55</f>
        <v>1</v>
      </c>
      <c r="R55" s="215">
        <f>IF(ISNUMBER('2007'!Q55),('2007'!Q55/100),"XXX")</f>
        <v>0.96</v>
      </c>
      <c r="S55" s="215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1"/>
        <v>0.83538230534196434</v>
      </c>
      <c r="Z55" s="116">
        <f>'2007'!X55</f>
        <v>0.90100000000000002</v>
      </c>
      <c r="AA55" s="132">
        <f>('2007'!Y55+2.5)/5</f>
        <v>0.77226335999999995</v>
      </c>
      <c r="AB55" s="216">
        <f t="shared" si="2"/>
        <v>0.83663167999999999</v>
      </c>
      <c r="AC55" s="2"/>
      <c r="AE55">
        <f t="shared" si="3"/>
        <v>0.78322000000000003</v>
      </c>
      <c r="AF55">
        <f t="shared" si="4"/>
        <v>0.57381400000000005</v>
      </c>
      <c r="AG55">
        <f t="shared" si="5"/>
        <v>0.61559399999999997</v>
      </c>
      <c r="AH55">
        <f t="shared" si="6"/>
        <v>0.85000000000000009</v>
      </c>
      <c r="AI55">
        <f t="shared" si="7"/>
        <v>0.92793882844999998</v>
      </c>
      <c r="AJ55">
        <f t="shared" si="8"/>
        <v>0.92793882844999998</v>
      </c>
      <c r="AK55">
        <f t="shared" si="9"/>
        <v>0.85549999999999993</v>
      </c>
      <c r="AL55">
        <f t="shared" si="10"/>
        <v>0.85549999999999993</v>
      </c>
      <c r="AM55">
        <f t="shared" si="11"/>
        <v>0.98</v>
      </c>
      <c r="AN55">
        <f t="shared" si="12"/>
        <v>0.92401990000000001</v>
      </c>
      <c r="AO55">
        <f t="shared" si="13"/>
        <v>0.94401990000000002</v>
      </c>
      <c r="AP55">
        <f t="shared" si="14"/>
        <v>0.9721428571428572</v>
      </c>
      <c r="AQ55">
        <f t="shared" si="15"/>
        <v>0.8660714285714286</v>
      </c>
      <c r="AR55">
        <f t="shared" si="16"/>
        <v>0.76392857142857151</v>
      </c>
      <c r="AS55">
        <f t="shared" si="17"/>
        <v>0.71071428571428563</v>
      </c>
    </row>
    <row r="56" spans="1:45" ht="15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13">
        <f t="shared" si="18"/>
        <v>0.75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14" t="str">
        <f>IF(ISNUMBER('2007'!O56),'2007'!O56/100,"XXX")</f>
        <v>XXX</v>
      </c>
      <c r="Q56" s="214">
        <f>'2007'!P56</f>
        <v>8.870990872383118E-2</v>
      </c>
      <c r="R56" s="215">
        <f>IF(ISNUMBER('2007'!Q56),('2007'!Q56/100),"XXX")</f>
        <v>3.3000000000000002E-2</v>
      </c>
      <c r="S56" s="215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1"/>
        <v>0.45744544111398949</v>
      </c>
      <c r="Z56" s="116">
        <f>'2007'!X56</f>
        <v>0.73299999999999998</v>
      </c>
      <c r="AA56" s="132">
        <f>('2007'!Y56+2.5)/5</f>
        <v>0.61012221579999992</v>
      </c>
      <c r="AB56" s="216">
        <f t="shared" si="2"/>
        <v>0.6715611078999999</v>
      </c>
      <c r="AC56" s="2"/>
      <c r="AE56">
        <f t="shared" si="3"/>
        <v>0.23331714285714286</v>
      </c>
      <c r="AF56">
        <f t="shared" si="4"/>
        <v>0.41048099999999998</v>
      </c>
      <c r="AG56">
        <f t="shared" si="5"/>
        <v>0.62144957142857149</v>
      </c>
      <c r="AH56">
        <f t="shared" si="6"/>
        <v>0.39622190742857144</v>
      </c>
      <c r="AI56">
        <f t="shared" si="7"/>
        <v>0.47244817454999999</v>
      </c>
      <c r="AJ56">
        <f t="shared" si="8"/>
        <v>0.63550483854999995</v>
      </c>
      <c r="AK56">
        <f t="shared" si="9"/>
        <v>0.65570000000000006</v>
      </c>
      <c r="AL56">
        <f t="shared" si="10"/>
        <v>8.870990872383118E-2</v>
      </c>
      <c r="AM56">
        <f t="shared" si="11"/>
        <v>6.0854954361915591E-2</v>
      </c>
      <c r="AN56">
        <f t="shared" si="12"/>
        <v>0.13527939999999999</v>
      </c>
      <c r="AO56">
        <f t="shared" si="13"/>
        <v>0.54507939999999999</v>
      </c>
      <c r="AP56">
        <f t="shared" si="14"/>
        <v>0.7148714285714286</v>
      </c>
      <c r="AQ56">
        <f t="shared" si="15"/>
        <v>0.50928571428571434</v>
      </c>
      <c r="AR56">
        <f t="shared" si="16"/>
        <v>0.51785714285714279</v>
      </c>
      <c r="AS56">
        <f t="shared" si="17"/>
        <v>0.56142857142857139</v>
      </c>
    </row>
    <row r="57" spans="1:45" ht="15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13">
        <f t="shared" si="18"/>
        <v>0.62999999999999989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14" t="str">
        <f>IF(ISNUMBER('2007'!O57),'2007'!O57/100,"XXX")</f>
        <v>XXX</v>
      </c>
      <c r="Q57" s="214">
        <f>'2007'!P57</f>
        <v>1</v>
      </c>
      <c r="R57" s="215" t="str">
        <f>IF(ISNUMBER('2007'!Q57),('2007'!Q57/100),"XXX")</f>
        <v>XXX</v>
      </c>
      <c r="S57" s="215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1"/>
        <v>0.72624436869553577</v>
      </c>
      <c r="Z57" s="116">
        <f>'2007'!X57</f>
        <v>0.89100000000000001</v>
      </c>
      <c r="AA57" s="132">
        <f>('2007'!Y57+2.5)/5</f>
        <v>0.70413351059999996</v>
      </c>
      <c r="AB57" s="216">
        <f t="shared" si="2"/>
        <v>0.79756675529999999</v>
      </c>
      <c r="AC57" s="2"/>
      <c r="AE57">
        <f t="shared" si="3"/>
        <v>0.48066214285714282</v>
      </c>
      <c r="AF57">
        <f t="shared" si="4"/>
        <v>0.33561000000000002</v>
      </c>
      <c r="AG57">
        <f t="shared" si="5"/>
        <v>0.53428571428571436</v>
      </c>
      <c r="AH57">
        <f t="shared" si="6"/>
        <v>0.76714285714285713</v>
      </c>
      <c r="AI57">
        <f t="shared" si="7"/>
        <v>0.82888311385000002</v>
      </c>
      <c r="AJ57">
        <f t="shared" si="8"/>
        <v>0.82888311385000002</v>
      </c>
      <c r="AK57">
        <f t="shared" si="9"/>
        <v>1</v>
      </c>
      <c r="AL57">
        <f t="shared" si="10"/>
        <v>1</v>
      </c>
      <c r="AM57">
        <f t="shared" si="11"/>
        <v>1</v>
      </c>
      <c r="AN57">
        <f t="shared" si="12"/>
        <v>0.63010509999999997</v>
      </c>
      <c r="AO57">
        <f t="shared" si="13"/>
        <v>0.81505254999999999</v>
      </c>
      <c r="AP57">
        <f t="shared" si="14"/>
        <v>0.84499999999999997</v>
      </c>
      <c r="AQ57">
        <f t="shared" si="15"/>
        <v>0.60750000000000004</v>
      </c>
      <c r="AR57">
        <f t="shared" si="16"/>
        <v>0.55464285714285722</v>
      </c>
      <c r="AS57">
        <f t="shared" si="17"/>
        <v>0.54357142857142859</v>
      </c>
    </row>
    <row r="58" spans="1:45" ht="15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13">
        <f t="shared" si="18"/>
        <v>0.47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14" t="str">
        <f>IF(ISNUMBER('2007'!O58),'2007'!O58/100,"XXX")</f>
        <v>XXX</v>
      </c>
      <c r="Q58" s="214">
        <f>'2007'!P58</f>
        <v>0.25503761768341066</v>
      </c>
      <c r="R58" s="215">
        <f>IF(ISNUMBER('2007'!Q58),('2007'!Q58/100),"XXX")</f>
        <v>0.02</v>
      </c>
      <c r="S58" s="215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1"/>
        <v>0.43460491883646313</v>
      </c>
      <c r="Z58" s="116">
        <f>'2007'!X58</f>
        <v>0.57799999999999996</v>
      </c>
      <c r="AA58" s="132">
        <f>('2007'!Y58+2.5)/5</f>
        <v>0.48093686560000004</v>
      </c>
      <c r="AB58" s="216">
        <f t="shared" si="2"/>
        <v>0.5294684328</v>
      </c>
      <c r="AC58" s="2"/>
      <c r="AE58">
        <f t="shared" si="3"/>
        <v>0.29754428571428571</v>
      </c>
      <c r="AF58">
        <f t="shared" si="4"/>
        <v>0.29236500000000004</v>
      </c>
      <c r="AG58">
        <f t="shared" si="5"/>
        <v>0.40482071428571431</v>
      </c>
      <c r="AH58">
        <f t="shared" si="6"/>
        <v>0.37217210928571431</v>
      </c>
      <c r="AI58">
        <f t="shared" si="7"/>
        <v>0.38976784185000002</v>
      </c>
      <c r="AJ58">
        <f t="shared" si="8"/>
        <v>0.42438144685000001</v>
      </c>
      <c r="AK58">
        <f t="shared" si="9"/>
        <v>0.46500000000000002</v>
      </c>
      <c r="AL58">
        <f t="shared" si="10"/>
        <v>0.25503761768341066</v>
      </c>
      <c r="AM58">
        <f t="shared" si="11"/>
        <v>0.13751880884170534</v>
      </c>
      <c r="AN58">
        <f t="shared" si="12"/>
        <v>0.29238769999999997</v>
      </c>
      <c r="AO58">
        <f t="shared" si="13"/>
        <v>0.74968769999999996</v>
      </c>
      <c r="AP58">
        <f t="shared" si="14"/>
        <v>0.73587142857142851</v>
      </c>
      <c r="AQ58">
        <f t="shared" si="15"/>
        <v>0.48250000000000004</v>
      </c>
      <c r="AR58">
        <f t="shared" si="16"/>
        <v>0.51607142857142863</v>
      </c>
      <c r="AS58">
        <f t="shared" si="17"/>
        <v>0.55000000000000004</v>
      </c>
    </row>
    <row r="59" spans="1:45" ht="15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13">
        <f t="shared" si="18"/>
        <v>0.25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14" t="str">
        <f>IF(ISNUMBER('2007'!O59),'2007'!O59/100,"XXX")</f>
        <v>XXX</v>
      </c>
      <c r="Q59" s="214">
        <f>'2007'!P59</f>
        <v>0.23412568569183351</v>
      </c>
      <c r="R59" s="215" t="str">
        <f>IF(ISNUMBER('2007'!Q59),('2007'!Q59/100),"XXX")</f>
        <v>XXX</v>
      </c>
      <c r="S59" s="215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1"/>
        <v>0.25931295536594345</v>
      </c>
      <c r="Z59" s="116">
        <f>'2007'!X59</f>
        <v>0.26900000000000002</v>
      </c>
      <c r="AA59" s="132">
        <f>('2007'!Y59+2.5)/5</f>
        <v>0.24957504280000001</v>
      </c>
      <c r="AB59" s="216">
        <f t="shared" si="2"/>
        <v>0.2592875214</v>
      </c>
      <c r="AC59" s="2"/>
      <c r="AE59">
        <f t="shared" si="3"/>
        <v>0.13564214285714288</v>
      </c>
      <c r="AF59">
        <f t="shared" si="4"/>
        <v>8.9412000000000005E-2</v>
      </c>
      <c r="AG59">
        <f t="shared" si="5"/>
        <v>0.26519842857142861</v>
      </c>
      <c r="AH59">
        <f t="shared" si="6"/>
        <v>0.20263816157142858</v>
      </c>
      <c r="AI59">
        <f t="shared" si="7"/>
        <v>0.16626823294999998</v>
      </c>
      <c r="AJ59">
        <f t="shared" si="8"/>
        <v>0.19465149994999997</v>
      </c>
      <c r="AK59">
        <f t="shared" si="9"/>
        <v>0.10489999999999999</v>
      </c>
      <c r="AL59">
        <f t="shared" si="10"/>
        <v>0.23412568569183351</v>
      </c>
      <c r="AM59">
        <f t="shared" si="11"/>
        <v>0.23412568569183351</v>
      </c>
      <c r="AN59">
        <f t="shared" si="12"/>
        <v>7.1724019999999999E-2</v>
      </c>
      <c r="AO59">
        <f t="shared" si="13"/>
        <v>0.25551201000000001</v>
      </c>
      <c r="AP59">
        <f t="shared" si="14"/>
        <v>0.42465000000000003</v>
      </c>
      <c r="AQ59">
        <f t="shared" si="15"/>
        <v>0.40214285714285714</v>
      </c>
      <c r="AR59">
        <f t="shared" si="16"/>
        <v>0.46857142857142853</v>
      </c>
      <c r="AS59">
        <f t="shared" si="17"/>
        <v>0.51071428571428568</v>
      </c>
    </row>
    <row r="60" spans="1:45" ht="15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13">
        <f t="shared" si="18"/>
        <v>0.25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>
        <f>IF(ISNUMBER('2007'!N60),IF(('2007'!N60/10)&gt;1,1,'2007'!N60/10),"XXX")</f>
        <v>0.32700000000000001</v>
      </c>
      <c r="P60" s="214" t="str">
        <f>IF(ISNUMBER('2007'!O60),'2007'!O60/100,"XXX")</f>
        <v>XXX</v>
      </c>
      <c r="Q60" s="214" t="str">
        <f>'2007'!P60</f>
        <v>XXX</v>
      </c>
      <c r="R60" s="215">
        <f>IF(ISNUMBER('2007'!Q60),('2007'!Q60/100),"XXX")</f>
        <v>3.2000000000000001E-2</v>
      </c>
      <c r="S60" s="215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1"/>
        <v>0.29066611596964292</v>
      </c>
      <c r="Z60" s="116">
        <f>'2007'!X60</f>
        <v>0.45400000000000001</v>
      </c>
      <c r="AA60" s="132">
        <f>('2007'!Y60+2.5)/5</f>
        <v>0.39559017419999998</v>
      </c>
      <c r="AB60" s="216">
        <f t="shared" si="2"/>
        <v>0.42479508710000002</v>
      </c>
      <c r="AC60" s="2"/>
      <c r="AE60">
        <f t="shared" si="3"/>
        <v>0.12969928571428571</v>
      </c>
      <c r="AF60">
        <f t="shared" si="4"/>
        <v>2.7969999999999998E-2</v>
      </c>
      <c r="AG60">
        <f t="shared" si="5"/>
        <v>0.29428571428571432</v>
      </c>
      <c r="AH60">
        <f t="shared" si="6"/>
        <v>0.22815110114285714</v>
      </c>
      <c r="AI60">
        <f t="shared" si="7"/>
        <v>0.38040813490000003</v>
      </c>
      <c r="AJ60">
        <f t="shared" si="8"/>
        <v>0.46289989090000006</v>
      </c>
      <c r="AK60">
        <f t="shared" si="9"/>
        <v>0.32700000000000001</v>
      </c>
      <c r="AL60" t="str">
        <f t="shared" si="10"/>
        <v>XXX</v>
      </c>
      <c r="AM60">
        <f t="shared" si="11"/>
        <v>3.2000000000000001E-2</v>
      </c>
      <c r="AN60">
        <f t="shared" si="12"/>
        <v>0.14392864999999999</v>
      </c>
      <c r="AO60">
        <f t="shared" si="13"/>
        <v>0.51157865000000002</v>
      </c>
      <c r="AP60">
        <f t="shared" si="14"/>
        <v>0.52436428571428573</v>
      </c>
      <c r="AQ60">
        <f t="shared" si="15"/>
        <v>0.28392857142857142</v>
      </c>
      <c r="AR60">
        <f t="shared" si="16"/>
        <v>0.35178571428571426</v>
      </c>
      <c r="AS60">
        <f t="shared" si="17"/>
        <v>0.36642857142857144</v>
      </c>
    </row>
    <row r="61" spans="1:45" ht="15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13">
        <f t="shared" si="18"/>
        <v>0.5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14">
        <f>IF(ISNUMBER('2007'!O61),'2007'!O61/100,"XXX")</f>
        <v>7.4999999999999997E-2</v>
      </c>
      <c r="Q61" s="214">
        <f>'2007'!P61</f>
        <v>8.5620498657226568E-2</v>
      </c>
      <c r="R61" s="215">
        <f>IF(ISNUMBER('2007'!Q61),('2007'!Q61/100),"XXX")</f>
        <v>0.182</v>
      </c>
      <c r="S61" s="215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1"/>
        <v>0.4018543823446481</v>
      </c>
      <c r="Z61" s="116">
        <f>'2007'!X61</f>
        <v>0.52400000000000002</v>
      </c>
      <c r="AA61" s="132">
        <f>('2007'!Y61+2.5)/5</f>
        <v>0.47677858320000005</v>
      </c>
      <c r="AB61" s="216">
        <f t="shared" si="2"/>
        <v>0.50038929160000001</v>
      </c>
      <c r="AC61" s="2"/>
      <c r="AE61">
        <f t="shared" si="3"/>
        <v>0.26393785714285717</v>
      </c>
      <c r="AF61">
        <f t="shared" si="4"/>
        <v>7.3590000000000003E-2</v>
      </c>
      <c r="AG61">
        <f t="shared" si="5"/>
        <v>0.37571428571428572</v>
      </c>
      <c r="AH61">
        <f t="shared" si="6"/>
        <v>0.52125186085714281</v>
      </c>
      <c r="AI61">
        <f t="shared" si="7"/>
        <v>0.58439788800000003</v>
      </c>
      <c r="AJ61">
        <f t="shared" si="8"/>
        <v>0.41550317000000003</v>
      </c>
      <c r="AK61">
        <f t="shared" si="9"/>
        <v>0.20200000000000001</v>
      </c>
      <c r="AL61">
        <f t="shared" si="10"/>
        <v>8.0310249328613276E-2</v>
      </c>
      <c r="AM61">
        <f t="shared" si="11"/>
        <v>0.1338102493286133</v>
      </c>
      <c r="AN61">
        <f t="shared" si="12"/>
        <v>0.31345334999999996</v>
      </c>
      <c r="AO61">
        <f t="shared" si="13"/>
        <v>0.66140335000000006</v>
      </c>
      <c r="AP61">
        <f t="shared" si="14"/>
        <v>0.71323571428571431</v>
      </c>
      <c r="AQ61">
        <f t="shared" si="15"/>
        <v>0.47428571428571431</v>
      </c>
      <c r="AR61">
        <f t="shared" si="16"/>
        <v>0.47142857142857142</v>
      </c>
      <c r="AS61">
        <f t="shared" si="17"/>
        <v>0.51928571428571424</v>
      </c>
    </row>
    <row r="62" spans="1:45" ht="15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13">
        <f t="shared" si="18"/>
        <v>0.75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14">
        <f>IF(ISNUMBER('2007'!O62),'2007'!O62/100,"XXX")</f>
        <v>1</v>
      </c>
      <c r="Q62" s="214">
        <f>'2007'!P62</f>
        <v>0.36997637748718259</v>
      </c>
      <c r="R62" s="215">
        <f>IF(ISNUMBER('2007'!Q62),('2007'!Q62/100),"XXX")</f>
        <v>0.56000000000000005</v>
      </c>
      <c r="S62" s="215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1"/>
        <v>0.68765523486348468</v>
      </c>
      <c r="Z62" s="116">
        <f>'2007'!X62</f>
        <v>0.85599999999999998</v>
      </c>
      <c r="AA62" s="132">
        <f>('2007'!Y62+2.5)/5</f>
        <v>0.71518211360000006</v>
      </c>
      <c r="AB62" s="216">
        <f t="shared" si="2"/>
        <v>0.78559105679999996</v>
      </c>
      <c r="AC62" s="2"/>
      <c r="AE62">
        <f t="shared" si="3"/>
        <v>0.46652428571428572</v>
      </c>
      <c r="AF62">
        <f t="shared" si="4"/>
        <v>0.50287599999999999</v>
      </c>
      <c r="AG62">
        <f t="shared" si="5"/>
        <v>0.64063742857142847</v>
      </c>
      <c r="AH62">
        <f t="shared" si="6"/>
        <v>0.81268585657142856</v>
      </c>
      <c r="AI62">
        <f t="shared" si="7"/>
        <v>0.85404265444999994</v>
      </c>
      <c r="AJ62">
        <f t="shared" si="8"/>
        <v>0.86492822645</v>
      </c>
      <c r="AK62">
        <f t="shared" si="9"/>
        <v>1</v>
      </c>
      <c r="AL62">
        <f t="shared" si="10"/>
        <v>0.68498818874359135</v>
      </c>
      <c r="AM62">
        <f t="shared" si="11"/>
        <v>0.46498818874359132</v>
      </c>
      <c r="AN62">
        <f t="shared" si="12"/>
        <v>0.72362075000000003</v>
      </c>
      <c r="AO62">
        <f t="shared" si="13"/>
        <v>0.94362075000000001</v>
      </c>
      <c r="AP62">
        <f t="shared" si="14"/>
        <v>0.86499999999999999</v>
      </c>
      <c r="AQ62">
        <f t="shared" si="15"/>
        <v>0.59928571428571431</v>
      </c>
      <c r="AR62">
        <f t="shared" si="16"/>
        <v>0.5407142857142857</v>
      </c>
      <c r="AS62">
        <f t="shared" si="17"/>
        <v>0.53214285714285714</v>
      </c>
    </row>
    <row r="63" spans="1:45" ht="15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13">
        <f t="shared" si="18"/>
        <v>1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14">
        <f>IF(ISNUMBER('2007'!O63),'2007'!O63/100,"XXX")</f>
        <v>0.66700000000000004</v>
      </c>
      <c r="Q63" s="214">
        <f>'2007'!P63</f>
        <v>1</v>
      </c>
      <c r="R63" s="215" t="str">
        <f>IF(ISNUMBER('2007'!Q63),('2007'!Q63/100),"XXX")</f>
        <v>XXX</v>
      </c>
      <c r="S63" s="215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1"/>
        <v>0.86215695607410714</v>
      </c>
      <c r="Z63" s="116">
        <f>'2007'!X63</f>
        <v>0.88</v>
      </c>
      <c r="AA63" s="132">
        <f>('2007'!Y63+2.5)/5</f>
        <v>0.79052674779999998</v>
      </c>
      <c r="AB63" s="216">
        <f t="shared" si="2"/>
        <v>0.83526337389999994</v>
      </c>
      <c r="AC63" s="2"/>
      <c r="AE63">
        <f t="shared" si="3"/>
        <v>0.74263785714285713</v>
      </c>
      <c r="AF63">
        <f t="shared" si="4"/>
        <v>0.85871799999999998</v>
      </c>
      <c r="AG63">
        <f t="shared" si="5"/>
        <v>0.88608014285714276</v>
      </c>
      <c r="AH63">
        <f t="shared" si="6"/>
        <v>0.8878571428571429</v>
      </c>
      <c r="AI63">
        <f t="shared" si="7"/>
        <v>0.91764819144999998</v>
      </c>
      <c r="AJ63">
        <f t="shared" si="8"/>
        <v>0.91764819144999998</v>
      </c>
      <c r="AK63">
        <f t="shared" si="9"/>
        <v>0.83350000000000002</v>
      </c>
      <c r="AL63">
        <f t="shared" si="10"/>
        <v>0.83350000000000002</v>
      </c>
      <c r="AM63">
        <f t="shared" si="11"/>
        <v>1</v>
      </c>
      <c r="AN63">
        <f t="shared" si="12"/>
        <v>0.87549319999999997</v>
      </c>
      <c r="AO63">
        <f t="shared" si="13"/>
        <v>0.93774659999999999</v>
      </c>
      <c r="AP63">
        <f t="shared" si="14"/>
        <v>0.94142857142857139</v>
      </c>
      <c r="AQ63">
        <f t="shared" si="15"/>
        <v>0.85178571428571426</v>
      </c>
      <c r="AR63">
        <f t="shared" si="16"/>
        <v>0.75821428571428573</v>
      </c>
      <c r="AS63">
        <f t="shared" si="17"/>
        <v>0.72785714285714287</v>
      </c>
    </row>
    <row r="64" spans="1:45" ht="15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13">
        <f t="shared" si="18"/>
        <v>0.57999999999999996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14" t="str">
        <f>IF(ISNUMBER('2007'!O64),'2007'!O64/100,"XXX")</f>
        <v>XXX</v>
      </c>
      <c r="Q64" s="214">
        <f>'2007'!P64</f>
        <v>0.29923396110534667</v>
      </c>
      <c r="R64" s="215">
        <f>IF(ISNUMBER('2007'!Q64),('2007'!Q64/100),"XXX")</f>
        <v>0.10400000000000001</v>
      </c>
      <c r="S64" s="215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1"/>
        <v>0.37373002769765562</v>
      </c>
      <c r="Z64" s="116">
        <f>'2007'!X64</f>
        <v>0.73499999999999999</v>
      </c>
      <c r="AA64" s="132">
        <f>('2007'!Y64+2.5)/5</f>
        <v>0.60174492600000007</v>
      </c>
      <c r="AB64" s="216">
        <f t="shared" si="2"/>
        <v>0.66837246300000008</v>
      </c>
      <c r="AC64" s="2"/>
      <c r="AE64">
        <f t="shared" si="3"/>
        <v>0.26817857142857143</v>
      </c>
      <c r="AF64">
        <f t="shared" si="4"/>
        <v>0.26652799999999999</v>
      </c>
      <c r="AG64">
        <f t="shared" si="5"/>
        <v>0.46192085714285713</v>
      </c>
      <c r="AH64">
        <f t="shared" si="6"/>
        <v>0.29065556014285715</v>
      </c>
      <c r="AI64">
        <f t="shared" si="7"/>
        <v>0.21942906960000003</v>
      </c>
      <c r="AJ64">
        <f t="shared" si="8"/>
        <v>0.22276636660000002</v>
      </c>
      <c r="AK64">
        <f t="shared" si="9"/>
        <v>0.1537</v>
      </c>
      <c r="AL64">
        <f t="shared" si="10"/>
        <v>0.29923396110534667</v>
      </c>
      <c r="AM64">
        <f t="shared" si="11"/>
        <v>0.20161698055267335</v>
      </c>
      <c r="AN64">
        <f t="shared" si="12"/>
        <v>0.15263760000000001</v>
      </c>
      <c r="AO64">
        <f t="shared" si="13"/>
        <v>0.46713759999999999</v>
      </c>
      <c r="AP64">
        <f t="shared" si="14"/>
        <v>0.71292857142857136</v>
      </c>
      <c r="AQ64">
        <f t="shared" si="15"/>
        <v>0.60428571428571431</v>
      </c>
      <c r="AR64">
        <f t="shared" si="16"/>
        <v>0.59000000000000008</v>
      </c>
      <c r="AS64">
        <f t="shared" si="17"/>
        <v>0.61357142857142866</v>
      </c>
    </row>
    <row r="65" spans="1:45" ht="15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13">
        <f t="shared" si="18"/>
        <v>0.5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14" t="str">
        <f>IF(ISNUMBER('2007'!O65),'2007'!O65/100,"XXX")</f>
        <v>XXX</v>
      </c>
      <c r="Q65" s="214">
        <f>'2007'!P65</f>
        <v>0.1104079008102417</v>
      </c>
      <c r="R65" s="215">
        <f>IF(ISNUMBER('2007'!Q65),('2007'!Q65/100),"XXX")</f>
        <v>0.16500000000000001</v>
      </c>
      <c r="S65" s="215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1"/>
        <v>0.39985185959349734</v>
      </c>
      <c r="Z65" s="116">
        <f>'2007'!X65</f>
        <v>0.71799999999999997</v>
      </c>
      <c r="AA65" s="132">
        <f>('2007'!Y65+2.5)/5</f>
        <v>0.51020388240000003</v>
      </c>
      <c r="AB65" s="216">
        <f t="shared" si="2"/>
        <v>0.61410194119999995</v>
      </c>
      <c r="AC65" s="2"/>
      <c r="AE65">
        <f t="shared" si="3"/>
        <v>0.23078928571428572</v>
      </c>
      <c r="AF65">
        <f t="shared" si="4"/>
        <v>0.258795</v>
      </c>
      <c r="AG65">
        <f t="shared" si="5"/>
        <v>0.52443428571428574</v>
      </c>
      <c r="AH65">
        <f t="shared" si="6"/>
        <v>0.40258415471428571</v>
      </c>
      <c r="AI65">
        <f t="shared" si="7"/>
        <v>0.35414176920000001</v>
      </c>
      <c r="AJ65">
        <f t="shared" si="8"/>
        <v>0.35402190020000002</v>
      </c>
      <c r="AK65">
        <f t="shared" si="9"/>
        <v>0.20350000000000001</v>
      </c>
      <c r="AL65">
        <f t="shared" si="10"/>
        <v>0.1104079008102417</v>
      </c>
      <c r="AM65">
        <f t="shared" si="11"/>
        <v>0.13770395040512085</v>
      </c>
      <c r="AN65">
        <f t="shared" si="12"/>
        <v>0.31423129999999999</v>
      </c>
      <c r="AO65">
        <f t="shared" si="13"/>
        <v>0.6700313</v>
      </c>
      <c r="AP65">
        <f t="shared" si="14"/>
        <v>0.67330000000000001</v>
      </c>
      <c r="AQ65">
        <f t="shared" si="15"/>
        <v>0.45821428571428574</v>
      </c>
      <c r="AR65">
        <f t="shared" si="16"/>
        <v>0.57607142857142857</v>
      </c>
      <c r="AS65">
        <f t="shared" si="17"/>
        <v>0.62000000000000011</v>
      </c>
    </row>
    <row r="66" spans="1:45" ht="15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13">
        <f t="shared" si="18"/>
        <v>0.39999999999999991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14" t="str">
        <f>IF(ISNUMBER('2007'!O66),'2007'!O66/100,"XXX")</f>
        <v>XXX</v>
      </c>
      <c r="Q66" s="214" t="str">
        <f>'2007'!P66</f>
        <v>XXX</v>
      </c>
      <c r="R66" s="215">
        <f>IF(ISNUMBER('2007'!Q66),('2007'!Q66/100),"XXX")</f>
        <v>9.3000000000000013E-2</v>
      </c>
      <c r="S66" s="215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1"/>
        <v>0.52900788697403933</v>
      </c>
      <c r="Z66" s="116">
        <f>'2007'!X66</f>
        <v>0.184</v>
      </c>
      <c r="AA66" s="132">
        <f>('2007'!Y66+2.5)/5</f>
        <v>0.21367797859999998</v>
      </c>
      <c r="AB66" s="216">
        <f t="shared" si="2"/>
        <v>0.19883898929999999</v>
      </c>
      <c r="AC66" s="2"/>
      <c r="AE66">
        <f t="shared" si="3"/>
        <v>0.35518714285714287</v>
      </c>
      <c r="AF66">
        <f t="shared" si="4"/>
        <v>0.41011599999999998</v>
      </c>
      <c r="AG66">
        <f t="shared" si="5"/>
        <v>0.59421457142857137</v>
      </c>
      <c r="AH66">
        <f t="shared" si="6"/>
        <v>0.47312215442857142</v>
      </c>
      <c r="AI66">
        <f t="shared" si="7"/>
        <v>0.43561928795000004</v>
      </c>
      <c r="AJ66">
        <f t="shared" si="8"/>
        <v>0.69647638744258611</v>
      </c>
      <c r="AK66">
        <f t="shared" si="9"/>
        <v>0.92510136498517215</v>
      </c>
      <c r="AL66" t="str">
        <f t="shared" si="10"/>
        <v>XXX</v>
      </c>
      <c r="AM66">
        <f t="shared" si="11"/>
        <v>9.3000000000000013E-2</v>
      </c>
      <c r="AN66">
        <f t="shared" si="12"/>
        <v>0.3256193</v>
      </c>
      <c r="AO66">
        <f t="shared" si="13"/>
        <v>0.7778693000000001</v>
      </c>
      <c r="AP66">
        <f t="shared" si="14"/>
        <v>0.76517857142857149</v>
      </c>
      <c r="AQ66">
        <f t="shared" si="15"/>
        <v>0.52892857142857141</v>
      </c>
      <c r="AR66">
        <f t="shared" si="16"/>
        <v>0.55892857142857144</v>
      </c>
      <c r="AS66">
        <f t="shared" si="17"/>
        <v>0.52214285714285713</v>
      </c>
    </row>
    <row r="67" spans="1:45" ht="15">
      <c r="A67" s="19" t="s">
        <v>76</v>
      </c>
      <c r="B67" s="232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13">
        <f t="shared" si="18"/>
        <v>1.5000000000000013E-2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>
        <f>IF(ISNUMBER('2007'!N67),IF(('2007'!N67/10)&gt;1,1,'2007'!N67/10),"XXX")</f>
        <v>0.76</v>
      </c>
      <c r="P67" s="214" t="str">
        <f>IF(ISNUMBER('2007'!O67),'2007'!O67/100,"XXX")</f>
        <v>XXX</v>
      </c>
      <c r="Q67" s="214">
        <f>'2007'!P67</f>
        <v>0.29656302928924561</v>
      </c>
      <c r="R67" s="215">
        <f>IF(ISNUMBER('2007'!Q67),('2007'!Q67/100),"XXX")</f>
        <v>0.26899999999999996</v>
      </c>
      <c r="S67" s="215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1"/>
        <v>0.49387250268892452</v>
      </c>
      <c r="Z67" s="116">
        <f>'2007'!X67</f>
        <v>0.44400000000000001</v>
      </c>
      <c r="AA67" s="132">
        <f>('2007'!Y67+2.5)/5</f>
        <v>0.29643290040000003</v>
      </c>
      <c r="AB67" s="216">
        <f t="shared" si="2"/>
        <v>0.37021645020000005</v>
      </c>
      <c r="AC67" s="2"/>
      <c r="AE67">
        <f t="shared" si="3"/>
        <v>1.274E-2</v>
      </c>
      <c r="AF67">
        <f t="shared" si="4"/>
        <v>1.274E-2</v>
      </c>
      <c r="AG67" t="str">
        <f t="shared" si="5"/>
        <v>XXX</v>
      </c>
      <c r="AH67">
        <f t="shared" si="6"/>
        <v>0.40753264400000005</v>
      </c>
      <c r="AI67">
        <f t="shared" si="7"/>
        <v>0.55086824880000007</v>
      </c>
      <c r="AJ67">
        <f t="shared" si="8"/>
        <v>0.72710192680000008</v>
      </c>
      <c r="AK67">
        <f t="shared" si="9"/>
        <v>0.76</v>
      </c>
      <c r="AL67">
        <f t="shared" si="10"/>
        <v>0.29656302928924561</v>
      </c>
      <c r="AM67">
        <f t="shared" si="11"/>
        <v>0.28278151464462276</v>
      </c>
      <c r="AN67">
        <f t="shared" si="12"/>
        <v>0.50017275000000005</v>
      </c>
      <c r="AO67">
        <f t="shared" si="13"/>
        <v>0.86297275000000007</v>
      </c>
      <c r="AP67">
        <f t="shared" si="14"/>
        <v>0.99460000000000004</v>
      </c>
      <c r="AQ67" t="str">
        <f t="shared" si="15"/>
        <v>XXX</v>
      </c>
      <c r="AR67" t="str">
        <f t="shared" si="16"/>
        <v>XXX</v>
      </c>
      <c r="AS67" t="str">
        <f t="shared" si="17"/>
        <v>XXX</v>
      </c>
    </row>
    <row r="68" spans="1:45" ht="15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13">
        <f t="shared" ref="H68:H131" si="19">MEDIAN(C68:G68)</f>
        <v>0.94166666666666687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14">
        <f>IF(ISNUMBER('2007'!O68),'2007'!O68/100,"XXX")</f>
        <v>0.70400000000000007</v>
      </c>
      <c r="Q68" s="214" t="str">
        <f>'2007'!P68</f>
        <v>XXX</v>
      </c>
      <c r="R68" s="215">
        <f>IF(ISNUMBER('2007'!Q68),('2007'!Q68/100),"XXX")</f>
        <v>0.73799999999999999</v>
      </c>
      <c r="S68" s="215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16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13">
        <f t="shared" si="19"/>
        <v>0.2599999999999999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14">
        <f>IF(ISNUMBER('2007'!O69),'2007'!O69/100,"XXX")</f>
        <v>0.81099999999999994</v>
      </c>
      <c r="Q69" s="214">
        <f>'2007'!P69</f>
        <v>0.2</v>
      </c>
      <c r="R69" s="215" t="str">
        <f>IF(ISNUMBER('2007'!Q69),('2007'!Q69/100),"XXX")</f>
        <v>XXX</v>
      </c>
      <c r="S69" s="215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16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13">
        <f t="shared" si="19"/>
        <v>0.8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14">
        <f>IF(ISNUMBER('2007'!O70),'2007'!O70/100,"XXX")</f>
        <v>0.90200000000000002</v>
      </c>
      <c r="Q70" s="214" t="str">
        <f>'2007'!P70</f>
        <v>XXX</v>
      </c>
      <c r="R70" s="215">
        <f>IF(ISNUMBER('2007'!Q70),('2007'!Q70/100),"XXX")</f>
        <v>0.42599999999999999</v>
      </c>
      <c r="S70" s="215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0.67221832083214295</v>
      </c>
      <c r="Z70" s="116">
        <f>'2007'!X70</f>
        <v>0.86399999999999999</v>
      </c>
      <c r="AA70" s="132">
        <f>('2007'!Y70+2.5)/5</f>
        <v>0.72887201299999993</v>
      </c>
      <c r="AB70" s="216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>
        <f t="shared" si="30"/>
        <v>0.42599999999999999</v>
      </c>
      <c r="AN70">
        <f t="shared" si="31"/>
        <v>0.58889219999999998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13">
        <f t="shared" si="19"/>
        <v>0.5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14" t="str">
        <f>IF(ISNUMBER('2007'!O71),'2007'!O71/100,"XXX")</f>
        <v>XXX</v>
      </c>
      <c r="Q71" s="214">
        <f>'2007'!P71</f>
        <v>0.3024594783782959</v>
      </c>
      <c r="R71" s="215">
        <f>IF(ISNUMBER('2007'!Q71),('2007'!Q71/100),"XXX")</f>
        <v>0.14300000000000002</v>
      </c>
      <c r="S71" s="215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0.51272295763078635</v>
      </c>
      <c r="Z71" s="116">
        <f>'2007'!X71</f>
        <v>0.77300000000000002</v>
      </c>
      <c r="AA71" s="132">
        <f>('2007'!Y71+2.5)/5</f>
        <v>0.63711402419999996</v>
      </c>
      <c r="AB71" s="216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0.22272973918914796</v>
      </c>
      <c r="AN71">
        <f t="shared" si="31"/>
        <v>0.36928105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13">
        <f t="shared" si="19"/>
        <v>0.87666666666666671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14" t="str">
        <f>IF(ISNUMBER('2007'!O72),'2007'!O72/100,"XXX")</f>
        <v>XXX</v>
      </c>
      <c r="Q72" s="214" t="str">
        <f>'2007'!P72</f>
        <v>XXX</v>
      </c>
      <c r="R72" s="215">
        <f>IF(ISNUMBER('2007'!Q72),('2007'!Q72/100),"XXX")</f>
        <v>1</v>
      </c>
      <c r="S72" s="215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0.82966423813214296</v>
      </c>
      <c r="Z72" s="116">
        <f>'2007'!X72</f>
        <v>0.84499999999999997</v>
      </c>
      <c r="AA72" s="132">
        <f>('2007'!Y72+2.5)/5</f>
        <v>0.70144243240000004</v>
      </c>
      <c r="AB72" s="216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>
        <f t="shared" si="30"/>
        <v>1</v>
      </c>
      <c r="AN72">
        <f t="shared" si="31"/>
        <v>0.94236505000000004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13">
        <f t="shared" si="19"/>
        <v>0.5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14" t="str">
        <f>IF(ISNUMBER('2007'!O73),'2007'!O73/100,"XXX")</f>
        <v>XXX</v>
      </c>
      <c r="Q73" s="214">
        <f>'2007'!P73</f>
        <v>0.35469357967376708</v>
      </c>
      <c r="R73" s="215">
        <f>IF(ISNUMBER('2007'!Q73),('2007'!Q73/100),"XXX")</f>
        <v>9.6999999999999989E-2</v>
      </c>
      <c r="S73" s="215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0.65657941737068182</v>
      </c>
      <c r="Z73" s="116">
        <f>'2007'!X73</f>
        <v>0.23799999999999999</v>
      </c>
      <c r="AA73" s="132">
        <f>('2007'!Y73+2.5)/5</f>
        <v>0.38326375480000002</v>
      </c>
      <c r="AB73" s="216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0.22584678983688353</v>
      </c>
      <c r="AN73">
        <f t="shared" si="31"/>
        <v>0.47637045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13">
        <f t="shared" si="19"/>
        <v>0.74666666666666681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14" t="str">
        <f>IF(ISNUMBER('2007'!O74),'2007'!O74/100,"XXX")</f>
        <v>XXX</v>
      </c>
      <c r="Q74" s="214">
        <f>'2007'!P74</f>
        <v>0.34161612987518308</v>
      </c>
      <c r="R74" s="215">
        <f>IF(ISNUMBER('2007'!Q74),('2007'!Q74/100),"XXX")</f>
        <v>1</v>
      </c>
      <c r="S74" s="215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16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13">
        <f t="shared" si="19"/>
        <v>0.30000000000000004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14" t="str">
        <f>IF(ISNUMBER('2007'!O75),'2007'!O75/100,"XXX")</f>
        <v>XXX</v>
      </c>
      <c r="Q75" s="214">
        <f>'2007'!P75</f>
        <v>7.4854296445846555E-2</v>
      </c>
      <c r="R75" s="215">
        <f>IF(ISNUMBER('2007'!Q75),('2007'!Q75/100),"XXX")</f>
        <v>5.7999999999999996E-2</v>
      </c>
      <c r="S75" s="215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16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13">
        <f t="shared" si="19"/>
        <v>0.75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14">
        <f>IF(ISNUMBER('2007'!O76),'2007'!O76/100,"XXX")</f>
        <v>1</v>
      </c>
      <c r="Q76" s="214" t="str">
        <f>'2007'!P76</f>
        <v>XXX</v>
      </c>
      <c r="R76" s="215">
        <f>IF(ISNUMBER('2007'!Q76),('2007'!Q76/100),"XXX")</f>
        <v>0.48899999999999999</v>
      </c>
      <c r="S76" s="215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0.70857427004107143</v>
      </c>
      <c r="Z76" s="116">
        <f>'2007'!X76</f>
        <v>0.84499999999999997</v>
      </c>
      <c r="AA76" s="132">
        <f>('2007'!Y76+2.5)/5</f>
        <v>0.64923371080000003</v>
      </c>
      <c r="AB76" s="216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>
        <f t="shared" si="30"/>
        <v>0.48899999999999999</v>
      </c>
      <c r="AN76">
        <f t="shared" si="31"/>
        <v>0.60745310000000008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13">
        <f t="shared" si="19"/>
        <v>0.75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14" t="str">
        <f>IF(ISNUMBER('2007'!O77),'2007'!O77/100,"XXX")</f>
        <v>XXX</v>
      </c>
      <c r="Q77" s="214">
        <f>'2007'!P77</f>
        <v>0.15931460857391358</v>
      </c>
      <c r="R77" s="215">
        <f>IF(ISNUMBER('2007'!Q77),('2007'!Q77/100),"XXX")</f>
        <v>2.6000000000000002E-2</v>
      </c>
      <c r="S77" s="215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0.55046373980028684</v>
      </c>
      <c r="Z77" s="116">
        <f>'2007'!X77</f>
        <v>0.31900000000000001</v>
      </c>
      <c r="AA77" s="132">
        <f>('2007'!Y77+2.5)/5</f>
        <v>0.40868902200000001</v>
      </c>
      <c r="AB77" s="216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9.2657304286956788E-2</v>
      </c>
      <c r="AN77">
        <f t="shared" si="31"/>
        <v>0.50454984999999997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13">
        <f t="shared" si="19"/>
        <v>0.5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14" t="str">
        <f>IF(ISNUMBER('2007'!O78),'2007'!O78/100,"XXX")</f>
        <v>XXX</v>
      </c>
      <c r="Q78" s="214">
        <f>'2007'!P78</f>
        <v>0.51941585540771484</v>
      </c>
      <c r="R78" s="215">
        <f>IF(ISNUMBER('2007'!Q78),('2007'!Q78/100),"XXX")</f>
        <v>0.14099999999999999</v>
      </c>
      <c r="S78" s="215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0.46315197802012503</v>
      </c>
      <c r="Z78" s="116">
        <f>'2007'!X78</f>
        <v>0.32200000000000001</v>
      </c>
      <c r="AA78" s="132">
        <f>('2007'!Y78+2.5)/5</f>
        <v>0.32801188240000001</v>
      </c>
      <c r="AB78" s="216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0.33020792770385743</v>
      </c>
      <c r="AN78">
        <f t="shared" si="31"/>
        <v>0.35174685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13">
        <f t="shared" si="19"/>
        <v>0.5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14" t="str">
        <f>IF(ISNUMBER('2007'!O79),'2007'!O79/100,"XXX")</f>
        <v>XXX</v>
      </c>
      <c r="Q79" s="214">
        <f>'2007'!P79</f>
        <v>7.7714800834655763E-3</v>
      </c>
      <c r="R79" s="215">
        <f>IF(ISNUMBER('2007'!Q79),('2007'!Q79/100),"XXX")</f>
        <v>0</v>
      </c>
      <c r="S79" s="215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0.34444930733378798</v>
      </c>
      <c r="Z79" s="116">
        <f>'2007'!X79</f>
        <v>8.8999999999999996E-2</v>
      </c>
      <c r="AA79" s="132">
        <f>('2007'!Y79+2.5)/5</f>
        <v>0.18198432919999999</v>
      </c>
      <c r="AB79" s="216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3.8857400417327882E-3</v>
      </c>
      <c r="AN79">
        <f t="shared" si="31"/>
        <v>8.7183799999999992E-2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13">
        <f t="shared" si="19"/>
        <v>0.88166666666666671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14">
        <f>IF(ISNUMBER('2007'!O80),'2007'!O80/100,"XXX")</f>
        <v>1</v>
      </c>
      <c r="Q80" s="214">
        <f>'2007'!P80</f>
        <v>0.20472662448883056</v>
      </c>
      <c r="R80" s="215">
        <f>IF(ISNUMBER('2007'!Q80),('2007'!Q80/100),"XXX")</f>
        <v>0.85</v>
      </c>
      <c r="S80" s="215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16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13">
        <f t="shared" si="19"/>
        <v>0.30000000000000004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14" t="str">
        <f>IF(ISNUMBER('2007'!O81),'2007'!O81/100,"XXX")</f>
        <v>XXX</v>
      </c>
      <c r="Q81" s="214" t="str">
        <f>'2007'!P81</f>
        <v>XXX</v>
      </c>
      <c r="R81" s="215">
        <f>IF(ISNUMBER('2007'!Q81),('2007'!Q81/100),"XXX")</f>
        <v>1.7000000000000001E-2</v>
      </c>
      <c r="S81" s="215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0.45132173116392837</v>
      </c>
      <c r="Z81" s="116">
        <f>'2007'!X81</f>
        <v>0.46100000000000002</v>
      </c>
      <c r="AA81" s="132">
        <f>('2007'!Y81+2.5)/5</f>
        <v>0.42372605199999996</v>
      </c>
      <c r="AB81" s="216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>
        <f t="shared" si="30"/>
        <v>1.7000000000000001E-2</v>
      </c>
      <c r="AN81">
        <f t="shared" si="31"/>
        <v>0.32682100000000003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13">
        <f t="shared" si="19"/>
        <v>0.65166666666666673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14" t="str">
        <f>IF(ISNUMBER('2007'!O82),'2007'!O82/100,"XXX")</f>
        <v>XXX</v>
      </c>
      <c r="Q82" s="214">
        <f>'2007'!P82</f>
        <v>1</v>
      </c>
      <c r="R82" s="215">
        <f>IF(ISNUMBER('2007'!Q82),('2007'!Q82/100),"XXX")</f>
        <v>7.8E-2</v>
      </c>
      <c r="S82" s="215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16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13">
        <f t="shared" si="19"/>
        <v>0.5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>
        <f>IF(ISNUMBER('2007'!N83),IF(('2007'!N83/10)&gt;1,1,'2007'!N83/10),"XXX")</f>
        <v>0.33492430400000001</v>
      </c>
      <c r="P83" s="214" t="str">
        <f>IF(ISNUMBER('2007'!O83),'2007'!O83/100,"XXX")</f>
        <v>XXX</v>
      </c>
      <c r="Q83" s="214">
        <f>'2007'!P83</f>
        <v>0.33653879999999997</v>
      </c>
      <c r="R83" s="215">
        <f>IF(ISNUMBER('2007'!Q83),('2007'!Q83/100),"XXX")</f>
        <v>2.7000000000000003E-2</v>
      </c>
      <c r="S83" s="215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0.35240931932857145</v>
      </c>
      <c r="Z83" s="116">
        <f>'2007'!X83</f>
        <v>0.64500000000000002</v>
      </c>
      <c r="AA83" s="132">
        <f>('2007'!Y83+2.5)/5</f>
        <v>0.48645629579999994</v>
      </c>
      <c r="AB83" s="216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0.32074138019999998</v>
      </c>
      <c r="AK83">
        <f t="shared" si="28"/>
        <v>0.33492430400000001</v>
      </c>
      <c r="AL83">
        <f t="shared" si="29"/>
        <v>0.33653879999999997</v>
      </c>
      <c r="AM83">
        <f t="shared" si="30"/>
        <v>0.1817694</v>
      </c>
      <c r="AN83">
        <f t="shared" si="31"/>
        <v>0.11793115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13">
        <f t="shared" si="19"/>
        <v>0.84166666666666667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14">
        <f>IF(ISNUMBER('2007'!O84),'2007'!O84/100,"XXX")</f>
        <v>1</v>
      </c>
      <c r="Q84" s="214">
        <f>'2007'!P84</f>
        <v>8.6066693067550659E-2</v>
      </c>
      <c r="R84" s="215">
        <f>IF(ISNUMBER('2007'!Q84),('2007'!Q84/100),"XXX")</f>
        <v>0.51300000000000001</v>
      </c>
      <c r="S84" s="215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16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13">
        <f t="shared" si="19"/>
        <v>0.9916666666666667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14">
        <f>IF(ISNUMBER('2007'!O85),'2007'!O85/100,"XXX")</f>
        <v>1</v>
      </c>
      <c r="Q85" s="214">
        <f>'2007'!P85</f>
        <v>1</v>
      </c>
      <c r="R85" s="215" t="str">
        <f>IF(ISNUMBER('2007'!Q85),('2007'!Q85/100),"XXX")</f>
        <v>XXX</v>
      </c>
      <c r="S85" s="215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16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13">
        <f t="shared" si="19"/>
        <v>0.5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14" t="str">
        <f>IF(ISNUMBER('2007'!O86),'2007'!O86/100,"XXX")</f>
        <v>XXX</v>
      </c>
      <c r="Q86" s="214">
        <f>'2007'!P86</f>
        <v>4.4278539999999998E-2</v>
      </c>
      <c r="R86" s="215" t="str">
        <f>IF(ISNUMBER('2007'!Q86),('2007'!Q86/100),"XXX")</f>
        <v>XXX</v>
      </c>
      <c r="S86" s="215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16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13">
        <f t="shared" si="19"/>
        <v>0.75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>
        <f>IF(ISNUMBER('2007'!N87),IF(('2007'!N87/10)&gt;1,1,'2007'!N87/10),"XXX")</f>
        <v>9.9465048534524911E-2</v>
      </c>
      <c r="P87" s="214" t="str">
        <f>IF(ISNUMBER('2007'!O87),'2007'!O87/100,"XXX")</f>
        <v>XXX</v>
      </c>
      <c r="Q87" s="214">
        <f>'2007'!P87</f>
        <v>0.29898924827575685</v>
      </c>
      <c r="R87" s="215">
        <f>IF(ISNUMBER('2007'!Q87),('2007'!Q87/100),"XXX")</f>
        <v>0.19600000000000001</v>
      </c>
      <c r="S87" s="215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0.37303939132155051</v>
      </c>
      <c r="Z87" s="116">
        <f>'2007'!X87</f>
        <v>0.44900000000000001</v>
      </c>
      <c r="AA87" s="132">
        <f>('2007'!Y87+2.5)/5</f>
        <v>0.46341894259999999</v>
      </c>
      <c r="AB87" s="216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0.49115639816726242</v>
      </c>
      <c r="AK87">
        <f t="shared" si="28"/>
        <v>9.9465048534524911E-2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13">
        <f t="shared" si="19"/>
        <v>0.5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14" t="str">
        <f>IF(ISNUMBER('2007'!O88),'2007'!O88/100,"XXX")</f>
        <v>XXX</v>
      </c>
      <c r="Q88" s="214">
        <f>'2007'!P88</f>
        <v>0.15177552700042723</v>
      </c>
      <c r="R88" s="215">
        <f>IF(ISNUMBER('2007'!Q88),('2007'!Q88/100),"XXX")</f>
        <v>2.1000000000000001E-2</v>
      </c>
      <c r="S88" s="215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0.54078350605984815</v>
      </c>
      <c r="Z88" s="116">
        <f>'2007'!X88</f>
        <v>0.30599999999999999</v>
      </c>
      <c r="AA88" s="132">
        <f>('2007'!Y88+2.5)/5</f>
        <v>0.41287328599999995</v>
      </c>
      <c r="AB88" s="216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8.6387763500213613E-2</v>
      </c>
      <c r="AN88">
        <f t="shared" si="31"/>
        <v>0.38233919999999999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13">
        <f t="shared" si="19"/>
        <v>0.44999999999999996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14">
        <f>IF(ISNUMBER('2007'!O89),'2007'!O89/100,"XXX")</f>
        <v>0.997</v>
      </c>
      <c r="Q89" s="214">
        <f>'2007'!P89</f>
        <v>0.21444619999999998</v>
      </c>
      <c r="R89" s="215">
        <f>IF(ISNUMBER('2007'!Q89),('2007'!Q89/100),"XXX")</f>
        <v>8.1000000000000003E-2</v>
      </c>
      <c r="S89" s="215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0.59194289347675344</v>
      </c>
      <c r="Z89" s="116">
        <f>'2007'!X89</f>
        <v>0.313</v>
      </c>
      <c r="AA89" s="132">
        <f>('2007'!Y89+2.5)/5</f>
        <v>0.33483583919999999</v>
      </c>
      <c r="AB89" s="216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0.1477231</v>
      </c>
      <c r="AN89">
        <f t="shared" si="31"/>
        <v>0.40228699999999995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13">
        <f t="shared" si="19"/>
        <v>0.67479916731287481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14" t="str">
        <f>IF(ISNUMBER('2007'!O90),'2007'!O90/100,"XXX")</f>
        <v>XXX</v>
      </c>
      <c r="Q90" s="214">
        <f>'2007'!P90</f>
        <v>0.12427926063537598</v>
      </c>
      <c r="R90" s="215">
        <f>IF(ISNUMBER('2007'!Q90),('2007'!Q90/100),"XXX")</f>
        <v>5.7999999999999996E-2</v>
      </c>
      <c r="S90" s="215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0.36620576880221095</v>
      </c>
      <c r="Z90" s="116">
        <f>'2007'!X90</f>
        <v>0.60199999999999998</v>
      </c>
      <c r="AA90" s="132">
        <f>('2007'!Y90+2.5)/5</f>
        <v>0.55758025060000005</v>
      </c>
      <c r="AB90" s="216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9.1139630317687986E-2</v>
      </c>
      <c r="AN90">
        <f t="shared" si="31"/>
        <v>0.114554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13">
        <f t="shared" si="19"/>
        <v>0.75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14">
        <f>IF(ISNUMBER('2007'!O91),'2007'!O91/100,"XXX")</f>
        <v>0.79299999999999993</v>
      </c>
      <c r="Q91" s="214">
        <f>'2007'!P91</f>
        <v>0.24</v>
      </c>
      <c r="R91" s="215" t="str">
        <f>IF(ISNUMBER('2007'!Q91),('2007'!Q91/100),"XXX")</f>
        <v>XXX</v>
      </c>
      <c r="S91" s="215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16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13">
        <f t="shared" si="19"/>
        <v>0.5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14" t="str">
        <f>IF(ISNUMBER('2007'!O92),'2007'!O92/100,"XXX")</f>
        <v>XXX</v>
      </c>
      <c r="Q92" s="214">
        <f>'2007'!P92</f>
        <v>0.62726480000000007</v>
      </c>
      <c r="R92" s="215">
        <f>IF(ISNUMBER('2007'!Q92),('2007'!Q92/100),"XXX")</f>
        <v>4.9000000000000002E-2</v>
      </c>
      <c r="S92" s="215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0.39172387078392862</v>
      </c>
      <c r="Z92" s="116">
        <f>'2007'!X92</f>
        <v>0.44500000000000001</v>
      </c>
      <c r="AA92" s="132">
        <f>('2007'!Y92+2.5)/5</f>
        <v>0.38529394859999999</v>
      </c>
      <c r="AB92" s="216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0.33813240000000006</v>
      </c>
      <c r="AN92">
        <f t="shared" si="31"/>
        <v>0.23980509999999999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13">
        <f t="shared" si="19"/>
        <v>0.91166666666666674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14" t="str">
        <f>IF(ISNUMBER('2007'!O93),'2007'!O93/100,"XXX")</f>
        <v>XXX</v>
      </c>
      <c r="Q93" s="214">
        <f>'2007'!P93</f>
        <v>0.69128828048706059</v>
      </c>
      <c r="R93" s="215" t="str">
        <f>IF(ISNUMBER('2007'!Q93),('2007'!Q93/100),"XXX")</f>
        <v>XXX</v>
      </c>
      <c r="S93" s="215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16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13">
        <f t="shared" si="19"/>
        <v>0.5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14" t="str">
        <f>IF(ISNUMBER('2007'!O94),'2007'!O94/100,"XXX")</f>
        <v>XXX</v>
      </c>
      <c r="Q94" s="214">
        <f>'2007'!P94</f>
        <v>0.32452588081359862</v>
      </c>
      <c r="R94" s="215">
        <f>IF(ISNUMBER('2007'!Q94),('2007'!Q94/100),"XXX")</f>
        <v>0.28999999999999998</v>
      </c>
      <c r="S94" s="215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0.53375179979192122</v>
      </c>
      <c r="Z94" s="116">
        <f>'2007'!X94</f>
        <v>0.63700000000000001</v>
      </c>
      <c r="AA94" s="132">
        <f>('2007'!Y94+2.5)/5</f>
        <v>0.5375837296</v>
      </c>
      <c r="AB94" s="216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0.3072629404067993</v>
      </c>
      <c r="AN94">
        <f t="shared" si="31"/>
        <v>0.48041610000000001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13">
        <f t="shared" si="19"/>
        <v>0.5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14" t="str">
        <f>IF(ISNUMBER('2007'!O95),'2007'!O95/100,"XXX")</f>
        <v>XXX</v>
      </c>
      <c r="Q95" s="214">
        <f>'2007'!P95</f>
        <v>0.2226564645767212</v>
      </c>
      <c r="R95" s="215" t="str">
        <f>IF(ISNUMBER('2007'!Q95),('2007'!Q95/100),"XXX")</f>
        <v>XXX</v>
      </c>
      <c r="S95" s="215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16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13">
        <f t="shared" si="19"/>
        <v>0.5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14" t="str">
        <f>IF(ISNUMBER('2007'!O96),'2007'!O96/100,"XXX")</f>
        <v>XXX</v>
      </c>
      <c r="Q96" s="214">
        <f>'2007'!P96</f>
        <v>0.50498690605163576</v>
      </c>
      <c r="R96" s="215">
        <f>IF(ISNUMBER('2007'!Q96),('2007'!Q96/100),"XXX")</f>
        <v>0.35100000000000003</v>
      </c>
      <c r="S96" s="215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16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13">
        <f t="shared" si="19"/>
        <v>0.75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14">
        <f>IF(ISNUMBER('2007'!O97),'2007'!O97/100,"XXX")</f>
        <v>0.52300000000000002</v>
      </c>
      <c r="Q97" s="214">
        <f>'2007'!P97</f>
        <v>0.1198611855506897</v>
      </c>
      <c r="R97" s="215" t="str">
        <f>IF(ISNUMBER('2007'!Q97),('2007'!Q97/100),"XXX")</f>
        <v>XXX</v>
      </c>
      <c r="S97" s="215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0.52580266205097914</v>
      </c>
      <c r="Z97" s="116">
        <f>'2007'!X97</f>
        <v>0.47699999999999998</v>
      </c>
      <c r="AA97" s="132">
        <f>('2007'!Y97+2.5)/5</f>
        <v>0.56406817440000001</v>
      </c>
      <c r="AB97" s="216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>
        <f t="shared" si="28"/>
        <v>0.52300000000000002</v>
      </c>
      <c r="AL97">
        <f t="shared" si="29"/>
        <v>0.32143059277534486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13">
        <f t="shared" si="19"/>
        <v>0.6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14" t="str">
        <f>IF(ISNUMBER('2007'!O98),'2007'!O98/100,"XXX")</f>
        <v>XXX</v>
      </c>
      <c r="Q98" s="214">
        <f>'2007'!P98</f>
        <v>0.4948880672454834</v>
      </c>
      <c r="R98" s="215" t="str">
        <f>IF(ISNUMBER('2007'!Q98),('2007'!Q98/100),"XXX")</f>
        <v>XXX</v>
      </c>
      <c r="S98" s="215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16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13">
        <f t="shared" si="19"/>
        <v>0.5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14" t="str">
        <f>IF(ISNUMBER('2007'!O99),'2007'!O99/100,"XXX")</f>
        <v>XXX</v>
      </c>
      <c r="Q99" s="214">
        <f>'2007'!P99</f>
        <v>0.23288419999999999</v>
      </c>
      <c r="R99" s="215">
        <f>IF(ISNUMBER('2007'!Q99),('2007'!Q99/100),"XXX")</f>
        <v>8.199999999999999E-2</v>
      </c>
      <c r="S99" s="215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16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13">
        <f t="shared" si="19"/>
        <v>0.48166666666666669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14" t="str">
        <f>IF(ISNUMBER('2007'!O100),'2007'!O100/100,"XXX")</f>
        <v>XXX</v>
      </c>
      <c r="Q100" s="214">
        <f>'2007'!P100</f>
        <v>5.9382371604442593E-3</v>
      </c>
      <c r="R100" s="215">
        <f>IF(ISNUMBER('2007'!Q100),('2007'!Q100/100),"XXX")</f>
        <v>1.1000000000000001E-2</v>
      </c>
      <c r="S100" s="215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0.24188575968145631</v>
      </c>
      <c r="Z100" s="116">
        <f>'2007'!X100</f>
        <v>8.8999999999999996E-2</v>
      </c>
      <c r="AA100" s="132">
        <f>('2007'!Y100+2.5)/5</f>
        <v>8.634228699999999E-2</v>
      </c>
      <c r="AB100" s="216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8.4691185802221302E-3</v>
      </c>
      <c r="AN100">
        <f t="shared" si="31"/>
        <v>0.1744067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13">
        <f t="shared" si="19"/>
        <v>0.7350000000000001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14" t="str">
        <f>IF(ISNUMBER('2007'!O101),'2007'!O101/100,"XXX")</f>
        <v>XXX</v>
      </c>
      <c r="Q101" s="214">
        <f>'2007'!P101</f>
        <v>0.56142740249633794</v>
      </c>
      <c r="R101" s="215">
        <f>IF(ISNUMBER('2007'!Q101),('2007'!Q101/100),"XXX")</f>
        <v>0.18899999999999997</v>
      </c>
      <c r="S101" s="215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0.59951571545635229</v>
      </c>
      <c r="Z101" s="116">
        <f>'2007'!X101</f>
        <v>0.66900000000000004</v>
      </c>
      <c r="AA101" s="132">
        <f>('2007'!Y101+2.5)/5</f>
        <v>0.60093163260000004</v>
      </c>
      <c r="AB101" s="216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0.37521370124816894</v>
      </c>
      <c r="AN101">
        <f t="shared" si="31"/>
        <v>0.41392045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13">
        <f t="shared" si="19"/>
        <v>0.49333333333333335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14" t="str">
        <f>IF(ISNUMBER('2007'!O102),'2007'!O102/100,"XXX")</f>
        <v>XXX</v>
      </c>
      <c r="Q102" s="214">
        <f>'2007'!P102</f>
        <v>0.42087502479553224</v>
      </c>
      <c r="R102" s="215">
        <f>IF(ISNUMBER('2007'!Q102),('2007'!Q102/100),"XXX")</f>
        <v>0.14800000000000002</v>
      </c>
      <c r="S102" s="215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0.35145314519882792</v>
      </c>
      <c r="Z102" s="116">
        <f>'2007'!X102</f>
        <v>0.27100000000000002</v>
      </c>
      <c r="AA102" s="132">
        <f>('2007'!Y102+2.5)/5</f>
        <v>0.40088895559999999</v>
      </c>
      <c r="AB102" s="216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0.28443751239776616</v>
      </c>
      <c r="AN102">
        <f t="shared" si="31"/>
        <v>0.16966750000000003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13">
        <f t="shared" si="19"/>
        <v>0.90166666666666673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14">
        <f>IF(ISNUMBER('2007'!O103),'2007'!O103/100,"XXX")</f>
        <v>0.96799999999999997</v>
      </c>
      <c r="Q103" s="214">
        <f>'2007'!P103</f>
        <v>1</v>
      </c>
      <c r="R103" s="215">
        <f>IF(ISNUMBER('2007'!Q103),('2007'!Q103/100),"XXX")</f>
        <v>0.90300000000000002</v>
      </c>
      <c r="S103" s="215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16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13">
        <f t="shared" si="19"/>
        <v>1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14">
        <f>IF(ISNUMBER('2007'!O104),'2007'!O104/100,"XXX")</f>
        <v>0.97900000000000009</v>
      </c>
      <c r="Q104" s="214" t="str">
        <f>'2007'!P104</f>
        <v>XXX</v>
      </c>
      <c r="R104" s="215">
        <f>IF(ISNUMBER('2007'!Q104),('2007'!Q104/100),"XXX")</f>
        <v>9.6999999999999989E-2</v>
      </c>
      <c r="S104" s="215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16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13">
        <f t="shared" si="19"/>
        <v>0.80500000000000005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14" t="str">
        <f>IF(ISNUMBER('2007'!O105),'2007'!O105/100,"XXX")</f>
        <v>XXX</v>
      </c>
      <c r="Q105" s="214">
        <f>'2007'!P105</f>
        <v>0.44447388648986819</v>
      </c>
      <c r="R105" s="215">
        <f>IF(ISNUMBER('2007'!Q105),('2007'!Q105/100),"XXX")</f>
        <v>2.3E-2</v>
      </c>
      <c r="S105" s="215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0.44607198106365242</v>
      </c>
      <c r="Z105" s="116">
        <f>'2007'!X105</f>
        <v>0.48499999999999999</v>
      </c>
      <c r="AA105" s="132">
        <f>('2007'!Y105+2.5)/5</f>
        <v>0.47206884020000006</v>
      </c>
      <c r="AB105" s="216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0.2337369432449341</v>
      </c>
      <c r="AN105">
        <f t="shared" si="31"/>
        <v>0.2783332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13">
        <f t="shared" si="19"/>
        <v>0.39500000000000002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14" t="str">
        <f>IF(ISNUMBER('2007'!O106),'2007'!O106/100,"XXX")</f>
        <v>XXX</v>
      </c>
      <c r="Q106" s="214">
        <f>'2007'!P106</f>
        <v>8.3960443735122681E-2</v>
      </c>
      <c r="R106" s="215">
        <f>IF(ISNUMBER('2007'!Q106),('2007'!Q106/100),"XXX")</f>
        <v>0.16399999999999998</v>
      </c>
      <c r="S106" s="215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16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13">
        <f t="shared" si="19"/>
        <v>0.42999999999999994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14" t="str">
        <f>IF(ISNUMBER('2007'!O107),'2007'!O107/100,"XXX")</f>
        <v>XXX</v>
      </c>
      <c r="Q107" s="214">
        <f>'2007'!P107</f>
        <v>5.9248137474060061E-2</v>
      </c>
      <c r="R107" s="215">
        <f>IF(ISNUMBER('2007'!Q107),('2007'!Q107/100),"XXX")</f>
        <v>1.8000000000000002E-2</v>
      </c>
      <c r="S107" s="215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0.25920736209101719</v>
      </c>
      <c r="Z107" s="116">
        <f>'2007'!X107</f>
        <v>0.41699999999999998</v>
      </c>
      <c r="AA107" s="132">
        <f>('2007'!Y107+2.5)/5</f>
        <v>0.36709922559999997</v>
      </c>
      <c r="AB107" s="216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3.8624068737030032E-2</v>
      </c>
      <c r="AN107">
        <f t="shared" si="31"/>
        <v>9.933765E-2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13">
        <f t="shared" si="19"/>
        <v>0.5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>
        <f>IF(ISNUMBER('2007'!N108),IF(('2007'!N108/10)&gt;1,1,'2007'!N108/10),"XXX")</f>
        <v>1</v>
      </c>
      <c r="P108" s="214" t="str">
        <f>IF(ISNUMBER('2007'!O108),'2007'!O108/100,"XXX")</f>
        <v>XXX</v>
      </c>
      <c r="Q108" s="214">
        <f>'2007'!P108</f>
        <v>0.35950784683227538</v>
      </c>
      <c r="R108" s="215" t="str">
        <f>IF(ISNUMBER('2007'!Q108),('2007'!Q108/100),"XXX")</f>
        <v>XXX</v>
      </c>
      <c r="S108" s="215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0.59239590167099865</v>
      </c>
      <c r="Z108" s="116">
        <f>'2007'!X108</f>
        <v>0.57899999999999996</v>
      </c>
      <c r="AA108" s="132">
        <f>('2007'!Y108+2.5)/5</f>
        <v>0.56749005920000006</v>
      </c>
      <c r="AB108" s="216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0.81357097625000008</v>
      </c>
      <c r="AK108">
        <f t="shared" si="28"/>
        <v>1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13">
        <f t="shared" si="19"/>
        <v>1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14">
        <f>IF(ISNUMBER('2007'!O109),'2007'!O109/100,"XXX")</f>
        <v>0.94400000000000006</v>
      </c>
      <c r="Q109" s="214" t="str">
        <f>'2007'!P109</f>
        <v>XXX</v>
      </c>
      <c r="R109" s="215">
        <f>IF(ISNUMBER('2007'!Q109),('2007'!Q109/100),"XXX")</f>
        <v>0.83099999999999996</v>
      </c>
      <c r="S109" s="215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16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13">
        <f t="shared" si="19"/>
        <v>0.87166666666666681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14" t="str">
        <f>IF(ISNUMBER('2007'!O110),'2007'!O110/100,"XXX")</f>
        <v>XXX</v>
      </c>
      <c r="Q110" s="214" t="str">
        <f>'2007'!P110</f>
        <v>XXX</v>
      </c>
      <c r="R110" s="215">
        <f>IF(ISNUMBER('2007'!Q110),('2007'!Q110/100),"XXX")</f>
        <v>1.7000000000000001E-2</v>
      </c>
      <c r="S110" s="215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0.55053959365843896</v>
      </c>
      <c r="Z110" s="116">
        <f>'2007'!X110</f>
        <v>0.158</v>
      </c>
      <c r="AA110" s="132">
        <f>('2007'!Y110+2.5)/5</f>
        <v>0.3087044954</v>
      </c>
      <c r="AB110" s="216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>
        <f t="shared" si="30"/>
        <v>1.7000000000000001E-2</v>
      </c>
      <c r="AN110">
        <f t="shared" si="31"/>
        <v>0.49107154999999997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13">
        <f t="shared" si="19"/>
        <v>0.25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14" t="str">
        <f>IF(ISNUMBER('2007'!O111),'2007'!O111/100,"XXX")</f>
        <v>XXX</v>
      </c>
      <c r="Q111" s="214">
        <f>'2007'!P111</f>
        <v>0.1235242486000061</v>
      </c>
      <c r="R111" s="215">
        <f>IF(ISNUMBER('2007'!Q111),('2007'!Q111/100),"XXX")</f>
        <v>0.05</v>
      </c>
      <c r="S111" s="215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0.32497818685298474</v>
      </c>
      <c r="Z111" s="116">
        <f>'2007'!X111</f>
        <v>0.35399999999999998</v>
      </c>
      <c r="AA111" s="132">
        <f>('2007'!Y111+2.5)/5</f>
        <v>0.33049696680000001</v>
      </c>
      <c r="AB111" s="216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8.6762124300003046E-2</v>
      </c>
      <c r="AN111">
        <f t="shared" si="31"/>
        <v>0.22386974999999998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13">
        <f t="shared" si="19"/>
        <v>0.75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14" t="str">
        <f>IF(ISNUMBER('2007'!O112),'2007'!O112/100,"XXX")</f>
        <v>XXX</v>
      </c>
      <c r="Q112" s="214">
        <f>'2007'!P112</f>
        <v>0.29505276679992676</v>
      </c>
      <c r="R112" s="215">
        <f>IF(ISNUMBER('2007'!Q112),('2007'!Q112/100),"XXX")</f>
        <v>0.215</v>
      </c>
      <c r="S112" s="215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0.5199920829803526</v>
      </c>
      <c r="Z112" s="116">
        <f>'2007'!X112</f>
        <v>0.74299999999999999</v>
      </c>
      <c r="AA112" s="132">
        <f>('2007'!Y112+2.5)/5</f>
        <v>0.6340706586</v>
      </c>
      <c r="AB112" s="216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0.25502638339996336</v>
      </c>
      <c r="AN112">
        <f t="shared" si="31"/>
        <v>0.44611240000000002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>
      <c r="A113" s="19" t="s">
        <v>120</v>
      </c>
      <c r="B113" s="232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13">
        <f t="shared" si="19"/>
        <v>0.57000000000000006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14" t="str">
        <f>IF(ISNUMBER('2007'!O113),'2007'!O113/100,"XXX")</f>
        <v>XXX</v>
      </c>
      <c r="Q113" s="214">
        <f>'2007'!P113</f>
        <v>1.1170576326549053E-3</v>
      </c>
      <c r="R113" s="215" t="str">
        <f>IF(ISNUMBER('2007'!Q113),('2007'!Q113/100),"XXX")</f>
        <v>XXX</v>
      </c>
      <c r="S113" s="215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16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13">
        <f t="shared" si="19"/>
        <v>0.57999999999999996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14" t="str">
        <f>IF(ISNUMBER('2007'!O114),'2007'!O114/100,"XXX")</f>
        <v>XXX</v>
      </c>
      <c r="Q114" s="214">
        <f>'2007'!P114</f>
        <v>0.28224813938140869</v>
      </c>
      <c r="R114" s="215">
        <f>IF(ISNUMBER('2007'!Q114),('2007'!Q114/100),"XXX")</f>
        <v>0.17600000000000002</v>
      </c>
      <c r="S114" s="215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0.3859100325354452</v>
      </c>
      <c r="Z114" s="116">
        <f>'2007'!X114</f>
        <v>0.60199999999999998</v>
      </c>
      <c r="AA114" s="132">
        <f>('2007'!Y114+2.5)/5</f>
        <v>0.48215745380000002</v>
      </c>
      <c r="AB114" s="216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0.22912406969070437</v>
      </c>
      <c r="AN114">
        <f t="shared" si="31"/>
        <v>0.36521340000000002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13">
        <f t="shared" si="19"/>
        <v>0.61166666666666669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14" t="str">
        <f>IF(ISNUMBER('2007'!O115),'2007'!O115/100,"XXX")</f>
        <v>XXX</v>
      </c>
      <c r="Q115" s="214">
        <f>'2007'!P115</f>
        <v>0.27695720195770263</v>
      </c>
      <c r="R115" s="215">
        <f>IF(ISNUMBER('2007'!Q115),('2007'!Q115/100),"XXX")</f>
        <v>0.151</v>
      </c>
      <c r="S115" s="215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0.43551589982503502</v>
      </c>
      <c r="Z115" s="116">
        <f>'2007'!X115</f>
        <v>0.78600000000000003</v>
      </c>
      <c r="AA115" s="132">
        <f>('2007'!Y115+2.5)/5</f>
        <v>0.53496715420000007</v>
      </c>
      <c r="AB115" s="216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0.2139786009788513</v>
      </c>
      <c r="AN115">
        <f t="shared" si="31"/>
        <v>0.30266375000000001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13">
        <f t="shared" si="19"/>
        <v>0.32000000000000006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14" t="str">
        <f>IF(ISNUMBER('2007'!O116),'2007'!O116/100,"XXX")</f>
        <v>XXX</v>
      </c>
      <c r="Q116" s="214">
        <f>'2007'!P116</f>
        <v>0.13316737413406371</v>
      </c>
      <c r="R116" s="215">
        <f>IF(ISNUMBER('2007'!Q116),('2007'!Q116/100),"XXX")</f>
        <v>7.8E-2</v>
      </c>
      <c r="S116" s="215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16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13">
        <f t="shared" si="19"/>
        <v>0.71499999999999997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14">
        <f>IF(ISNUMBER('2007'!O117),'2007'!O117/100,"XXX")</f>
        <v>1</v>
      </c>
      <c r="Q117" s="214">
        <f>'2007'!P117</f>
        <v>0.39336483478546141</v>
      </c>
      <c r="R117" s="215">
        <f>IF(ISNUMBER('2007'!Q117),('2007'!Q117/100),"XXX")</f>
        <v>0.52</v>
      </c>
      <c r="S117" s="215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16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13">
        <f t="shared" si="19"/>
        <v>0.75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14" t="str">
        <f>IF(ISNUMBER('2007'!O118),'2007'!O118/100,"XXX")</f>
        <v>XXX</v>
      </c>
      <c r="Q118" s="214" t="str">
        <f>'2007'!P118</f>
        <v>XXX</v>
      </c>
      <c r="R118" s="215">
        <f>IF(ISNUMBER('2007'!Q118),('2007'!Q118/100),"XXX")</f>
        <v>0.59299999999999997</v>
      </c>
      <c r="S118" s="215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16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13">
        <f t="shared" si="19"/>
        <v>0.75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14" t="str">
        <f>IF(ISNUMBER('2007'!O119),'2007'!O119/100,"XXX")</f>
        <v>XXX</v>
      </c>
      <c r="Q119" s="214" t="str">
        <f>'2007'!P119</f>
        <v>XXX</v>
      </c>
      <c r="R119" s="215">
        <f>IF(ISNUMBER('2007'!Q119),('2007'!Q119/100),"XXX")</f>
        <v>0.01</v>
      </c>
      <c r="S119" s="215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0.52014275517946429</v>
      </c>
      <c r="Z119" s="116">
        <f>'2007'!X119</f>
        <v>8.2000000000000003E-2</v>
      </c>
      <c r="AA119" s="132">
        <f>('2007'!Y119+2.5)/5</f>
        <v>0.31302061080000004</v>
      </c>
      <c r="AB119" s="216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>
        <f t="shared" si="30"/>
        <v>0.01</v>
      </c>
      <c r="AN119">
        <f t="shared" si="31"/>
        <v>0.50253334999999999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13">
        <f t="shared" si="19"/>
        <v>0.745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14">
        <f>IF(ISNUMBER('2007'!O120),'2007'!O120/100,"XXX")</f>
        <v>1</v>
      </c>
      <c r="Q120" s="214">
        <f>'2007'!P120</f>
        <v>0.25942456722259521</v>
      </c>
      <c r="R120" s="215">
        <f>IF(ISNUMBER('2007'!Q120),('2007'!Q120/100),"XXX")</f>
        <v>0.82599999999999996</v>
      </c>
      <c r="S120" s="215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16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13">
        <f t="shared" si="19"/>
        <v>0.61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14" t="str">
        <f>IF(ISNUMBER('2007'!O121),'2007'!O121/100,"XXX")</f>
        <v>XXX</v>
      </c>
      <c r="Q121" s="214">
        <f>'2007'!P121</f>
        <v>0.32162744998931886</v>
      </c>
      <c r="R121" s="215">
        <f>IF(ISNUMBER('2007'!Q121),('2007'!Q121/100),"XXX")</f>
        <v>0.54500000000000004</v>
      </c>
      <c r="S121" s="215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16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13">
        <f t="shared" si="19"/>
        <v>0.36017822963854829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14" t="str">
        <f>IF(ISNUMBER('2007'!O122),'2007'!O122/100,"XXX")</f>
        <v>XXX</v>
      </c>
      <c r="Q122" s="214">
        <f>'2007'!P122</f>
        <v>0.13945368</v>
      </c>
      <c r="R122" s="215">
        <f>IF(ISNUMBER('2007'!Q122),('2007'!Q122/100),"XXX")</f>
        <v>4.0999999999999995E-2</v>
      </c>
      <c r="S122" s="215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0.46193632444017851</v>
      </c>
      <c r="Z122" s="116">
        <f>'2007'!X122</f>
        <v>0.20200000000000001</v>
      </c>
      <c r="AA122" s="132">
        <f>('2007'!Y122+2.5)/5</f>
        <v>0.27327299119999998</v>
      </c>
      <c r="AB122" s="216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9.0226840000000003E-2</v>
      </c>
      <c r="AN122">
        <f t="shared" si="31"/>
        <v>0.16442045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13">
        <f t="shared" si="19"/>
        <v>0.35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>
        <f>IF(ISNUMBER('2007'!N123),IF(('2007'!N123/10)&gt;1,1,'2007'!N123/10),"XXX")</f>
        <v>0.36430000000000001</v>
      </c>
      <c r="P123" s="214" t="str">
        <f>IF(ISNUMBER('2007'!O123),'2007'!O123/100,"XXX")</f>
        <v>XXX</v>
      </c>
      <c r="Q123" s="214">
        <f>'2007'!P123</f>
        <v>0.14259861707687377</v>
      </c>
      <c r="R123" s="215">
        <f>IF(ISNUMBER('2007'!Q123),('2007'!Q123/100),"XXX")</f>
        <v>0.498</v>
      </c>
      <c r="S123" s="215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0.58360989818159037</v>
      </c>
      <c r="Z123" s="116">
        <f>'2007'!X123</f>
        <v>1.7999999999999999E-2</v>
      </c>
      <c r="AA123" s="132">
        <f>('2007'!Y123+2.5)/5</f>
        <v>0.18456404200000001</v>
      </c>
      <c r="AB123" s="216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0.59845650520000004</v>
      </c>
      <c r="AK123">
        <f t="shared" si="28"/>
        <v>0.36430000000000001</v>
      </c>
      <c r="AL123">
        <f t="shared" si="29"/>
        <v>0.14259861707687377</v>
      </c>
      <c r="AM123">
        <f t="shared" si="30"/>
        <v>0.32029930853843691</v>
      </c>
      <c r="AN123">
        <f t="shared" si="31"/>
        <v>0.72242874999999995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13">
        <f t="shared" si="19"/>
        <v>0.5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14" t="str">
        <f>IF(ISNUMBER('2007'!O124),'2007'!O124/100,"XXX")</f>
        <v>XXX</v>
      </c>
      <c r="Q124" s="214">
        <f>'2007'!P124</f>
        <v>0.17713587284088134</v>
      </c>
      <c r="R124" s="215">
        <f>IF(ISNUMBER('2007'!Q124),('2007'!Q124/100),"XXX")</f>
        <v>0.17</v>
      </c>
      <c r="S124" s="215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0.39498173150969795</v>
      </c>
      <c r="Z124" s="116">
        <f>'2007'!X124</f>
        <v>0.69099999999999995</v>
      </c>
      <c r="AA124" s="132">
        <f>('2007'!Y124+2.5)/5</f>
        <v>0.47891996060000003</v>
      </c>
      <c r="AB124" s="216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0.17356793642044066</v>
      </c>
      <c r="AN124">
        <f t="shared" si="31"/>
        <v>0.24184739999999999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13">
        <f t="shared" si="19"/>
        <v>0.75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14" t="str">
        <f>IF(ISNUMBER('2007'!O125),'2007'!O125/100,"XXX")</f>
        <v>XXX</v>
      </c>
      <c r="Q125" s="214">
        <f>'2007'!P125</f>
        <v>0.31926538944244387</v>
      </c>
      <c r="R125" s="215">
        <f>IF(ISNUMBER('2007'!Q125),('2007'!Q125/100),"XXX")</f>
        <v>0.107</v>
      </c>
      <c r="S125" s="215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0.58469483942943845</v>
      </c>
      <c r="Z125" s="116">
        <f>'2007'!X125</f>
        <v>0.64100000000000001</v>
      </c>
      <c r="AA125" s="132">
        <f>('2007'!Y125+2.5)/5</f>
        <v>0.57302028539999994</v>
      </c>
      <c r="AB125" s="216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0.21313269472122193</v>
      </c>
      <c r="AN125">
        <f t="shared" si="31"/>
        <v>0.39129114999999998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>
      <c r="A126" s="19" t="s">
        <v>133</v>
      </c>
      <c r="B126" s="232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13">
        <f t="shared" si="19"/>
        <v>0.55166666666666664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14" t="str">
        <f>IF(ISNUMBER('2007'!O126),'2007'!O126/100,"XXX")</f>
        <v>XXX</v>
      </c>
      <c r="Q126" s="214">
        <f>'2007'!P126</f>
        <v>0.5175178050994873</v>
      </c>
      <c r="R126" s="215" t="str">
        <f>IF(ISNUMBER('2007'!Q126),('2007'!Q126/100),"XXX")</f>
        <v>XXX</v>
      </c>
      <c r="S126" s="215" t="str">
        <f>IF(ISNUMBER('2007'!R126),('2007'!R126/100),"XXX")</f>
        <v>XXX</v>
      </c>
      <c r="T126" s="116">
        <v>1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0.68833698999547166</v>
      </c>
      <c r="Z126" s="116">
        <f>'2007'!X126</f>
        <v>0.44600000000000001</v>
      </c>
      <c r="AA126" s="132">
        <f>('2007'!Y126+2.5)/5</f>
        <v>0.52641508579999996</v>
      </c>
      <c r="AB126" s="216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>
        <f t="shared" si="32"/>
        <v>1</v>
      </c>
      <c r="AP126">
        <f t="shared" si="33"/>
        <v>0.81785714285714284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13">
        <f t="shared" si="19"/>
        <v>0.75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14" t="str">
        <f>IF(ISNUMBER('2007'!O127),'2007'!O127/100,"XXX")</f>
        <v>XXX</v>
      </c>
      <c r="Q127" s="214">
        <f>'2007'!P127</f>
        <v>0.19601252079010009</v>
      </c>
      <c r="R127" s="215">
        <f>IF(ISNUMBER('2007'!Q127),('2007'!Q127/100),"XXX")</f>
        <v>1.3999999999999999E-2</v>
      </c>
      <c r="S127" s="215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0.32106816492259554</v>
      </c>
      <c r="Z127" s="116">
        <f>'2007'!X127</f>
        <v>0.55000000000000004</v>
      </c>
      <c r="AA127" s="132">
        <f>('2007'!Y127+2.5)/5</f>
        <v>0.47181236440000002</v>
      </c>
      <c r="AB127" s="216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0.10500626039505004</v>
      </c>
      <c r="AN127">
        <f t="shared" si="31"/>
        <v>6.3377299999999998E-2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13">
        <f t="shared" si="19"/>
        <v>0.75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14" t="str">
        <f>IF(ISNUMBER('2007'!O128),'2007'!O128/100,"XXX")</f>
        <v>XXX</v>
      </c>
      <c r="Q128" s="214" t="str">
        <f>'2007'!P128</f>
        <v>XXX</v>
      </c>
      <c r="R128" s="215">
        <f>IF(ISNUMBER('2007'!Q128),('2007'!Q128/100),"XXX")</f>
        <v>1</v>
      </c>
      <c r="S128" s="215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0.67461049059201872</v>
      </c>
      <c r="Z128" s="116">
        <f>'2007'!X128</f>
        <v>0.379</v>
      </c>
      <c r="AA128" s="132">
        <f>('2007'!Y128+2.5)/5</f>
        <v>0.44385159620000003</v>
      </c>
      <c r="AB128" s="216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>
        <f t="shared" si="30"/>
        <v>1</v>
      </c>
      <c r="AN128">
        <f t="shared" si="31"/>
        <v>0.92542075000000001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13">
        <f t="shared" si="19"/>
        <v>0.75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14">
        <f>IF(ISNUMBER('2007'!O129),'2007'!O129/100,"XXX")</f>
        <v>1</v>
      </c>
      <c r="Q129" s="214">
        <f>'2007'!P129</f>
        <v>0.29588358402252196</v>
      </c>
      <c r="R129" s="215">
        <f>IF(ISNUMBER('2007'!Q129),('2007'!Q129/100),"XXX")</f>
        <v>0.7</v>
      </c>
      <c r="S129" s="215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16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13">
        <f t="shared" si="19"/>
        <v>0.92666666666666675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14">
        <f>IF(ISNUMBER('2007'!O130),'2007'!O130/100,"XXX")</f>
        <v>1</v>
      </c>
      <c r="Q130" s="214" t="str">
        <f>'2007'!P130</f>
        <v>XXX</v>
      </c>
      <c r="R130" s="215">
        <f>IF(ISNUMBER('2007'!Q130),('2007'!Q130/100),"XXX")</f>
        <v>1</v>
      </c>
      <c r="S130" s="215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16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17">
        <f t="shared" si="19"/>
        <v>0.63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14" t="str">
        <f>IF(ISNUMBER('2007'!O131),'2007'!O131/100,"XXX")</f>
        <v>XXX</v>
      </c>
      <c r="Q131" s="214">
        <f>'2007'!P131</f>
        <v>0.99075117111206057</v>
      </c>
      <c r="R131" s="215">
        <f>IF(ISNUMBER('2007'!Q131),('2007'!Q131/100),"XXX")</f>
        <v>0.35600000000000004</v>
      </c>
      <c r="S131" s="215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16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97" t="s">
        <v>264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14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13">
        <f t="shared" ref="H133:H156" si="37">MEDIAN(C133:G133)</f>
        <v>0.8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18">
        <f>IF(ISNUMBER('2007'!O133),'2007'!O133/100,"XXX")</f>
        <v>0.65099999999999991</v>
      </c>
      <c r="Q133" s="214" t="str">
        <f>'2007'!P133</f>
        <v>XXX</v>
      </c>
      <c r="R133" s="215">
        <f>IF(ISNUMBER('2007'!Q133),('2007'!Q133/100),"XXX")</f>
        <v>0.45</v>
      </c>
      <c r="S133" s="215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16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13">
        <f t="shared" si="37"/>
        <v>0.25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14" t="str">
        <f>IF(ISNUMBER('2007'!O134),'2007'!O134/100,"XXX")</f>
        <v>XXX</v>
      </c>
      <c r="Q134" s="214">
        <f>'2007'!P134</f>
        <v>0.10237623453140259</v>
      </c>
      <c r="R134" s="215">
        <f>IF(ISNUMBER('2007'!Q134),('2007'!Q134/100),"XXX")</f>
        <v>4.4000000000000004E-2</v>
      </c>
      <c r="S134" s="215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16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>
      <c r="A135" s="19" t="s">
        <v>142</v>
      </c>
      <c r="B135" s="232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13">
        <f t="shared" si="37"/>
        <v>9.9999999999999534E-3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14" t="str">
        <f>IF(ISNUMBER('2007'!O135),'2007'!O135/100,"XXX")</f>
        <v>XXX</v>
      </c>
      <c r="Q135" s="214">
        <f>'2007'!P135</f>
        <v>0.19439363479614258</v>
      </c>
      <c r="R135" s="215">
        <f>IF(ISNUMBER('2007'!Q135),('2007'!Q135/100),"XXX")</f>
        <v>7.4999999999999997E-2</v>
      </c>
      <c r="S135" s="215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0.28780462625961423</v>
      </c>
      <c r="Z135" s="116">
        <f>'2007'!X135</f>
        <v>0.21299999999999999</v>
      </c>
      <c r="AA135" s="132">
        <f>('2007'!Y135+2.5)/5</f>
        <v>0.19536943440000001</v>
      </c>
      <c r="AB135" s="216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0.13469681739807129</v>
      </c>
      <c r="AN135">
        <f t="shared" si="49"/>
        <v>0.25791009999999998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13">
        <f t="shared" si="37"/>
        <v>0.99833333333333341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14">
        <f>IF(ISNUMBER('2007'!O136),'2007'!O136/100,"XXX")</f>
        <v>1</v>
      </c>
      <c r="Q136" s="214">
        <f>'2007'!P136</f>
        <v>1</v>
      </c>
      <c r="R136" s="215">
        <f>IF(ISNUMBER('2007'!Q136),('2007'!Q136/100),"XXX")</f>
        <v>1</v>
      </c>
      <c r="S136" s="215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16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13">
        <f t="shared" si="37"/>
        <v>0.91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14">
        <f>IF(ISNUMBER('2007'!O137),'2007'!O137/100,"XXX")</f>
        <v>0.97599999999999998</v>
      </c>
      <c r="Q137" s="214">
        <f>'2007'!P137</f>
        <v>1</v>
      </c>
      <c r="R137" s="215">
        <f>IF(ISNUMBER('2007'!Q137),('2007'!Q137/100),"XXX")</f>
        <v>0.70200000000000007</v>
      </c>
      <c r="S137" s="215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16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13">
        <f t="shared" si="37"/>
        <v>0.5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>
        <f>IF(ISNUMBER('2007'!N138),IF(('2007'!N138/10)&gt;1,1,'2007'!N138/10),"XXX")</f>
        <v>0.4</v>
      </c>
      <c r="P138" s="214" t="str">
        <f>IF(ISNUMBER('2007'!O138),'2007'!O138/100,"XXX")</f>
        <v>XXX</v>
      </c>
      <c r="Q138" s="214">
        <f>'2007'!P138</f>
        <v>0.1490084171295166</v>
      </c>
      <c r="R138" s="215">
        <f>IF(ISNUMBER('2007'!Q138),('2007'!Q138/100),"XXX")</f>
        <v>7.4999999999999997E-2</v>
      </c>
      <c r="S138" s="215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0.38447684276791622</v>
      </c>
      <c r="Z138" s="116">
        <f>'2007'!X138</f>
        <v>0.23</v>
      </c>
      <c r="AA138" s="132">
        <f>('2007'!Y138+2.5)/5</f>
        <v>0.26436846260000002</v>
      </c>
      <c r="AB138" s="216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0.34693058015</v>
      </c>
      <c r="AK138">
        <f t="shared" si="46"/>
        <v>0.4</v>
      </c>
      <c r="AL138">
        <f t="shared" si="47"/>
        <v>0.1490084171295166</v>
      </c>
      <c r="AM138">
        <f t="shared" si="48"/>
        <v>0.11200420856475829</v>
      </c>
      <c r="AN138">
        <f t="shared" si="49"/>
        <v>0.37578989999999995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13">
        <f t="shared" si="37"/>
        <v>0.75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14" t="str">
        <f>IF(ISNUMBER('2007'!O139),'2007'!O139/100,"XXX")</f>
        <v>XXX</v>
      </c>
      <c r="Q139" s="214">
        <f>'2007'!P139</f>
        <v>3.066449463367462E-2</v>
      </c>
      <c r="R139" s="215">
        <f>IF(ISNUMBER('2007'!Q139),('2007'!Q139/100),"XXX")</f>
        <v>0.03</v>
      </c>
      <c r="S139" s="215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0.35930979964674747</v>
      </c>
      <c r="Z139" s="116">
        <f>'2007'!X139</f>
        <v>0.47399999999999998</v>
      </c>
      <c r="AA139" s="132">
        <f>('2007'!Y139+2.5)/5</f>
        <v>0.48650268019999998</v>
      </c>
      <c r="AB139" s="216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3.033224731683731E-2</v>
      </c>
      <c r="AN139">
        <f t="shared" si="49"/>
        <v>8.0675499999999997E-2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13">
        <f t="shared" si="37"/>
        <v>0.44999999999999996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14" t="str">
        <f>IF(ISNUMBER('2007'!O140),'2007'!O140/100,"XXX")</f>
        <v>XXX</v>
      </c>
      <c r="Q140" s="214">
        <f>'2007'!P140</f>
        <v>0.33828370571136473</v>
      </c>
      <c r="R140" s="215">
        <f>IF(ISNUMBER('2007'!Q140),('2007'!Q140/100),"XXX")</f>
        <v>0.54299999999999993</v>
      </c>
      <c r="S140" s="215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0.54486205248374597</v>
      </c>
      <c r="Z140" s="116">
        <f>'2007'!X140</f>
        <v>0.182</v>
      </c>
      <c r="AA140" s="132">
        <f>('2007'!Y140+2.5)/5</f>
        <v>0.40534450420000001</v>
      </c>
      <c r="AB140" s="216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0.44064185285568236</v>
      </c>
      <c r="AN140">
        <f t="shared" si="49"/>
        <v>0.49490104999999995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13">
        <f t="shared" si="37"/>
        <v>0.5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14" t="str">
        <f>IF(ISNUMBER('2007'!O141),'2007'!O141/100,"XXX")</f>
        <v>XXX</v>
      </c>
      <c r="Q141" s="214">
        <f>'2007'!P141</f>
        <v>1</v>
      </c>
      <c r="R141" s="215">
        <f>IF(ISNUMBER('2007'!Q141),('2007'!Q141/100),"XXX")</f>
        <v>0.26500000000000001</v>
      </c>
      <c r="S141" s="215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0.40818237981875</v>
      </c>
      <c r="Z141" s="116">
        <f>'2007'!X141</f>
        <v>0.61599999999999999</v>
      </c>
      <c r="AA141" s="132">
        <f>('2007'!Y141+2.5)/5</f>
        <v>0.5427314996</v>
      </c>
      <c r="AB141" s="216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0.63250000000000006</v>
      </c>
      <c r="AN141">
        <f t="shared" si="49"/>
        <v>0.28369224999999998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13">
        <f t="shared" si="37"/>
        <v>0.42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14" t="str">
        <f>IF(ISNUMBER('2007'!O142),'2007'!O142/100,"XXX")</f>
        <v>XXX</v>
      </c>
      <c r="Q142" s="214">
        <f>'2007'!P142</f>
        <v>2.8606596589088439E-2</v>
      </c>
      <c r="R142" s="215" t="str">
        <f>IF(ISNUMBER('2007'!Q142),('2007'!Q142/100),"XXX")</f>
        <v>XXX</v>
      </c>
      <c r="S142" s="215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16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13">
        <f t="shared" si="37"/>
        <v>0.53333333333333344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14" t="str">
        <f>IF(ISNUMBER('2007'!O143),'2007'!O143/100,"XXX")</f>
        <v>XXX</v>
      </c>
      <c r="Q143" s="214">
        <f>'2007'!P143</f>
        <v>0.76183004379272456</v>
      </c>
      <c r="R143" s="215">
        <f>IF(ISNUMBER('2007'!Q143),('2007'!Q143/100),"XXX")</f>
        <v>0.24</v>
      </c>
      <c r="S143" s="215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0.52964833427811675</v>
      </c>
      <c r="Z143" s="116">
        <f>'2007'!X143</f>
        <v>0.77</v>
      </c>
      <c r="AA143" s="132">
        <f>('2007'!Y143+2.5)/5</f>
        <v>0.61945503960000003</v>
      </c>
      <c r="AB143" s="216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0.50091502189636228</v>
      </c>
      <c r="AN143">
        <f t="shared" si="49"/>
        <v>0.5125111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13">
        <f t="shared" si="37"/>
        <v>0.7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14" t="str">
        <f>IF(ISNUMBER('2007'!O144),'2007'!O144/100,"XXX")</f>
        <v>XXX</v>
      </c>
      <c r="Q144" s="214">
        <f>'2007'!P144</f>
        <v>0.15036736726760863</v>
      </c>
      <c r="R144" s="215">
        <f>IF(ISNUMBER('2007'!Q144),('2007'!Q144/100),"XXX")</f>
        <v>0.21299999999999999</v>
      </c>
      <c r="S144" s="215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0.64358611700958268</v>
      </c>
      <c r="Z144" s="116">
        <f>'2007'!X144</f>
        <v>0.191</v>
      </c>
      <c r="AA144" s="132">
        <f>('2007'!Y144+2.5)/5</f>
        <v>0.24759840959999999</v>
      </c>
      <c r="AB144" s="216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0.18168368363380433</v>
      </c>
      <c r="AN144">
        <f t="shared" si="49"/>
        <v>0.4671517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13">
        <f t="shared" si="37"/>
        <v>0.49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14">
        <f>IF(ISNUMBER('2007'!O145),'2007'!O145/100,"XXX")</f>
        <v>1</v>
      </c>
      <c r="Q145" s="214">
        <f>'2007'!P145</f>
        <v>0.22678444385528565</v>
      </c>
      <c r="R145" s="215" t="str">
        <f>IF(ISNUMBER('2007'!Q145),('2007'!Q145/100),"XXX")</f>
        <v>XXX</v>
      </c>
      <c r="S145" s="215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16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13">
        <f t="shared" si="37"/>
        <v>0.2599999999999999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14" t="str">
        <f>IF(ISNUMBER('2007'!O146),'2007'!O146/100,"XXX")</f>
        <v>XXX</v>
      </c>
      <c r="Q146" s="214">
        <f>'2007'!P146</f>
        <v>0.12002218961715698</v>
      </c>
      <c r="R146" s="215">
        <f>IF(ISNUMBER('2007'!Q146),('2007'!Q146/100),"XXX")</f>
        <v>6.0000000000000001E-3</v>
      </c>
      <c r="S146" s="215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16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13">
        <f t="shared" si="37"/>
        <v>0.5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14" t="str">
        <f>IF(ISNUMBER('2007'!O147),'2007'!O147/100,"XXX")</f>
        <v>XXX</v>
      </c>
      <c r="Q147" s="214">
        <f>'2007'!P147</f>
        <v>1</v>
      </c>
      <c r="R147" s="215">
        <f>IF(ISNUMBER('2007'!Q147),('2007'!Q147/100),"XXX")</f>
        <v>0.39</v>
      </c>
      <c r="S147" s="215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0.62940090591339282</v>
      </c>
      <c r="Z147" s="116">
        <f>'2007'!X147</f>
        <v>0.61399999999999999</v>
      </c>
      <c r="AA147" s="132">
        <f>('2007'!Y147+2.5)/5</f>
        <v>0.52641943700000005</v>
      </c>
      <c r="AB147" s="216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0.69500000000000006</v>
      </c>
      <c r="AN147">
        <f t="shared" si="49"/>
        <v>0.59938445000000007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13">
        <f t="shared" si="37"/>
        <v>0.75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>
        <f>IF(ISNUMBER('2007'!N148),IF(('2007'!N148/10)&gt;1,1,'2007'!N148/10),"XXX")</f>
        <v>0.38808749414948601</v>
      </c>
      <c r="P148" s="214" t="str">
        <f>IF(ISNUMBER('2007'!O148),'2007'!O148/100,"XXX")</f>
        <v>XXX</v>
      </c>
      <c r="Q148" s="214" t="str">
        <f>'2007'!P148</f>
        <v>XXX</v>
      </c>
      <c r="R148" s="215">
        <f>IF(ISNUMBER('2007'!Q148),('2007'!Q148/100),"XXX")</f>
        <v>1.2E-2</v>
      </c>
      <c r="S148" s="215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0.56166639873832869</v>
      </c>
      <c r="Z148" s="116">
        <f>'2007'!X148</f>
        <v>6.8000000000000005E-2</v>
      </c>
      <c r="AA148" s="132">
        <f>('2007'!Y148+2.5)/5</f>
        <v>0.33880361319999996</v>
      </c>
      <c r="AB148" s="216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0.54966249097474307</v>
      </c>
      <c r="AK148">
        <f t="shared" si="46"/>
        <v>0.38808749414948601</v>
      </c>
      <c r="AL148" t="str">
        <f t="shared" si="47"/>
        <v>XXX</v>
      </c>
      <c r="AM148">
        <f t="shared" si="48"/>
        <v>1.2E-2</v>
      </c>
      <c r="AN148">
        <f t="shared" si="49"/>
        <v>0.48955890000000002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13">
        <f t="shared" si="37"/>
        <v>0.79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14">
        <f>IF(ISNUMBER('2007'!O149),'2007'!O149/100,"XXX")</f>
        <v>1</v>
      </c>
      <c r="Q149" s="214">
        <f>'2007'!P149</f>
        <v>1</v>
      </c>
      <c r="R149" s="215">
        <f>IF(ISNUMBER('2007'!Q149),('2007'!Q149/100),"XXX")</f>
        <v>0.7659999999999999</v>
      </c>
      <c r="S149" s="215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16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13">
        <f t="shared" si="37"/>
        <v>0.79000000000000015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14">
        <f>IF(ISNUMBER('2007'!O150),'2007'!O150/100,"XXX")</f>
        <v>0.85799999999999998</v>
      </c>
      <c r="Q150" s="214" t="str">
        <f>'2007'!P150</f>
        <v>XXX</v>
      </c>
      <c r="R150" s="215">
        <f>IF(ISNUMBER('2007'!Q150),('2007'!Q150/100),"XXX")</f>
        <v>0.31</v>
      </c>
      <c r="S150" s="215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16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13">
        <f t="shared" si="37"/>
        <v>0.85499999999999998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14" t="str">
        <f>IF(ISNUMBER('2007'!O151),'2007'!O151/100,"XXX")</f>
        <v>XXX</v>
      </c>
      <c r="Q151" s="214">
        <f>'2007'!P151</f>
        <v>0.23009517192840576</v>
      </c>
      <c r="R151" s="215">
        <f>IF(ISNUMBER('2007'!Q151),('2007'!Q151/100),"XXX")</f>
        <v>0.84299999999999997</v>
      </c>
      <c r="S151" s="215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0.64454767376427535</v>
      </c>
      <c r="Z151" s="116">
        <f>'2007'!X151</f>
        <v>0.89100000000000001</v>
      </c>
      <c r="AA151" s="132">
        <f>('2007'!Y151+2.5)/5</f>
        <v>0.7160452128</v>
      </c>
      <c r="AB151" s="216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0.53654758596420282</v>
      </c>
      <c r="AN151">
        <f t="shared" si="49"/>
        <v>0.7849134499999999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>
      <c r="A152" s="19" t="s">
        <v>159</v>
      </c>
      <c r="B152" s="232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13">
        <f t="shared" si="37"/>
        <v>0.39999999999999997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14" t="str">
        <f>IF(ISNUMBER('2007'!O152),'2007'!O152/100,"XXX")</f>
        <v>XXX</v>
      </c>
      <c r="Q152" s="214">
        <f>'2007'!P152</f>
        <v>0.15021169185638428</v>
      </c>
      <c r="R152" s="215">
        <f>IF(ISNUMBER('2007'!Q152),('2007'!Q152/100),"XXX")</f>
        <v>0.16</v>
      </c>
      <c r="S152" s="215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0.44528592041563841</v>
      </c>
      <c r="Z152" s="116">
        <f>'2007'!X152</f>
        <v>0.16</v>
      </c>
      <c r="AA152" s="132">
        <f>('2007'!Y152+2.5)/5</f>
        <v>0.10486304760000001</v>
      </c>
      <c r="AB152" s="216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0.15510584592819215</v>
      </c>
      <c r="AN152">
        <f t="shared" si="49"/>
        <v>0.33706395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13">
        <f t="shared" si="37"/>
        <v>0.75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14" t="str">
        <f>IF(ISNUMBER('2007'!O153),'2007'!O153/100,"XXX")</f>
        <v>XXX</v>
      </c>
      <c r="Q153" s="214">
        <f>'2007'!P153</f>
        <v>0.31053154468536376</v>
      </c>
      <c r="R153" s="215">
        <f>IF(ISNUMBER('2007'!Q153),('2007'!Q153/100),"XXX")</f>
        <v>0.1</v>
      </c>
      <c r="S153" s="215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16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13">
        <f t="shared" si="37"/>
        <v>0.28000000000000003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14" t="str">
        <f>IF(ISNUMBER('2007'!O154),'2007'!O154/100,"XXX")</f>
        <v>XXX</v>
      </c>
      <c r="Q154" s="214" t="str">
        <f>'2007'!P154</f>
        <v>XXX</v>
      </c>
      <c r="R154" s="215">
        <f>IF(ISNUMBER('2007'!Q154),('2007'!Q154/100),"XXX")</f>
        <v>0</v>
      </c>
      <c r="S154" s="215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0.32092907822454625</v>
      </c>
      <c r="Z154" s="116">
        <f>'2007'!X154</f>
        <v>0.29699999999999999</v>
      </c>
      <c r="AA154" s="132">
        <f>('2007'!Y154+2.5)/5</f>
        <v>0.2990867854</v>
      </c>
      <c r="AB154" s="216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>
        <f t="shared" si="48"/>
        <v>0</v>
      </c>
      <c r="AN154">
        <f t="shared" si="49"/>
        <v>0.25192324999999999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13">
        <f t="shared" si="37"/>
        <v>0.75</v>
      </c>
      <c r="I155" s="219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14" t="str">
        <f>IF(ISNUMBER('2007'!O155),'2007'!O155/100,"XXX")</f>
        <v>XXX</v>
      </c>
      <c r="Q155" s="214">
        <f>'2007'!P155</f>
        <v>4.4443309307098389E-2</v>
      </c>
      <c r="R155" s="215">
        <f>IF(ISNUMBER('2007'!Q155),('2007'!Q155/100),"XXX")</f>
        <v>0.10199999999999999</v>
      </c>
      <c r="S155" s="215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16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13">
        <f t="shared" si="37"/>
        <v>0.29999999999999993</v>
      </c>
      <c r="I156" s="220">
        <f>'2007'!H156</f>
        <v>0.40571428571428569</v>
      </c>
      <c r="J156" s="150">
        <f>IF(ISNUMBER('2007'!I156),'2007'!I156,"XXX")</f>
        <v>4.9149999999999999E-2</v>
      </c>
      <c r="K156" s="150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50">
        <f>IF(ISNUMBER('2007'!L156),IF(('2007'!L156/5)&gt;1,1,'2007'!L156/5),"XXX")</f>
        <v>0.55067143400000007</v>
      </c>
      <c r="N156" s="150">
        <f>IF(ISNUMBER('2007'!M156),(1-('2007'!M156/100)),"XXX")</f>
        <v>0.65569999999999995</v>
      </c>
      <c r="O156" s="151">
        <f>IF(ISNUMBER('2007'!N156),IF(('2007'!N156/10)&gt;1,1,'2007'!N156/10),"XXX")</f>
        <v>0.39299999999999996</v>
      </c>
      <c r="P156" s="221" t="str">
        <f>IF(ISNUMBER('2007'!O156),'2007'!O156/100,"XXX")</f>
        <v>XXX</v>
      </c>
      <c r="Q156" s="221">
        <f>'2007'!P156</f>
        <v>6.930301189422608E-2</v>
      </c>
      <c r="R156" s="215">
        <f>IF(ISNUMBER('2007'!Q156),('2007'!Q156/100),"XXX")</f>
        <v>5.7999999999999996E-2</v>
      </c>
      <c r="S156" s="215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0.36389086983267482</v>
      </c>
      <c r="Z156" s="116">
        <f>'2007'!X156</f>
        <v>0.255</v>
      </c>
      <c r="AA156" s="132">
        <f>('2007'!Y156+2.5)/5</f>
        <v>0.21038310519999998</v>
      </c>
      <c r="AB156" s="216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6.3651505947113038E-2</v>
      </c>
      <c r="AN156">
        <f t="shared" si="49"/>
        <v>0.19852245000000002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2" priority="2" operator="greaterThan">
      <formula>1</formula>
    </cfRule>
  </conditionalFormatting>
  <conditionalFormatting sqref="C3:AB156">
    <cfRule type="expression" dxfId="41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1000"/>
  <sheetViews>
    <sheetView zoomScaleNormal="100" workbookViewId="0">
      <pane xSplit="2" ySplit="2" topLeftCell="C4" activePane="bottomRight" state="frozen"/>
      <selection pane="topRight" activeCell="C1" sqref="C1"/>
      <selection pane="bottomLeft" activeCell="A3" sqref="A3"/>
      <selection pane="bottomRight" activeCell="O19" sqref="O19"/>
    </sheetView>
  </sheetViews>
  <sheetFormatPr baseColWidth="10" defaultColWidth="12.5" defaultRowHeight="15.75" customHeight="1"/>
  <cols>
    <col min="1" max="1" width="21.5" customWidth="1"/>
    <col min="2" max="2" width="12.5" style="21"/>
    <col min="3" max="4" width="9.5" customWidth="1"/>
    <col min="5" max="11" width="9.5" style="21" customWidth="1"/>
    <col min="12" max="19" width="9.5" customWidth="1"/>
    <col min="20" max="23" width="9.5" style="28" customWidth="1"/>
    <col min="24" max="25" width="9.5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208" t="s">
        <v>208</v>
      </c>
    </row>
    <row r="2" spans="1:25" s="51" customFormat="1" ht="60" customHeight="1">
      <c r="B2" s="157"/>
      <c r="C2" s="154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6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207" t="s">
        <v>172</v>
      </c>
    </row>
    <row r="3" spans="1:25" ht="15.75" customHeight="1">
      <c r="A3" s="19" t="s">
        <v>12</v>
      </c>
      <c r="B3" s="158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'2-4-1'!S3,IF(ISNUMBER('2-4-1'!T3),'2-4-1'!T3,IF(ISNUMBER('2-4-1'!U3),'2-4-1'!U3,IF(ISNUMBER('2-4-1'!V3),'2-4-1'!V3,'2013'!N3))))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24">
        <f>'3-2'!N2</f>
        <v>-1.2849949599999999</v>
      </c>
    </row>
    <row r="4" spans="1:25" ht="15.75" customHeight="1">
      <c r="A4" s="19" t="s">
        <v>13</v>
      </c>
      <c r="B4" s="158" t="s">
        <v>13</v>
      </c>
      <c r="C4" s="130">
        <f>IF(ISNUMBER('1-1'!E4),'1-1'!E4, "XXX")</f>
        <v>5.5</v>
      </c>
      <c r="D4" s="130" t="str">
        <f>IF(UCDP!V4, UCDP!V4, "0.0")</f>
        <v>0.0</v>
      </c>
      <c r="E4" s="130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130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130">
        <f>IF(ISNUMBER('1-5'!E3),'1-5'!E3, "XXX")</f>
        <v>5.3</v>
      </c>
      <c r="H4" s="130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130">
        <f>'2-1-2'!C3</f>
        <v>0.16292999999999999</v>
      </c>
      <c r="J4" s="130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130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130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130">
        <f>IF(ISNUMBER('2-3-2'!M4),'2-3-2'!M4, "XXX")</f>
        <v>47.341831210000002</v>
      </c>
      <c r="N4" s="130">
        <f>IF(ISNUMBER('2-4-1'!S4), '2-4-1'!S4,IF(ISNUMBER('2-4-1'!T4),'2-4-1'!T4,IF(ISNUMBER('2-4-1'!U4),'2-4-1'!U4,IF(ISNUMBER('2-4-1'!V4),'2-4-1'!V4,'2013'!N4))))</f>
        <v>10.87005111458552</v>
      </c>
      <c r="O4" s="130" t="str">
        <f>IF(ISNUMBER('2-4-2'!C4), '2-4-2'!C4, IF(ISNUMBER('2-4-2'!D4), '2-4-2'!D4, IF(ISNUMBER('2-4-2'!E4), '2-4-2'!E4, IF(ISNUMBER('2-4-2'!F4), '2-4-2'!F4, IF(ISNUMBER('2-4-2'!G4), '2-4-2'!G4, "XXX")))))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"XXX"))))</f>
        <v>40.4818</v>
      </c>
      <c r="S4" s="130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130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130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130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130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130">
        <f>'3-1'!F3</f>
        <v>0.53600000000000003</v>
      </c>
      <c r="Y4" s="224">
        <f>'3-2'!N3</f>
        <v>0.194219172</v>
      </c>
    </row>
    <row r="5" spans="1:25" ht="15.75" customHeight="1">
      <c r="A5" s="19" t="s">
        <v>14</v>
      </c>
      <c r="B5" s="158" t="s">
        <v>14</v>
      </c>
      <c r="C5" s="130">
        <f>IF(ISNUMBER('1-1'!E5),'1-1'!E5, "XXX")</f>
        <v>5.7</v>
      </c>
      <c r="D5" s="130">
        <f>IF(UCDP!V5, UCDP!V5, "0.0")</f>
        <v>8.6313238824277327E-2</v>
      </c>
      <c r="E5" s="130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130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130">
        <f>IF(ISNUMBER('1-5'!E4),'1-5'!E4, "XXX")</f>
        <v>7.6</v>
      </c>
      <c r="H5" s="130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130">
        <f>'2-1-2'!C4</f>
        <v>0.12481</v>
      </c>
      <c r="J5" s="140">
        <f>'2-2-1'!T5</f>
        <v>3.5530599999999999</v>
      </c>
      <c r="K5" s="130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130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130">
        <f>IF(ISNUMBER('2-3-2'!M5),'2-3-2'!M5, "XXX")</f>
        <v>28.882444379999999</v>
      </c>
      <c r="N5" s="130">
        <f>IF(ISNUMBER('2-4-1'!S5), '2-4-1'!S5,IF(ISNUMBER('2-4-1'!T5),'2-4-1'!T5,IF(ISNUMBER('2-4-1'!U5),'2-4-1'!U5,IF(ISNUMBER('2-4-1'!V5),'2-4-1'!V5,'2013'!N5))))</f>
        <v>8.5290779867256639</v>
      </c>
      <c r="O5" s="130" t="str">
        <f>IF(ISNUMBER('2-4-2'!C5), '2-4-2'!C5, IF(ISNUMBER('2-4-2'!D5), '2-4-2'!D5, IF(ISNUMBER('2-4-2'!E5), '2-4-2'!E5, IF(ISNUMBER('2-4-2'!F5), '2-4-2'!F5, IF(ISNUMBER('2-4-2'!G5), '2-4-2'!G5, "XXX")))))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"XXX"))))</f>
        <v>68.965509999999995</v>
      </c>
      <c r="S5" s="130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130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130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130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130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130">
        <f>'3-1'!F4</f>
        <v>0.32800000000000001</v>
      </c>
      <c r="Y5" s="224">
        <f>'3-2'!N4</f>
        <v>-0.91513323800000002</v>
      </c>
    </row>
    <row r="6" spans="1:25" ht="15.75" customHeight="1">
      <c r="A6" s="19" t="s">
        <v>15</v>
      </c>
      <c r="B6" s="158" t="s">
        <v>15</v>
      </c>
      <c r="C6" s="130">
        <f>IF(ISNUMBER('1-1'!E6),'1-1'!E6, "XXX")</f>
        <v>6.7</v>
      </c>
      <c r="D6" s="130">
        <f>IF(UCDP!V6, UCDP!V6, "0.0")</f>
        <v>2.2214645547114285E-3</v>
      </c>
      <c r="E6" s="130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130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130">
        <f>IF(ISNUMBER('1-5'!E5),'1-5'!E5, "XXX")</f>
        <v>7.3</v>
      </c>
      <c r="H6" s="130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130">
        <f>'2-1-2'!C5</f>
        <v>4.5069999999999999E-2</v>
      </c>
      <c r="J6" s="140">
        <f>'2-2-1'!W6</f>
        <v>1.68503</v>
      </c>
      <c r="K6" s="130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130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130">
        <f>IF(ISNUMBER('2-3-2'!M6),'2-3-2'!M6, "XXX")</f>
        <v>19.343755720000001</v>
      </c>
      <c r="N6" s="130">
        <f>IF(ISNUMBER('2-4-1'!S6), '2-4-1'!S6,IF(ISNUMBER('2-4-1'!T6),'2-4-1'!T6,IF(ISNUMBER('2-4-1'!U6),'2-4-1'!U6,IF(ISNUMBER('2-4-1'!V6),'2-4-1'!V6,'2013'!N6))))</f>
        <v>9.4288220654875605</v>
      </c>
      <c r="O6" s="130">
        <f>IF(ISNUMBER('2-4-2'!C6), '2-4-2'!C6, IF(ISNUMBER('2-4-2'!D6), '2-4-2'!D6, IF(ISNUMBER('2-4-2'!E6), '2-4-2'!E6, IF(ISNUMBER('2-4-2'!F6), '2-4-2'!F6, IF(ISNUMBER('2-4-2'!G6), '2-4-2'!G6, "XXX")))))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"XXX"))))</f>
        <v>33.7941</v>
      </c>
      <c r="S6" s="130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130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130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130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130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130">
        <f>'3-1'!F5</f>
        <v>0.313</v>
      </c>
      <c r="Y6" s="224">
        <f>'3-2'!N5</f>
        <v>-1.01017344</v>
      </c>
    </row>
    <row r="7" spans="1:25" ht="15.75" customHeight="1">
      <c r="A7" s="19" t="s">
        <v>16</v>
      </c>
      <c r="B7" s="158" t="s">
        <v>16</v>
      </c>
      <c r="C7" s="130">
        <f>IF(ISNUMBER('1-1'!E7),'1-1'!E7, "XXX")</f>
        <v>3.1</v>
      </c>
      <c r="D7" s="130" t="str">
        <f>IF(UCDP!V7, UCDP!V7, "0.0")</f>
        <v>0.0</v>
      </c>
      <c r="E7" s="130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130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130">
        <f>IF(ISNUMBER('1-5'!E6),'1-5'!E6, "XXX")</f>
        <v>3.8</v>
      </c>
      <c r="H7" s="130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130">
        <f>'2-1-2'!C6</f>
        <v>0.28116000000000002</v>
      </c>
      <c r="J7" s="130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130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130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130">
        <f>IF(ISNUMBER('2-3-2'!M7),'2-3-2'!M7, "XXX")</f>
        <v>26.780101779999999</v>
      </c>
      <c r="N7" s="130" t="str">
        <f>IF(ISNUMBER('2-4-1'!S7), '2-4-1'!S7,IF(ISNUMBER('2-4-1'!T7),'2-4-1'!T7,IF(ISNUMBER('2-4-1'!U7),'2-4-1'!U7,IF(ISNUMBER('2-4-1'!V7),'2-4-1'!V7,'2013'!N7))))</f>
        <v>XXX</v>
      </c>
      <c r="O7" s="130">
        <f>IF(ISNUMBER('2-4-2'!C7), '2-4-2'!C7, IF(ISNUMBER('2-4-2'!D7), '2-4-2'!D7, IF(ISNUMBER('2-4-2'!E7), '2-4-2'!E7, IF(ISNUMBER('2-4-2'!F7), '2-4-2'!F7, IF(ISNUMBER('2-4-2'!G7), '2-4-2'!G7, "XXX")))))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"XXX"))))</f>
        <v>76.452579999999998</v>
      </c>
      <c r="S7" s="130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130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130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130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130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130">
        <f>'3-1'!F6</f>
        <v>0.77300000000000002</v>
      </c>
      <c r="Y7" s="224">
        <f>'3-2'!N6</f>
        <v>0.42441156499999999</v>
      </c>
    </row>
    <row r="8" spans="1:25" ht="15.75" customHeight="1">
      <c r="A8" s="19" t="s">
        <v>17</v>
      </c>
      <c r="B8" s="158" t="s">
        <v>17</v>
      </c>
      <c r="C8" s="130">
        <f>IF(ISNUMBER('1-1'!E8),'1-1'!E8, "XXX")</f>
        <v>5.8</v>
      </c>
      <c r="D8" s="130" t="str">
        <f>IF(UCDP!V8, UCDP!V8, "0.0")</f>
        <v>0.0</v>
      </c>
      <c r="E8" s="130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130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130">
        <f>IF(ISNUMBER('1-5'!E7),'1-5'!E7, "XXX")</f>
        <v>6.4</v>
      </c>
      <c r="H8" s="130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130">
        <f>'2-1-2'!C7</f>
        <v>0.128</v>
      </c>
      <c r="J8" s="130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130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130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130">
        <f>IF(ISNUMBER('2-3-2'!M8),'2-3-2'!M8, "XXX")</f>
        <v>77.624130249999993</v>
      </c>
      <c r="N8" s="130">
        <f>IF(ISNUMBER('2-4-1'!S8), '2-4-1'!S8,IF(ISNUMBER('2-4-1'!T8),'2-4-1'!T8,IF(ISNUMBER('2-4-1'!U8),'2-4-1'!U8,IF(ISNUMBER('2-4-1'!V8),'2-4-1'!V8,'2013'!N8))))</f>
        <v>7.0573899999999998</v>
      </c>
      <c r="O8" s="130">
        <f>IF(ISNUMBER('2-4-2'!C8), '2-4-2'!C8, IF(ISNUMBER('2-4-2'!D8), '2-4-2'!D8, IF(ISNUMBER('2-4-2'!E8), '2-4-2'!E8, IF(ISNUMBER('2-4-2'!F8), '2-4-2'!F8, IF(ISNUMBER('2-4-2'!G8), '2-4-2'!G8, "XXX")))))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"XXX"))))</f>
        <v>57.1999</v>
      </c>
      <c r="S8" s="130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130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130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130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130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130">
        <f>'3-1'!F7</f>
        <v>0.33700000000000002</v>
      </c>
      <c r="Y8" s="224">
        <f>'3-2'!N7</f>
        <v>-0.74593907599999998</v>
      </c>
    </row>
    <row r="9" spans="1:25" ht="15.75" customHeight="1">
      <c r="A9" s="19" t="s">
        <v>18</v>
      </c>
      <c r="B9" s="158" t="s">
        <v>18</v>
      </c>
      <c r="C9" s="130">
        <f>IF(ISNUMBER('1-1'!E9),'1-1'!E9, "XXX")</f>
        <v>1.1000000000000001</v>
      </c>
      <c r="D9" s="130" t="str">
        <f>IF(UCDP!V9, UCDP!V9, "0.0")</f>
        <v>0.0</v>
      </c>
      <c r="E9" s="130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130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130">
        <f>IF(ISNUMBER('1-5'!E8),'1-5'!E8, "XXX")</f>
        <v>2</v>
      </c>
      <c r="H9" s="130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130">
        <f>'2-1-2'!C8</f>
        <v>0.60104999999999997</v>
      </c>
      <c r="J9" s="130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130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130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130">
        <f>IF(ISNUMBER('2-3-2'!M9),'2-3-2'!M9, "XXX")</f>
        <v>19.749286649999998</v>
      </c>
      <c r="N9" s="130">
        <f>IF(ISNUMBER('2-4-1'!S9), '2-4-1'!S9,IF(ISNUMBER('2-4-1'!T9),'2-4-1'!T9,IF(ISNUMBER('2-4-1'!U9),'2-4-1'!U9,IF(ISNUMBER('2-4-1'!V9),'2-4-1'!V9,'2013'!N9))))</f>
        <v>16.706</v>
      </c>
      <c r="O9" s="130">
        <f>IF(ISNUMBER('2-4-2'!C9), '2-4-2'!C9, IF(ISNUMBER('2-4-2'!D9), '2-4-2'!D9, IF(ISNUMBER('2-4-2'!E9), '2-4-2'!E9, IF(ISNUMBER('2-4-2'!F9), '2-4-2'!F9, IF(ISNUMBER('2-4-2'!G9), '2-4-2'!G9, "XXX")))))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"XXX"))))</f>
        <v>83.164169999999999</v>
      </c>
      <c r="S9" s="130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130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130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130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130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130">
        <f>'3-1'!F8</f>
        <v>0.89600000000000002</v>
      </c>
      <c r="Y9" s="224">
        <f>'3-2'!N8</f>
        <v>1.4485193489999999</v>
      </c>
    </row>
    <row r="10" spans="1:25" ht="15.75" customHeight="1">
      <c r="A10" s="19" t="s">
        <v>19</v>
      </c>
      <c r="B10" s="158" t="s">
        <v>19</v>
      </c>
      <c r="C10" s="130">
        <f>IF(ISNUMBER('1-1'!E10),'1-1'!E10, "XXX")</f>
        <v>2.4</v>
      </c>
      <c r="D10" s="130" t="str">
        <f>IF(UCDP!V10, UCDP!V10, "0.0")</f>
        <v>0.0</v>
      </c>
      <c r="E10" s="130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130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130">
        <f>IF(ISNUMBER('1-5'!E9),'1-5'!E9, "XXX")</f>
        <v>1.6</v>
      </c>
      <c r="H10" s="130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130">
        <f>'2-1-2'!C9</f>
        <v>0.57362000000000002</v>
      </c>
      <c r="J10" s="130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130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130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130">
        <f>IF(ISNUMBER('2-3-2'!M10),'2-3-2'!M10, "XXX")</f>
        <v>18.601625439999999</v>
      </c>
      <c r="N10" s="130">
        <f>IF(ISNUMBER('2-4-1'!S10), '2-4-1'!S10,IF(ISNUMBER('2-4-1'!T10),'2-4-1'!T10,IF(ISNUMBER('2-4-1'!U10),'2-4-1'!U10,IF(ISNUMBER('2-4-1'!V10),'2-4-1'!V10,'2013'!N10))))</f>
        <v>27.577000000000002</v>
      </c>
      <c r="O10" s="130">
        <f>IF(ISNUMBER('2-4-2'!C10), '2-4-2'!C10, IF(ISNUMBER('2-4-2'!D10), '2-4-2'!D10, IF(ISNUMBER('2-4-2'!E10), '2-4-2'!E10, IF(ISNUMBER('2-4-2'!F10), '2-4-2'!F10, IF(ISNUMBER('2-4-2'!G10), '2-4-2'!G10, "XXX")))))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"XXX"))))</f>
        <v>86.798929999999999</v>
      </c>
      <c r="S10" s="130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130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130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130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130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130">
        <f>'3-1'!F9</f>
        <v>0.873</v>
      </c>
      <c r="Y10" s="224">
        <f>'3-2'!N9</f>
        <v>1.458706498</v>
      </c>
    </row>
    <row r="11" spans="1:25" ht="15.75" customHeight="1">
      <c r="A11" s="19" t="s">
        <v>20</v>
      </c>
      <c r="B11" s="158" t="s">
        <v>20</v>
      </c>
      <c r="C11" s="130">
        <f>IF(ISNUMBER('1-1'!E11),'1-1'!E11, "XXX")</f>
        <v>7.4</v>
      </c>
      <c r="D11" s="130" t="str">
        <f>IF(UCDP!V11, UCDP!V11, "0.0")</f>
        <v>0.0</v>
      </c>
      <c r="E11" s="130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130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130">
        <f>IF(ISNUMBER('1-5'!E10),'1-5'!E10, "XXX")</f>
        <v>7.2</v>
      </c>
      <c r="H11" s="130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130">
        <f>'2-1-2'!C10</f>
        <v>0.13292000000000001</v>
      </c>
      <c r="J11" s="130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130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130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130">
        <f>IF(ISNUMBER('2-3-2'!M11),'2-3-2'!M11, "XXX")</f>
        <v>57.922195430000002</v>
      </c>
      <c r="N11" s="130">
        <f>IF(ISNUMBER('2-4-1'!S11), '2-4-1'!S11,IF(ISNUMBER('2-4-1'!T11),'2-4-1'!T11,IF(ISNUMBER('2-4-1'!U11),'2-4-1'!U11,IF(ISNUMBER('2-4-1'!V11),'2-4-1'!V11,'2013'!N11))))</f>
        <v>7.8817849994112805</v>
      </c>
      <c r="O11" s="130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"XXX"))))</f>
        <v>33.486759999999997</v>
      </c>
      <c r="S11" s="130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130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130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130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130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130">
        <f>'3-1'!F10</f>
        <v>0.21099999999999999</v>
      </c>
      <c r="Y11" s="224">
        <f>'3-2'!N10</f>
        <v>-1.188332677</v>
      </c>
    </row>
    <row r="12" spans="1:25" ht="15.75" customHeight="1">
      <c r="A12" s="19" t="s">
        <v>21</v>
      </c>
      <c r="B12" s="158" t="s">
        <v>21</v>
      </c>
      <c r="C12" s="130">
        <f>IF(ISNUMBER('1-1'!E12),'1-1'!E12, "XXX")</f>
        <v>5.7</v>
      </c>
      <c r="D12" s="130" t="str">
        <f>IF(UCDP!V12, UCDP!V12, "0.0")</f>
        <v>0.0</v>
      </c>
      <c r="E12" s="130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130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130">
        <f>IF(ISNUMBER('1-5'!E11),'1-5'!E11, "XXX")</f>
        <v>5.4</v>
      </c>
      <c r="H12" s="130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130">
        <f>'2-1-2'!C11</f>
        <v>0.58550999999999997</v>
      </c>
      <c r="J12" s="130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130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130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130">
        <f>IF(ISNUMBER('2-3-2'!M12),'2-3-2'!M12, "XXX")</f>
        <v>28.460460659999999</v>
      </c>
      <c r="N12" s="130">
        <f>IF(ISNUMBER('2-4-1'!S12), '2-4-1'!S12,IF(ISNUMBER('2-4-1'!T12),'2-4-1'!T12,IF(ISNUMBER('2-4-1'!U12),'2-4-1'!U12,IF(ISNUMBER('2-4-1'!V12),'2-4-1'!V12,'2013'!N12))))</f>
        <v>4.008</v>
      </c>
      <c r="O12" s="130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"XXX"))))</f>
        <v>97.30789</v>
      </c>
      <c r="S12" s="130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130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130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130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130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130">
        <f>'3-1'!F11</f>
        <v>0.22700000000000001</v>
      </c>
      <c r="Y12" s="224">
        <f>'3-2'!N11</f>
        <v>-0.86052417800000003</v>
      </c>
    </row>
    <row r="13" spans="1:25" ht="15.75" customHeight="1">
      <c r="A13" s="19" t="s">
        <v>22</v>
      </c>
      <c r="B13" s="158" t="s">
        <v>22</v>
      </c>
      <c r="C13" s="130">
        <f>IF(ISNUMBER('1-1'!E13),'1-1'!E13, "XXX")</f>
        <v>6.3</v>
      </c>
      <c r="D13" s="130" t="str">
        <f>IF(UCDP!V13, UCDP!V13, "0.0")</f>
        <v>0.0</v>
      </c>
      <c r="E13" s="130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130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130">
        <f>IF(ISNUMBER('1-5'!E12),'1-5'!E12, "XXX")</f>
        <v>7.4</v>
      </c>
      <c r="H13" s="130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130">
        <f>'2-1-2'!C12</f>
        <v>3.3000000000000002E-2</v>
      </c>
      <c r="J13" s="130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130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130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130">
        <f>IF(ISNUMBER('2-3-2'!M13),'2-3-2'!M13, "XXX")</f>
        <v>67.210403439999993</v>
      </c>
      <c r="N13" s="130">
        <f>IF(ISNUMBER('2-4-1'!S13), '2-4-1'!S13,IF(ISNUMBER('2-4-1'!T13),'2-4-1'!T13,IF(ISNUMBER('2-4-1'!U13),'2-4-1'!U13,IF(ISNUMBER('2-4-1'!V13),'2-4-1'!V13,'2013'!N13))))</f>
        <v>2.6930000000000001</v>
      </c>
      <c r="O13" s="130">
        <f>IF(ISNUMBER('2-4-2'!C13), '2-4-2'!C13, IF(ISNUMBER('2-4-2'!D13), '2-4-2'!D13, IF(ISNUMBER('2-4-2'!E13), '2-4-2'!E13, IF(ISNUMBER('2-4-2'!F13), '2-4-2'!F13, IF(ISNUMBER('2-4-2'!G13), '2-4-2'!G13, "XXX")))))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"XXX"))))</f>
        <v>38.831209999999999</v>
      </c>
      <c r="S13" s="130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130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130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130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130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130">
        <f>'3-1'!F12</f>
        <v>0.42599999999999999</v>
      </c>
      <c r="Y13" s="224">
        <f>'3-2'!N12</f>
        <v>-0.18512040399999999</v>
      </c>
    </row>
    <row r="14" spans="1:25" ht="15.75" customHeight="1">
      <c r="A14" s="19" t="s">
        <v>23</v>
      </c>
      <c r="B14" s="158" t="s">
        <v>23</v>
      </c>
      <c r="C14" s="130">
        <f>IF(ISNUMBER('1-1'!E14),'1-1'!E14, "XXX")</f>
        <v>5.7</v>
      </c>
      <c r="D14" s="130" t="str">
        <f>IF(UCDP!V14, UCDP!V14, "0.0")</f>
        <v>0.0</v>
      </c>
      <c r="E14" s="130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130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130">
        <f>IF(ISNUMBER('1-5'!E13),'1-5'!E13, "XXX")</f>
        <v>2.8</v>
      </c>
      <c r="H14" s="130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130">
        <f>'2-1-2'!C13</f>
        <v>0.55130000000000001</v>
      </c>
      <c r="J14" s="140">
        <f>'2-2-1'!Y14</f>
        <v>3.26004</v>
      </c>
      <c r="K14" s="130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130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130">
        <f>IF(ISNUMBER('2-3-2'!M14),'2-3-2'!M14, "XXX")</f>
        <v>38.080089569999998</v>
      </c>
      <c r="N14" s="130">
        <f>IF(ISNUMBER('2-4-1'!S14), '2-4-1'!S14,IF(ISNUMBER('2-4-1'!T14),'2-4-1'!T14,IF(ISNUMBER('2-4-1'!U14),'2-4-1'!U14,IF(ISNUMBER('2-4-1'!V14),'2-4-1'!V14,'2013'!N14))))</f>
        <v>11.406530040053404</v>
      </c>
      <c r="O14" s="130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"XXX"))))</f>
        <v>83.245840000000001</v>
      </c>
      <c r="S14" s="130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130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130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130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130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130">
        <f>'3-1'!F13</f>
        <v>0.78500000000000003</v>
      </c>
      <c r="Y14" s="224">
        <f>'3-2'!N13</f>
        <v>1.174427509</v>
      </c>
    </row>
    <row r="15" spans="1:25" ht="15.75" customHeight="1">
      <c r="A15" s="19" t="s">
        <v>24</v>
      </c>
      <c r="B15" s="158" t="s">
        <v>24</v>
      </c>
      <c r="C15" s="130">
        <f>IF(ISNUMBER('1-1'!E15),'1-1'!E15, "XXX")</f>
        <v>6.9</v>
      </c>
      <c r="D15" s="130" t="str">
        <f>IF(UCDP!V15, UCDP!V15, "0.0")</f>
        <v>0.0</v>
      </c>
      <c r="E15" s="130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130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130">
        <f>IF(ISNUMBER('1-5'!E14),'1-5'!E14, "XXX")</f>
        <v>7.9</v>
      </c>
      <c r="H15" s="130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130">
        <f>'2-1-2'!C14</f>
        <v>0.20807</v>
      </c>
      <c r="J15" s="130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130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130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130">
        <f>IF(ISNUMBER('2-3-2'!M15),'2-3-2'!M15, "XXX")</f>
        <v>29.165067669999999</v>
      </c>
      <c r="N15" s="130">
        <f>IF(ISNUMBER('2-4-1'!S15), '2-4-1'!S15,IF(ISNUMBER('2-4-1'!T15),'2-4-1'!T15,IF(ISNUMBER('2-4-1'!U15),'2-4-1'!U15,IF(ISNUMBER('2-4-1'!V15),'2-4-1'!V15,'2013'!N15))))</f>
        <v>18.70775499823846</v>
      </c>
      <c r="O15" s="130">
        <f>IF(ISNUMBER('2-4-2'!C15), '2-4-2'!C15, IF(ISNUMBER('2-4-2'!D15), '2-4-2'!D15, IF(ISNUMBER('2-4-2'!E15), '2-4-2'!E15, IF(ISNUMBER('2-4-2'!F15), '2-4-2'!F15, IF(ISNUMBER('2-4-2'!G15), '2-4-2'!G15, "XXX")))))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"XXX"))))</f>
        <v>96.067459999999997</v>
      </c>
      <c r="S15" s="130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130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130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130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130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130">
        <f>'3-1'!F14</f>
        <v>0.22900000000000001</v>
      </c>
      <c r="Y15" s="224">
        <f>'3-2'!N14</f>
        <v>-1.430762053</v>
      </c>
    </row>
    <row r="16" spans="1:25" ht="15.75" customHeight="1">
      <c r="A16" s="19" t="s">
        <v>25</v>
      </c>
      <c r="B16" s="158" t="s">
        <v>25</v>
      </c>
      <c r="C16" s="130">
        <f>IF(ISNUMBER('1-1'!E16),'1-1'!E16, "XXX")</f>
        <v>2.8</v>
      </c>
      <c r="D16" s="130" t="str">
        <f>IF(UCDP!V16, UCDP!V16, "0.0")</f>
        <v>0.0</v>
      </c>
      <c r="E16" s="130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130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130">
        <f>IF(ISNUMBER('1-5'!E15),'1-5'!E15, "XXX")</f>
        <v>1.5</v>
      </c>
      <c r="H16" s="130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130">
        <f>'2-1-2'!C15</f>
        <v>0.56979000000000002</v>
      </c>
      <c r="J16" s="130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130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130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130">
        <f>IF(ISNUMBER('2-3-2'!M16),'2-3-2'!M16, "XXX")</f>
        <v>19.953893659999999</v>
      </c>
      <c r="N16" s="130">
        <f>IF(ISNUMBER('2-4-1'!S16), '2-4-1'!S16,IF(ISNUMBER('2-4-1'!T16),'2-4-1'!T16,IF(ISNUMBER('2-4-1'!U16),'2-4-1'!U16,IF(ISNUMBER('2-4-1'!V16),'2-4-1'!V16,'2013'!N16))))</f>
        <v>28.302</v>
      </c>
      <c r="O16" s="130">
        <f>IF(ISNUMBER('2-4-2'!C16), '2-4-2'!C16, IF(ISNUMBER('2-4-2'!D16), '2-4-2'!D16, IF(ISNUMBER('2-4-2'!E16), '2-4-2'!E16, IF(ISNUMBER('2-4-2'!F16), '2-4-2'!F16, IF(ISNUMBER('2-4-2'!G16), '2-4-2'!G16, "XXX")))))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"XXX"))))</f>
        <v>84.920640000000006</v>
      </c>
      <c r="S16" s="130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130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130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130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130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130">
        <f>'3-1'!F15</f>
        <v>0.89100000000000001</v>
      </c>
      <c r="Y16" s="224">
        <f>'3-2'!N15</f>
        <v>1.3913384680000001</v>
      </c>
    </row>
    <row r="17" spans="1:25" ht="15.75" customHeight="1">
      <c r="A17" s="19" t="s">
        <v>26</v>
      </c>
      <c r="B17" s="158" t="s">
        <v>26</v>
      </c>
      <c r="C17" s="130">
        <f>IF(ISNUMBER('1-1'!E17),'1-1'!E17, "XXX")</f>
        <v>7</v>
      </c>
      <c r="D17" s="130" t="str">
        <f>IF(UCDP!V17, UCDP!V17, "0.0")</f>
        <v>0.0</v>
      </c>
      <c r="E17" s="130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130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130">
        <f>IF(ISNUMBER('1-5'!E16),'1-5'!E16, "XXX")</f>
        <v>5.5</v>
      </c>
      <c r="H17" s="130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130">
        <f>'2-1-2'!C16</f>
        <v>4.5449999999999997E-2</v>
      </c>
      <c r="J17" s="130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130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130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130">
        <f>IF(ISNUMBER('2-3-2'!M17),'2-3-2'!M17, "XXX")</f>
        <v>44.994712829999997</v>
      </c>
      <c r="N17" s="130">
        <f>IF(ISNUMBER('2-4-1'!S17), '2-4-1'!S17,IF(ISNUMBER('2-4-1'!T17),'2-4-1'!T17,IF(ISNUMBER('2-4-1'!U17),'2-4-1'!U17,IF(ISNUMBER('2-4-1'!V17),'2-4-1'!V17,'2013'!N17))))</f>
        <v>4.2029999999999994</v>
      </c>
      <c r="O17" s="130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"XXX"))))</f>
        <v>10.146269999999999</v>
      </c>
      <c r="S17" s="130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130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130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130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130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130">
        <f>'3-1'!F16</f>
        <v>0.65600000000000003</v>
      </c>
      <c r="Y17" s="224">
        <f>'3-2'!N16</f>
        <v>0.37874609199999998</v>
      </c>
    </row>
    <row r="18" spans="1:25" ht="15.75" customHeight="1">
      <c r="A18" s="19" t="s">
        <v>27</v>
      </c>
      <c r="B18" s="158" t="s">
        <v>27</v>
      </c>
      <c r="C18" s="130">
        <f>IF(ISNUMBER('1-1'!E18),'1-1'!E18, "XXX")</f>
        <v>6.7</v>
      </c>
      <c r="D18" s="130" t="str">
        <f>IF(UCDP!V18, UCDP!V18, "0.0")</f>
        <v>0.0</v>
      </c>
      <c r="E18" s="130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130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130">
        <f>IF(ISNUMBER('1-5'!E17),'1-5'!E17, "XXX")</f>
        <v>6.6</v>
      </c>
      <c r="H18" s="130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130">
        <f>'2-1-2'!C17</f>
        <v>9.1480000000000006E-2</v>
      </c>
      <c r="J18" s="130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130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130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130">
        <f>IF(ISNUMBER('2-3-2'!M18),'2-3-2'!M18, "XXX")</f>
        <v>33.277400970000002</v>
      </c>
      <c r="N18" s="130">
        <f>IF(ISNUMBER('2-4-1'!S18), '2-4-1'!S18,IF(ISNUMBER('2-4-1'!T18),'2-4-1'!T18,IF(ISNUMBER('2-4-1'!U18),'2-4-1'!U18,IF(ISNUMBER('2-4-1'!V18),'2-4-1'!V18,'2013'!N18))))</f>
        <v>8.8143243019999993</v>
      </c>
      <c r="O18" s="130">
        <f>IF(ISNUMBER('2-4-2'!C18), '2-4-2'!C18, IF(ISNUMBER('2-4-2'!D18), '2-4-2'!D18, IF(ISNUMBER('2-4-2'!E18), '2-4-2'!E18, IF(ISNUMBER('2-4-2'!F18), '2-4-2'!F18, IF(ISNUMBER('2-4-2'!G18), '2-4-2'!G18, "XXX")))))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"XXX"))))</f>
        <v>39.829270000000001</v>
      </c>
      <c r="S18" s="130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130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130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130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130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130">
        <f>'3-1'!F17</f>
        <v>0.69099999999999995</v>
      </c>
      <c r="Y18" s="224">
        <f>'3-2'!N17</f>
        <v>3.6378153000000003E-2</v>
      </c>
    </row>
    <row r="19" spans="1:25" ht="15.75" customHeight="1">
      <c r="A19" s="19" t="s">
        <v>28</v>
      </c>
      <c r="B19" s="158" t="s">
        <v>28</v>
      </c>
      <c r="C19" s="130">
        <f>IF(ISNUMBER('1-1'!E19),'1-1'!E19, "XXX")</f>
        <v>8.3000000000000007</v>
      </c>
      <c r="D19" s="130" t="str">
        <f>IF(UCDP!V19, UCDP!V19, "0.0")</f>
        <v>0.0</v>
      </c>
      <c r="E19" s="130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130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130">
        <f>IF(ISNUMBER('1-5'!E18),'1-5'!E18, "XXX")</f>
        <v>5.9</v>
      </c>
      <c r="H19" s="130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130">
        <f>'2-1-2'!C18</f>
        <v>0.25047000000000003</v>
      </c>
      <c r="J19" s="130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130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130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130">
        <f>IF(ISNUMBER('2-3-2'!M19),'2-3-2'!M19, "XXX")</f>
        <v>30.075862879999999</v>
      </c>
      <c r="N19" s="130" t="str">
        <f>IF(ISNUMBER('2-4-1'!S19), '2-4-1'!S19,IF(ISNUMBER('2-4-1'!T19),'2-4-1'!T19,IF(ISNUMBER('2-4-1'!U19),'2-4-1'!U19,IF(ISNUMBER('2-4-1'!V19),'2-4-1'!V19,'2013'!N19))))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"XXX"))))</f>
        <v>74.570970000000003</v>
      </c>
      <c r="S19" s="130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130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130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130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130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130">
        <f>'3-1'!F18</f>
        <v>0.59099999999999997</v>
      </c>
      <c r="Y19" s="224">
        <f>'3-2'!N18</f>
        <v>-5.4420049999999998E-3</v>
      </c>
    </row>
    <row r="20" spans="1:25" ht="15.75" customHeight="1">
      <c r="A20" s="19" t="s">
        <v>29</v>
      </c>
      <c r="B20" s="158" t="s">
        <v>29</v>
      </c>
      <c r="C20" s="130">
        <f>IF(ISNUMBER('1-1'!E20),'1-1'!E20, "XXX")</f>
        <v>5.8</v>
      </c>
      <c r="D20" s="130" t="str">
        <f>IF(UCDP!V20, UCDP!V20, "0.0")</f>
        <v>0.0</v>
      </c>
      <c r="E20" s="130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130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130">
        <f>IF(ISNUMBER('1-5'!E19),'1-5'!E19, "XXX")</f>
        <v>4.8</v>
      </c>
      <c r="H20" s="130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130">
        <f>'2-1-2'!C19</f>
        <v>0.10809000000000001</v>
      </c>
      <c r="J20" s="130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130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130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130">
        <f>IF(ISNUMBER('2-3-2'!M20),'2-3-2'!M20, "XXX")</f>
        <v>4.9935631799999998</v>
      </c>
      <c r="N20" s="130">
        <f>IF(ISNUMBER('2-4-1'!S20), '2-4-1'!S20,IF(ISNUMBER('2-4-1'!T20),'2-4-1'!T20,IF(ISNUMBER('2-4-1'!U20),'2-4-1'!U20,IF(ISNUMBER('2-4-1'!V20),'2-4-1'!V20,'2013'!N20))))</f>
        <v>6.5943927958833619</v>
      </c>
      <c r="O20" s="130">
        <f>IF(ISNUMBER('2-4-2'!C20), '2-4-2'!C20, IF(ISNUMBER('2-4-2'!D20), '2-4-2'!D20, IF(ISNUMBER('2-4-2'!E20), '2-4-2'!E20, IF(ISNUMBER('2-4-2'!F20), '2-4-2'!F20, IF(ISNUMBER('2-4-2'!G20), '2-4-2'!G20, "XXX")))))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"XXX"))))</f>
        <v>69.173389999999998</v>
      </c>
      <c r="S20" s="130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130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130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130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130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130">
        <f>'3-1'!F19</f>
        <v>0.72</v>
      </c>
      <c r="Y20" s="224">
        <f>'3-2'!N19</f>
        <v>0.51525980199999999</v>
      </c>
    </row>
    <row r="21" spans="1:25" ht="15.75" customHeight="1">
      <c r="A21" s="19" t="s">
        <v>30</v>
      </c>
      <c r="B21" s="158" t="s">
        <v>30</v>
      </c>
      <c r="C21" s="130">
        <f>IF(ISNUMBER('1-1'!E21),'1-1'!E21, "XXX")</f>
        <v>4.2</v>
      </c>
      <c r="D21" s="130" t="str">
        <f>IF(UCDP!V21, UCDP!V21, "0.0")</f>
        <v>0.0</v>
      </c>
      <c r="E21" s="130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130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130">
        <f>IF(ISNUMBER('1-5'!E20),'1-5'!E20, "XXX")</f>
        <v>5.4</v>
      </c>
      <c r="H21" s="130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130">
        <f>'2-1-2'!C20</f>
        <v>0.25380000000000003</v>
      </c>
      <c r="J21" s="130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130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130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130">
        <f>IF(ISNUMBER('2-3-2'!M21),'2-3-2'!M21, "XXX")</f>
        <v>29.385206220000001</v>
      </c>
      <c r="N21" s="130">
        <f>IF(ISNUMBER('2-4-1'!S21), '2-4-1'!S21,IF(ISNUMBER('2-4-1'!T21),'2-4-1'!T21,IF(ISNUMBER('2-4-1'!U21),'2-4-1'!U21,IF(ISNUMBER('2-4-1'!V21),'2-4-1'!V21,'2013'!N21))))</f>
        <v>16.410342184000001</v>
      </c>
      <c r="O21" s="130">
        <f>IF(ISNUMBER('2-4-2'!C21), '2-4-2'!C21, IF(ISNUMBER('2-4-2'!D21), '2-4-2'!D21, IF(ISNUMBER('2-4-2'!E21), '2-4-2'!E21, IF(ISNUMBER('2-4-2'!F21), '2-4-2'!F21, IF(ISNUMBER('2-4-2'!G21), '2-4-2'!G21, "XXX")))))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"XXX"))))</f>
        <v>69.866150000000005</v>
      </c>
      <c r="S21" s="130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130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130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130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130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130">
        <f>'3-1'!F20</f>
        <v>0.877</v>
      </c>
      <c r="Y21" s="224">
        <f>'3-2'!N20</f>
        <v>0.62735515799999997</v>
      </c>
    </row>
    <row r="22" spans="1:25" ht="15.75" customHeight="1">
      <c r="A22" s="19" t="s">
        <v>31</v>
      </c>
      <c r="B22" s="158" t="s">
        <v>31</v>
      </c>
      <c r="C22" s="130">
        <f>IF(ISNUMBER('1-1'!E22),'1-1'!E22, "XXX")</f>
        <v>4.7</v>
      </c>
      <c r="D22" s="130" t="str">
        <f>IF(UCDP!V22, UCDP!V22, "0.0")</f>
        <v>0.0</v>
      </c>
      <c r="E22" s="130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130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130">
        <f>IF(ISNUMBER('1-5'!E21),'1-5'!E21, "XXX")</f>
        <v>6.9</v>
      </c>
      <c r="H22" s="130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130">
        <f>'2-1-2'!C21</f>
        <v>0.27032</v>
      </c>
      <c r="J22" s="130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130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130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130">
        <f>IF(ISNUMBER('2-3-2'!M22),'2-3-2'!M22, "XXX")</f>
        <v>8.2613487200000009</v>
      </c>
      <c r="N22" s="130">
        <f>IF(ISNUMBER('2-4-1'!S22), '2-4-1'!S22,IF(ISNUMBER('2-4-1'!T22),'2-4-1'!T22,IF(ISNUMBER('2-4-1'!U22),'2-4-1'!U22,IF(ISNUMBER('2-4-1'!V22),'2-4-1'!V22,'2013'!N22))))</f>
        <v>2.3119999999999998</v>
      </c>
      <c r="O22" s="130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"XXX"))))</f>
        <v>91.896420000000006</v>
      </c>
      <c r="S22" s="130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130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130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130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130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130" t="str">
        <f>'3-1'!F21</f>
        <v>XXX</v>
      </c>
      <c r="Y22" s="224">
        <f>'3-2'!N21</f>
        <v>-0.55531454099999999</v>
      </c>
    </row>
    <row r="23" spans="1:25" ht="15.75" customHeight="1">
      <c r="A23" s="19" t="s">
        <v>32</v>
      </c>
      <c r="B23" s="158" t="s">
        <v>32</v>
      </c>
      <c r="C23" s="130">
        <f>IF(ISNUMBER('1-1'!E23),'1-1'!E23, "XXX")</f>
        <v>5.8</v>
      </c>
      <c r="D23" s="130" t="str">
        <f>IF(UCDP!V23, UCDP!V23, "0.0")</f>
        <v>0.0</v>
      </c>
      <c r="E23" s="130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130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130">
        <f>IF(ISNUMBER('1-5'!E22),'1-5'!E22, "XXX")</f>
        <v>4.5999999999999996</v>
      </c>
      <c r="H23" s="130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130">
        <f>'2-1-2'!C22</f>
        <v>0.33704000000000001</v>
      </c>
      <c r="J23" s="130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130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130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130">
        <f>IF(ISNUMBER('2-3-2'!M23),'2-3-2'!M23, "XXX")</f>
        <v>43.141345979999997</v>
      </c>
      <c r="N23" s="130">
        <f>IF(ISNUMBER('2-4-1'!S23), '2-4-1'!S23,IF(ISNUMBER('2-4-1'!T23),'2-4-1'!T23,IF(ISNUMBER('2-4-1'!U23),'2-4-1'!U23,IF(ISNUMBER('2-4-1'!V23),'2-4-1'!V23,'2013'!N23))))</f>
        <v>17</v>
      </c>
      <c r="O23" s="130">
        <f>IF(ISNUMBER('2-4-2'!C23), '2-4-2'!C23, IF(ISNUMBER('2-4-2'!D23), '2-4-2'!D23, IF(ISNUMBER('2-4-2'!E23), '2-4-2'!E23, IF(ISNUMBER('2-4-2'!F23), '2-4-2'!F23, IF(ISNUMBER('2-4-2'!G23), '2-4-2'!G23, "XXX")))))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"XXX"))))</f>
        <v>87.861789999999999</v>
      </c>
      <c r="S23" s="130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130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130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130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130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130">
        <f>'3-1'!F22</f>
        <v>0.68899999999999995</v>
      </c>
      <c r="Y23" s="224">
        <f>'3-2'!N22</f>
        <v>0.58876937600000001</v>
      </c>
    </row>
    <row r="24" spans="1:25" ht="15.75" customHeight="1">
      <c r="A24" s="19" t="s">
        <v>33</v>
      </c>
      <c r="B24" s="158" t="s">
        <v>33</v>
      </c>
      <c r="C24" s="130">
        <f>IF(ISNUMBER('1-1'!E24),'1-1'!E24, "XXX")</f>
        <v>7.9</v>
      </c>
      <c r="D24" s="130" t="str">
        <f>IF(UCDP!V24, UCDP!V24, "0.0")</f>
        <v>0.0</v>
      </c>
      <c r="E24" s="130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130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130">
        <f>IF(ISNUMBER('1-5'!E23),'1-5'!E23, "XXX")</f>
        <v>6.6</v>
      </c>
      <c r="H24" s="130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130">
        <f>'2-1-2'!C23</f>
        <v>2.0119999999999999E-2</v>
      </c>
      <c r="J24" s="130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130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130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130">
        <f>IF(ISNUMBER('2-3-2'!M24),'2-3-2'!M24, "XXX")</f>
        <v>30.168733599999999</v>
      </c>
      <c r="N24" s="130">
        <f>IF(ISNUMBER('2-4-1'!S24), '2-4-1'!S24,IF(ISNUMBER('2-4-1'!T24),'2-4-1'!T24,IF(ISNUMBER('2-4-1'!U24),'2-4-1'!U24,IF(ISNUMBER('2-4-1'!V24),'2-4-1'!V24,'2013'!N24))))</f>
        <v>5.0741029207232264</v>
      </c>
      <c r="O24" s="130">
        <f>IF(ISNUMBER('2-4-2'!C24), '2-4-2'!C24, IF(ISNUMBER('2-4-2'!D24), '2-4-2'!D24, IF(ISNUMBER('2-4-2'!E24), '2-4-2'!E24, IF(ISNUMBER('2-4-2'!F24), '2-4-2'!F24, IF(ISNUMBER('2-4-2'!G24), '2-4-2'!G24, "XXX")))))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"XXX"))))</f>
        <v>11.302210000000001</v>
      </c>
      <c r="S24" s="130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130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130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130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130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130">
        <f>'3-1'!F23</f>
        <v>0.57499999999999996</v>
      </c>
      <c r="Y24" s="224">
        <f>'3-2'!N23</f>
        <v>-0.17046594600000001</v>
      </c>
    </row>
    <row r="25" spans="1:25" ht="15.75" customHeight="1">
      <c r="A25" s="19" t="s">
        <v>34</v>
      </c>
      <c r="B25" s="158" t="s">
        <v>34</v>
      </c>
      <c r="C25" s="130">
        <f>IF(ISNUMBER('1-1'!E25),'1-1'!E25, "XXX")</f>
        <v>8.6999999999999993</v>
      </c>
      <c r="D25" s="130">
        <f>IF(UCDP!V25, UCDP!V25, "0.0")</f>
        <v>2.4280907632407353E-2</v>
      </c>
      <c r="E25" s="130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130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130">
        <f>IF(ISNUMBER('1-5'!E24),'1-5'!E24, "XXX")</f>
        <v>7.7</v>
      </c>
      <c r="H25" s="130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130">
        <f>'2-1-2'!C24</f>
        <v>9.0399999999999994E-3</v>
      </c>
      <c r="J25" s="130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130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130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130">
        <f>IF(ISNUMBER('2-3-2'!M25),'2-3-2'!M25, "XXX")</f>
        <v>28.200307850000002</v>
      </c>
      <c r="N25" s="130">
        <f>IF(ISNUMBER('2-4-1'!S25), '2-4-1'!S25,IF(ISNUMBER('2-4-1'!T25),'2-4-1'!T25,IF(ISNUMBER('2-4-1'!U25),'2-4-1'!U25,IF(ISNUMBER('2-4-1'!V25),'2-4-1'!V25,'2013'!N25))))</f>
        <v>4.9400000000000004</v>
      </c>
      <c r="O25" s="130">
        <f>IF(ISNUMBER('2-4-2'!C25), '2-4-2'!C25, IF(ISNUMBER('2-4-2'!D25), '2-4-2'!D25, IF(ISNUMBER('2-4-2'!E25), '2-4-2'!E25, IF(ISNUMBER('2-4-2'!F25), '2-4-2'!F25, IF(ISNUMBER('2-4-2'!G25), '2-4-2'!G25, "XXX")))))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"XXX"))))</f>
        <v>13.249180000000001</v>
      </c>
      <c r="S25" s="130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130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130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130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130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130">
        <f>'3-1'!F24</f>
        <v>0.33800000000000002</v>
      </c>
      <c r="Y25" s="224">
        <f>'3-2'!N24</f>
        <v>-0.83805340500000003</v>
      </c>
    </row>
    <row r="26" spans="1:25" ht="15.75" customHeight="1">
      <c r="A26" s="19" t="s">
        <v>35</v>
      </c>
      <c r="B26" s="158" t="s">
        <v>35</v>
      </c>
      <c r="C26" s="130">
        <f>IF(ISNUMBER('1-1'!E26),'1-1'!E26, "XXX")</f>
        <v>7</v>
      </c>
      <c r="D26" s="130">
        <f>IF(UCDP!V26, UCDP!V26, "0.0")</f>
        <v>3.9797212616951494E-3</v>
      </c>
      <c r="E26" s="130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130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130">
        <f>IF(ISNUMBER('1-5'!E25),'1-5'!E25, "XXX")</f>
        <v>7.7</v>
      </c>
      <c r="H26" s="130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130">
        <f>'2-1-2'!C25</f>
        <v>2.9700000000000001E-2</v>
      </c>
      <c r="J26" s="130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130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130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130">
        <f>IF(ISNUMBER('2-3-2'!M26),'2-3-2'!M26, "XXX")</f>
        <v>51.909465789999999</v>
      </c>
      <c r="N26" s="130">
        <f>IF(ISNUMBER('2-4-1'!S26), '2-4-1'!S26,IF(ISNUMBER('2-4-1'!T26),'2-4-1'!T26,IF(ISNUMBER('2-4-1'!U26),'2-4-1'!U26,IF(ISNUMBER('2-4-1'!V26),'2-4-1'!V26,'2013'!N26))))</f>
        <v>0.60555999999999999</v>
      </c>
      <c r="O26" s="130">
        <f>IF(ISNUMBER('2-4-2'!C26), '2-4-2'!C26, IF(ISNUMBER('2-4-2'!D26), '2-4-2'!D26, IF(ISNUMBER('2-4-2'!E26), '2-4-2'!E26, IF(ISNUMBER('2-4-2'!F26), '2-4-2'!F26, IF(ISNUMBER('2-4-2'!G26), '2-4-2'!G26, "XXX")))))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"XXX"))))</f>
        <v>39.416890000000002</v>
      </c>
      <c r="S26" s="130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130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130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130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130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130">
        <f>'3-1'!F25</f>
        <v>0.307</v>
      </c>
      <c r="Y26" s="224">
        <f>'3-2'!N25</f>
        <v>-0.82309734800000001</v>
      </c>
    </row>
    <row r="27" spans="1:25" ht="15.75" customHeight="1">
      <c r="A27" s="19" t="s">
        <v>36</v>
      </c>
      <c r="B27" s="158" t="s">
        <v>36</v>
      </c>
      <c r="C27" s="130">
        <f>IF(ISNUMBER('1-1'!E27),'1-1'!E27, "XXX")</f>
        <v>7</v>
      </c>
      <c r="D27" s="130" t="str">
        <f>IF(UCDP!V27, UCDP!V27, "0.0")</f>
        <v>0.0</v>
      </c>
      <c r="E27" s="130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130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130">
        <f>IF(ISNUMBER('1-5'!E26),'1-5'!E26, "XXX")</f>
        <v>7.8</v>
      </c>
      <c r="H27" s="130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130">
        <f>'2-1-2'!C26</f>
        <v>4.1099999999999998E-2</v>
      </c>
      <c r="J27" s="130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130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130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130">
        <f>IF(ISNUMBER('2-3-2'!M27),'2-3-2'!M27, "XXX")</f>
        <v>76.05049133</v>
      </c>
      <c r="N27" s="130">
        <f>IF(ISNUMBER('2-4-1'!S27), '2-4-1'!S27,IF(ISNUMBER('2-4-1'!T27),'2-4-1'!T27,IF(ISNUMBER('2-4-1'!U27),'2-4-1'!U27,IF(ISNUMBER('2-4-1'!V27),'2-4-1'!V27,'2013'!N27))))</f>
        <v>2.3318402203856747</v>
      </c>
      <c r="O27" s="130">
        <f>IF(ISNUMBER('2-4-2'!C27), '2-4-2'!C27, IF(ISNUMBER('2-4-2'!D27), '2-4-2'!D27, IF(ISNUMBER('2-4-2'!E27), '2-4-2'!E27, IF(ISNUMBER('2-4-2'!F27), '2-4-2'!F27, IF(ISNUMBER('2-4-2'!G27), '2-4-2'!G27, "XXX")))))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"XXX"))))</f>
        <v>21.81795</v>
      </c>
      <c r="S27" s="130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130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130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130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130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130">
        <f>'3-1'!F26</f>
        <v>0.33100000000000002</v>
      </c>
      <c r="Y27" s="224">
        <f>'3-2'!N26</f>
        <v>-0.94992208499999997</v>
      </c>
    </row>
    <row r="28" spans="1:25" ht="15.75" customHeight="1">
      <c r="A28" s="19" t="s">
        <v>37</v>
      </c>
      <c r="B28" s="158" t="s">
        <v>37</v>
      </c>
      <c r="C28" s="130">
        <f>IF(ISNUMBER('1-1'!E28),'1-1'!E28, "XXX")</f>
        <v>1.5</v>
      </c>
      <c r="D28" s="130" t="str">
        <f>IF(UCDP!V28, UCDP!V28, "0.0")</f>
        <v>0.0</v>
      </c>
      <c r="E28" s="130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130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130">
        <f>IF(ISNUMBER('1-5'!E27),'1-5'!E27, "XXX")</f>
        <v>1.9</v>
      </c>
      <c r="H28" s="130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130">
        <f>'2-1-2'!C27</f>
        <v>0.67989999999999995</v>
      </c>
      <c r="J28" s="130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130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130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130">
        <f>IF(ISNUMBER('2-3-2'!M28),'2-3-2'!M28, "XXX")</f>
        <v>15.488529209999999</v>
      </c>
      <c r="N28" s="130">
        <f>IF(ISNUMBER('2-4-1'!S28), '2-4-1'!S28,IF(ISNUMBER('2-4-1'!T28),'2-4-1'!T28,IF(ISNUMBER('2-4-1'!U28),'2-4-1'!U28,IF(ISNUMBER('2-4-1'!V28),'2-4-1'!V28,'2013'!N28))))</f>
        <v>17.547000000000001</v>
      </c>
      <c r="O28" s="130">
        <f>IF(ISNUMBER('2-4-2'!C28), '2-4-2'!C28, IF(ISNUMBER('2-4-2'!D28), '2-4-2'!D28, IF(ISNUMBER('2-4-2'!E28), '2-4-2'!E28, IF(ISNUMBER('2-4-2'!F28), '2-4-2'!F28, IF(ISNUMBER('2-4-2'!G28), '2-4-2'!G28, "XXX")))))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"XXX"))))</f>
        <v>84.565560000000005</v>
      </c>
      <c r="S28" s="130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130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130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130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130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130">
        <f>'3-1'!F27</f>
        <v>0.83199999999999996</v>
      </c>
      <c r="Y28" s="224">
        <f>'3-2'!N27</f>
        <v>1.383568168</v>
      </c>
    </row>
    <row r="29" spans="1:25" ht="15.75" customHeight="1">
      <c r="A29" s="19" t="s">
        <v>38</v>
      </c>
      <c r="B29" s="158" t="s">
        <v>38</v>
      </c>
      <c r="C29" s="130">
        <f>IF(ISNUMBER('1-1'!E29),'1-1'!E29, "XXX")</f>
        <v>9.6</v>
      </c>
      <c r="D29" s="130">
        <f>IF(UCDP!V29, UCDP!V29, "0.0")</f>
        <v>6.175153566813598E-2</v>
      </c>
      <c r="E29" s="130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130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130">
        <f>IF(ISNUMBER('1-5'!E28),'1-5'!E28, "XXX")</f>
        <v>8.8000000000000007</v>
      </c>
      <c r="H29" s="130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130">
        <f>'2-1-2'!C28</f>
        <v>4.5199999999999997E-3</v>
      </c>
      <c r="J29" s="130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130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130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130">
        <f>IF(ISNUMBER('2-3-2'!M29),'2-3-2'!M29, "XXX")</f>
        <v>62.270729060000001</v>
      </c>
      <c r="N29" s="130">
        <f>IF(ISNUMBER('2-4-1'!S29), '2-4-1'!S29,IF(ISNUMBER('2-4-1'!T29),'2-4-1'!T29,IF(ISNUMBER('2-4-1'!U29),'2-4-1'!U29,IF(ISNUMBER('2-4-1'!V29),'2-4-1'!V29,'2013'!N29))))</f>
        <v>2.4466444887160494</v>
      </c>
      <c r="O29" s="130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"XXX"))))</f>
        <v>5.9616239999999996</v>
      </c>
      <c r="S29" s="130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130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130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130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130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130">
        <f>'3-1'!F28</f>
        <v>0.34100000000000003</v>
      </c>
      <c r="Y29" s="224">
        <f>'3-2'!N28</f>
        <v>-0.994389474</v>
      </c>
    </row>
    <row r="30" spans="1:25" ht="15.75" customHeight="1">
      <c r="A30" s="19" t="s">
        <v>39</v>
      </c>
      <c r="B30" s="158" t="s">
        <v>39</v>
      </c>
      <c r="C30" s="130">
        <f>IF(ISNUMBER('1-1'!E30),'1-1'!E30, "XXX")</f>
        <v>9.6999999999999993</v>
      </c>
      <c r="D30" s="130">
        <f>IF(UCDP!V30, UCDP!V30, "0.0")</f>
        <v>0.12620421383546235</v>
      </c>
      <c r="E30" s="130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130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130">
        <f>IF(ISNUMBER('1-5'!E29),'1-5'!E29, "XXX")</f>
        <v>9.6</v>
      </c>
      <c r="H30" s="130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130">
        <f>'2-1-2'!C29</f>
        <v>1.822E-2</v>
      </c>
      <c r="J30" s="130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130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130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130">
        <f>IF(ISNUMBER('2-3-2'!M30),'2-3-2'!M30, "XXX")</f>
        <v>67.58454132</v>
      </c>
      <c r="N30" s="130">
        <f>IF(ISNUMBER('2-4-1'!S30), '2-4-1'!S30,IF(ISNUMBER('2-4-1'!T30),'2-4-1'!T30,IF(ISNUMBER('2-4-1'!U30),'2-4-1'!U30,IF(ISNUMBER('2-4-1'!V30),'2-4-1'!V30,'2013'!N30))))</f>
        <v>1.306</v>
      </c>
      <c r="O30" s="130">
        <f>IF(ISNUMBER('2-4-2'!C30), '2-4-2'!C30, IF(ISNUMBER('2-4-2'!D30), '2-4-2'!D30, IF(ISNUMBER('2-4-2'!E30), '2-4-2'!E30, IF(ISNUMBER('2-4-2'!F30), '2-4-2'!F30, IF(ISNUMBER('2-4-2'!G30), '2-4-2'!G30, "XXX")))))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"XXX"))))</f>
        <v>9.5066220000000001</v>
      </c>
      <c r="S30" s="130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130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130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130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130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130">
        <f>'3-1'!F29</f>
        <v>0.27900000000000003</v>
      </c>
      <c r="Y30" s="224">
        <f>'3-2'!N29</f>
        <v>-1.242273331</v>
      </c>
    </row>
    <row r="31" spans="1:25" ht="15.75" customHeight="1">
      <c r="A31" s="19" t="s">
        <v>40</v>
      </c>
      <c r="B31" s="158" t="s">
        <v>40</v>
      </c>
      <c r="C31" s="130">
        <f>IF(ISNUMBER('1-1'!E31),'1-1'!E31, "XXX")</f>
        <v>3.3</v>
      </c>
      <c r="D31" s="130" t="str">
        <f>IF(UCDP!V31, UCDP!V31, "0.0")</f>
        <v>0.0</v>
      </c>
      <c r="E31" s="130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130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130">
        <f>IF(ISNUMBER('1-5'!E30),'1-5'!E30, "XXX")</f>
        <v>3.4</v>
      </c>
      <c r="H31" s="130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130">
        <f>'2-1-2'!C30</f>
        <v>0.27109</v>
      </c>
      <c r="J31" s="130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130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130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130">
        <f>IF(ISNUMBER('2-3-2'!M31),'2-3-2'!M31, "XXX")</f>
        <v>34.467628480000002</v>
      </c>
      <c r="N31" s="130">
        <f>IF(ISNUMBER('2-4-1'!S31), '2-4-1'!S31,IF(ISNUMBER('2-4-1'!T31),'2-4-1'!T31,IF(ISNUMBER('2-4-1'!U31),'2-4-1'!U31,IF(ISNUMBER('2-4-1'!V31),'2-4-1'!V31,'2013'!N31))))</f>
        <v>13.514999999999999</v>
      </c>
      <c r="O31" s="130">
        <f>IF(ISNUMBER('2-4-2'!C31), '2-4-2'!C31, IF(ISNUMBER('2-4-2'!D31), '2-4-2'!D31, IF(ISNUMBER('2-4-2'!E31), '2-4-2'!E31, IF(ISNUMBER('2-4-2'!F31), '2-4-2'!F31, IF(ISNUMBER('2-4-2'!G31), '2-4-2'!G31, "XXX")))))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"XXX"))))</f>
        <v>74.576819999999998</v>
      </c>
      <c r="S31" s="130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130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130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130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130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130">
        <f>'3-1'!F30</f>
        <v>0.89300000000000002</v>
      </c>
      <c r="Y31" s="224">
        <f>'3-2'!N30</f>
        <v>1.134811282</v>
      </c>
    </row>
    <row r="32" spans="1:25" ht="15.75" customHeight="1">
      <c r="A32" s="19" t="s">
        <v>41</v>
      </c>
      <c r="B32" s="158" t="s">
        <v>41</v>
      </c>
      <c r="C32" s="130">
        <f>IF(ISNUMBER('1-1'!E32),'1-1'!E32, "XXX")</f>
        <v>3.1</v>
      </c>
      <c r="D32" s="130">
        <f>IF(UCDP!V32, UCDP!V32, "0.0")</f>
        <v>2.7176887566951395E-5</v>
      </c>
      <c r="E32" s="130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130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130">
        <f>IF(ISNUMBER('1-5'!E31),'1-5'!E31, "XXX")</f>
        <v>9</v>
      </c>
      <c r="H32" s="130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130">
        <f>'2-1-2'!C31</f>
        <v>0.19125</v>
      </c>
      <c r="J32" s="130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130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130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130">
        <f>IF(ISNUMBER('2-3-2'!M32),'2-3-2'!M32, "XXX")</f>
        <v>40.800014500000003</v>
      </c>
      <c r="N32" s="130">
        <f>IF(ISNUMBER('2-4-1'!S32), '2-4-1'!S32,IF(ISNUMBER('2-4-1'!T32),'2-4-1'!T32,IF(ISNUMBER('2-4-1'!U32),'2-4-1'!U32,IF(ISNUMBER('2-4-1'!V32),'2-4-1'!V32,'2013'!N32))))</f>
        <v>6.6743234414790198</v>
      </c>
      <c r="O32" s="130">
        <f>IF(ISNUMBER('2-4-2'!C32), '2-4-2'!C32, IF(ISNUMBER('2-4-2'!D32), '2-4-2'!D32, IF(ISNUMBER('2-4-2'!E32), '2-4-2'!E32, IF(ISNUMBER('2-4-2'!F32), '2-4-2'!F32, IF(ISNUMBER('2-4-2'!G32), '2-4-2'!G32, "XXX")))))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"XXX"))))</f>
        <v>47.596519999999998</v>
      </c>
      <c r="S32" s="130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130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130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130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130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130">
        <f>'3-1'!F31</f>
        <v>9.4E-2</v>
      </c>
      <c r="Y32" s="224">
        <f>'3-2'!N31</f>
        <v>-1.552206993</v>
      </c>
    </row>
    <row r="33" spans="1:25" ht="15.75" customHeight="1">
      <c r="A33" s="19" t="s">
        <v>42</v>
      </c>
      <c r="B33" s="158" t="s">
        <v>42</v>
      </c>
      <c r="C33" s="130">
        <f>IF(ISNUMBER('1-1'!E33),'1-1'!E33, "XXX")</f>
        <v>8</v>
      </c>
      <c r="D33" s="130">
        <f>IF(UCDP!V33, UCDP!V33, "0.0")</f>
        <v>7.3506394917055684E-2</v>
      </c>
      <c r="E33" s="130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130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130">
        <f>IF(ISNUMBER('1-5'!E32),'1-5'!E32, "XXX")</f>
        <v>6.9</v>
      </c>
      <c r="H33" s="130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130">
        <f>'2-1-2'!C32</f>
        <v>0.24210000000000001</v>
      </c>
      <c r="J33" s="130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130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130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130">
        <f>IF(ISNUMBER('2-3-2'!M33),'2-3-2'!M33, "XXX")</f>
        <v>17.00355721</v>
      </c>
      <c r="N33" s="130">
        <f>IF(ISNUMBER('2-4-1'!S33), '2-4-1'!S33,IF(ISNUMBER('2-4-1'!T33),'2-4-1'!T33,IF(ISNUMBER('2-4-1'!U33),'2-4-1'!U33,IF(ISNUMBER('2-4-1'!V33),'2-4-1'!V33,'2013'!N33))))</f>
        <v>12.713450034000001</v>
      </c>
      <c r="O33" s="130">
        <f>IF(ISNUMBER('2-4-2'!C33), '2-4-2'!C33, IF(ISNUMBER('2-4-2'!D33), '2-4-2'!D33, IF(ISNUMBER('2-4-2'!E33), '2-4-2'!E33, IF(ISNUMBER('2-4-2'!F33), '2-4-2'!F33, IF(ISNUMBER('2-4-2'!G33), '2-4-2'!G33, "XXX")))))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"XXX"))))</f>
        <v>47.635840000000002</v>
      </c>
      <c r="S33" s="130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130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130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130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130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130">
        <f>'3-1'!F32</f>
        <v>0.627</v>
      </c>
      <c r="Y33" s="224">
        <f>'3-2'!N32</f>
        <v>-5.3746863999999998E-2</v>
      </c>
    </row>
    <row r="34" spans="1:25" ht="15.75" customHeight="1">
      <c r="A34" s="19" t="s">
        <v>43</v>
      </c>
      <c r="B34" s="158" t="s">
        <v>174</v>
      </c>
      <c r="C34" s="130">
        <f>IF(ISNUMBER('1-1'!E34),'1-1'!E34, "XXX")</f>
        <v>9.6999999999999993</v>
      </c>
      <c r="D34" s="130">
        <f>IF(UCDP!V34, UCDP!V34, "0.0")</f>
        <v>2.3384244175344536E-2</v>
      </c>
      <c r="E34" s="130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130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130">
        <f>IF(ISNUMBER('1-5'!E33),'1-5'!E33, "XXX")</f>
        <v>9.4</v>
      </c>
      <c r="H34" s="130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130">
        <f>'2-1-2'!C33</f>
        <v>1.3990000000000001E-2</v>
      </c>
      <c r="J34" s="130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130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130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130">
        <f>IF(ISNUMBER('2-3-2'!M34),'2-3-2'!M34, "XXX")</f>
        <v>37.0503006</v>
      </c>
      <c r="N34" s="130">
        <f>IF(ISNUMBER('2-4-1'!S34), '2-4-1'!S34,IF(ISNUMBER('2-4-1'!T34),'2-4-1'!T34,IF(ISNUMBER('2-4-1'!U34),'2-4-1'!U34,IF(ISNUMBER('2-4-1'!V34),'2-4-1'!V34,'2013'!N34))))</f>
        <v>3.705914269499067</v>
      </c>
      <c r="O34" s="130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"XXX"))))</f>
        <v>18.235399999999998</v>
      </c>
      <c r="S34" s="130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130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130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130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130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130">
        <f>'3-1'!F33</f>
        <v>0.36299999999999999</v>
      </c>
      <c r="Y34" s="224">
        <f>'3-2'!N33</f>
        <v>-1.289480805</v>
      </c>
    </row>
    <row r="35" spans="1:25" ht="15.75" customHeight="1">
      <c r="A35" s="19" t="s">
        <v>44</v>
      </c>
      <c r="B35" s="158" t="s">
        <v>175</v>
      </c>
      <c r="C35" s="130">
        <f>IF(ISNUMBER('1-1'!E35),'1-1'!E35, "XXX")</f>
        <v>7.4</v>
      </c>
      <c r="D35" s="130" t="str">
        <f>IF(UCDP!V35, UCDP!V35, "0.0")</f>
        <v>0.0</v>
      </c>
      <c r="E35" s="130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130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130">
        <f>IF(ISNUMBER('1-5'!E34),'1-5'!E34, "XXX")</f>
        <v>7.7</v>
      </c>
      <c r="H35" s="130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130">
        <f>'2-1-2'!C34</f>
        <v>5.9020000000000003E-2</v>
      </c>
      <c r="J35" s="130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130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130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130">
        <f>IF(ISNUMBER('2-3-2'!M35),'2-3-2'!M35, "XXX")</f>
        <v>42.154468540000003</v>
      </c>
      <c r="N35" s="130">
        <f>IF(ISNUMBER('2-4-1'!S35), '2-4-1'!S35,IF(ISNUMBER('2-4-1'!T35),'2-4-1'!T35,IF(ISNUMBER('2-4-1'!U35),'2-4-1'!U35,IF(ISNUMBER('2-4-1'!V35),'2-4-1'!V35,'2013'!N35))))</f>
        <v>1.4242679461116969</v>
      </c>
      <c r="O35" s="130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"XXX"))))</f>
        <v>24.096820000000001</v>
      </c>
      <c r="S35" s="130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130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130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130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130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130">
        <f>'3-1'!F34</f>
        <v>0.25600000000000001</v>
      </c>
      <c r="Y35" s="224">
        <f>'3-2'!N34</f>
        <v>-0.95424616299999998</v>
      </c>
    </row>
    <row r="36" spans="1:25" ht="15.75" customHeight="1">
      <c r="A36" s="19" t="s">
        <v>45</v>
      </c>
      <c r="B36" s="158" t="s">
        <v>45</v>
      </c>
      <c r="C36" s="130">
        <f>IF(ISNUMBER('1-1'!E36),'1-1'!E36, "XXX")</f>
        <v>4.5999999999999996</v>
      </c>
      <c r="D36" s="130" t="str">
        <f>IF(UCDP!V36, UCDP!V36, "0.0")</f>
        <v>0.0</v>
      </c>
      <c r="E36" s="130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130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130">
        <f>IF(ISNUMBER('1-5'!E35),'1-5'!E35, "XXX")</f>
        <v>3.3</v>
      </c>
      <c r="H36" s="130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130">
        <f>'2-1-2'!C35</f>
        <v>0.24237</v>
      </c>
      <c r="J36" s="130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130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130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130">
        <f>IF(ISNUMBER('2-3-2'!M36),'2-3-2'!M36, "XXX")</f>
        <v>25.384313580000001</v>
      </c>
      <c r="N36" s="130">
        <f>IF(ISNUMBER('2-4-1'!S36), '2-4-1'!S36,IF(ISNUMBER('2-4-1'!T36),'2-4-1'!T36,IF(ISNUMBER('2-4-1'!U36),'2-4-1'!U36,IF(ISNUMBER('2-4-1'!V36),'2-4-1'!V36,'2013'!N36))))</f>
        <v>12.630788033</v>
      </c>
      <c r="O36" s="130">
        <f>IF(ISNUMBER('2-4-2'!C36), '2-4-2'!C36, IF(ISNUMBER('2-4-2'!D36), '2-4-2'!D36, IF(ISNUMBER('2-4-2'!E36), '2-4-2'!E36, IF(ISNUMBER('2-4-2'!F36), '2-4-2'!F36, IF(ISNUMBER('2-4-2'!G36), '2-4-2'!G36, "XXX")))))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"XXX"))))</f>
        <v>74.498589999999993</v>
      </c>
      <c r="S36" s="130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130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130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130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130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130">
        <f>'3-1'!F35</f>
        <v>0.91500000000000004</v>
      </c>
      <c r="Y36" s="224">
        <f>'3-2'!N35</f>
        <v>1.0808454750000001</v>
      </c>
    </row>
    <row r="37" spans="1:25" ht="15.75" customHeight="1">
      <c r="A37" s="19" t="s">
        <v>46</v>
      </c>
      <c r="B37" s="158" t="s">
        <v>46</v>
      </c>
      <c r="C37" s="130">
        <f>IF(ISNUMBER('1-1'!E37),'1-1'!E37, "XXX")</f>
        <v>9.5</v>
      </c>
      <c r="D37" s="130">
        <f>IF(UCDP!V37, UCDP!V37, "0.0")</f>
        <v>9.0896805505971973E-3</v>
      </c>
      <c r="E37" s="130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130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130">
        <f>IF(ISNUMBER('1-5'!E36),'1-5'!E36, "XXX")</f>
        <v>8.3000000000000007</v>
      </c>
      <c r="H37" s="130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130">
        <f>'2-1-2'!C36</f>
        <v>6.2239999999999997E-2</v>
      </c>
      <c r="J37" s="130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130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130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130">
        <f>IF(ISNUMBER('2-3-2'!M37),'2-3-2'!M37, "XXX")</f>
        <v>58.5125618</v>
      </c>
      <c r="N37" s="130">
        <f>IF(ISNUMBER('2-4-1'!S37), '2-4-1'!S37,IF(ISNUMBER('2-4-1'!T37),'2-4-1'!T37,IF(ISNUMBER('2-4-1'!U37),'2-4-1'!U37,IF(ISNUMBER('2-4-1'!V37),'2-4-1'!V37,'2013'!N37))))</f>
        <v>1.9482116402116401</v>
      </c>
      <c r="O37" s="130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"XXX"))))</f>
        <v>23.428149999999999</v>
      </c>
      <c r="S37" s="130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130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130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130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130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130">
        <f>'3-1'!F36</f>
        <v>0.433</v>
      </c>
      <c r="Y37" s="224">
        <f>'3-2'!N36</f>
        <v>-0.94036239399999999</v>
      </c>
    </row>
    <row r="38" spans="1:25" ht="15">
      <c r="A38" s="19" t="s">
        <v>47</v>
      </c>
      <c r="B38" s="158" t="s">
        <v>47</v>
      </c>
      <c r="C38" s="130">
        <f>IF(ISNUMBER('1-1'!E38),'1-1'!E38, "XXX")</f>
        <v>5.4</v>
      </c>
      <c r="D38" s="130" t="str">
        <f>IF(UCDP!V38, UCDP!V38, "0.0")</f>
        <v>0.0</v>
      </c>
      <c r="E38" s="130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130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130">
        <f>IF(ISNUMBER('1-5'!E37),'1-5'!E37, "XXX")</f>
        <v>4.5</v>
      </c>
      <c r="H38" s="130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130">
        <f>'2-1-2'!C37</f>
        <v>0.42199999999999999</v>
      </c>
      <c r="J38" s="130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130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130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130">
        <f>IF(ISNUMBER('2-3-2'!M38),'2-3-2'!M38, "XXX")</f>
        <v>13.95677757</v>
      </c>
      <c r="N38" s="130">
        <f>IF(ISNUMBER('2-4-1'!S38), '2-4-1'!S38,IF(ISNUMBER('2-4-1'!T38),'2-4-1'!T38,IF(ISNUMBER('2-4-1'!U38),'2-4-1'!U38,IF(ISNUMBER('2-4-1'!V38),'2-4-1'!V38,'2013'!N38))))</f>
        <v>20.8</v>
      </c>
      <c r="O38" s="130">
        <f>IF(ISNUMBER('2-4-2'!C38), '2-4-2'!C38, IF(ISNUMBER('2-4-2'!D38), '2-4-2'!D38, IF(ISNUMBER('2-4-2'!E38), '2-4-2'!E38, IF(ISNUMBER('2-4-2'!F38), '2-4-2'!F38, IF(ISNUMBER('2-4-2'!G38), '2-4-2'!G38, "XXX")))))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"XXX"))))</f>
        <v>81.922409999999999</v>
      </c>
      <c r="S38" s="130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130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130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130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130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130">
        <f>'3-1'!F37</f>
        <v>0.83199999999999996</v>
      </c>
      <c r="Y38" s="224">
        <f>'3-2'!N37</f>
        <v>0.53548359899999998</v>
      </c>
    </row>
    <row r="39" spans="1:25" ht="15">
      <c r="A39" s="19" t="s">
        <v>48</v>
      </c>
      <c r="B39" s="158" t="s">
        <v>48</v>
      </c>
      <c r="C39" s="130">
        <f>IF(ISNUMBER('1-1'!E39),'1-1'!E39, "XXX")</f>
        <v>8.8000000000000007</v>
      </c>
      <c r="D39" s="130" t="str">
        <f>IF(UCDP!V39, UCDP!V39, "0.0")</f>
        <v>0.0</v>
      </c>
      <c r="E39" s="130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130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130">
        <f>IF(ISNUMBER('1-5'!E38),'1-5'!E38, "XXX")</f>
        <v>3.6</v>
      </c>
      <c r="H39" s="130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130">
        <f>'2-1-2'!C38</f>
        <v>0.43265999999999999</v>
      </c>
      <c r="J39" s="130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130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130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130">
        <f>IF(ISNUMBER('2-3-2'!M39),'2-3-2'!M39, "XXX")</f>
        <v>43.105968480000001</v>
      </c>
      <c r="N39" s="130">
        <f>IF(ISNUMBER('2-4-1'!S39), '2-4-1'!S39,IF(ISNUMBER('2-4-1'!T39),'2-4-1'!T39,IF(ISNUMBER('2-4-1'!U39),'2-4-1'!U39,IF(ISNUMBER('2-4-1'!V39),'2-4-1'!V39,'2013'!N39))))</f>
        <v>19.899999999999999</v>
      </c>
      <c r="O39" s="130">
        <f>IF(ISNUMBER('2-4-2'!C39), '2-4-2'!C39, IF(ISNUMBER('2-4-2'!D39), '2-4-2'!D39, IF(ISNUMBER('2-4-2'!E39), '2-4-2'!E39, IF(ISNUMBER('2-4-2'!F39), '2-4-2'!F39, IF(ISNUMBER('2-4-2'!G39), '2-4-2'!G39, "XXX")))))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"XXX"))))</f>
        <v>82.441760000000002</v>
      </c>
      <c r="S39" s="130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130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130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130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130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130">
        <f>'3-1'!F38</f>
        <v>0.85099999999999998</v>
      </c>
      <c r="Y39" s="224">
        <f>'3-2'!N38</f>
        <v>1.0648766759999999</v>
      </c>
    </row>
    <row r="40" spans="1:25" ht="15">
      <c r="A40" s="19" t="s">
        <v>243</v>
      </c>
      <c r="B40" s="158" t="s">
        <v>49</v>
      </c>
      <c r="C40" s="130">
        <f>IF(ISNUMBER('1-1'!E40),'1-1'!E40, "XXX")</f>
        <v>3.5</v>
      </c>
      <c r="D40" s="130" t="str">
        <f>IF(UCDP!V40, UCDP!V40, "0.0")</f>
        <v>0.0</v>
      </c>
      <c r="E40" s="130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130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130">
        <f>IF(ISNUMBER('1-5'!E39),'1-5'!E39, "XXX")</f>
        <v>3.3</v>
      </c>
      <c r="H40" s="130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130">
        <f>'2-1-2'!C39</f>
        <v>0.42580000000000001</v>
      </c>
      <c r="J40" s="130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130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130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130">
        <f>IF(ISNUMBER('2-3-2'!M40),'2-3-2'!M40, "XXX")</f>
        <v>15.25087547</v>
      </c>
      <c r="N40" s="130">
        <f>IF(ISNUMBER('2-4-1'!S40), '2-4-1'!S40,IF(ISNUMBER('2-4-1'!T40),'2-4-1'!T40,IF(ISNUMBER('2-4-1'!U40),'2-4-1'!U40,IF(ISNUMBER('2-4-1'!V40),'2-4-1'!V40,'2013'!N40))))</f>
        <v>19.765999999999998</v>
      </c>
      <c r="O40" s="130">
        <f>IF(ISNUMBER('2-4-2'!C40), '2-4-2'!C40, IF(ISNUMBER('2-4-2'!D40), '2-4-2'!D40, IF(ISNUMBER('2-4-2'!E40), '2-4-2'!E40, IF(ISNUMBER('2-4-2'!F40), '2-4-2'!F40, IF(ISNUMBER('2-4-2'!G40), '2-4-2'!G40, "XXX")))))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"XXX"))))</f>
        <v>82.137150000000005</v>
      </c>
      <c r="S40" s="130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130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130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130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130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130">
        <f>'3-1'!F39</f>
        <v>0.89200000000000002</v>
      </c>
      <c r="Y40" s="224">
        <f>'3-2'!N39</f>
        <v>1.0566248890000001</v>
      </c>
    </row>
    <row r="41" spans="1:25" ht="15">
      <c r="A41" s="19" t="s">
        <v>50</v>
      </c>
      <c r="B41" s="158" t="s">
        <v>50</v>
      </c>
      <c r="C41" s="130">
        <f>IF(ISNUMBER('1-1'!E41),'1-1'!E41, "XXX")</f>
        <v>2.2999999999999998</v>
      </c>
      <c r="D41" s="130" t="str">
        <f>IF(UCDP!V41, UCDP!V41, "0.0")</f>
        <v>0.0</v>
      </c>
      <c r="E41" s="130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130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130">
        <f>IF(ISNUMBER('1-5'!E40),'1-5'!E40, "XXX")</f>
        <v>1.3</v>
      </c>
      <c r="H41" s="130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130">
        <f>'2-1-2'!C40</f>
        <v>0.69879000000000002</v>
      </c>
      <c r="J41" s="130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130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130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130">
        <f>IF(ISNUMBER('2-3-2'!M41),'2-3-2'!M41, "XXX")</f>
        <v>14.385710720000001</v>
      </c>
      <c r="N41" s="130">
        <f>IF(ISNUMBER('2-4-1'!S41), '2-4-1'!S41,IF(ISNUMBER('2-4-1'!T41),'2-4-1'!T41,IF(ISNUMBER('2-4-1'!U41),'2-4-1'!U41,IF(ISNUMBER('2-4-1'!V41),'2-4-1'!V41,'2013'!N41))))</f>
        <v>28.940999999999999</v>
      </c>
      <c r="O41" s="130">
        <f>IF(ISNUMBER('2-4-2'!C41), '2-4-2'!C41, IF(ISNUMBER('2-4-2'!D41), '2-4-2'!D41, IF(ISNUMBER('2-4-2'!E41), '2-4-2'!E41, IF(ISNUMBER('2-4-2'!F41), '2-4-2'!F41, IF(ISNUMBER('2-4-2'!G41), '2-4-2'!G41, "XXX")))))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"XXX"))))</f>
        <v>90.872150000000005</v>
      </c>
      <c r="S41" s="130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130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130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130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130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130">
        <f>'3-1'!F40</f>
        <v>0.91800000000000004</v>
      </c>
      <c r="Y41" s="224">
        <f>'3-2'!N40</f>
        <v>1.566785812</v>
      </c>
    </row>
    <row r="42" spans="1:25" ht="15">
      <c r="A42" s="19" t="s">
        <v>51</v>
      </c>
      <c r="B42" s="158" t="s">
        <v>51</v>
      </c>
      <c r="C42" s="130">
        <f>IF(ISNUMBER('1-1'!E42),'1-1'!E42, "XXX")</f>
        <v>6</v>
      </c>
      <c r="D42" s="130" t="str">
        <f>IF(UCDP!V42, UCDP!V42, "0.0")</f>
        <v>0.0</v>
      </c>
      <c r="E42" s="130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130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130">
        <f>IF(ISNUMBER('1-5'!E41),'1-5'!E41, "XXX")</f>
        <v>6.5</v>
      </c>
      <c r="H42" s="130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130">
        <f>'2-1-2'!C41</f>
        <v>0.16578000000000001</v>
      </c>
      <c r="J42" s="130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130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130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130">
        <f>IF(ISNUMBER('2-3-2'!M42),'2-3-2'!M42, "XXX")</f>
        <v>43.916805269999998</v>
      </c>
      <c r="N42" s="130">
        <f>IF(ISNUMBER('2-4-1'!S42), '2-4-1'!S42,IF(ISNUMBER('2-4-1'!T42),'2-4-1'!T42,IF(ISNUMBER('2-4-1'!U42),'2-4-1'!U42,IF(ISNUMBER('2-4-1'!V42),'2-4-1'!V42,'2013'!N42))))</f>
        <v>4.82</v>
      </c>
      <c r="O42" s="130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"XXX"))))</f>
        <v>55.186869999999999</v>
      </c>
      <c r="S42" s="130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130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130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130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130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130">
        <f>'3-1'!F41</f>
        <v>0.60099999999999998</v>
      </c>
      <c r="Y42" s="224">
        <f>'3-2'!N41</f>
        <v>0.14584815500000001</v>
      </c>
    </row>
    <row r="43" spans="1:25" ht="15">
      <c r="A43" s="19" t="s">
        <v>52</v>
      </c>
      <c r="B43" s="158" t="s">
        <v>52</v>
      </c>
      <c r="C43" s="130">
        <f>IF(ISNUMBER('1-1'!E43),'1-1'!E43, "XXX")</f>
        <v>6.1</v>
      </c>
      <c r="D43" s="130" t="str">
        <f>IF(UCDP!V43, UCDP!V43, "0.0")</f>
        <v>0.0</v>
      </c>
      <c r="E43" s="130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130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130">
        <f>IF(ISNUMBER('1-5'!E42),'1-5'!E42, "XXX")</f>
        <v>5.8</v>
      </c>
      <c r="H43" s="130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130">
        <f>'2-1-2'!C42</f>
        <v>0.15953999999999999</v>
      </c>
      <c r="J43" s="130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130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130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130">
        <f>IF(ISNUMBER('2-3-2'!M43),'2-3-2'!M43, "XXX")</f>
        <v>47.349906920000002</v>
      </c>
      <c r="N43" s="130">
        <f>IF(ISNUMBER('2-4-1'!S43), '2-4-1'!S43,IF(ISNUMBER('2-4-1'!T43),'2-4-1'!T43,IF(ISNUMBER('2-4-1'!U43),'2-4-1'!U43,IF(ISNUMBER('2-4-1'!V43),'2-4-1'!V43,'2013'!N43))))</f>
        <v>4.37</v>
      </c>
      <c r="O43" s="130">
        <f>IF(ISNUMBER('2-4-2'!C43), '2-4-2'!C43, IF(ISNUMBER('2-4-2'!D43), '2-4-2'!D43, IF(ISNUMBER('2-4-2'!E43), '2-4-2'!E43, IF(ISNUMBER('2-4-2'!F43), '2-4-2'!F43, IF(ISNUMBER('2-4-2'!G43), '2-4-2'!G43, "XXX")))))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"XXX"))))</f>
        <v>54.826099999999997</v>
      </c>
      <c r="S43" s="130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130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130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130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130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130">
        <f>'3-1'!F42</f>
        <v>0.59199999999999997</v>
      </c>
      <c r="Y43" s="224">
        <f>'3-2'!N42</f>
        <v>-0.14929936799999999</v>
      </c>
    </row>
    <row r="44" spans="1:25" ht="15">
      <c r="A44" s="19" t="s">
        <v>188</v>
      </c>
      <c r="B44" s="158" t="s">
        <v>53</v>
      </c>
      <c r="C44" s="130">
        <f>IF(ISNUMBER('1-1'!E44),'1-1'!E44, "XXX")</f>
        <v>7.8</v>
      </c>
      <c r="D44" s="130" t="str">
        <f>IF(UCDP!V44, UCDP!V44, "0.0")</f>
        <v>0.0</v>
      </c>
      <c r="E44" s="130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130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130">
        <f>IF(ISNUMBER('1-5'!E43),'1-5'!E43, "XXX")</f>
        <v>8.1999999999999993</v>
      </c>
      <c r="H44" s="130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130">
        <f>'2-1-2'!C43</f>
        <v>0.12554999999999999</v>
      </c>
      <c r="J44" s="130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130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130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130">
        <f>IF(ISNUMBER('2-3-2'!M44),'2-3-2'!M44, "XXX")</f>
        <v>62.628101350000001</v>
      </c>
      <c r="N44" s="130">
        <f>IF(ISNUMBER('2-4-1'!S44), '2-4-1'!S44,IF(ISNUMBER('2-4-1'!T44),'2-4-1'!T44,IF(ISNUMBER('2-4-1'!U44),'2-4-1'!U44,IF(ISNUMBER('2-4-1'!V44),'2-4-1'!V44,'2013'!N44))))</f>
        <v>11.954262797520739</v>
      </c>
      <c r="O44" s="130">
        <f>IF(ISNUMBER('2-4-2'!C44), '2-4-2'!C44, IF(ISNUMBER('2-4-2'!D44), '2-4-2'!D44, IF(ISNUMBER('2-4-2'!E44), '2-4-2'!E44, IF(ISNUMBER('2-4-2'!F44), '2-4-2'!F44, IF(ISNUMBER('2-4-2'!G44), '2-4-2'!G44, "XXX")))))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"XXX"))))</f>
        <v>61.140880000000003</v>
      </c>
      <c r="S44" s="130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130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130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130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130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130">
        <f>'3-1'!F43</f>
        <v>0.21099999999999999</v>
      </c>
      <c r="Y44" s="224">
        <f>'3-2'!N43</f>
        <v>-1.075516701</v>
      </c>
    </row>
    <row r="45" spans="1:25" ht="15">
      <c r="A45" s="19" t="s">
        <v>54</v>
      </c>
      <c r="B45" s="158" t="s">
        <v>54</v>
      </c>
      <c r="C45" s="130">
        <f>IF(ISNUMBER('1-1'!E45),'1-1'!E45, "XXX")</f>
        <v>5.0999999999999996</v>
      </c>
      <c r="D45" s="130" t="str">
        <f>IF(UCDP!V45, UCDP!V45, "0.0")</f>
        <v>0.0</v>
      </c>
      <c r="E45" s="130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130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130">
        <f>IF(ISNUMBER('1-5'!E44),'1-5'!E44, "XXX")</f>
        <v>6.7</v>
      </c>
      <c r="H45" s="130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130">
        <f>'2-1-2'!C44</f>
        <v>0.1923</v>
      </c>
      <c r="J45" s="140">
        <f>AVERAGE('2-2-1'!Y45,'2-2-1'!AA45)</f>
        <v>2.8110299999999997</v>
      </c>
      <c r="K45" s="130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130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130">
        <f>IF(ISNUMBER('2-3-2'!M45),'2-3-2'!M45, "XXX")</f>
        <v>32.744895939999999</v>
      </c>
      <c r="N45" s="130">
        <f>IF(ISNUMBER('2-4-1'!S45), '2-4-1'!S45,IF(ISNUMBER('2-4-1'!T45),'2-4-1'!T45,IF(ISNUMBER('2-4-1'!U45),'2-4-1'!U45,IF(ISNUMBER('2-4-1'!V45),'2-4-1'!V45,'2013'!N45))))</f>
        <v>10.818785592000001</v>
      </c>
      <c r="O45" s="130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"XXX"))))</f>
        <v>58.095359999999999</v>
      </c>
      <c r="S45" s="130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130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130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130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130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130">
        <f>'3-1'!F44</f>
        <v>0.61299999999999999</v>
      </c>
      <c r="Y45" s="224">
        <f>'3-2'!N44</f>
        <v>0.14360526200000001</v>
      </c>
    </row>
    <row r="46" spans="1:25" ht="15">
      <c r="A46" s="19" t="s">
        <v>55</v>
      </c>
      <c r="B46" s="158" t="s">
        <v>55</v>
      </c>
      <c r="C46" s="130">
        <f>IF(ISNUMBER('1-1'!E46),'1-1'!E46, "XXX")</f>
        <v>3.5</v>
      </c>
      <c r="D46" s="130" t="str">
        <f>IF(UCDP!V46, UCDP!V46, "0.0")</f>
        <v>0.0</v>
      </c>
      <c r="E46" s="130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130">
        <f xml:space="preserve"> '1-4'!AK46</f>
        <v>1</v>
      </c>
      <c r="G46" s="130">
        <f>IF(ISNUMBER('1-5'!E45),'1-5'!E45, "XXX")</f>
        <v>3.3</v>
      </c>
      <c r="H46" s="130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130">
        <f>'2-1-2'!C45</f>
        <v>0.62729000000000001</v>
      </c>
      <c r="J46" s="130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130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130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130">
        <f>IF(ISNUMBER('2-3-2'!M46),'2-3-2'!M46, "XXX")</f>
        <v>21.91824913</v>
      </c>
      <c r="N46" s="130">
        <f>IF(ISNUMBER('2-4-1'!S46), '2-4-1'!S46,IF(ISNUMBER('2-4-1'!T46),'2-4-1'!T46,IF(ISNUMBER('2-4-1'!U46),'2-4-1'!U46,IF(ISNUMBER('2-4-1'!V46),'2-4-1'!V46,'2013'!N46))))</f>
        <v>18.321000000000002</v>
      </c>
      <c r="O46" s="130">
        <f>IF(ISNUMBER('2-4-2'!C46), '2-4-2'!C46, IF(ISNUMBER('2-4-2'!D46), '2-4-2'!D46, IF(ISNUMBER('2-4-2'!E46), '2-4-2'!E46, IF(ISNUMBER('2-4-2'!F46), '2-4-2'!F46, IF(ISNUMBER('2-4-2'!G46), '2-4-2'!G46, "XXX")))))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"XXX"))))</f>
        <v>90.861940000000004</v>
      </c>
      <c r="S46" s="130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130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130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130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130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130">
        <f>'3-1'!F45</f>
        <v>0.875</v>
      </c>
      <c r="Y46" s="224">
        <f>'3-2'!N45</f>
        <v>1.1444953680000001</v>
      </c>
    </row>
    <row r="47" spans="1:25" ht="15">
      <c r="A47" s="19" t="s">
        <v>56</v>
      </c>
      <c r="B47" s="158" t="s">
        <v>56</v>
      </c>
      <c r="C47" s="130" t="str">
        <f>IF(ISNUMBER('1-1'!E47),'1-1'!E47, "XXX")</f>
        <v>XXX</v>
      </c>
      <c r="D47" s="130" t="str">
        <f>IF(UCDP!V47, UCDP!V47, "0.0")</f>
        <v>0.0</v>
      </c>
      <c r="E47" s="130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130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130" t="str">
        <f>IF(ISNUMBER('1-5'!E46),'1-5'!E46, "XXX")</f>
        <v>XXX</v>
      </c>
      <c r="H47" s="130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130">
        <f>'2-1-2'!C46</f>
        <v>6.123E-2</v>
      </c>
      <c r="J47" s="130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130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130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130">
        <f>IF(ISNUMBER('2-3-2'!M47),'2-3-2'!M47, "XXX")</f>
        <v>10.455421449999999</v>
      </c>
      <c r="N47" s="130" t="str">
        <f>IF(ISNUMBER('2-4-1'!S47), '2-4-1'!S47,IF(ISNUMBER('2-4-1'!T47),'2-4-1'!T47,IF(ISNUMBER('2-4-1'!U47),'2-4-1'!U47,IF(ISNUMBER('2-4-1'!V47),'2-4-1'!V47,'2013'!N47))))</f>
        <v>XXX</v>
      </c>
      <c r="O47" s="130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"XXX"))))</f>
        <v>66.829080000000005</v>
      </c>
      <c r="S47" s="130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130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130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130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130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130">
        <f>'3-1'!F46</f>
        <v>0.126</v>
      </c>
      <c r="Y47" s="224">
        <f>'3-2'!N46</f>
        <v>-1.2083970310000001</v>
      </c>
    </row>
    <row r="48" spans="1:25" ht="15">
      <c r="A48" s="19" t="s">
        <v>57</v>
      </c>
      <c r="B48" s="158" t="s">
        <v>57</v>
      </c>
      <c r="C48" s="130">
        <f>IF(ISNUMBER('1-1'!E48),'1-1'!E48, "XXX")</f>
        <v>7.9</v>
      </c>
      <c r="D48" s="130">
        <f>IF(UCDP!V48, UCDP!V48, "0.0")</f>
        <v>2.0852071051031235E-2</v>
      </c>
      <c r="E48" s="130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130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130">
        <f>IF(ISNUMBER('1-5'!E47),'1-5'!E47, "XXX")</f>
        <v>8.6999999999999993</v>
      </c>
      <c r="H48" s="130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130">
        <f>'2-1-2'!C47</f>
        <v>7.3099999999999997E-3</v>
      </c>
      <c r="J48" s="130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130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130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130">
        <f>IF(ISNUMBER('2-3-2'!M48),'2-3-2'!M48, "XXX")</f>
        <v>42.290206910000002</v>
      </c>
      <c r="N48" s="130">
        <f>IF(ISNUMBER('2-4-1'!S48), '2-4-1'!S48,IF(ISNUMBER('2-4-1'!T48),'2-4-1'!T48,IF(ISNUMBER('2-4-1'!U48),'2-4-1'!U48,IF(ISNUMBER('2-4-1'!V48),'2-4-1'!V48,'2013'!N48))))</f>
        <v>3.1721786015164279</v>
      </c>
      <c r="O48" s="130">
        <f>IF(ISNUMBER('2-4-2'!C48), '2-4-2'!C48, IF(ISNUMBER('2-4-2'!D48), '2-4-2'!D48, IF(ISNUMBER('2-4-2'!E48), '2-4-2'!E48, IF(ISNUMBER('2-4-2'!F48), '2-4-2'!F48, IF(ISNUMBER('2-4-2'!G48), '2-4-2'!G48, "XXX")))))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"XXX"))))</f>
        <v>11.816649999999999</v>
      </c>
      <c r="S48" s="130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130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130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130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130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130">
        <f>'3-1'!F47</f>
        <v>0.23100000000000001</v>
      </c>
      <c r="Y48" s="224">
        <f>'3-2'!N47</f>
        <v>-1.227298617</v>
      </c>
    </row>
    <row r="49" spans="1:25" ht="15">
      <c r="A49" s="19" t="s">
        <v>58</v>
      </c>
      <c r="B49" s="158" t="s">
        <v>58</v>
      </c>
      <c r="C49" s="130">
        <f>IF(ISNUMBER('1-1'!E49),'1-1'!E49, "XXX")</f>
        <v>6.1</v>
      </c>
      <c r="D49" s="130" t="str">
        <f>IF(UCDP!V49, UCDP!V49, "0.0")</f>
        <v>0.0</v>
      </c>
      <c r="E49" s="130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130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130">
        <f>IF(ISNUMBER('1-5'!E48),'1-5'!E48, "XXX")</f>
        <v>6.7</v>
      </c>
      <c r="H49" s="130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130">
        <f>'2-1-2'!C48</f>
        <v>0.13961000000000001</v>
      </c>
      <c r="J49" s="130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130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130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130">
        <f>IF(ISNUMBER('2-3-2'!M49),'2-3-2'!M49, "XXX")</f>
        <v>22.370723720000001</v>
      </c>
      <c r="N49" s="130">
        <f>IF(ISNUMBER('2-4-1'!S49), '2-4-1'!S49,IF(ISNUMBER('2-4-1'!T49),'2-4-1'!T49,IF(ISNUMBER('2-4-1'!U49),'2-4-1'!U49,IF(ISNUMBER('2-4-1'!V49),'2-4-1'!V49,'2013'!N49))))</f>
        <v>3.371</v>
      </c>
      <c r="O49" s="130">
        <f>IF(ISNUMBER('2-4-2'!C49), '2-4-2'!C49, IF(ISNUMBER('2-4-2'!D49), '2-4-2'!D49, IF(ISNUMBER('2-4-2'!E49), '2-4-2'!E49, IF(ISNUMBER('2-4-2'!F49), '2-4-2'!F49, IF(ISNUMBER('2-4-2'!G49), '2-4-2'!G49, "XXX")))))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"XXX"))))</f>
        <v>57.253709999999998</v>
      </c>
      <c r="S49" s="130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130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130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130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130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130">
        <f>'3-1'!F48</f>
        <v>0.13900000000000001</v>
      </c>
      <c r="Y49" s="224">
        <f>'3-2'!N48</f>
        <v>-0.99645865</v>
      </c>
    </row>
    <row r="50" spans="1:25" ht="15">
      <c r="A50" s="19" t="s">
        <v>59</v>
      </c>
      <c r="B50" s="158" t="s">
        <v>59</v>
      </c>
      <c r="C50" s="130">
        <f>IF(ISNUMBER('1-1'!E50),'1-1'!E50, "XXX")</f>
        <v>1.8</v>
      </c>
      <c r="D50" s="130" t="str">
        <f>IF(UCDP!V50, UCDP!V50, "0.0")</f>
        <v>0.0</v>
      </c>
      <c r="E50" s="130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130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130">
        <f>IF(ISNUMBER('1-5'!E49),'1-5'!E49, "XXX")</f>
        <v>1.5</v>
      </c>
      <c r="H50" s="130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130">
        <f>'2-1-2'!C49</f>
        <v>0.62399000000000004</v>
      </c>
      <c r="J50" s="130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130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130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130">
        <f>IF(ISNUMBER('2-3-2'!M50),'2-3-2'!M50, "XXX")</f>
        <v>18.803955080000001</v>
      </c>
      <c r="N50" s="130">
        <f>IF(ISNUMBER('2-4-1'!S50), '2-4-1'!S50,IF(ISNUMBER('2-4-1'!T50),'2-4-1'!T50,IF(ISNUMBER('2-4-1'!U50),'2-4-1'!U50,IF(ISNUMBER('2-4-1'!V50),'2-4-1'!V50,'2013'!N50))))</f>
        <v>27.417000000000002</v>
      </c>
      <c r="O50" s="130">
        <f>IF(ISNUMBER('2-4-2'!C50), '2-4-2'!C50, IF(ISNUMBER('2-4-2'!D50), '2-4-2'!D50, IF(ISNUMBER('2-4-2'!E50), '2-4-2'!E50, IF(ISNUMBER('2-4-2'!F50), '2-4-2'!F50, IF(ISNUMBER('2-4-2'!G50), '2-4-2'!G50, "XXX")))))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"XXX"))))</f>
        <v>86.56165</v>
      </c>
      <c r="S50" s="130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130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130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130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130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130">
        <f>'3-1'!F49</f>
        <v>0.88100000000000001</v>
      </c>
      <c r="Y50" s="224">
        <f>'3-2'!N49</f>
        <v>1.513316154</v>
      </c>
    </row>
    <row r="51" spans="1:25" ht="15">
      <c r="A51" s="19" t="s">
        <v>60</v>
      </c>
      <c r="B51" s="158" t="s">
        <v>60</v>
      </c>
      <c r="C51" s="130">
        <f>IF(ISNUMBER('1-1'!E51),'1-1'!E51, "XXX")</f>
        <v>2.2000000000000002</v>
      </c>
      <c r="D51" s="130" t="str">
        <f>IF(UCDP!V51, UCDP!V51, "0.0")</f>
        <v>0.0</v>
      </c>
      <c r="E51" s="130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130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130">
        <f>IF(ISNUMBER('1-5'!E50),'1-5'!E50, "XXX")</f>
        <v>2.7</v>
      </c>
      <c r="H51" s="130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130">
        <f>'2-1-2'!C50</f>
        <v>0.59538999999999997</v>
      </c>
      <c r="J51" s="130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130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130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130">
        <f>IF(ISNUMBER('2-3-2'!M51),'2-3-2'!M51, "XXX")</f>
        <v>10.235031129999999</v>
      </c>
      <c r="N51" s="130">
        <f>IF(ISNUMBER('2-4-1'!S51), '2-4-1'!S51,IF(ISNUMBER('2-4-1'!T51),'2-4-1'!T51,IF(ISNUMBER('2-4-1'!U51),'2-4-1'!U51,IF(ISNUMBER('2-4-1'!V51),'2-4-1'!V51,'2013'!N51))))</f>
        <v>30.664000000000001</v>
      </c>
      <c r="O51" s="130">
        <f>IF(ISNUMBER('2-4-2'!C51), '2-4-2'!C51, IF(ISNUMBER('2-4-2'!D51), '2-4-2'!D51, IF(ISNUMBER('2-4-2'!E51), '2-4-2'!E51, IF(ISNUMBER('2-4-2'!F51), '2-4-2'!F51, IF(ISNUMBER('2-4-2'!G51), '2-4-2'!G51, "XXX")))))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"XXX"))))</f>
        <v>88.727549999999994</v>
      </c>
      <c r="S51" s="130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130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130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130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130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130">
        <f>'3-1'!F50</f>
        <v>0.89400000000000002</v>
      </c>
      <c r="Y51" s="224">
        <f>'3-2'!N50</f>
        <v>1.2385778430000001</v>
      </c>
    </row>
    <row r="52" spans="1:25" ht="15">
      <c r="A52" s="19" t="s">
        <v>61</v>
      </c>
      <c r="B52" s="158" t="s">
        <v>61</v>
      </c>
      <c r="C52" s="130">
        <f>IF(ISNUMBER('1-1'!E52),'1-1'!E52, "XXX")</f>
        <v>5.5</v>
      </c>
      <c r="D52" s="130" t="str">
        <f>IF(UCDP!V52, UCDP!V52, "0.0")</f>
        <v>0.0</v>
      </c>
      <c r="E52" s="130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130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130">
        <f>IF(ISNUMBER('1-5'!E51),'1-5'!E51, "XXX")</f>
        <v>6.4</v>
      </c>
      <c r="H52" s="130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130">
        <f>'2-1-2'!C51</f>
        <v>0.11101</v>
      </c>
      <c r="J52" s="130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130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130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130">
        <f>IF(ISNUMBER('2-3-2'!M52),'2-3-2'!M52, "XXX")</f>
        <v>25.505647660000001</v>
      </c>
      <c r="N52" s="130" t="str">
        <f>IF(ISNUMBER('2-4-1'!S52), '2-4-1'!S52,IF(ISNUMBER('2-4-1'!T52),'2-4-1'!T52,IF(ISNUMBER('2-4-1'!U52),'2-4-1'!U52,IF(ISNUMBER('2-4-1'!V52),'2-4-1'!V52,'2013'!N52))))</f>
        <v>XXX</v>
      </c>
      <c r="O52" s="130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"XXX"))))</f>
        <v>66.555480000000003</v>
      </c>
      <c r="S52" s="130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130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130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130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130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130">
        <f>'3-1'!F51</f>
        <v>0.377</v>
      </c>
      <c r="Y52" s="224">
        <f>'3-2'!N51</f>
        <v>-0.76299667400000004</v>
      </c>
    </row>
    <row r="53" spans="1:25" ht="15">
      <c r="A53" s="19" t="s">
        <v>189</v>
      </c>
      <c r="B53" s="158" t="s">
        <v>62</v>
      </c>
      <c r="C53" s="130">
        <f>IF(ISNUMBER('1-1'!E53),'1-1'!E53, "XXX")</f>
        <v>7.3</v>
      </c>
      <c r="D53" s="130" t="str">
        <f>IF(UCDP!V53, UCDP!V53, "0.0")</f>
        <v>0.0</v>
      </c>
      <c r="E53" s="130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130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130">
        <f>IF(ISNUMBER('1-5'!E52),'1-5'!E52, "XXX")</f>
        <v>7.4</v>
      </c>
      <c r="H53" s="130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130">
        <f>'2-1-2'!C52</f>
        <v>9.554E-2</v>
      </c>
      <c r="J53" s="130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130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130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130">
        <f>IF(ISNUMBER('2-3-2'!M53),'2-3-2'!M53, "XXX")</f>
        <v>14.59445667</v>
      </c>
      <c r="N53" s="130">
        <f>IF(ISNUMBER('2-4-1'!S53), '2-4-1'!S53,IF(ISNUMBER('2-4-1'!T53),'2-4-1'!T53,IF(ISNUMBER('2-4-1'!U53),'2-4-1'!U53,IF(ISNUMBER('2-4-1'!V53),'2-4-1'!V53,'2013'!N53))))</f>
        <v>2.9842700284668564</v>
      </c>
      <c r="O53" s="130">
        <f>IF(ISNUMBER('2-4-2'!C53), '2-4-2'!C53, IF(ISNUMBER('2-4-2'!D53), '2-4-2'!D53, IF(ISNUMBER('2-4-2'!E53), '2-4-2'!E53, IF(ISNUMBER('2-4-2'!F53), '2-4-2'!F53, IF(ISNUMBER('2-4-2'!G53), '2-4-2'!G53, "XXX")))))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"XXX"))))</f>
        <v>25.551929999999999</v>
      </c>
      <c r="S53" s="130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130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130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130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130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130">
        <f>'3-1'!F52</f>
        <v>0.25</v>
      </c>
      <c r="Y53" s="224">
        <f>'3-2'!N52</f>
        <v>-0.96656018499999996</v>
      </c>
    </row>
    <row r="54" spans="1:25" ht="15">
      <c r="A54" s="19" t="s">
        <v>63</v>
      </c>
      <c r="B54" s="158" t="s">
        <v>63</v>
      </c>
      <c r="C54" s="130">
        <f>IF(ISNUMBER('1-1'!E54),'1-1'!E54, "XXX")</f>
        <v>8.6999999999999993</v>
      </c>
      <c r="D54" s="130">
        <f>IF(UCDP!V54, UCDP!V54, "0.0")</f>
        <v>0.16136370782099491</v>
      </c>
      <c r="E54" s="130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130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130">
        <f>IF(ISNUMBER('1-5'!E53),'1-5'!E53, "XXX")</f>
        <v>7.3</v>
      </c>
      <c r="H54" s="130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130">
        <f>'2-1-2'!C53</f>
        <v>0.11642</v>
      </c>
      <c r="J54" s="140">
        <f xml:space="preserve"> '2-2-1'!Y54</f>
        <v>2.1303700000000001</v>
      </c>
      <c r="K54" s="130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130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130">
        <f>IF(ISNUMBER('2-3-2'!M54),'2-3-2'!M54, "XXX")</f>
        <v>72.727272029999995</v>
      </c>
      <c r="N54" s="130">
        <f>IF(ISNUMBER('2-4-1'!S54), '2-4-1'!S54,IF(ISNUMBER('2-4-1'!T54),'2-4-1'!T54,IF(ISNUMBER('2-4-1'!U54),'2-4-1'!U54,IF(ISNUMBER('2-4-1'!V54),'2-4-1'!V54,'2013'!N54))))</f>
        <v>9.0448202012589185</v>
      </c>
      <c r="O54" s="130">
        <f>IF(ISNUMBER('2-4-2'!C54), '2-4-2'!C54, IF(ISNUMBER('2-4-2'!D54), '2-4-2'!D54, IF(ISNUMBER('2-4-2'!E54), '2-4-2'!E54, IF(ISNUMBER('2-4-2'!F54), '2-4-2'!F54, IF(ISNUMBER('2-4-2'!G54), '2-4-2'!G54, "XXX")))))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"XXX"))))</f>
        <v>42.590420000000002</v>
      </c>
      <c r="S54" s="130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130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130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130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130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130">
        <f>'3-1'!F53</f>
        <v>0.50600000000000001</v>
      </c>
      <c r="Y54" s="224">
        <f>'3-2'!N53</f>
        <v>-8.1385627000000002E-2</v>
      </c>
    </row>
    <row r="55" spans="1:25" ht="15">
      <c r="A55" s="19" t="s">
        <v>64</v>
      </c>
      <c r="B55" s="158" t="s">
        <v>64</v>
      </c>
      <c r="C55" s="130">
        <f>IF(ISNUMBER('1-1'!E55),'1-1'!E55, "XXX")</f>
        <v>2.2000000000000002</v>
      </c>
      <c r="D55" s="130" t="str">
        <f>IF(UCDP!V55, UCDP!V55, "0.0")</f>
        <v>0.0</v>
      </c>
      <c r="E55" s="130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130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130">
        <f>IF(ISNUMBER('1-5'!E54),'1-5'!E54, "XXX")</f>
        <v>2.2999999999999998</v>
      </c>
      <c r="H55" s="130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130">
        <f>'2-1-2'!C54</f>
        <v>0.69552999999999998</v>
      </c>
      <c r="J55" s="130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130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130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130">
        <f>IF(ISNUMBER('2-3-2'!M55),'2-3-2'!M55, "XXX")</f>
        <v>13.96032143</v>
      </c>
      <c r="N55" s="130">
        <f>IF(ISNUMBER('2-4-1'!S55), '2-4-1'!S55,IF(ISNUMBER('2-4-1'!T55),'2-4-1'!T55,IF(ISNUMBER('2-4-1'!U55),'2-4-1'!U55,IF(ISNUMBER('2-4-1'!V55),'2-4-1'!V55,'2013'!N55))))</f>
        <v>25.922000000000001</v>
      </c>
      <c r="O55" s="130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"XXX"))))</f>
        <v>88.803979999999996</v>
      </c>
      <c r="S55" s="130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130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130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130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130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130">
        <f>'3-1'!F54</f>
        <v>0.90400000000000003</v>
      </c>
      <c r="Y55" s="224">
        <f>'3-2'!N54</f>
        <v>1.330455422</v>
      </c>
    </row>
    <row r="56" spans="1:25" ht="15">
      <c r="A56" s="19" t="s">
        <v>65</v>
      </c>
      <c r="B56" s="158" t="s">
        <v>65</v>
      </c>
      <c r="C56" s="130">
        <f>IF(ISNUMBER('1-1'!E56),'1-1'!E56, "XXX")</f>
        <v>5.2</v>
      </c>
      <c r="D56" s="130" t="str">
        <f>IF(UCDP!V56, UCDP!V56, "0.0")</f>
        <v>0.0</v>
      </c>
      <c r="E56" s="130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130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130">
        <f>IF(ISNUMBER('1-5'!E55),'1-5'!E55, "XXX")</f>
        <v>4.7</v>
      </c>
      <c r="H56" s="130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130">
        <f>'2-1-2'!C55</f>
        <v>5.9240000000000001E-2</v>
      </c>
      <c r="J56" s="130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130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130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130">
        <f>IF(ISNUMBER('2-3-2'!M56),'2-3-2'!M56, "XXX")</f>
        <v>27.59669113</v>
      </c>
      <c r="N56" s="130">
        <f>IF(ISNUMBER('2-4-1'!S56), '2-4-1'!S56,IF(ISNUMBER('2-4-1'!T56),'2-4-1'!T56,IF(ISNUMBER('2-4-1'!U56),'2-4-1'!U56,IF(ISNUMBER('2-4-1'!V56),'2-4-1'!V56,'2013'!N56))))</f>
        <v>5.3915444839857649</v>
      </c>
      <c r="O56" s="130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"XXX"))))</f>
        <v>23.755880000000001</v>
      </c>
      <c r="S56" s="130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130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130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130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130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130">
        <f>'3-1'!F55</f>
        <v>0.77300000000000002</v>
      </c>
      <c r="Y56" s="224">
        <f>'3-2'!N55</f>
        <v>0.57258868200000002</v>
      </c>
    </row>
    <row r="57" spans="1:25" ht="15">
      <c r="A57" s="19" t="s">
        <v>66</v>
      </c>
      <c r="B57" s="158" t="s">
        <v>66</v>
      </c>
      <c r="C57" s="130">
        <f>IF(ISNUMBER('1-1'!E57),'1-1'!E57, "XXX")</f>
        <v>3.5</v>
      </c>
      <c r="D57" s="130" t="str">
        <f>IF(UCDP!V57, UCDP!V57, "0.0")</f>
        <v>0.0</v>
      </c>
      <c r="E57" s="130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130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130">
        <f>IF(ISNUMBER('1-5'!E56),'1-5'!E56, "XXX")</f>
        <v>3.4</v>
      </c>
      <c r="H57" s="130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130">
        <f>'2-1-2'!C56</f>
        <v>0.38286999999999999</v>
      </c>
      <c r="J57" s="130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130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130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130">
        <f>IF(ISNUMBER('2-3-2'!M57),'2-3-2'!M57, "XXX")</f>
        <v>28.258852009999998</v>
      </c>
      <c r="N57" s="130">
        <f>IF(ISNUMBER('2-4-1'!S57), '2-4-1'!S57,IF(ISNUMBER('2-4-1'!T57),'2-4-1'!T57,IF(ISNUMBER('2-4-1'!U57),'2-4-1'!U57,IF(ISNUMBER('2-4-1'!V57),'2-4-1'!V57,'2013'!N57))))</f>
        <v>23.826000000000001</v>
      </c>
      <c r="O57" s="130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"XXX"))))</f>
        <v>63.010509999999996</v>
      </c>
      <c r="S57" s="130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130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130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130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130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130">
        <f>'3-1'!F56</f>
        <v>0.90400000000000003</v>
      </c>
      <c r="Y57" s="224">
        <f>'3-2'!N56</f>
        <v>0.94324082099999995</v>
      </c>
    </row>
    <row r="58" spans="1:25" ht="15">
      <c r="A58" s="19" t="s">
        <v>67</v>
      </c>
      <c r="B58" s="158" t="s">
        <v>67</v>
      </c>
      <c r="C58" s="130">
        <f>IF(ISNUMBER('1-1'!E58),'1-1'!E58, "XXX")</f>
        <v>5.5</v>
      </c>
      <c r="D58" s="130" t="str">
        <f>IF(UCDP!V58, UCDP!V58, "0.0")</f>
        <v>0.0</v>
      </c>
      <c r="E58" s="130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130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130">
        <f>IF(ISNUMBER('1-5'!E57),'1-5'!E57, "XXX")</f>
        <v>6.9</v>
      </c>
      <c r="H58" s="130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130">
        <f>'2-1-2'!C57</f>
        <v>0.15282000000000001</v>
      </c>
      <c r="J58" s="140">
        <f>AVERAGE('2-2-1'!Y58,'2-2-1'!AA58)</f>
        <v>2.1423799999999997</v>
      </c>
      <c r="K58" s="130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130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130">
        <f>IF(ISNUMBER('2-3-2'!M58),'2-3-2'!M58, "XXX")</f>
        <v>58.949142459999997</v>
      </c>
      <c r="N58" s="130">
        <f>IF(ISNUMBER('2-4-1'!S58), '2-4-1'!S58,IF(ISNUMBER('2-4-1'!T58),'2-4-1'!T58,IF(ISNUMBER('2-4-1'!U58),'2-4-1'!U58,IF(ISNUMBER('2-4-1'!V58),'2-4-1'!V58,'2013'!N58))))</f>
        <v>4.3899999999999997</v>
      </c>
      <c r="O58" s="130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"XXX"))))</f>
        <v>56.477539999999998</v>
      </c>
      <c r="S58" s="130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130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130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130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130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130">
        <f>'3-1'!F57</f>
        <v>0.58799999999999997</v>
      </c>
      <c r="Y58" s="224">
        <f>'3-2'!N57</f>
        <v>-0.21918284900000001</v>
      </c>
    </row>
    <row r="59" spans="1:25" ht="15">
      <c r="A59" s="19" t="s">
        <v>68</v>
      </c>
      <c r="B59" s="158" t="s">
        <v>68</v>
      </c>
      <c r="C59" s="130">
        <f>IF(ISNUMBER('1-1'!E59),'1-1'!E59, "XXX")</f>
        <v>7.8</v>
      </c>
      <c r="D59" s="130" t="str">
        <f>IF(UCDP!V59, UCDP!V59, "0.0")</f>
        <v>0.0</v>
      </c>
      <c r="E59" s="130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130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130">
        <f>IF(ISNUMBER('1-5'!E58),'1-5'!E58, "XXX")</f>
        <v>9.5</v>
      </c>
      <c r="H59" s="130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130">
        <f>'2-1-2'!C58</f>
        <v>2.8510000000000001E-2</v>
      </c>
      <c r="J59" s="130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130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130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130">
        <f>IF(ISNUMBER('2-3-2'!M59),'2-3-2'!M59, "XXX")</f>
        <v>69.301780699999995</v>
      </c>
      <c r="N59" s="130">
        <f>IF(ISNUMBER('2-4-1'!S59), '2-4-1'!S59,IF(ISNUMBER('2-4-1'!T59),'2-4-1'!T59,IF(ISNUMBER('2-4-1'!U59),'2-4-1'!U59,IF(ISNUMBER('2-4-1'!V59),'2-4-1'!V59,'2013'!N59))))</f>
        <v>2.4726754436176304</v>
      </c>
      <c r="O59" s="130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"XXX"))))</f>
        <v>7.1724019999999999</v>
      </c>
      <c r="S59" s="130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130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130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130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130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130">
        <f>'3-1'!F58</f>
        <v>0.22900000000000001</v>
      </c>
      <c r="Y59" s="224">
        <f>'3-2'!N58</f>
        <v>-0.81411981600000005</v>
      </c>
    </row>
    <row r="60" spans="1:25" ht="15">
      <c r="A60" s="19" t="s">
        <v>69</v>
      </c>
      <c r="B60" s="158" t="s">
        <v>69</v>
      </c>
      <c r="C60" s="130">
        <f>IF(ISNUMBER('1-1'!E60),'1-1'!E60, "XXX")</f>
        <v>9.6</v>
      </c>
      <c r="D60" s="130" t="str">
        <f>IF(UCDP!V60, UCDP!V60, "0.0")</f>
        <v>0.0</v>
      </c>
      <c r="E60" s="130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130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130">
        <f>IF(ISNUMBER('1-5'!E59),'1-5'!E59, "XXX")</f>
        <v>8.3000000000000007</v>
      </c>
      <c r="H60" s="130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130">
        <f>'2-1-2'!C59</f>
        <v>6.6909999999999997E-2</v>
      </c>
      <c r="J60" s="130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130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130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130">
        <f>IF(ISNUMBER('2-3-2'!M60),'2-3-2'!M60, "XXX")</f>
        <v>33.309673310000001</v>
      </c>
      <c r="N60" s="130">
        <f>IF(ISNUMBER('2-4-1'!S60), '2-4-1'!S60,IF(ISNUMBER('2-4-1'!T60),'2-4-1'!T60,IF(ISNUMBER('2-4-1'!U60),'2-4-1'!U60,IF(ISNUMBER('2-4-1'!V60),'2-4-1'!V60,'2013'!N60))))</f>
        <v>3.27</v>
      </c>
      <c r="O60" s="130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"XXX"))))</f>
        <v>25.585730000000002</v>
      </c>
      <c r="S60" s="130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130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130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130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130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130">
        <f>'3-1'!F59</f>
        <v>0.44600000000000001</v>
      </c>
      <c r="Y60" s="224">
        <f>'3-2'!N59</f>
        <v>-0.61429870099999995</v>
      </c>
    </row>
    <row r="61" spans="1:25" ht="15">
      <c r="A61" s="19" t="s">
        <v>70</v>
      </c>
      <c r="B61" s="158" t="s">
        <v>70</v>
      </c>
      <c r="C61" s="130">
        <f>IF(ISNUMBER('1-1'!E61),'1-1'!E61, "XXX")</f>
        <v>6.5</v>
      </c>
      <c r="D61" s="130" t="str">
        <f>IF(UCDP!V61, UCDP!V61, "0.0")</f>
        <v>0.0</v>
      </c>
      <c r="E61" s="130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130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130">
        <f>IF(ISNUMBER('1-5'!E60),'1-5'!E60, "XXX")</f>
        <v>6.3</v>
      </c>
      <c r="H61" s="130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130">
        <f>'2-1-2'!C60</f>
        <v>0.12683</v>
      </c>
      <c r="J61" s="130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130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130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130">
        <f>IF(ISNUMBER('2-3-2'!M61),'2-3-2'!M61, "XXX")</f>
        <v>46.262527470000002</v>
      </c>
      <c r="N61" s="130">
        <f>IF(ISNUMBER('2-4-1'!S61), '2-4-1'!S61,IF(ISNUMBER('2-4-1'!T61),'2-4-1'!T61,IF(ISNUMBER('2-4-1'!U61),'2-4-1'!U61,IF(ISNUMBER('2-4-1'!V61),'2-4-1'!V61,'2013'!N61))))</f>
        <v>4.3899999999999997</v>
      </c>
      <c r="O61" s="130">
        <f>IF(ISNUMBER('2-4-2'!C61), '2-4-2'!C61, IF(ISNUMBER('2-4-2'!D61), '2-4-2'!D61, IF(ISNUMBER('2-4-2'!E61), '2-4-2'!E61, IF(ISNUMBER('2-4-2'!F61), '2-4-2'!F61, IF(ISNUMBER('2-4-2'!G61), '2-4-2'!G61, "XXX")))))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"XXX"))))</f>
        <v>44.490670000000001</v>
      </c>
      <c r="S61" s="130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130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130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130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130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130">
        <f>'3-1'!F60</f>
        <v>0.41199999999999998</v>
      </c>
      <c r="Y61" s="224">
        <f>'3-2'!N60</f>
        <v>-0.41307496999999999</v>
      </c>
    </row>
    <row r="62" spans="1:25" ht="15">
      <c r="A62" s="19" t="s">
        <v>71</v>
      </c>
      <c r="B62" s="158" t="s">
        <v>71</v>
      </c>
      <c r="C62" s="130">
        <f>IF(ISNUMBER('1-1'!E62),'1-1'!E62, "XXX")</f>
        <v>4.5999999999999996</v>
      </c>
      <c r="D62" s="130" t="str">
        <f>IF(UCDP!V62, UCDP!V62, "0.0")</f>
        <v>0.0</v>
      </c>
      <c r="E62" s="130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130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130">
        <f>IF(ISNUMBER('1-5'!E61),'1-5'!E61, "XXX")</f>
        <v>3.3</v>
      </c>
      <c r="H62" s="130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130">
        <f>'2-1-2'!C61</f>
        <v>0.43380000000000002</v>
      </c>
      <c r="J62" s="130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130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130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130">
        <f>IF(ISNUMBER('2-3-2'!M62),'2-3-2'!M62, "XXX")</f>
        <v>27.445549010000001</v>
      </c>
      <c r="N62" s="130">
        <f>IF(ISNUMBER('2-4-1'!S62), '2-4-1'!S62,IF(ISNUMBER('2-4-1'!T62),'2-4-1'!T62,IF(ISNUMBER('2-4-1'!U62),'2-4-1'!U62,IF(ISNUMBER('2-4-1'!V62),'2-4-1'!V62,'2013'!N62))))</f>
        <v>23.038</v>
      </c>
      <c r="O62" s="130">
        <f>IF(ISNUMBER('2-4-2'!C62), '2-4-2'!C62, IF(ISNUMBER('2-4-2'!D62), '2-4-2'!D62, IF(ISNUMBER('2-4-2'!E62), '2-4-2'!E62, IF(ISNUMBER('2-4-2'!F62), '2-4-2'!F62, IF(ISNUMBER('2-4-2'!G62), '2-4-2'!G62, "XXX")))))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"XXX"))))</f>
        <v>88.724149999999995</v>
      </c>
      <c r="S62" s="130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130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130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130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130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130">
        <f>'3-1'!F61</f>
        <v>0.81</v>
      </c>
      <c r="Y62" s="224">
        <f>'3-2'!N61</f>
        <v>0.93987184800000001</v>
      </c>
    </row>
    <row r="63" spans="1:25" ht="15">
      <c r="A63" s="19" t="s">
        <v>72</v>
      </c>
      <c r="B63" s="158" t="s">
        <v>72</v>
      </c>
      <c r="C63" s="130">
        <f>IF(ISNUMBER('1-1'!E63),'1-1'!E63, "XXX")</f>
        <v>5.9</v>
      </c>
      <c r="D63" s="130" t="str">
        <f>IF(UCDP!V63, UCDP!V63, "0.0")</f>
        <v>0.0</v>
      </c>
      <c r="E63" s="130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130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130">
        <f>IF(ISNUMBER('1-5'!E62),'1-5'!E62, "XXX")</f>
        <v>1.9</v>
      </c>
      <c r="H63" s="130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130">
        <f>'2-1-2'!C62</f>
        <v>0.63948000000000005</v>
      </c>
      <c r="J63" s="130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130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130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130">
        <f>IF(ISNUMBER('2-3-2'!M63),'2-3-2'!M63, "XXX")</f>
        <v>18.661195759999998</v>
      </c>
      <c r="N63" s="130">
        <f>IF(ISNUMBER('2-4-1'!S63), '2-4-1'!S63,IF(ISNUMBER('2-4-1'!T63),'2-4-1'!T63,IF(ISNUMBER('2-4-1'!U63),'2-4-1'!U63,IF(ISNUMBER('2-4-1'!V63),'2-4-1'!V63,'2013'!N63))))</f>
        <v>16.995999999999999</v>
      </c>
      <c r="O63" s="130">
        <f>IF(ISNUMBER('2-4-2'!C63), '2-4-2'!C63, IF(ISNUMBER('2-4-2'!D63), '2-4-2'!D63, IF(ISNUMBER('2-4-2'!E63), '2-4-2'!E63, IF(ISNUMBER('2-4-2'!F63), '2-4-2'!F63, IF(ISNUMBER('2-4-2'!G63), '2-4-2'!G63, "XXX")))))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"XXX"))))</f>
        <v>87.549319999999994</v>
      </c>
      <c r="S63" s="130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130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130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130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130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130">
        <f>'3-1'!F62</f>
        <v>0.88300000000000001</v>
      </c>
      <c r="Y63" s="224">
        <f>'3-2'!N62</f>
        <v>1.473671556</v>
      </c>
    </row>
    <row r="64" spans="1:25" ht="15">
      <c r="A64" s="19" t="s">
        <v>73</v>
      </c>
      <c r="B64" s="158" t="s">
        <v>73</v>
      </c>
      <c r="C64" s="130">
        <f>IF(ISNUMBER('1-1'!E64),'1-1'!E64, "XXX")</f>
        <v>4.9000000000000004</v>
      </c>
      <c r="D64" s="130">
        <f>IF(UCDP!V64, UCDP!V64, "0.0")</f>
        <v>7.0589324078712042E-3</v>
      </c>
      <c r="E64" s="130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130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130">
        <f>IF(ISNUMBER('1-5'!E63),'1-5'!E63, "XXX")</f>
        <v>6.1</v>
      </c>
      <c r="H64" s="130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130">
        <f>'2-1-2'!C63</f>
        <v>5.8319999999999997E-2</v>
      </c>
      <c r="J64" s="130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130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130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130">
        <f>IF(ISNUMBER('2-3-2'!M64),'2-3-2'!M64, "XXX")</f>
        <v>65.184768680000005</v>
      </c>
      <c r="N64" s="130">
        <f>IF(ISNUMBER('2-4-1'!S64), '2-4-1'!S64,IF(ISNUMBER('2-4-1'!T64),'2-4-1'!T64,IF(ISNUMBER('2-4-1'!U64),'2-4-1'!U64,IF(ISNUMBER('2-4-1'!V64),'2-4-1'!V64,'2013'!N64))))</f>
        <v>2.6378529127939458</v>
      </c>
      <c r="O64" s="130">
        <f>IF(ISNUMBER('2-4-2'!C64), '2-4-2'!C64, IF(ISNUMBER('2-4-2'!D64), '2-4-2'!D64, IF(ISNUMBER('2-4-2'!E64), '2-4-2'!E64, IF(ISNUMBER('2-4-2'!F64), '2-4-2'!F64, IF(ISNUMBER('2-4-2'!G64), '2-4-2'!G64, "XXX")))))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"XXX"))))</f>
        <v>20.127520000000001</v>
      </c>
      <c r="S64" s="130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130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130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130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130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130">
        <f>'3-1'!F63</f>
        <v>0.71099999999999997</v>
      </c>
      <c r="Y64" s="224">
        <f>'3-2'!N63</f>
        <v>0.50343191600000003</v>
      </c>
    </row>
    <row r="65" spans="1:25" ht="15">
      <c r="A65" s="19" t="s">
        <v>74</v>
      </c>
      <c r="B65" s="158" t="s">
        <v>74</v>
      </c>
      <c r="C65" s="130">
        <f>IF(ISNUMBER('1-1'!E65),'1-1'!E65, "XXX")</f>
        <v>6.7</v>
      </c>
      <c r="D65" s="130" t="str">
        <f>IF(UCDP!V65, UCDP!V65, "0.0")</f>
        <v>0.0</v>
      </c>
      <c r="E65" s="130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130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130">
        <f>IF(ISNUMBER('1-5'!E64),'1-5'!E64, "XXX")</f>
        <v>6.5</v>
      </c>
      <c r="H65" s="130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130">
        <f>'2-1-2'!C64</f>
        <v>0.11429</v>
      </c>
      <c r="J65" s="130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130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130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130">
        <f>IF(ISNUMBER('2-3-2'!M65),'2-3-2'!M65, "XXX")</f>
        <v>60.583866120000003</v>
      </c>
      <c r="N65" s="130">
        <f>IF(ISNUMBER('2-4-1'!S65), '2-4-1'!S65,IF(ISNUMBER('2-4-1'!T65),'2-4-1'!T65,IF(ISNUMBER('2-4-1'!U65),'2-4-1'!U65,IF(ISNUMBER('2-4-1'!V65),'2-4-1'!V65,'2013'!N65))))</f>
        <v>0.94868746062048204</v>
      </c>
      <c r="O65" s="130">
        <f>IF(ISNUMBER('2-4-2'!C65), '2-4-2'!C65, IF(ISNUMBER('2-4-2'!D65), '2-4-2'!D65, IF(ISNUMBER('2-4-2'!E65), '2-4-2'!E65, IF(ISNUMBER('2-4-2'!F65), '2-4-2'!F65, IF(ISNUMBER('2-4-2'!G65), '2-4-2'!G65, "XXX")))))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"XXX"))))</f>
        <v>46.346260000000001</v>
      </c>
      <c r="S65" s="130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130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130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130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130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130">
        <f>'3-1'!F64</f>
        <v>0.69199999999999995</v>
      </c>
      <c r="Y65" s="224">
        <f>'3-2'!N64</f>
        <v>3.7822886999999999E-2</v>
      </c>
    </row>
    <row r="66" spans="1:25" ht="15">
      <c r="A66" s="19" t="s">
        <v>190</v>
      </c>
      <c r="B66" s="158" t="s">
        <v>75</v>
      </c>
      <c r="C66" s="130">
        <f>IF(ISNUMBER('1-1'!E66),'1-1'!E66, "XXX")</f>
        <v>6.8</v>
      </c>
      <c r="D66" s="130">
        <f>IF(UCDP!V66, UCDP!V66, "0.0")</f>
        <v>7.5060791948068023E-3</v>
      </c>
      <c r="E66" s="130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130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130">
        <f>IF(ISNUMBER('1-5'!E65),'1-5'!E65, "XXX")</f>
        <v>9.4</v>
      </c>
      <c r="H66" s="130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130">
        <f>'2-1-2'!C65</f>
        <v>0.21571000000000001</v>
      </c>
      <c r="J66" s="130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130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130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130">
        <f>IF(ISNUMBER('2-3-2'!M66),'2-3-2'!M66, "XXX")</f>
        <v>59.397220609999998</v>
      </c>
      <c r="N66" s="130">
        <f>IF(ISNUMBER('2-4-1'!S66), '2-4-1'!S66,IF(ISNUMBER('2-4-1'!T66),'2-4-1'!T66,IF(ISNUMBER('2-4-1'!U66),'2-4-1'!U66,IF(ISNUMBER('2-4-1'!V66),'2-4-1'!V66,'2013'!N66))))</f>
        <v>12.533489885664029</v>
      </c>
      <c r="O66" s="130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"XXX"))))</f>
        <v>55.823860000000003</v>
      </c>
      <c r="S66" s="130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130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130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130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130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130">
        <f>'3-1'!F65</f>
        <v>0.158</v>
      </c>
      <c r="Y66" s="224">
        <f>'3-2'!N65</f>
        <v>-1.4802109000000001</v>
      </c>
    </row>
    <row r="67" spans="1:25" ht="15">
      <c r="A67" s="19" t="s">
        <v>76</v>
      </c>
      <c r="B67" s="158" t="s">
        <v>76</v>
      </c>
      <c r="C67" s="130">
        <f>IF(ISNUMBER('1-1'!E67),'1-1'!E67, "XXX")</f>
        <v>9.5</v>
      </c>
      <c r="D67" s="130">
        <f>IF(UCDP!V67, UCDP!V67, "0.0")</f>
        <v>0.33727625483969309</v>
      </c>
      <c r="E67" s="130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130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130">
        <f>IF(ISNUMBER('1-5'!E66),'1-5'!E66, "XXX")</f>
        <v>9.1</v>
      </c>
      <c r="H67" s="130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130">
        <f>'2-1-2'!C66</f>
        <v>5.5219999999999998E-2</v>
      </c>
      <c r="J67" s="130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130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130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130">
        <f>IF(ISNUMBER('2-3-2'!M67),'2-3-2'!M67, "XXX")</f>
        <v>26.104351040000001</v>
      </c>
      <c r="N67" s="130">
        <f>IF(ISNUMBER('2-4-1'!S67), '2-4-1'!S67,IF(ISNUMBER('2-4-1'!T67),'2-4-1'!T67,IF(ISNUMBER('2-4-1'!U67),'2-4-1'!U67,IF(ISNUMBER('2-4-1'!V67),'2-4-1'!V67,'2013'!N67))))</f>
        <v>7.6</v>
      </c>
      <c r="O67" s="130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"XXX"))))</f>
        <v>73.134550000000004</v>
      </c>
      <c r="S67" s="130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130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130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130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130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130">
        <f>'3-1'!F66</f>
        <v>0.432</v>
      </c>
      <c r="Y67" s="224">
        <f>'3-2'!N66</f>
        <v>-0.88562536199999997</v>
      </c>
    </row>
    <row r="68" spans="1:25" ht="15">
      <c r="A68" s="19" t="s">
        <v>77</v>
      </c>
      <c r="B68" s="158" t="s">
        <v>77</v>
      </c>
      <c r="C68" s="130">
        <f>IF(ISNUMBER('1-1'!E68),'1-1'!E68, "XXX")</f>
        <v>1.3</v>
      </c>
      <c r="D68" s="130" t="str">
        <f>IF(UCDP!V68, UCDP!V68, "0.0")</f>
        <v>0.0</v>
      </c>
      <c r="E68" s="130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130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130">
        <f>IF(ISNUMBER('1-5'!E67),'1-5'!E67, "XXX")</f>
        <v>1.5</v>
      </c>
      <c r="H68" s="130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130">
        <f>'2-1-2'!C67</f>
        <v>0.57386000000000004</v>
      </c>
      <c r="J68" s="130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130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130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130">
        <f>IF(ISNUMBER('2-3-2'!M68),'2-3-2'!M68, "XXX")</f>
        <v>13.795636180000001</v>
      </c>
      <c r="N68" s="130">
        <f>IF(ISNUMBER('2-4-1'!S68), '2-4-1'!S68,IF(ISNUMBER('2-4-1'!T68),'2-4-1'!T68,IF(ISNUMBER('2-4-1'!U68),'2-4-1'!U68,IF(ISNUMBER('2-4-1'!V68),'2-4-1'!V68,'2013'!N68))))</f>
        <v>22.388999999999999</v>
      </c>
      <c r="O68" s="130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"XXX"))))</f>
        <v>82.980860000000007</v>
      </c>
      <c r="S68" s="130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130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130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130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130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130">
        <f>'3-1'!F67</f>
        <v>0.88900000000000001</v>
      </c>
      <c r="Y68" s="224">
        <f>'3-2'!N67</f>
        <v>1.3562477829999999</v>
      </c>
    </row>
    <row r="69" spans="1:25" ht="14">
      <c r="A69" s="19" t="s">
        <v>78</v>
      </c>
      <c r="B69" s="155" t="s">
        <v>78</v>
      </c>
      <c r="C69" s="130">
        <f>IF(ISNUMBER('1-1'!E69),'1-1'!E69, "XXX")</f>
        <v>7.8</v>
      </c>
      <c r="D69" s="130">
        <f>IF(UCDP!V69, UCDP!V69, "0.0")</f>
        <v>0.34090521090059095</v>
      </c>
      <c r="E69" s="130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130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130">
        <f>IF(ISNUMBER('1-5'!E68),'1-5'!E68, "XXX")</f>
        <v>7.8</v>
      </c>
      <c r="H69" s="130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130">
        <f>'2-1-2'!C68</f>
        <v>0.43336999999999998</v>
      </c>
      <c r="J69" s="130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130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130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130">
        <f>IF(ISNUMBER('2-3-2'!M69),'2-3-2'!M69, "XXX")</f>
        <v>23.811695100000001</v>
      </c>
      <c r="N69" s="130">
        <f>IF(ISNUMBER('2-4-1'!S69), '2-4-1'!S69,IF(ISNUMBER('2-4-1'!T69),'2-4-1'!T69,IF(ISNUMBER('2-4-1'!U69),'2-4-1'!U69,IF(ISNUMBER('2-4-1'!V69),'2-4-1'!V69,'2013'!N69))))</f>
        <v>16.035</v>
      </c>
      <c r="O69" s="130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"XXX"))))</f>
        <v>88.366399999999999</v>
      </c>
      <c r="S69" s="130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130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130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130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130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130">
        <f>'3-1'!F68</f>
        <v>0.751</v>
      </c>
      <c r="Y69" s="224">
        <f>'3-2'!N68</f>
        <v>0.63945025200000005</v>
      </c>
    </row>
    <row r="70" spans="1:25" ht="15">
      <c r="A70" s="19" t="s">
        <v>79</v>
      </c>
      <c r="B70" s="158" t="s">
        <v>79</v>
      </c>
      <c r="C70" s="130">
        <f>IF(ISNUMBER('1-1'!E70),'1-1'!E70, "XXX")</f>
        <v>2.2000000000000002</v>
      </c>
      <c r="D70" s="130" t="str">
        <f>IF(UCDP!V70, UCDP!V70, "0.0")</f>
        <v>0.0</v>
      </c>
      <c r="E70" s="130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130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130">
        <f>IF(ISNUMBER('1-5'!E69),'1-5'!E69, "XXX")</f>
        <v>3</v>
      </c>
      <c r="H70" s="130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130">
        <f>'2-1-2'!C69</f>
        <v>0.49142999999999998</v>
      </c>
      <c r="J70" s="130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130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130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130">
        <f>IF(ISNUMBER('2-3-2'!M70),'2-3-2'!M70, "XXX")</f>
        <v>20.54892731</v>
      </c>
      <c r="N70" s="130">
        <f>IF(ISNUMBER('2-4-1'!S70), '2-4-1'!S70,IF(ISNUMBER('2-4-1'!T70),'2-4-1'!T70,IF(ISNUMBER('2-4-1'!U70),'2-4-1'!U70,IF(ISNUMBER('2-4-1'!V70),'2-4-1'!V70,'2013'!N70))))</f>
        <v>27.629000000000001</v>
      </c>
      <c r="O70" s="130">
        <f>IF(ISNUMBER('2-4-2'!C70), '2-4-2'!C70, IF(ISNUMBER('2-4-2'!D70), '2-4-2'!D70, IF(ISNUMBER('2-4-2'!E70), '2-4-2'!E70, IF(ISNUMBER('2-4-2'!F70), '2-4-2'!F70, IF(ISNUMBER('2-4-2'!G70), '2-4-2'!G70, "XXX")))))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"XXX"))))</f>
        <v>75.178439999999995</v>
      </c>
      <c r="S70" s="130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130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130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130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130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130">
        <f>'3-1'!F69</f>
        <v>0.85499999999999998</v>
      </c>
      <c r="Y70" s="224">
        <f>'3-2'!N69</f>
        <v>1.0062577720000001</v>
      </c>
    </row>
    <row r="71" spans="1:25" ht="15">
      <c r="A71" s="19" t="s">
        <v>80</v>
      </c>
      <c r="B71" s="158" t="s">
        <v>80</v>
      </c>
      <c r="C71" s="130">
        <f>IF(ISNUMBER('1-1'!E71),'1-1'!E71, "XXX")</f>
        <v>6.1</v>
      </c>
      <c r="D71" s="130" t="str">
        <f>IF(UCDP!V71, UCDP!V71, "0.0")</f>
        <v>0.0</v>
      </c>
      <c r="E71" s="130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130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130">
        <f>IF(ISNUMBER('1-5'!E70),'1-5'!E70, "XXX")</f>
        <v>5.5</v>
      </c>
      <c r="H71" s="130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130">
        <f>'2-1-2'!C70</f>
        <v>0.28194999999999998</v>
      </c>
      <c r="J71" s="130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130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130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130">
        <f>IF(ISNUMBER('2-3-2'!M71),'2-3-2'!M71, "XXX")</f>
        <v>23.485483169999998</v>
      </c>
      <c r="N71" s="130">
        <f>IF(ISNUMBER('2-4-1'!S71), '2-4-1'!S71,IF(ISNUMBER('2-4-1'!T71),'2-4-1'!T71,IF(ISNUMBER('2-4-1'!U71),'2-4-1'!U71,IF(ISNUMBER('2-4-1'!V71),'2-4-1'!V71,'2013'!N71))))</f>
        <v>4.42</v>
      </c>
      <c r="O71" s="130">
        <f>IF(ISNUMBER('2-4-2'!C71), '2-4-2'!C71, IF(ISNUMBER('2-4-2'!D71), '2-4-2'!D71, IF(ISNUMBER('2-4-2'!E71), '2-4-2'!E71, IF(ISNUMBER('2-4-2'!F71), '2-4-2'!F71, IF(ISNUMBER('2-4-2'!G71), '2-4-2'!G71, "XXX")))))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"XXX"))))</f>
        <v>59.55621</v>
      </c>
      <c r="S71" s="130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130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130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130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130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130">
        <f>'3-1'!F70</f>
        <v>0.78400000000000003</v>
      </c>
      <c r="Y71" s="224">
        <f>'3-2'!N70</f>
        <v>0.52231979399999995</v>
      </c>
    </row>
    <row r="72" spans="1:25" ht="15">
      <c r="A72" s="19" t="s">
        <v>81</v>
      </c>
      <c r="B72" s="158" t="s">
        <v>81</v>
      </c>
      <c r="C72" s="130">
        <f>IF(ISNUMBER('1-1'!E72),'1-1'!E72, "XXX")</f>
        <v>3.7</v>
      </c>
      <c r="D72" s="130" t="str">
        <f>IF(UCDP!V72, UCDP!V72, "0.0")</f>
        <v>0.0</v>
      </c>
      <c r="E72" s="130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130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130">
        <f>IF(ISNUMBER('1-5'!E71),'1-5'!E71, "XXX")</f>
        <v>3.2</v>
      </c>
      <c r="H72" s="130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130">
        <f>'2-1-2'!C71</f>
        <v>0.52417000000000002</v>
      </c>
      <c r="J72" s="140">
        <f>AVERAGE('2-2-1'!Y72, '2-2-1'!AA72)</f>
        <v>2.5106299999999999</v>
      </c>
      <c r="K72" s="130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130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130">
        <f>IF(ISNUMBER('2-3-2'!M72),'2-3-2'!M72, "XXX")</f>
        <v>14.57036018</v>
      </c>
      <c r="N72" s="130">
        <f>IF(ISNUMBER('2-4-1'!S72), '2-4-1'!S72,IF(ISNUMBER('2-4-1'!T72),'2-4-1'!T72,IF(ISNUMBER('2-4-1'!U72),'2-4-1'!U72,IF(ISNUMBER('2-4-1'!V72),'2-4-1'!V72,'2013'!N72))))</f>
        <v>22.074000000000002</v>
      </c>
      <c r="O72" s="130">
        <f>IF(ISNUMBER('2-4-2'!C72), '2-4-2'!C72, IF(ISNUMBER('2-4-2'!D72), '2-4-2'!D72, IF(ISNUMBER('2-4-2'!E72), '2-4-2'!E72, IF(ISNUMBER('2-4-2'!F72), '2-4-2'!F72, IF(ISNUMBER('2-4-2'!G72), '2-4-2'!G72, "XXX")))))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"XXX"))))</f>
        <v>88.473010000000002</v>
      </c>
      <c r="S72" s="130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130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130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130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130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130">
        <f>'3-1'!F71</f>
        <v>0.85399999999999998</v>
      </c>
      <c r="Y72" s="224">
        <f>'3-2'!N71</f>
        <v>1.0816348790000001</v>
      </c>
    </row>
    <row r="73" spans="1:25" ht="15">
      <c r="A73" s="19" t="s">
        <v>82</v>
      </c>
      <c r="B73" s="158" t="s">
        <v>82</v>
      </c>
      <c r="C73" s="130">
        <f>IF(ISNUMBER('1-1'!E73),'1-1'!E73, "XXX")</f>
        <v>6.7</v>
      </c>
      <c r="D73" s="130" t="str">
        <f>IF(UCDP!V73, UCDP!V73, "0.0")</f>
        <v>0.0</v>
      </c>
      <c r="E73" s="130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130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130">
        <f>IF(ISNUMBER('1-5'!E72),'1-5'!E72, "XXX")</f>
        <v>7</v>
      </c>
      <c r="H73" s="130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130">
        <f>'2-1-2'!C72</f>
        <v>0.18063000000000001</v>
      </c>
      <c r="J73" s="130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130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130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130">
        <f>IF(ISNUMBER('2-3-2'!M73),'2-3-2'!M73, "XXX")</f>
        <v>21.85514641</v>
      </c>
      <c r="N73" s="130">
        <f>IF(ISNUMBER('2-4-1'!S73), '2-4-1'!S73,IF(ISNUMBER('2-4-1'!T73),'2-4-1'!T73,IF(ISNUMBER('2-4-1'!U73),'2-4-1'!U73,IF(ISNUMBER('2-4-1'!V73),'2-4-1'!V73,'2013'!N73))))</f>
        <v>8.9627878993394408</v>
      </c>
      <c r="O73" s="130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"XXX"))))</f>
        <v>85.574089999999998</v>
      </c>
      <c r="S73" s="130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130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130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130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130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130">
        <f>'3-1'!F72</f>
        <v>0.247</v>
      </c>
      <c r="Y73" s="224">
        <f>'3-2'!N72</f>
        <v>-0.69928097700000003</v>
      </c>
    </row>
    <row r="74" spans="1:25" ht="15">
      <c r="A74" s="19" t="s">
        <v>83</v>
      </c>
      <c r="B74" s="158" t="s">
        <v>83</v>
      </c>
      <c r="C74" s="130">
        <f>IF(ISNUMBER('1-1'!E74),'1-1'!E74, "XXX")</f>
        <v>6.2</v>
      </c>
      <c r="D74" s="130" t="str">
        <f>IF(UCDP!V74, UCDP!V74, "0.0")</f>
        <v>0.0</v>
      </c>
      <c r="E74" s="130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130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130">
        <f>IF(ISNUMBER('1-5'!E73),'1-5'!E73, "XXX")</f>
        <v>7.1</v>
      </c>
      <c r="H74" s="130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130">
        <f>'2-1-2'!C73</f>
        <v>0.17968999999999999</v>
      </c>
      <c r="J74" s="130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130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130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130">
        <f>IF(ISNUMBER('2-3-2'!M74),'2-3-2'!M74, "XXX")</f>
        <v>27.2958374</v>
      </c>
      <c r="N74" s="130">
        <f>IF(ISNUMBER('2-4-1'!S74), '2-4-1'!S74,IF(ISNUMBER('2-4-1'!T74),'2-4-1'!T74,IF(ISNUMBER('2-4-1'!U74),'2-4-1'!U74,IF(ISNUMBER('2-4-1'!V74),'2-4-1'!V74,'2013'!N74))))</f>
        <v>6.9910815926528791</v>
      </c>
      <c r="O74" s="130">
        <f>IF(ISNUMBER('2-4-2'!C74), '2-4-2'!C74, IF(ISNUMBER('2-4-2'!D74), '2-4-2'!D74, IF(ISNUMBER('2-4-2'!E74), '2-4-2'!E74, IF(ISNUMBER('2-4-2'!F74), '2-4-2'!F74, IF(ISNUMBER('2-4-2'!G74), '2-4-2'!G74, "XXX")))))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"XXX"))))</f>
        <v>69.580430000000007</v>
      </c>
      <c r="S74" s="130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130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130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130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130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130">
        <f>'3-1'!F73</f>
        <v>0.23899999999999999</v>
      </c>
      <c r="Y74" s="224">
        <f>'3-2'!N73</f>
        <v>-1.021527767</v>
      </c>
    </row>
    <row r="75" spans="1:25" ht="15">
      <c r="A75" s="19" t="s">
        <v>84</v>
      </c>
      <c r="B75" s="158" t="s">
        <v>84</v>
      </c>
      <c r="C75" s="130">
        <f>IF(ISNUMBER('1-1'!E75),'1-1'!E75, "XXX")</f>
        <v>8.4</v>
      </c>
      <c r="D75" s="130" t="str">
        <f>IF(UCDP!V75, UCDP!V75, "0.0")</f>
        <v>0.0</v>
      </c>
      <c r="E75" s="130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130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130">
        <f>IF(ISNUMBER('1-5'!E74),'1-5'!E74, "XXX")</f>
        <v>8</v>
      </c>
      <c r="H75" s="130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130">
        <f>'2-1-2'!C74</f>
        <v>6.368E-2</v>
      </c>
      <c r="J75" s="130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130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130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130">
        <f>IF(ISNUMBER('2-3-2'!M75),'2-3-2'!M75, "XXX")</f>
        <v>30.178573610000001</v>
      </c>
      <c r="N75" s="130">
        <f>IF(ISNUMBER('2-4-1'!S75), '2-4-1'!S75,IF(ISNUMBER('2-4-1'!T75),'2-4-1'!T75,IF(ISNUMBER('2-4-1'!U75),'2-4-1'!U75,IF(ISNUMBER('2-4-1'!V75),'2-4-1'!V75,'2013'!N75))))</f>
        <v>2.2832468677601119</v>
      </c>
      <c r="O75" s="130">
        <f>IF(ISNUMBER('2-4-2'!C75), '2-4-2'!C75, IF(ISNUMBER('2-4-2'!D75), '2-4-2'!D75, IF(ISNUMBER('2-4-2'!E75), '2-4-2'!E75, IF(ISNUMBER('2-4-2'!F75), '2-4-2'!F75, IF(ISNUMBER('2-4-2'!G75), '2-4-2'!G75, "XXX")))))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"XXX"))))</f>
        <v>34.034640000000003</v>
      </c>
      <c r="S75" s="130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130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130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130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130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130">
        <f>'3-1'!F74</f>
        <v>0.40799999999999997</v>
      </c>
      <c r="Y75" s="224">
        <f>'3-2'!N74</f>
        <v>-0.13754175599999999</v>
      </c>
    </row>
    <row r="76" spans="1:25" ht="15">
      <c r="A76" s="19" t="s">
        <v>191</v>
      </c>
      <c r="B76" s="158" t="s">
        <v>179</v>
      </c>
      <c r="C76" s="130">
        <f>IF(ISNUMBER('1-1'!E76),'1-1'!E76, "XXX")</f>
        <v>6.3</v>
      </c>
      <c r="D76" s="130" t="str">
        <f>IF(UCDP!V76, UCDP!V76, "0.0")</f>
        <v>0.0</v>
      </c>
      <c r="E76" s="130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130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130">
        <f>IF(ISNUMBER('1-5'!E75),'1-5'!E75, "XXX")</f>
        <v>2.8</v>
      </c>
      <c r="H76" s="130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130">
        <f>'2-1-2'!C75</f>
        <v>0.63902000000000003</v>
      </c>
      <c r="J76" s="130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130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130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130">
        <f>IF(ISNUMBER('2-3-2'!M76),'2-3-2'!M76, "XXX")</f>
        <v>34.018535610000001</v>
      </c>
      <c r="N76" s="130">
        <f>IF(ISNUMBER('2-4-1'!S76), '2-4-1'!S76,IF(ISNUMBER('2-4-1'!T76),'2-4-1'!T76,IF(ISNUMBER('2-4-1'!U76),'2-4-1'!U76,IF(ISNUMBER('2-4-1'!V76),'2-4-1'!V76,'2013'!N76))))</f>
        <v>8.2829999999999995</v>
      </c>
      <c r="O76" s="130">
        <f>IF(ISNUMBER('2-4-2'!C76), '2-4-2'!C76, IF(ISNUMBER('2-4-2'!D76), '2-4-2'!D76, IF(ISNUMBER('2-4-2'!E76), '2-4-2'!E76, IF(ISNUMBER('2-4-2'!F76), '2-4-2'!F76, IF(ISNUMBER('2-4-2'!G76), '2-4-2'!G76, "XXX")))))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"XXX"))))</f>
        <v>72.590620000000001</v>
      </c>
      <c r="S76" s="130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130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130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130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130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130">
        <f>'3-1'!F75</f>
        <v>0.77500000000000002</v>
      </c>
      <c r="Y76" s="224">
        <f>'3-2'!N75</f>
        <v>0.79162669200000002</v>
      </c>
    </row>
    <row r="77" spans="1:25" ht="15">
      <c r="A77" s="19" t="s">
        <v>86</v>
      </c>
      <c r="B77" s="158" t="s">
        <v>86</v>
      </c>
      <c r="C77" s="130">
        <f>IF(ISNUMBER('1-1'!E77),'1-1'!E77, "XXX")</f>
        <v>5.0999999999999996</v>
      </c>
      <c r="D77" s="130" t="str">
        <f>IF(UCDP!V77, UCDP!V77, "0.0")</f>
        <v>0.0</v>
      </c>
      <c r="E77" s="130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130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130">
        <f>IF(ISNUMBER('1-5'!E76),'1-5'!E76, "XXX")</f>
        <v>6.5</v>
      </c>
      <c r="H77" s="130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130">
        <f>'2-1-2'!C76</f>
        <v>0.25239</v>
      </c>
      <c r="J77" s="140">
        <f xml:space="preserve"> '2-2-1'!Y77</f>
        <v>2.2466599999999999</v>
      </c>
      <c r="K77" s="130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130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130">
        <f>IF(ISNUMBER('2-3-2'!M77),'2-3-2'!M77, "XXX")</f>
        <v>14.332143780000001</v>
      </c>
      <c r="N77" s="130">
        <f>IF(ISNUMBER('2-4-1'!S77), '2-4-1'!S77,IF(ISNUMBER('2-4-1'!T77),'2-4-1'!T77,IF(ISNUMBER('2-4-1'!U77),'2-4-1'!U77,IF(ISNUMBER('2-4-1'!V77),'2-4-1'!V77,'2013'!N77))))</f>
        <v>11.436999999999999</v>
      </c>
      <c r="O77" s="130">
        <f>IF(ISNUMBER('2-4-2'!C77), '2-4-2'!C77, IF(ISNUMBER('2-4-2'!D77), '2-4-2'!D77, IF(ISNUMBER('2-4-2'!E77), '2-4-2'!E77, IF(ISNUMBER('2-4-2'!F77), '2-4-2'!F77, IF(ISNUMBER('2-4-2'!G77), '2-4-2'!G77, "XXX")))))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"XXX"))))</f>
        <v>98.309970000000007</v>
      </c>
      <c r="S77" s="130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130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130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130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130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130">
        <f>'3-1'!F76</f>
        <v>0.32</v>
      </c>
      <c r="Y77" s="224">
        <f>'3-2'!N76</f>
        <v>-0.43323063899999997</v>
      </c>
    </row>
    <row r="78" spans="1:25" ht="14">
      <c r="A78" s="19" t="s">
        <v>177</v>
      </c>
      <c r="B78" s="155" t="s">
        <v>177</v>
      </c>
      <c r="C78" s="130">
        <f>IF(ISNUMBER('1-1'!E78),'1-1'!E78, "XXX")</f>
        <v>7.6</v>
      </c>
      <c r="D78" s="130" t="str">
        <f>IF(UCDP!V78, UCDP!V78, "0.0")</f>
        <v>0.0</v>
      </c>
      <c r="E78" s="130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130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130">
        <f>IF(ISNUMBER('1-5'!E77),'1-5'!E77, "XXX")</f>
        <v>7.6</v>
      </c>
      <c r="H78" s="130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130">
        <f>'2-1-2'!C77</f>
        <v>9.1749999999999998E-2</v>
      </c>
      <c r="J78" s="130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130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130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130">
        <f>IF(ISNUMBER('2-3-2'!M78),'2-3-2'!M78, "XXX")</f>
        <v>43.09150314</v>
      </c>
      <c r="N78" s="130">
        <f>IF(ISNUMBER('2-4-1'!S78), '2-4-1'!S78,IF(ISNUMBER('2-4-1'!T78),'2-4-1'!T78,IF(ISNUMBER('2-4-1'!U78),'2-4-1'!U78,IF(ISNUMBER('2-4-1'!V78),'2-4-1'!V78,'2013'!N78))))</f>
        <v>8.174006088869918</v>
      </c>
      <c r="O78" s="130">
        <f>IF(ISNUMBER('2-4-2'!C78), '2-4-2'!C78, IF(ISNUMBER('2-4-2'!D78), '2-4-2'!D78, IF(ISNUMBER('2-4-2'!E78), '2-4-2'!E78, IF(ISNUMBER('2-4-2'!F78), '2-4-2'!F78, IF(ISNUMBER('2-4-2'!G78), '2-4-2'!G78, "XXX")))))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"XXX"))))</f>
        <v>56.249369999999999</v>
      </c>
      <c r="S78" s="130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130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130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130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130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130">
        <f>'3-1'!F77</f>
        <v>0.38200000000000001</v>
      </c>
      <c r="Y78" s="224">
        <f>'3-2'!N77</f>
        <v>-0.829940915</v>
      </c>
    </row>
    <row r="79" spans="1:25" ht="15">
      <c r="A79" s="19" t="s">
        <v>192</v>
      </c>
      <c r="B79" s="158" t="s">
        <v>87</v>
      </c>
      <c r="C79" s="130">
        <f>IF(ISNUMBER('1-1'!E79),'1-1'!E79, "XXX")</f>
        <v>7.3</v>
      </c>
      <c r="D79" s="130" t="str">
        <f>IF(UCDP!V79, UCDP!V79, "0.0")</f>
        <v>0.0</v>
      </c>
      <c r="E79" s="130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130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130">
        <f>IF(ISNUMBER('1-5'!E78),'1-5'!E78, "XXX")</f>
        <v>8.6999999999999993</v>
      </c>
      <c r="H79" s="130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130">
        <f>'2-1-2'!C78</f>
        <v>3.2910000000000002E-2</v>
      </c>
      <c r="J79" s="130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130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130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130">
        <f>IF(ISNUMBER('2-3-2'!M79),'2-3-2'!M79, "XXX")</f>
        <v>35.96009445</v>
      </c>
      <c r="N79" s="130">
        <f>IF(ISNUMBER('2-4-1'!S79), '2-4-1'!S79,IF(ISNUMBER('2-4-1'!T79),'2-4-1'!T79,IF(ISNUMBER('2-4-1'!U79),'2-4-1'!U79,IF(ISNUMBER('2-4-1'!V79),'2-4-1'!V79,'2013'!N79))))</f>
        <v>0.67520000000000002</v>
      </c>
      <c r="O79" s="130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"XXX"))))</f>
        <v>17.43676</v>
      </c>
      <c r="S79" s="130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130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130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130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130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130">
        <f>'3-1'!F78</f>
        <v>9.0999999999999998E-2</v>
      </c>
      <c r="Y79" s="224">
        <f>'3-2'!N78</f>
        <v>-1.5486189130000001</v>
      </c>
    </row>
    <row r="80" spans="1:25" ht="14">
      <c r="A80" s="19" t="s">
        <v>88</v>
      </c>
      <c r="B80" s="155" t="s">
        <v>88</v>
      </c>
      <c r="C80" s="130">
        <f>IF(ISNUMBER('1-1'!E80),'1-1'!E80, "XXX")</f>
        <v>4.5</v>
      </c>
      <c r="D80" s="130" t="str">
        <f>IF(UCDP!V80, UCDP!V80, "0.0")</f>
        <v>0.0</v>
      </c>
      <c r="E80" s="130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140">
        <f xml:space="preserve"> '1-4'!AK80</f>
        <v>2</v>
      </c>
      <c r="G80" s="130">
        <f>IF(ISNUMBER('1-5'!E79),'1-5'!E79, "XXX")</f>
        <v>3.5</v>
      </c>
      <c r="H80" s="130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130">
        <f>'2-1-2'!C79</f>
        <v>0.37620999999999999</v>
      </c>
      <c r="J80" s="130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130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130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130">
        <f>IF(ISNUMBER('2-3-2'!M80),'2-3-2'!M80, "XXX")</f>
        <v>37.185649869999999</v>
      </c>
      <c r="N80" s="130">
        <f>IF(ISNUMBER('2-4-1'!S80), '2-4-1'!S80,IF(ISNUMBER('2-4-1'!T80),'2-4-1'!T80,IF(ISNUMBER('2-4-1'!U80),'2-4-1'!U80,IF(ISNUMBER('2-4-1'!V80),'2-4-1'!V80,'2013'!N80))))</f>
        <v>18.710999999999999</v>
      </c>
      <c r="O80" s="130">
        <f>IF(ISNUMBER('2-4-2'!C80), '2-4-2'!C80, IF(ISNUMBER('2-4-2'!D80), '2-4-2'!D80, IF(ISNUMBER('2-4-2'!E80), '2-4-2'!E80, IF(ISNUMBER('2-4-2'!F80), '2-4-2'!F80, IF(ISNUMBER('2-4-2'!G80), '2-4-2'!G80, "XXX")))))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"XXX"))))</f>
        <v>88.447209999999998</v>
      </c>
      <c r="S80" s="130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130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130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130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130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130">
        <f>'3-1'!F79</f>
        <v>0.78700000000000003</v>
      </c>
      <c r="Y80" s="224">
        <f>'3-2'!N79</f>
        <v>0.84309041500000004</v>
      </c>
    </row>
    <row r="81" spans="1:25" ht="15">
      <c r="A81" s="19" t="s">
        <v>89</v>
      </c>
      <c r="B81" s="158" t="s">
        <v>89</v>
      </c>
      <c r="C81" s="130">
        <f>IF(ISNUMBER('1-1'!E81),'1-1'!E81, "XXX")</f>
        <v>8.1</v>
      </c>
      <c r="D81" s="130" t="str">
        <f>IF(UCDP!V81, UCDP!V81, "0.0")</f>
        <v>0.0</v>
      </c>
      <c r="E81" s="130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130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130">
        <f>IF(ISNUMBER('1-5'!E80),'1-5'!E80, "XXX")</f>
        <v>6.8</v>
      </c>
      <c r="H81" s="130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130">
        <f>'2-1-2'!C80</f>
        <v>0.19646</v>
      </c>
      <c r="J81" s="130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130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130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130">
        <f>IF(ISNUMBER('2-3-2'!M81),'2-3-2'!M81, "XXX")</f>
        <v>43.585006710000002</v>
      </c>
      <c r="N81" s="130">
        <f>IF(ISNUMBER('2-4-1'!S81), '2-4-1'!S81,IF(ISNUMBER('2-4-1'!T81),'2-4-1'!T81,IF(ISNUMBER('2-4-1'!U81),'2-4-1'!U81,IF(ISNUMBER('2-4-1'!V81),'2-4-1'!V81,'2013'!N81))))</f>
        <v>0.95694415357766105</v>
      </c>
      <c r="O81" s="130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"XXX"))))</f>
        <v>63.664200000000001</v>
      </c>
      <c r="S81" s="130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130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130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130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130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130">
        <f>'3-1'!F80</f>
        <v>0.503</v>
      </c>
      <c r="Y81" s="224">
        <f>'3-2'!N80</f>
        <v>-0.246291116</v>
      </c>
    </row>
    <row r="82" spans="1:25" ht="14">
      <c r="A82" s="19" t="s">
        <v>90</v>
      </c>
      <c r="B82" s="155" t="s">
        <v>90</v>
      </c>
      <c r="C82" s="130">
        <f>IF(ISNUMBER('1-1'!E82),'1-1'!E82, "XXX")</f>
        <v>6.8</v>
      </c>
      <c r="D82" s="130" t="str">
        <f>IF(UCDP!V82, UCDP!V82, "0.0")</f>
        <v>0.0</v>
      </c>
      <c r="E82" s="130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130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130">
        <f>IF(ISNUMBER('1-5'!E81),'1-5'!E81, "XXX")</f>
        <v>6.3</v>
      </c>
      <c r="H82" s="130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130">
        <f>'2-1-2'!C81</f>
        <v>3.9989999999999998E-2</v>
      </c>
      <c r="J82" s="140">
        <f xml:space="preserve"> '2-2-1'!Y82</f>
        <v>6.8289</v>
      </c>
      <c r="K82" s="130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130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130">
        <f>IF(ISNUMBER('2-3-2'!M82),'2-3-2'!M82, "XXX")</f>
        <v>21.142807009999999</v>
      </c>
      <c r="N82" s="130">
        <f>IF(ISNUMBER('2-4-1'!S82), '2-4-1'!S82,IF(ISNUMBER('2-4-1'!T82),'2-4-1'!T82,IF(ISNUMBER('2-4-1'!U82),'2-4-1'!U82,IF(ISNUMBER('2-4-1'!V82),'2-4-1'!V82,'2013'!N82))))</f>
        <v>16.287435869999999</v>
      </c>
      <c r="O82" s="130">
        <f>IF(ISNUMBER('2-4-2'!C82), '2-4-2'!C82, IF(ISNUMBER('2-4-2'!D82), '2-4-2'!D82, IF(ISNUMBER('2-4-2'!E82), '2-4-2'!E82, IF(ISNUMBER('2-4-2'!F82), '2-4-2'!F82, IF(ISNUMBER('2-4-2'!G82), '2-4-2'!G82, "XXX")))))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"XXX"))))</f>
        <v>41.008620000000001</v>
      </c>
      <c r="S82" s="130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130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130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130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130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130">
        <f>'3-1'!F81</f>
        <v>0.57299999999999995</v>
      </c>
      <c r="Y82" s="224">
        <f>'3-2'!N81</f>
        <v>-2.3909261000000001E-2</v>
      </c>
    </row>
    <row r="83" spans="1:25" ht="15">
      <c r="A83" s="19" t="s">
        <v>91</v>
      </c>
      <c r="B83" s="158" t="s">
        <v>91</v>
      </c>
      <c r="C83" s="130">
        <f>IF(ISNUMBER('1-1'!E83),'1-1'!E83, "XXX")</f>
        <v>8.9</v>
      </c>
      <c r="D83" s="130" t="str">
        <f>IF(UCDP!V83, UCDP!V83, "0.0")</f>
        <v>0.0</v>
      </c>
      <c r="E83" s="130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130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130">
        <f>IF(ISNUMBER('1-5'!E82),'1-5'!E82, "XXX")</f>
        <v>6.5</v>
      </c>
      <c r="H83" s="130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130">
        <f>'2-1-2'!C82</f>
        <v>1.8919999999999999E-2</v>
      </c>
      <c r="J83" s="140">
        <f xml:space="preserve"> '2-2-1'!X83</f>
        <v>0.75615999999999994</v>
      </c>
      <c r="K83" s="130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130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130">
        <f>IF(ISNUMBER('2-3-2'!M83),'2-3-2'!M83, "XXX")</f>
        <v>50.871131900000002</v>
      </c>
      <c r="N83" s="130">
        <f>IF(ISNUMBER('2-4-1'!S83), '2-4-1'!S83,IF(ISNUMBER('2-4-1'!T83),'2-4-1'!T83,IF(ISNUMBER('2-4-1'!U83),'2-4-1'!U83,IF(ISNUMBER('2-4-1'!V83),'2-4-1'!V83,'2013'!N83))))</f>
        <v>3.3492430400000002</v>
      </c>
      <c r="O83" s="130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"XXX"))))</f>
        <v>20.886230000000001</v>
      </c>
      <c r="S83" s="130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130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130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130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130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130">
        <f>'3-1'!F82</f>
        <v>0.64200000000000002</v>
      </c>
      <c r="Y83" s="224">
        <f>'3-2'!N82</f>
        <v>-0.13023689399999999</v>
      </c>
    </row>
    <row r="84" spans="1:25" ht="15">
      <c r="A84" s="19" t="s">
        <v>92</v>
      </c>
      <c r="B84" s="158" t="s">
        <v>92</v>
      </c>
      <c r="C84" s="130">
        <f>IF(ISNUMBER('1-1'!E84),'1-1'!E84, "XXX")</f>
        <v>4.0999999999999996</v>
      </c>
      <c r="D84" s="130" t="str">
        <f>IF(UCDP!V84, UCDP!V84, "0.0")</f>
        <v>0.0</v>
      </c>
      <c r="E84" s="130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130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130">
        <f>IF(ISNUMBER('1-5'!E83),'1-5'!E83, "XXX")</f>
        <v>3.3</v>
      </c>
      <c r="H84" s="130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130">
        <f>'2-1-2'!C83</f>
        <v>0.44131999999999999</v>
      </c>
      <c r="J84" s="130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130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130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130">
        <f>IF(ISNUMBER('2-3-2'!M84),'2-3-2'!M84, "XXX")</f>
        <v>27.591079709999999</v>
      </c>
      <c r="N84" s="130">
        <f>IF(ISNUMBER('2-4-1'!S84), '2-4-1'!S84,IF(ISNUMBER('2-4-1'!T84),'2-4-1'!T84,IF(ISNUMBER('2-4-1'!U84),'2-4-1'!U84,IF(ISNUMBER('2-4-1'!V84),'2-4-1'!V84,'2013'!N84))))</f>
        <v>18.899999999999999</v>
      </c>
      <c r="O84" s="130">
        <f>IF(ISNUMBER('2-4-2'!C84), '2-4-2'!C84, IF(ISNUMBER('2-4-2'!D84), '2-4-2'!D84, IF(ISNUMBER('2-4-2'!E84), '2-4-2'!E84, IF(ISNUMBER('2-4-2'!F84), '2-4-2'!F84, IF(ISNUMBER('2-4-2'!G84), '2-4-2'!G84, "XXX")))))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"XXX"))))</f>
        <v>88.227530000000002</v>
      </c>
      <c r="S84" s="130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130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130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130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130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130">
        <f>'3-1'!F83</f>
        <v>0.85299999999999998</v>
      </c>
      <c r="Y84" s="224">
        <f>'3-2'!N83</f>
        <v>0.96060150899999996</v>
      </c>
    </row>
    <row r="85" spans="1:25" ht="15">
      <c r="A85" s="19" t="s">
        <v>93</v>
      </c>
      <c r="B85" s="158" t="s">
        <v>93</v>
      </c>
      <c r="C85" s="130">
        <f>IF(ISNUMBER('1-1'!E85),'1-1'!E85, "XXX")</f>
        <v>2.2999999999999998</v>
      </c>
      <c r="D85" s="130" t="str">
        <f>IF(UCDP!V85, UCDP!V85, "0.0")</f>
        <v>0.0</v>
      </c>
      <c r="E85" s="130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130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130">
        <f>IF(ISNUMBER('1-5'!E84),'1-5'!E84, "XXX")</f>
        <v>1.3</v>
      </c>
      <c r="H85" s="130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130">
        <f>'2-1-2'!C84</f>
        <v>0.71375</v>
      </c>
      <c r="J85" s="130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130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130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130">
        <f>IF(ISNUMBER('2-3-2'!M85),'2-3-2'!M85, "XXX")</f>
        <v>10.231861110000001</v>
      </c>
      <c r="N85" s="130">
        <f>IF(ISNUMBER('2-4-1'!S85), '2-4-1'!S85,IF(ISNUMBER('2-4-1'!T85),'2-4-1'!T85,IF(ISNUMBER('2-4-1'!U85),'2-4-1'!U85,IF(ISNUMBER('2-4-1'!V85),'2-4-1'!V85,'2013'!N85))))</f>
        <v>22.91</v>
      </c>
      <c r="O85" s="130">
        <f>IF(ISNUMBER('2-4-2'!C85), '2-4-2'!C85, IF(ISNUMBER('2-4-2'!D85), '2-4-2'!D85, IF(ISNUMBER('2-4-2'!E85), '2-4-2'!E85, IF(ISNUMBER('2-4-2'!F85), '2-4-2'!F85, IF(ISNUMBER('2-4-2'!G85), '2-4-2'!G85, "XXX")))))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"XXX"))))</f>
        <v>91.167429999999996</v>
      </c>
      <c r="S85" s="130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130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130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130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130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130">
        <f>'3-1'!F84</f>
        <v>0.876</v>
      </c>
      <c r="Y85" s="224">
        <f>'3-2'!N84</f>
        <v>1.5986086129999999</v>
      </c>
    </row>
    <row r="86" spans="1:25" ht="15">
      <c r="A86" s="19" t="s">
        <v>94</v>
      </c>
      <c r="B86" s="158" t="s">
        <v>94</v>
      </c>
      <c r="C86" s="130">
        <f>IF(ISNUMBER('1-1'!E86),'1-1'!E86, "XXX")</f>
        <v>8</v>
      </c>
      <c r="D86" s="130" t="str">
        <f>IF(UCDP!V86, UCDP!V86, "0.0")</f>
        <v>0.0</v>
      </c>
      <c r="E86" s="130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130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130">
        <f>IF(ISNUMBER('1-5'!E85),'1-5'!E85, "XXX")</f>
        <v>5.8</v>
      </c>
      <c r="H86" s="130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130">
        <f>'2-1-2'!C85</f>
        <v>3.0079999999999999E-2</v>
      </c>
      <c r="J86" s="130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130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130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130">
        <f>IF(ISNUMBER('2-3-2'!M86),'2-3-2'!M86, "XXX")</f>
        <v>36.512783050000003</v>
      </c>
      <c r="N86" s="130">
        <f>IF(ISNUMBER('2-4-1'!S86), '2-4-1'!S86,IF(ISNUMBER('2-4-1'!T86),'2-4-1'!T86,IF(ISNUMBER('2-4-1'!U86),'2-4-1'!U86,IF(ISNUMBER('2-4-1'!V86),'2-4-1'!V86,'2013'!N86))))</f>
        <v>0.63999680916507584</v>
      </c>
      <c r="O86" s="130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"XXX"))))</f>
        <v>10.810560000000001</v>
      </c>
      <c r="S86" s="130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130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130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130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130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130">
        <f>'3-1'!F85</f>
        <v>0.22600000000000001</v>
      </c>
      <c r="Y86" s="224">
        <f>'3-2'!N85</f>
        <v>-0.74391889600000005</v>
      </c>
    </row>
    <row r="87" spans="1:25" ht="15">
      <c r="A87" s="19" t="s">
        <v>95</v>
      </c>
      <c r="B87" s="158" t="s">
        <v>95</v>
      </c>
      <c r="C87" s="130">
        <f>IF(ISNUMBER('1-1'!E87),'1-1'!E87, "XXX")</f>
        <v>8.6</v>
      </c>
      <c r="D87" s="130" t="str">
        <f>IF(UCDP!V87, UCDP!V87, "0.0")</f>
        <v>0.0</v>
      </c>
      <c r="E87" s="130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130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130">
        <f>IF(ISNUMBER('1-5'!E86),'1-5'!E86, "XXX")</f>
        <v>7.3</v>
      </c>
      <c r="H87" s="130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130">
        <f>'2-1-2'!C86</f>
        <v>1.8110000000000001E-2</v>
      </c>
      <c r="J87" s="130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130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130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130">
        <f>IF(ISNUMBER('2-3-2'!M87),'2-3-2'!M87, "XXX")</f>
        <v>10.92772293</v>
      </c>
      <c r="N87" s="130">
        <f>IF(ISNUMBER('2-4-1'!S87), '2-4-1'!S87,IF(ISNUMBER('2-4-1'!T87),'2-4-1'!T87,IF(ISNUMBER('2-4-1'!U87),'2-4-1'!U87,IF(ISNUMBER('2-4-1'!V87),'2-4-1'!V87,'2013'!N87))))</f>
        <v>0.99465048534524914</v>
      </c>
      <c r="O87" s="130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"XXX"))))</f>
        <v>38.71772</v>
      </c>
      <c r="S87" s="130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130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130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130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130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130">
        <f>'3-1'!F86</f>
        <v>0.52</v>
      </c>
      <c r="Y87" s="224">
        <f>'3-2'!N86</f>
        <v>-0.110475183</v>
      </c>
    </row>
    <row r="88" spans="1:25" ht="15">
      <c r="A88" s="19" t="s">
        <v>96</v>
      </c>
      <c r="B88" s="158" t="s">
        <v>96</v>
      </c>
      <c r="C88" s="130">
        <f>IF(ISNUMBER('1-1'!E88),'1-1'!E88, "XXX")</f>
        <v>5.4</v>
      </c>
      <c r="D88" s="130" t="str">
        <f>IF(UCDP!V88, UCDP!V88, "0.0")</f>
        <v>0.0</v>
      </c>
      <c r="E88" s="130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130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130">
        <f>IF(ISNUMBER('1-5'!E87),'1-5'!E87, "XXX")</f>
        <v>6.8</v>
      </c>
      <c r="H88" s="130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130">
        <f>'2-1-2'!C87</f>
        <v>0.34375</v>
      </c>
      <c r="J88" s="130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130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130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130">
        <f>IF(ISNUMBER('2-3-2'!M88),'2-3-2'!M88, "XXX")</f>
        <v>34.116699220000001</v>
      </c>
      <c r="N88" s="130">
        <f>IF(ISNUMBER('2-4-1'!S88), '2-4-1'!S88,IF(ISNUMBER('2-4-1'!T88),'2-4-1'!T88,IF(ISNUMBER('2-4-1'!U88),'2-4-1'!U88,IF(ISNUMBER('2-4-1'!V88),'2-4-1'!V88,'2013'!N88))))</f>
        <v>3.4387699999999999</v>
      </c>
      <c r="O88" s="130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"XXX"))))</f>
        <v>74.367840000000001</v>
      </c>
      <c r="S88" s="130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130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130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130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130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130">
        <f>'3-1'!F87</f>
        <v>0.32400000000000001</v>
      </c>
      <c r="Y88" s="224">
        <f>'3-2'!N87</f>
        <v>-0.40953031200000001</v>
      </c>
    </row>
    <row r="89" spans="1:25" ht="15">
      <c r="A89" s="19" t="s">
        <v>97</v>
      </c>
      <c r="B89" s="158" t="s">
        <v>97</v>
      </c>
      <c r="C89" s="130">
        <f>IF(ISNUMBER('1-1'!E89),'1-1'!E89, "XXX")</f>
        <v>5.8</v>
      </c>
      <c r="D89" s="130" t="str">
        <f>IF(UCDP!V89, UCDP!V89, "0.0")</f>
        <v>0.0</v>
      </c>
      <c r="E89" s="130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130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130">
        <f>IF(ISNUMBER('1-5'!E88),'1-5'!E88, "XXX")</f>
        <v>7.3</v>
      </c>
      <c r="H89" s="130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130">
        <f>'2-1-2'!C88</f>
        <v>0.28859000000000001</v>
      </c>
      <c r="J89" s="130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130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130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130">
        <f>IF(ISNUMBER('2-3-2'!M89),'2-3-2'!M89, "XXX")</f>
        <v>40.07978439</v>
      </c>
      <c r="N89" s="130">
        <f>IF(ISNUMBER('2-4-1'!S89), '2-4-1'!S89,IF(ISNUMBER('2-4-1'!T89),'2-4-1'!T89,IF(ISNUMBER('2-4-1'!U89),'2-4-1'!U89,IF(ISNUMBER('2-4-1'!V89),'2-4-1'!V89,'2013'!N89))))</f>
        <v>5.1371503689410298</v>
      </c>
      <c r="O89" s="130">
        <f>IF(ISNUMBER('2-4-2'!C89), '2-4-2'!C89, IF(ISNUMBER('2-4-2'!D89), '2-4-2'!D89, IF(ISNUMBER('2-4-2'!E89), '2-4-2'!E89, IF(ISNUMBER('2-4-2'!F89), '2-4-2'!F89, IF(ISNUMBER('2-4-2'!G89), '2-4-2'!G89, "XXX")))))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"XXX"))))</f>
        <v>72.357399999999998</v>
      </c>
      <c r="S89" s="130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130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130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130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130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130">
        <f>'3-1'!F88</f>
        <v>0.61499999999999999</v>
      </c>
      <c r="Y89" s="224">
        <f>'3-2'!N88</f>
        <v>1.3679224E-2</v>
      </c>
    </row>
    <row r="90" spans="1:25" ht="15">
      <c r="A90" s="19" t="s">
        <v>98</v>
      </c>
      <c r="B90" s="158" t="s">
        <v>98</v>
      </c>
      <c r="C90" s="130">
        <f>IF(ISNUMBER('1-1'!E90),'1-1'!E90, "XXX")</f>
        <v>7</v>
      </c>
      <c r="D90" s="130">
        <f>IF(UCDP!V90, UCDP!V90, "0.0")</f>
        <v>3.7660903036825594E-2</v>
      </c>
      <c r="E90" s="130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130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130">
        <f>IF(ISNUMBER('1-5'!E89),'1-5'!E89, "XXX")</f>
        <v>5</v>
      </c>
      <c r="H90" s="130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130">
        <f>'2-1-2'!C89</f>
        <v>2.9069999999999999E-2</v>
      </c>
      <c r="J90" s="130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130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130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130">
        <f>IF(ISNUMBER('2-3-2'!M90),'2-3-2'!M90, "XXX")</f>
        <v>56.266246799999998</v>
      </c>
      <c r="N90" s="130">
        <f>IF(ISNUMBER('2-4-1'!S90), '2-4-1'!S90,IF(ISNUMBER('2-4-1'!T90),'2-4-1'!T90,IF(ISNUMBER('2-4-1'!U90),'2-4-1'!U90,IF(ISNUMBER('2-4-1'!V90),'2-4-1'!V90,'2013'!N90))))</f>
        <v>4.8840000000000003</v>
      </c>
      <c r="O90" s="130">
        <f>IF(ISNUMBER('2-4-2'!C90), '2-4-2'!C90, IF(ISNUMBER('2-4-2'!D90), '2-4-2'!D90, IF(ISNUMBER('2-4-2'!E90), '2-4-2'!E90, IF(ISNUMBER('2-4-2'!F90), '2-4-2'!F90, IF(ISNUMBER('2-4-2'!G90), '2-4-2'!G90, "XXX")))))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"XXX"))))</f>
        <v>17.110800000000001</v>
      </c>
      <c r="S90" s="130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130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130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130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130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130">
        <f>'3-1'!F89</f>
        <v>0.59699999999999998</v>
      </c>
      <c r="Y90" s="224">
        <f>'3-2'!N89</f>
        <v>0.22738771099999999</v>
      </c>
    </row>
    <row r="91" spans="1:25" ht="15">
      <c r="A91" s="19" t="s">
        <v>99</v>
      </c>
      <c r="B91" s="158" t="s">
        <v>99</v>
      </c>
      <c r="C91" s="130">
        <f>IF(ISNUMBER('1-1'!E91),'1-1'!E91, "XXX")</f>
        <v>4.8</v>
      </c>
      <c r="D91" s="130" t="str">
        <f>IF(UCDP!V91, UCDP!V91, "0.0")</f>
        <v>0.0</v>
      </c>
      <c r="E91" s="130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130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130">
        <f>IF(ISNUMBER('1-5'!E90),'1-5'!E90, "XXX")</f>
        <v>3.7</v>
      </c>
      <c r="H91" s="130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130">
        <f>'2-1-2'!C90</f>
        <v>0.48626999999999998</v>
      </c>
      <c r="J91" s="130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130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130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130">
        <f>IF(ISNUMBER('2-3-2'!M91),'2-3-2'!M91, "XXX")</f>
        <v>33.02582932</v>
      </c>
      <c r="N91" s="130">
        <f>IF(ISNUMBER('2-4-1'!S91), '2-4-1'!S91,IF(ISNUMBER('2-4-1'!T91),'2-4-1'!T91,IF(ISNUMBER('2-4-1'!U91),'2-4-1'!U91,IF(ISNUMBER('2-4-1'!V91),'2-4-1'!V91,'2013'!N91))))</f>
        <v>19.3</v>
      </c>
      <c r="O91" s="130">
        <f>IF(ISNUMBER('2-4-2'!C91), '2-4-2'!C91, IF(ISNUMBER('2-4-2'!D91), '2-4-2'!D91, IF(ISNUMBER('2-4-2'!E91), '2-4-2'!E91, IF(ISNUMBER('2-4-2'!F91), '2-4-2'!F91, IF(ISNUMBER('2-4-2'!G91), '2-4-2'!G91, "XXX")))))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"XXX"))))</f>
        <v>86.178650000000005</v>
      </c>
      <c r="S91" s="130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130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130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130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130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130">
        <f>'3-1'!F90</f>
        <v>0.82599999999999996</v>
      </c>
      <c r="Y91" s="224">
        <f>'3-2'!N90</f>
        <v>1.204078794</v>
      </c>
    </row>
    <row r="92" spans="1:25" ht="15">
      <c r="A92" s="19" t="s">
        <v>100</v>
      </c>
      <c r="B92" s="158" t="s">
        <v>100</v>
      </c>
      <c r="C92" s="130">
        <f>IF(ISNUMBER('1-1'!E92),'1-1'!E92, "XXX")</f>
        <v>7.6</v>
      </c>
      <c r="D92" s="130">
        <f>IF(UCDP!V92, UCDP!V92, "0.0")</f>
        <v>3.3923475073995582E-2</v>
      </c>
      <c r="E92" s="130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130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130">
        <f>IF(ISNUMBER('1-5'!E91),'1-5'!E91, "XXX")</f>
        <v>7.3</v>
      </c>
      <c r="H92" s="130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130">
        <f>'2-1-2'!C91</f>
        <v>7.9810000000000006E-2</v>
      </c>
      <c r="J92" s="140">
        <f>AVERAGE('2-2-1'!Y92, '2-2-1'!AA92)</f>
        <v>1.9208049999999999</v>
      </c>
      <c r="K92" s="130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130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130">
        <f>IF(ISNUMBER('2-3-2'!M92),'2-3-2'!M92, "XXX")</f>
        <v>62.635971069999997</v>
      </c>
      <c r="N92" s="130">
        <f>IF(ISNUMBER('2-4-1'!S92), '2-4-1'!S92,IF(ISNUMBER('2-4-1'!T92),'2-4-1'!T92,IF(ISNUMBER('2-4-1'!U92),'2-4-1'!U92,IF(ISNUMBER('2-4-1'!V92),'2-4-1'!V92,'2013'!N92))))</f>
        <v>4.8683750000000003</v>
      </c>
      <c r="O92" s="130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"XXX"))))</f>
        <v>43.061019999999999</v>
      </c>
      <c r="S92" s="130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130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130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130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130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130">
        <f>'3-1'!F91</f>
        <v>0.47299999999999998</v>
      </c>
      <c r="Y92" s="224">
        <f>'3-2'!N91</f>
        <v>-0.80569946800000003</v>
      </c>
    </row>
    <row r="93" spans="1:25" ht="15">
      <c r="A93" s="19" t="s">
        <v>101</v>
      </c>
      <c r="B93" s="158" t="s">
        <v>101</v>
      </c>
      <c r="C93" s="130">
        <f>IF(ISNUMBER('1-1'!E93),'1-1'!E93, "XXX")</f>
        <v>3.6</v>
      </c>
      <c r="D93" s="130" t="str">
        <f>IF(UCDP!V93, UCDP!V93, "0.0")</f>
        <v>0.0</v>
      </c>
      <c r="E93" s="130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130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130">
        <f>IF(ISNUMBER('1-5'!E92),'1-5'!E92, "XXX")</f>
        <v>3.7</v>
      </c>
      <c r="H93" s="130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130">
        <f>'2-1-2'!C92</f>
        <v>0.26468999999999998</v>
      </c>
      <c r="J93" s="130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130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130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130">
        <f>IF(ISNUMBER('2-3-2'!M93),'2-3-2'!M93, "XXX")</f>
        <v>52.316856379999997</v>
      </c>
      <c r="N93" s="130">
        <f>IF(ISNUMBER('2-4-1'!S93), '2-4-1'!S93,IF(ISNUMBER('2-4-1'!T93),'2-4-1'!T93,IF(ISNUMBER('2-4-1'!U93),'2-4-1'!U93,IF(ISNUMBER('2-4-1'!V93),'2-4-1'!V93,'2013'!N93))))</f>
        <v>9.6140668714547797</v>
      </c>
      <c r="O93" s="130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"XXX"))))</f>
        <v>79.205529999999996</v>
      </c>
      <c r="S93" s="130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130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130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130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130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130">
        <f>'3-1'!F92</f>
        <v>0.77500000000000002</v>
      </c>
      <c r="Y93" s="224">
        <f>'3-2'!N92</f>
        <v>0.83867049199999999</v>
      </c>
    </row>
    <row r="94" spans="1:25" ht="15">
      <c r="A94" s="19" t="s">
        <v>102</v>
      </c>
      <c r="B94" s="158" t="s">
        <v>102</v>
      </c>
      <c r="C94" s="130">
        <f>IF(ISNUMBER('1-1'!E94),'1-1'!E94, "XXX")</f>
        <v>6.9</v>
      </c>
      <c r="D94" s="130" t="str">
        <f>IF(UCDP!V94, UCDP!V94, "0.0")</f>
        <v>0.0</v>
      </c>
      <c r="E94" s="130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130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130">
        <f>IF(ISNUMBER('1-5'!E93),'1-5'!E93, "XXX")</f>
        <v>5.8</v>
      </c>
      <c r="H94" s="130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130">
        <f>'2-1-2'!C93</f>
        <v>0.21614</v>
      </c>
      <c r="J94" s="130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130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130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130">
        <f>IF(ISNUMBER('2-3-2'!M94),'2-3-2'!M94, "XXX")</f>
        <v>43.508766170000001</v>
      </c>
      <c r="N94" s="130">
        <f>IF(ISNUMBER('2-4-1'!S94), '2-4-1'!S94,IF(ISNUMBER('2-4-1'!T94),'2-4-1'!T94,IF(ISNUMBER('2-4-1'!U94),'2-4-1'!U94,IF(ISNUMBER('2-4-1'!V94),'2-4-1'!V94,'2013'!N94))))</f>
        <v>10.363102071</v>
      </c>
      <c r="O94" s="130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"XXX"))))</f>
        <v>67.083219999999997</v>
      </c>
      <c r="S94" s="130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130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130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130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130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130">
        <f>'3-1'!F93</f>
        <v>0.65400000000000003</v>
      </c>
      <c r="Y94" s="224">
        <f>'3-2'!N93</f>
        <v>0.247126654</v>
      </c>
    </row>
    <row r="95" spans="1:25" ht="15">
      <c r="A95" s="19" t="s">
        <v>103</v>
      </c>
      <c r="B95" s="158" t="s">
        <v>103</v>
      </c>
      <c r="C95" s="130">
        <f>IF(ISNUMBER('1-1'!E95),'1-1'!E95, "XXX")</f>
        <v>7.4</v>
      </c>
      <c r="D95" s="130" t="str">
        <f>IF(UCDP!V95, UCDP!V95, "0.0")</f>
        <v>0.0</v>
      </c>
      <c r="E95" s="130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130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130">
        <f>IF(ISNUMBER('1-5'!E94),'1-5'!E94, "XXX")</f>
        <v>6.8</v>
      </c>
      <c r="H95" s="130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130">
        <f>'2-1-2'!C94</f>
        <v>0.19331999999999999</v>
      </c>
      <c r="J95" s="130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130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130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130">
        <f>IF(ISNUMBER('2-3-2'!M95),'2-3-2'!M95, "XXX")</f>
        <v>40.43186188</v>
      </c>
      <c r="N95" s="130">
        <f>IF(ISNUMBER('2-4-1'!S95), '2-4-1'!S95,IF(ISNUMBER('2-4-1'!T95),'2-4-1'!T95,IF(ISNUMBER('2-4-1'!U95),'2-4-1'!U95,IF(ISNUMBER('2-4-1'!V95),'2-4-1'!V95,'2013'!N95))))</f>
        <v>19.87981605296223</v>
      </c>
      <c r="O95" s="130">
        <f>IF(ISNUMBER('2-4-2'!C95), '2-4-2'!C95, IF(ISNUMBER('2-4-2'!D95), '2-4-2'!D95, IF(ISNUMBER('2-4-2'!E95), '2-4-2'!E95, IF(ISNUMBER('2-4-2'!F95), '2-4-2'!F95, IF(ISNUMBER('2-4-2'!G95), '2-4-2'!G95, "XXX")))))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"XXX"))))</f>
        <v>68.782330000000002</v>
      </c>
      <c r="S95" s="130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130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130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130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130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130">
        <f>'3-1'!F94</f>
        <v>0.56699999999999995</v>
      </c>
      <c r="Y95" s="224">
        <f>'3-2'!N94</f>
        <v>2.088044E-2</v>
      </c>
    </row>
    <row r="96" spans="1:25" ht="15">
      <c r="A96" s="19" t="s">
        <v>104</v>
      </c>
      <c r="B96" s="158" t="s">
        <v>104</v>
      </c>
      <c r="C96" s="130">
        <f>IF(ISNUMBER('1-1'!E96),'1-1'!E96, "XXX")</f>
        <v>6.9</v>
      </c>
      <c r="D96" s="130" t="str">
        <f>IF(UCDP!V96, UCDP!V96, "0.0")</f>
        <v>0.0</v>
      </c>
      <c r="E96" s="130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130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130">
        <f>IF(ISNUMBER('1-5'!E95),'1-5'!E95, "XXX")</f>
        <v>6.4</v>
      </c>
      <c r="H96" s="130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130">
        <f>'2-1-2'!C95</f>
        <v>0.10363</v>
      </c>
      <c r="J96" s="130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130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130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130">
        <f>IF(ISNUMBER('2-3-2'!M96),'2-3-2'!M96, "XXX")</f>
        <v>28.055047989999998</v>
      </c>
      <c r="N96" s="130">
        <f>IF(ISNUMBER('2-4-1'!S96), '2-4-1'!S96,IF(ISNUMBER('2-4-1'!T96),'2-4-1'!T96,IF(ISNUMBER('2-4-1'!U96),'2-4-1'!U96,IF(ISNUMBER('2-4-1'!V96),'2-4-1'!V96,'2013'!N96))))</f>
        <v>15.708965205580071</v>
      </c>
      <c r="O96" s="130">
        <f>IF(ISNUMBER('2-4-2'!C96), '2-4-2'!C96, IF(ISNUMBER('2-4-2'!D96), '2-4-2'!D96, IF(ISNUMBER('2-4-2'!E96), '2-4-2'!E96, IF(ISNUMBER('2-4-2'!F96), '2-4-2'!F96, IF(ISNUMBER('2-4-2'!G96), '2-4-2'!G96, "XXX")))))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"XXX"))))</f>
        <v>49.286369999999998</v>
      </c>
      <c r="S96" s="130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130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130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130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130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130">
        <f>'3-1'!F95</f>
        <v>0.68899999999999995</v>
      </c>
      <c r="Y96" s="224">
        <f>'3-2'!N95</f>
        <v>0.16000989099999999</v>
      </c>
    </row>
    <row r="97" spans="1:25" ht="15">
      <c r="A97" s="19" t="s">
        <v>105</v>
      </c>
      <c r="B97" s="158" t="s">
        <v>105</v>
      </c>
      <c r="C97" s="130">
        <f>IF(ISNUMBER('1-1'!E97),'1-1'!E97, "XXX")</f>
        <v>5.6</v>
      </c>
      <c r="D97" s="130" t="str">
        <f>IF(UCDP!V97, UCDP!V97, "0.0")</f>
        <v>0.0</v>
      </c>
      <c r="E97" s="130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130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130">
        <f>IF(ISNUMBER('1-5'!E96),'1-5'!E96, "XXX")</f>
        <v>5.3</v>
      </c>
      <c r="H97" s="130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130">
        <f>'2-1-2'!C96</f>
        <v>0.33107999999999999</v>
      </c>
      <c r="J97" s="130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130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130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130">
        <f>'2-3-2'!N97</f>
        <v>38.801322939999999</v>
      </c>
      <c r="N97" s="130" t="str">
        <f>IF(ISNUMBER('2-4-1'!S97), '2-4-1'!S97,IF(ISNUMBER('2-4-1'!T97),'2-4-1'!T97,IF(ISNUMBER('2-4-1'!U97),'2-4-1'!U97,IF(ISNUMBER('2-4-1'!V97),'2-4-1'!V97,'2013'!N97))))</f>
        <v>XXX</v>
      </c>
      <c r="O97" s="130">
        <f>IF(ISNUMBER('2-4-2'!C97), '2-4-2'!C97, IF(ISNUMBER('2-4-2'!D97), '2-4-2'!D97, IF(ISNUMBER('2-4-2'!E97), '2-4-2'!E97, IF(ISNUMBER('2-4-2'!F97), '2-4-2'!F97, IF(ISNUMBER('2-4-2'!G97), '2-4-2'!G97, "XXX")))))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"XXX"))))</f>
        <v>83.986990000000006</v>
      </c>
      <c r="S97" s="130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130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130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130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130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130">
        <f>'3-1'!F96</f>
        <v>0.501</v>
      </c>
      <c r="Y97" s="224">
        <f>'3-2'!N96</f>
        <v>0.25806757800000002</v>
      </c>
    </row>
    <row r="98" spans="1:25" ht="15">
      <c r="A98" s="19" t="s">
        <v>106</v>
      </c>
      <c r="B98" s="158" t="s">
        <v>106</v>
      </c>
      <c r="C98" s="130">
        <f>IF(ISNUMBER('1-1'!E98),'1-1'!E98, "XXX")</f>
        <v>4.3</v>
      </c>
      <c r="D98" s="130" t="str">
        <f>IF(UCDP!V98, UCDP!V98, "0.0")</f>
        <v>0.0</v>
      </c>
      <c r="E98" s="130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130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130">
        <f>IF(ISNUMBER('1-5'!E97),'1-5'!E97, "XXX")</f>
        <v>6.8</v>
      </c>
      <c r="H98" s="130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130">
        <f>'2-1-2'!C97</f>
        <v>0.17688000000000001</v>
      </c>
      <c r="J98" s="130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130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130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130">
        <f>IF(ISNUMBER('2-3-2'!M98),'2-3-2'!M98, "XXX")</f>
        <v>55.612731930000002</v>
      </c>
      <c r="N98" s="130">
        <f>IF(ISNUMBER('2-4-1'!S98), '2-4-1'!S98,IF(ISNUMBER('2-4-1'!T98),'2-4-1'!T98,IF(ISNUMBER('2-4-1'!U98),'2-4-1'!U98,IF(ISNUMBER('2-4-1'!V98),'2-4-1'!V98,'2013'!N98))))</f>
        <v>6.5737439024390243</v>
      </c>
      <c r="O98" s="130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"XXX"))))</f>
        <v>46.943429999999999</v>
      </c>
      <c r="S98" s="130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130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130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130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130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130">
        <f>'3-1'!F97</f>
        <v>0.26100000000000001</v>
      </c>
      <c r="Y98" s="224">
        <f>'3-2'!N97</f>
        <v>-0.60180258799999997</v>
      </c>
    </row>
    <row r="99" spans="1:25" ht="15">
      <c r="A99" s="19" t="s">
        <v>107</v>
      </c>
      <c r="B99" s="158" t="s">
        <v>107</v>
      </c>
      <c r="C99" s="130">
        <f>IF(ISNUMBER('1-1'!E99),'1-1'!E99, "XXX")</f>
        <v>6.2</v>
      </c>
      <c r="D99" s="130" t="str">
        <f>IF(UCDP!V99, UCDP!V99, "0.0")</f>
        <v>0.0</v>
      </c>
      <c r="E99" s="130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130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130">
        <f>IF(ISNUMBER('1-5'!E98),'1-5'!E98, "XXX")</f>
        <v>7.3</v>
      </c>
      <c r="H99" s="130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130">
        <f>'2-1-2'!C98</f>
        <v>2.5010000000000001E-2</v>
      </c>
      <c r="J99" s="140">
        <f>AVERAGE('2-2-1'!W99, '2-2-1'!AC99)</f>
        <v>3.995155</v>
      </c>
      <c r="K99" s="130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130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130">
        <f>IF(ISNUMBER('2-3-2'!M99),'2-3-2'!M99, "XXX")</f>
        <v>7.1121187199999998</v>
      </c>
      <c r="N99" s="130">
        <f>IF(ISNUMBER('2-4-1'!S99), '2-4-1'!S99,IF(ISNUMBER('2-4-1'!T99),'2-4-1'!T99,IF(ISNUMBER('2-4-1'!U99),'2-4-1'!U99,IF(ISNUMBER('2-4-1'!V99),'2-4-1'!V99,'2013'!N99))))</f>
        <v>5.3170000000000002</v>
      </c>
      <c r="O99" s="130">
        <f>IF(ISNUMBER('2-4-2'!C99), '2-4-2'!C99, IF(ISNUMBER('2-4-2'!D99), '2-4-2'!D99, IF(ISNUMBER('2-4-2'!E99), '2-4-2'!E99, IF(ISNUMBER('2-4-2'!F99), '2-4-2'!F99, IF(ISNUMBER('2-4-2'!G99), '2-4-2'!G99, "XXX")))))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"XXX"))))</f>
        <v>12.83526</v>
      </c>
      <c r="S99" s="130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130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130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130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130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130">
        <f>'3-1'!F98</f>
        <v>0.435</v>
      </c>
      <c r="Y99" s="224">
        <f>'3-2'!N98</f>
        <v>-4.2420220000000002E-2</v>
      </c>
    </row>
    <row r="100" spans="1:25" ht="15">
      <c r="A100" s="19" t="s">
        <v>108</v>
      </c>
      <c r="B100" s="158" t="s">
        <v>108</v>
      </c>
      <c r="C100" s="130">
        <f>IF(ISNUMBER('1-1'!E100),'1-1'!E100, "XXX")</f>
        <v>6.5</v>
      </c>
      <c r="D100" s="130">
        <f>IF(UCDP!V100, UCDP!V100, "0.0")</f>
        <v>6.460154371352729E-2</v>
      </c>
      <c r="E100" s="130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130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130">
        <f>IF(ISNUMBER('1-5'!E99),'1-5'!E99, "XXX")</f>
        <v>9.1</v>
      </c>
      <c r="H100" s="130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130">
        <f>'2-1-2'!C99</f>
        <v>4.4900000000000001E-3</v>
      </c>
      <c r="J100" s="130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130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130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130">
        <f>IF(ISNUMBER('2-3-2'!M100),'2-3-2'!M100, "XXX")</f>
        <v>80.744659420000005</v>
      </c>
      <c r="N100" s="130">
        <f>IF(ISNUMBER('2-4-1'!S100), '2-4-1'!S100,IF(ISNUMBER('2-4-1'!T100),'2-4-1'!T100,IF(ISNUMBER('2-4-1'!U100),'2-4-1'!U100,IF(ISNUMBER('2-4-1'!V100),'2-4-1'!V100,'2013'!N100))))</f>
        <v>0.95899999999999996</v>
      </c>
      <c r="O100" s="130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"XXX"))))</f>
        <v>33.78134</v>
      </c>
      <c r="S100" s="130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130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130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130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130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130">
        <f>'3-1'!F99</f>
        <v>0.109</v>
      </c>
      <c r="Y100" s="224">
        <f>'3-2'!N99</f>
        <v>-1.9266372919999999</v>
      </c>
    </row>
    <row r="101" spans="1:25" ht="15">
      <c r="A101" s="19" t="s">
        <v>109</v>
      </c>
      <c r="B101" s="158" t="s">
        <v>109</v>
      </c>
      <c r="C101" s="130">
        <f>IF(ISNUMBER('1-1'!E101),'1-1'!E101, "XXX")</f>
        <v>6</v>
      </c>
      <c r="D101" s="130" t="str">
        <f>IF(UCDP!V101, UCDP!V101, "0.0")</f>
        <v>0.0</v>
      </c>
      <c r="E101" s="130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130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130">
        <f>IF(ISNUMBER('1-5'!E100),'1-5'!E100, "XXX")</f>
        <v>5.8</v>
      </c>
      <c r="H101" s="130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130">
        <f>'2-1-2'!C100</f>
        <v>0.12191</v>
      </c>
      <c r="J101" s="140">
        <f>AVERAGE('2-2-1'!Y101, '2-2-1'!AA101)</f>
        <v>4.8021449999999994</v>
      </c>
      <c r="K101" s="130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130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130">
        <f>IF(ISNUMBER('2-3-2'!M101),'2-3-2'!M101, "XXX")</f>
        <v>9.2763271300000003</v>
      </c>
      <c r="N101" s="130">
        <f>IF(ISNUMBER('2-4-1'!S101), '2-4-1'!S101,IF(ISNUMBER('2-4-1'!T101),'2-4-1'!T101,IF(ISNUMBER('2-4-1'!U101),'2-4-1'!U101,IF(ISNUMBER('2-4-1'!V101),'2-4-1'!V101,'2013'!N101))))</f>
        <v>6.0823653747919302</v>
      </c>
      <c r="O101" s="130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"XXX"))))</f>
        <v>63.88409</v>
      </c>
      <c r="S101" s="130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130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130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130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130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130">
        <f>'3-1'!F100</f>
        <v>0.65</v>
      </c>
      <c r="Y101" s="224">
        <f>'3-2'!N100</f>
        <v>0.41292983300000002</v>
      </c>
    </row>
    <row r="102" spans="1:25" ht="15">
      <c r="A102" s="19" t="s">
        <v>110</v>
      </c>
      <c r="B102" s="158" t="s">
        <v>110</v>
      </c>
      <c r="C102" s="130">
        <f>IF(ISNUMBER('1-1'!E102),'1-1'!E102, "XXX")</f>
        <v>7</v>
      </c>
      <c r="D102" s="130" t="str">
        <f>IF(UCDP!V102, UCDP!V102, "0.0")</f>
        <v>0.0</v>
      </c>
      <c r="E102" s="130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130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130">
        <f>IF(ISNUMBER('1-5'!E101),'1-5'!E101, "XXX")</f>
        <v>8.6999999999999993</v>
      </c>
      <c r="H102" s="130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130">
        <f>'2-1-2'!C101</f>
        <v>2.2679999999999999E-2</v>
      </c>
      <c r="J102" s="130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130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130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130">
        <f>IF(ISNUMBER('2-3-2'!M102),'2-3-2'!M102, "XXX")</f>
        <v>56.203887940000001</v>
      </c>
      <c r="N102" s="130">
        <f>IF(ISNUMBER('2-4-1'!S102), '2-4-1'!S102,IF(ISNUMBER('2-4-1'!T102),'2-4-1'!T102,IF(ISNUMBER('2-4-1'!U102),'2-4-1'!U102,IF(ISNUMBER('2-4-1'!V102),'2-4-1'!V102,'2013'!N102))))</f>
        <v>3.07</v>
      </c>
      <c r="O102" s="130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"XXX"))))</f>
        <v>19.133500000000002</v>
      </c>
      <c r="S102" s="130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130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130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130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130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130">
        <f>'3-1'!F101</f>
        <v>0.54700000000000004</v>
      </c>
      <c r="Y102" s="224">
        <f>'3-2'!N101</f>
        <v>-0.35874906200000001</v>
      </c>
    </row>
    <row r="103" spans="1:25" ht="15">
      <c r="A103" s="19" t="s">
        <v>111</v>
      </c>
      <c r="B103" s="158" t="s">
        <v>111</v>
      </c>
      <c r="C103" s="130">
        <f>IF(ISNUMBER('1-1'!E103),'1-1'!E103, "XXX")</f>
        <v>2.4</v>
      </c>
      <c r="D103" s="130" t="str">
        <f>IF(UCDP!V103, UCDP!V103, "0.0")</f>
        <v>0.0</v>
      </c>
      <c r="E103" s="130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130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130">
        <f>IF(ISNUMBER('1-5'!E102),'1-5'!E102, "XXX")</f>
        <v>1.3</v>
      </c>
      <c r="H103" s="130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130">
        <f>'2-1-2'!C102</f>
        <v>0.76659999999999995</v>
      </c>
      <c r="J103" s="130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130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130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130">
        <f>IF(ISNUMBER('2-3-2'!M103),'2-3-2'!M103, "XXX")</f>
        <v>9.0954418199999996</v>
      </c>
      <c r="N103" s="130">
        <f>IF(ISNUMBER('2-4-1'!S103), '2-4-1'!S103,IF(ISNUMBER('2-4-1'!T103),'2-4-1'!T103,IF(ISNUMBER('2-4-1'!U103),'2-4-1'!U103,IF(ISNUMBER('2-4-1'!V103),'2-4-1'!V103,'2013'!N103))))</f>
        <v>22.087</v>
      </c>
      <c r="O103" s="130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"XXX"))))</f>
        <v>83.947559999999996</v>
      </c>
      <c r="S103" s="130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130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130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130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130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130">
        <f>'3-1'!F102</f>
        <v>0.876</v>
      </c>
      <c r="Y103" s="224">
        <f>'3-2'!N102</f>
        <v>1.4783333540000001</v>
      </c>
    </row>
    <row r="104" spans="1:25" ht="15">
      <c r="A104" s="19" t="s">
        <v>112</v>
      </c>
      <c r="B104" s="158" t="s">
        <v>112</v>
      </c>
      <c r="C104" s="130">
        <f>IF(ISNUMBER('1-1'!E104),'1-1'!E104, "XXX")</f>
        <v>0.9</v>
      </c>
      <c r="D104" s="130" t="str">
        <f>IF(UCDP!V104, UCDP!V104, "0.0")</f>
        <v>0.0</v>
      </c>
      <c r="E104" s="130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130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130">
        <f>IF(ISNUMBER('1-5'!E103),'1-5'!E103, "XXX")</f>
        <v>1.5</v>
      </c>
      <c r="H104" s="130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130">
        <f>'2-1-2'!C103</f>
        <v>0.56477999999999995</v>
      </c>
      <c r="J104" s="130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130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130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130">
        <f>IF(ISNUMBER('2-3-2'!M104),'2-3-2'!M104, "XXX")</f>
        <v>11.958110810000001</v>
      </c>
      <c r="N104" s="130">
        <f>IF(ISNUMBER('2-4-1'!S104), '2-4-1'!S104,IF(ISNUMBER('2-4-1'!T104),'2-4-1'!T104,IF(ISNUMBER('2-4-1'!U104),'2-4-1'!U104,IF(ISNUMBER('2-4-1'!V104),'2-4-1'!V104,'2013'!N104))))</f>
        <v>20.251000000000001</v>
      </c>
      <c r="O104" s="130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"XXX"))))</f>
        <v>84.59093</v>
      </c>
      <c r="S104" s="130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130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130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130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130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130">
        <f>'3-1'!F103</f>
        <v>0.90400000000000003</v>
      </c>
      <c r="Y104" s="224">
        <f>'3-2'!N103</f>
        <v>1.533441067</v>
      </c>
    </row>
    <row r="105" spans="1:25" ht="15">
      <c r="A105" s="19" t="s">
        <v>113</v>
      </c>
      <c r="B105" s="158" t="s">
        <v>113</v>
      </c>
      <c r="C105" s="130">
        <f>IF(ISNUMBER('1-1'!E105),'1-1'!E105, "XXX")</f>
        <v>6.8</v>
      </c>
      <c r="D105" s="130" t="str">
        <f>IF(UCDP!V105, UCDP!V105, "0.0")</f>
        <v>0.0</v>
      </c>
      <c r="E105" s="130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130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130">
        <f>IF(ISNUMBER('1-5'!E104),'1-5'!E104, "XXX")</f>
        <v>6.2</v>
      </c>
      <c r="H105" s="130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130">
        <f>'2-1-2'!C104</f>
        <v>7.571E-2</v>
      </c>
      <c r="J105" s="130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130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130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130">
        <f>IF(ISNUMBER('2-3-2'!M105),'2-3-2'!M105, "XXX")</f>
        <v>37.489131929999999</v>
      </c>
      <c r="N105" s="130">
        <f>IF(ISNUMBER('2-4-1'!S105), '2-4-1'!S105,IF(ISNUMBER('2-4-1'!T105),'2-4-1'!T105,IF(ISNUMBER('2-4-1'!U105),'2-4-1'!U105,IF(ISNUMBER('2-4-1'!V105),'2-4-1'!V105,'2013'!N105))))</f>
        <v>0.4</v>
      </c>
      <c r="O105" s="130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"XXX"))))</f>
        <v>53.366639999999997</v>
      </c>
      <c r="S105" s="130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130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130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130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130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130">
        <f>'3-1'!F104</f>
        <v>0.46500000000000002</v>
      </c>
      <c r="Y105" s="224">
        <f>'3-2'!N104</f>
        <v>-0.38792169100000001</v>
      </c>
    </row>
    <row r="106" spans="1:25" ht="15">
      <c r="A106" s="19" t="s">
        <v>114</v>
      </c>
      <c r="B106" s="158" t="s">
        <v>114</v>
      </c>
      <c r="C106" s="130">
        <f>IF(ISNUMBER('1-1'!E106),'1-1'!E106, "XXX")</f>
        <v>8.1999999999999993</v>
      </c>
      <c r="D106" s="130">
        <f>IF(UCDP!V106, UCDP!V106, "0.0")</f>
        <v>3.041052592416456E-3</v>
      </c>
      <c r="E106" s="130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130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130">
        <f>IF(ISNUMBER('1-5'!E105),'1-5'!E105, "XXX")</f>
        <v>8.5</v>
      </c>
      <c r="H106" s="130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130">
        <f>'2-1-2'!C105</f>
        <v>1.1650000000000001E-2</v>
      </c>
      <c r="J106" s="130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130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130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130">
        <f>IF(ISNUMBER('2-3-2'!M106),'2-3-2'!M106, "XXX")</f>
        <v>55.895317079999998</v>
      </c>
      <c r="N106" s="130">
        <f>IF(ISNUMBER('2-4-1'!S106), '2-4-1'!S106,IF(ISNUMBER('2-4-1'!T106),'2-4-1'!T106,IF(ISNUMBER('2-4-1'!U106),'2-4-1'!U106,IF(ISNUMBER('2-4-1'!V106),'2-4-1'!V106,'2013'!N106))))</f>
        <v>2.9122755671253251</v>
      </c>
      <c r="O106" s="130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"XXX"))))</f>
        <v>8.0595960000000009</v>
      </c>
      <c r="S106" s="130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130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130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130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130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130">
        <f>'3-1'!F105</f>
        <v>0.26400000000000001</v>
      </c>
      <c r="Y106" s="224">
        <f>'3-2'!N105</f>
        <v>-0.57118159499999999</v>
      </c>
    </row>
    <row r="107" spans="1:25" ht="15">
      <c r="A107" s="19" t="s">
        <v>115</v>
      </c>
      <c r="B107" s="158" t="s">
        <v>115</v>
      </c>
      <c r="C107" s="130">
        <f>IF(ISNUMBER('1-1'!E107),'1-1'!E107, "XXX")</f>
        <v>6.2</v>
      </c>
      <c r="D107" s="130">
        <f>IF(UCDP!V107, UCDP!V107, "0.0")</f>
        <v>1.3869365274839307E-2</v>
      </c>
      <c r="E107" s="130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130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130">
        <f>IF(ISNUMBER('1-5'!E106),'1-5'!E106, "XXX")</f>
        <v>8.8000000000000007</v>
      </c>
      <c r="H107" s="130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130">
        <f>'2-1-2'!C106</f>
        <v>5.9369999999999999E-2</v>
      </c>
      <c r="J107" s="130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130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130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130">
        <f>IF(ISNUMBER('2-3-2'!M107),'2-3-2'!M107, "XXX")</f>
        <v>76.877487180000003</v>
      </c>
      <c r="N107" s="130">
        <f>IF(ISNUMBER('2-4-1'!S107), '2-4-1'!S107,IF(ISNUMBER('2-4-1'!T107),'2-4-1'!T107,IF(ISNUMBER('2-4-1'!U107),'2-4-1'!U107,IF(ISNUMBER('2-4-1'!V107),'2-4-1'!V107,'2013'!N107))))</f>
        <v>0.79269001709953402</v>
      </c>
      <c r="O107" s="130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"XXX"))))</f>
        <v>18.067530000000001</v>
      </c>
      <c r="S107" s="130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130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130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130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130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130">
        <f>'3-1'!F106</f>
        <v>0.435</v>
      </c>
      <c r="Y107" s="224">
        <f>'3-2'!N106</f>
        <v>-0.67776161400000001</v>
      </c>
    </row>
    <row r="108" spans="1:25" ht="14">
      <c r="A108" s="19" t="s">
        <v>193</v>
      </c>
      <c r="B108" s="155" t="s">
        <v>193</v>
      </c>
      <c r="C108" s="130" t="str">
        <f>IF(ISNUMBER('1-1'!E108),'1-1'!E108, "XXX")</f>
        <v>XXX</v>
      </c>
      <c r="D108" s="130" t="str">
        <f>IF(UCDP!V108, UCDP!V108, "0.0")</f>
        <v>0.0</v>
      </c>
      <c r="E108" s="130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130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130">
        <f>IF(ISNUMBER('1-5'!E107),'1-5'!E107, "XXX")</f>
        <v>5.0999999999999996</v>
      </c>
      <c r="H108" s="130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130">
        <f>'2-1-2'!C107</f>
        <v>0.38041999999999998</v>
      </c>
      <c r="J108" s="130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130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130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130">
        <f>IF(ISNUMBER('2-3-2'!M108),'2-3-2'!M108, "XXX")</f>
        <v>37.788635249999999</v>
      </c>
      <c r="N108" s="130">
        <f>IF(ISNUMBER('2-4-1'!S108), '2-4-1'!S108,IF(ISNUMBER('2-4-1'!T108),'2-4-1'!T108,IF(ISNUMBER('2-4-1'!U108),'2-4-1'!U108,IF(ISNUMBER('2-4-1'!V108),'2-4-1'!V108,'2013'!N108))))</f>
        <v>11.2</v>
      </c>
      <c r="O108" s="130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"XXX"))))</f>
        <v>71.90401</v>
      </c>
      <c r="S108" s="130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130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130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130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130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130">
        <f>'3-1'!F107</f>
        <v>0.52200000000000002</v>
      </c>
      <c r="Y108" s="224">
        <f>'3-2'!N107</f>
        <v>0.18564687699999999</v>
      </c>
    </row>
    <row r="109" spans="1:25" ht="15">
      <c r="A109" s="19" t="s">
        <v>116</v>
      </c>
      <c r="B109" s="158" t="s">
        <v>116</v>
      </c>
      <c r="C109" s="130">
        <f>IF(ISNUMBER('1-1'!E109),'1-1'!E109, "XXX")</f>
        <v>2.1</v>
      </c>
      <c r="D109" s="130" t="str">
        <f>IF(UCDP!V109, UCDP!V109, "0.0")</f>
        <v>0.0</v>
      </c>
      <c r="E109" s="130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130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130">
        <f>IF(ISNUMBER('1-5'!E108),'1-5'!E108, "XXX")</f>
        <v>1.6</v>
      </c>
      <c r="H109" s="130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130">
        <f>'2-1-2'!C108</f>
        <v>0.68303000000000003</v>
      </c>
      <c r="J109" s="130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130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130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130">
        <f>IF(ISNUMBER('2-3-2'!M109),'2-3-2'!M109, "XXX")</f>
        <v>15.0464716</v>
      </c>
      <c r="N109" s="130">
        <f>IF(ISNUMBER('2-4-1'!S109), '2-4-1'!S109,IF(ISNUMBER('2-4-1'!T109),'2-4-1'!T109,IF(ISNUMBER('2-4-1'!U109),'2-4-1'!U109,IF(ISNUMBER('2-4-1'!V109),'2-4-1'!V109,'2013'!N109))))</f>
        <v>21.916</v>
      </c>
      <c r="O109" s="130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"XXX"))))</f>
        <v>93.016270000000006</v>
      </c>
      <c r="S109" s="130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130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130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130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130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130">
        <f>'3-1'!F108</f>
        <v>0.89900000000000002</v>
      </c>
      <c r="Y109" s="224">
        <f>'3-2'!N108</f>
        <v>1.6182100770000001</v>
      </c>
    </row>
    <row r="110" spans="1:25" ht="15">
      <c r="A110" s="19" t="s">
        <v>117</v>
      </c>
      <c r="B110" s="158" t="s">
        <v>117</v>
      </c>
      <c r="C110" s="130">
        <f>IF(ISNUMBER('1-1'!E110),'1-1'!E110, "XXX")</f>
        <v>2</v>
      </c>
      <c r="D110" s="130" t="str">
        <f>IF(UCDP!V110, UCDP!V110, "0.0")</f>
        <v>0.0</v>
      </c>
      <c r="E110" s="130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130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130">
        <f>IF(ISNUMBER('1-5'!E109),'1-5'!E109, "XXX")</f>
        <v>6.7</v>
      </c>
      <c r="H110" s="130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130">
        <f>'2-1-2'!C109</f>
        <v>0.20916999999999999</v>
      </c>
      <c r="J110" s="130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130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130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130">
        <f>IF(ISNUMBER('2-3-2'!M110),'2-3-2'!M110, "XXX")</f>
        <v>10.4072876</v>
      </c>
      <c r="N110" s="130">
        <f>IF(ISNUMBER('2-4-1'!S110), '2-4-1'!S110,IF(ISNUMBER('2-4-1'!T110),'2-4-1'!T110,IF(ISNUMBER('2-4-1'!U110),'2-4-1'!U110,IF(ISNUMBER('2-4-1'!V110),'2-4-1'!V110,'2013'!N110))))</f>
        <v>3.1089012567527599</v>
      </c>
      <c r="O110" s="130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"XXX"))))</f>
        <v>96.514309999999995</v>
      </c>
      <c r="S110" s="130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130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130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130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130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130">
        <f>'3-1'!F109</f>
        <v>0.157</v>
      </c>
      <c r="Y110" s="224">
        <f>'3-2'!N109</f>
        <v>-0.93688285400000004</v>
      </c>
    </row>
    <row r="111" spans="1:25" ht="15">
      <c r="A111" s="19" t="s">
        <v>118</v>
      </c>
      <c r="B111" s="158" t="s">
        <v>118</v>
      </c>
      <c r="C111" s="130">
        <f>IF(ISNUMBER('1-1'!E111),'1-1'!E111, "XXX")</f>
        <v>9.3000000000000007</v>
      </c>
      <c r="D111" s="130">
        <f>IF(UCDP!V111, UCDP!V111, "0.0")</f>
        <v>0.2393878681030833</v>
      </c>
      <c r="E111" s="130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130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130">
        <f>IF(ISNUMBER('1-5'!E110),'1-5'!E110, "XXX")</f>
        <v>8.9</v>
      </c>
      <c r="H111" s="130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130">
        <f>'2-1-2'!C110</f>
        <v>7.7090000000000006E-2</v>
      </c>
      <c r="J111" s="130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130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130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130">
        <f>IF(ISNUMBER('2-3-2'!M111),'2-3-2'!M111, "XXX")</f>
        <v>70.392425540000005</v>
      </c>
      <c r="N111" s="130">
        <f>IF(ISNUMBER('2-4-1'!S111), '2-4-1'!S111,IF(ISNUMBER('2-4-1'!T111),'2-4-1'!T111,IF(ISNUMBER('2-4-1'!U111),'2-4-1'!U111,IF(ISNUMBER('2-4-1'!V111),'2-4-1'!V111,'2013'!N111))))</f>
        <v>0.20633623631835279</v>
      </c>
      <c r="O111" s="130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"XXX"))))</f>
        <v>39.773949999999999</v>
      </c>
      <c r="S111" s="130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130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130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130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130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130">
        <f>'3-1'!F110</f>
        <v>0.46500000000000002</v>
      </c>
      <c r="Y111" s="224">
        <f>'3-2'!N110</f>
        <v>-0.69863861800000004</v>
      </c>
    </row>
    <row r="112" spans="1:25" ht="15">
      <c r="A112" s="19" t="s">
        <v>119</v>
      </c>
      <c r="B112" s="158" t="s">
        <v>119</v>
      </c>
      <c r="C112" s="130">
        <f>IF(ISNUMBER('1-1'!E112),'1-1'!E112, "XXX")</f>
        <v>4</v>
      </c>
      <c r="D112" s="130" t="str">
        <f>IF(UCDP!V112, UCDP!V112, "0.0")</f>
        <v>0.0</v>
      </c>
      <c r="E112" s="130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130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130">
        <f>IF(ISNUMBER('1-5'!E111),'1-5'!E111, "XXX")</f>
        <v>4.5</v>
      </c>
      <c r="H112" s="130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130">
        <f>'2-1-2'!C111</f>
        <v>0.22019</v>
      </c>
      <c r="J112" s="140">
        <f>AVERAGE('2-2-1'!X112, '2-2-1'!AB112)</f>
        <v>2.0416300000000001</v>
      </c>
      <c r="K112" s="130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130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130">
        <f>IF(ISNUMBER('2-3-2'!M112),'2-3-2'!M112, "XXX")</f>
        <v>28.71008492</v>
      </c>
      <c r="N112" s="130">
        <f>IF(ISNUMBER('2-4-1'!S112), '2-4-1'!S112,IF(ISNUMBER('2-4-1'!T112),'2-4-1'!T112,IF(ISNUMBER('2-4-1'!U112),'2-4-1'!U112,IF(ISNUMBER('2-4-1'!V112),'2-4-1'!V112,'2013'!N112))))</f>
        <v>6.59</v>
      </c>
      <c r="O112" s="130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"XXX"))))</f>
        <v>67.722480000000004</v>
      </c>
      <c r="S112" s="130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130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130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130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130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130">
        <f>'3-1'!F111</f>
        <v>0.753</v>
      </c>
      <c r="Y112" s="224">
        <f>'3-2'!N111</f>
        <v>0.59430181999999998</v>
      </c>
    </row>
    <row r="113" spans="1:25" ht="15">
      <c r="A113" s="19" t="s">
        <v>120</v>
      </c>
      <c r="B113" s="158" t="s">
        <v>120</v>
      </c>
      <c r="C113" s="130">
        <f>IF(ISNUMBER('1-1'!E113),'1-1'!E113, "XXX")</f>
        <v>6.1</v>
      </c>
      <c r="D113" s="130" t="str">
        <f>IF(UCDP!V113, UCDP!V113, "0.0")</f>
        <v>0.0</v>
      </c>
      <c r="E113" s="130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130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130">
        <f>IF(ISNUMBER('1-5'!E112),'1-5'!E112, "XXX")</f>
        <v>6.3</v>
      </c>
      <c r="H113" s="130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130">
        <f>'2-1-2'!C112</f>
        <v>2.283E-2</v>
      </c>
      <c r="J113" s="130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130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130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130">
        <f>IF(ISNUMBER('2-3-2'!M113),'2-3-2'!M113, "XXX")</f>
        <v>12.28368092</v>
      </c>
      <c r="N113" s="130">
        <f>IF(ISNUMBER('2-4-1'!S113), '2-4-1'!S113,IF(ISNUMBER('2-4-1'!T113),'2-4-1'!T113,IF(ISNUMBER('2-4-1'!U113),'2-4-1'!U113,IF(ISNUMBER('2-4-1'!V113),'2-4-1'!V113,'2013'!N113))))</f>
        <v>4.595610402805546</v>
      </c>
      <c r="O113" s="130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"XXX"))))</f>
        <v>19.620439999999999</v>
      </c>
      <c r="S113" s="130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130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130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130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130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130">
        <f>'3-1'!F112</f>
        <v>0.437</v>
      </c>
      <c r="Y113" s="224">
        <f>'3-2'!N112</f>
        <v>4.4808268999999998E-2</v>
      </c>
    </row>
    <row r="114" spans="1:25" ht="15">
      <c r="A114" s="19" t="s">
        <v>121</v>
      </c>
      <c r="B114" s="158" t="s">
        <v>121</v>
      </c>
      <c r="C114" s="130">
        <f>IF(ISNUMBER('1-1'!E114),'1-1'!E114, "XXX")</f>
        <v>3.9</v>
      </c>
      <c r="D114" s="130" t="str">
        <f>IF(UCDP!V114, UCDP!V114, "0.0")</f>
        <v>0.0</v>
      </c>
      <c r="E114" s="130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130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130">
        <f>IF(ISNUMBER('1-5'!E113),'1-5'!E113, "XXX")</f>
        <v>6.7</v>
      </c>
      <c r="H114" s="130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130">
        <f>'2-1-2'!C113</f>
        <v>0.14330000000000001</v>
      </c>
      <c r="J114" s="130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130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130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130">
        <f>IF(ISNUMBER('2-3-2'!M114),'2-3-2'!M114, "XXX")</f>
        <v>53.929416660000001</v>
      </c>
      <c r="N114" s="130">
        <f>IF(ISNUMBER('2-4-1'!S114), '2-4-1'!S114,IF(ISNUMBER('2-4-1'!T114),'2-4-1'!T114,IF(ISNUMBER('2-4-1'!U114),'2-4-1'!U114,IF(ISNUMBER('2-4-1'!V114),'2-4-1'!V114,'2013'!N114))))</f>
        <v>6.35</v>
      </c>
      <c r="O114" s="130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"XXX"))))</f>
        <v>55.442680000000003</v>
      </c>
      <c r="S114" s="130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130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130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130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130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130">
        <f>'3-1'!F113</f>
        <v>0.64400000000000002</v>
      </c>
      <c r="Y114" s="224">
        <f>'3-2'!N113</f>
        <v>-2.0384819999999999E-3</v>
      </c>
    </row>
    <row r="115" spans="1:25" ht="15">
      <c r="A115" s="19" t="s">
        <v>122</v>
      </c>
      <c r="B115" s="158" t="s">
        <v>122</v>
      </c>
      <c r="C115" s="130">
        <f>IF(ISNUMBER('1-1'!E115),'1-1'!E115, "XXX")</f>
        <v>5.5</v>
      </c>
      <c r="D115" s="130">
        <f>IF(UCDP!V115, UCDP!V115, "0.0")</f>
        <v>8.66749386721327E-3</v>
      </c>
      <c r="E115" s="130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130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130">
        <f>IF(ISNUMBER('1-5'!E114),'1-5'!E114, "XXX")</f>
        <v>5.5</v>
      </c>
      <c r="H115" s="130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130">
        <f>'2-1-2'!C114</f>
        <v>0.1789</v>
      </c>
      <c r="J115" s="130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130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130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130">
        <f>IF(ISNUMBER('2-3-2'!M115),'2-3-2'!M115, "XXX")</f>
        <v>39.51350403</v>
      </c>
      <c r="N115" s="130">
        <f>IF(ISNUMBER('2-4-1'!S115), '2-4-1'!S115,IF(ISNUMBER('2-4-1'!T115),'2-4-1'!T115,IF(ISNUMBER('2-4-1'!U115),'2-4-1'!U115,IF(ISNUMBER('2-4-1'!V115),'2-4-1'!V115,'2013'!N115))))</f>
        <v>4.9327408449999997</v>
      </c>
      <c r="O115" s="130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"XXX"))))</f>
        <v>45.432749999999999</v>
      </c>
      <c r="S115" s="130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130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130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130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130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130">
        <f>'3-1'!F114</f>
        <v>0.79500000000000004</v>
      </c>
      <c r="Y115" s="224">
        <f>'3-2'!N114</f>
        <v>0.18191410599999999</v>
      </c>
    </row>
    <row r="116" spans="1:25" ht="15">
      <c r="A116" s="19" t="s">
        <v>123</v>
      </c>
      <c r="B116" s="158" t="s">
        <v>123</v>
      </c>
      <c r="C116" s="130">
        <f>IF(ISNUMBER('1-1'!E116),'1-1'!E116, "XXX")</f>
        <v>6.6</v>
      </c>
      <c r="D116" s="130">
        <f>IF(UCDP!V116, UCDP!V116, "0.0")</f>
        <v>4.881579133014477E-2</v>
      </c>
      <c r="E116" s="130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130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130">
        <f>IF(ISNUMBER('1-5'!E115),'1-5'!E115, "XXX")</f>
        <v>7.5</v>
      </c>
      <c r="H116" s="130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130">
        <f>'2-1-2'!C115</f>
        <v>0.11153</v>
      </c>
      <c r="J116" s="130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130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130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130">
        <f>IF(ISNUMBER('2-3-2'!M116),'2-3-2'!M116, "XXX")</f>
        <v>54.845855710000002</v>
      </c>
      <c r="N116" s="130">
        <f>IF(ISNUMBER('2-4-1'!S116), '2-4-1'!S116,IF(ISNUMBER('2-4-1'!T116),'2-4-1'!T116,IF(ISNUMBER('2-4-1'!U116),'2-4-1'!U116,IF(ISNUMBER('2-4-1'!V116),'2-4-1'!V116,'2013'!N116))))</f>
        <v>1.5949390230154361</v>
      </c>
      <c r="O116" s="130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"XXX"))))</f>
        <v>58.030529999999999</v>
      </c>
      <c r="S116" s="130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130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130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130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130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130">
        <f>'3-1'!F115</f>
        <v>0.52400000000000002</v>
      </c>
      <c r="Y116" s="224">
        <f>'3-2'!N115</f>
        <v>3.6567464000000001E-2</v>
      </c>
    </row>
    <row r="117" spans="1:25" ht="15">
      <c r="A117" s="19" t="s">
        <v>124</v>
      </c>
      <c r="B117" s="158" t="s">
        <v>124</v>
      </c>
      <c r="C117" s="130">
        <f>IF(ISNUMBER('1-1'!E117),'1-1'!E117, "XXX")</f>
        <v>4</v>
      </c>
      <c r="D117" s="130" t="str">
        <f>IF(UCDP!V117, UCDP!V117, "0.0")</f>
        <v>0.0</v>
      </c>
      <c r="E117" s="130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130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130">
        <f>IF(ISNUMBER('1-5'!E116),'1-5'!E116, "XXX")</f>
        <v>3.8</v>
      </c>
      <c r="H117" s="130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130">
        <f>'2-1-2'!C116</f>
        <v>0.33737</v>
      </c>
      <c r="J117" s="130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130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130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130">
        <f>IF(ISNUMBER('2-3-2'!M117),'2-3-2'!M117, "XXX")</f>
        <v>23.865266800000001</v>
      </c>
      <c r="N117" s="130">
        <f>IF(ISNUMBER('2-4-1'!S117), '2-4-1'!S117,IF(ISNUMBER('2-4-1'!T117),'2-4-1'!T117,IF(ISNUMBER('2-4-1'!U117),'2-4-1'!U117,IF(ISNUMBER('2-4-1'!V117),'2-4-1'!V117,'2013'!N117))))</f>
        <v>20.632000000000001</v>
      </c>
      <c r="O117" s="130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"XXX"))))</f>
        <v>78.170209999999997</v>
      </c>
      <c r="S117" s="130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130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130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130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130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130">
        <f>'3-1'!F116</f>
        <v>0.88900000000000001</v>
      </c>
      <c r="Y117" s="224">
        <f>'3-2'!N116</f>
        <v>1.0786403419999999</v>
      </c>
    </row>
    <row r="118" spans="1:25" ht="15">
      <c r="A118" s="19" t="s">
        <v>125</v>
      </c>
      <c r="B118" s="158" t="s">
        <v>125</v>
      </c>
      <c r="C118" s="130">
        <f>IF(ISNUMBER('1-1'!E118),'1-1'!E118, "XXX")</f>
        <v>2.8</v>
      </c>
      <c r="D118" s="130" t="str">
        <f>IF(UCDP!V118, UCDP!V118, "0.0")</f>
        <v>0.0</v>
      </c>
      <c r="E118" s="130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130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130">
        <f>IF(ISNUMBER('1-5'!E117),'1-5'!E117, "XXX")</f>
        <v>3.5</v>
      </c>
      <c r="H118" s="130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130">
        <f>'2-1-2'!C117</f>
        <v>0.41889999999999999</v>
      </c>
      <c r="J118" s="130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130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130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130">
        <f>IF(ISNUMBER('2-3-2'!M118),'2-3-2'!M118, "XXX")</f>
        <v>24.708288190000001</v>
      </c>
      <c r="N118" s="130">
        <f>IF(ISNUMBER('2-4-1'!S118), '2-4-1'!S118,IF(ISNUMBER('2-4-1'!T118),'2-4-1'!T118,IF(ISNUMBER('2-4-1'!U118),'2-4-1'!U118,IF(ISNUMBER('2-4-1'!V118),'2-4-1'!V118,'2013'!N118))))</f>
        <v>24.481999999999999</v>
      </c>
      <c r="O118" s="130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"XXX"))))</f>
        <v>78.058920000000001</v>
      </c>
      <c r="S118" s="130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130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130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130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130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130">
        <f>'3-1'!F117</f>
        <v>0.89400000000000002</v>
      </c>
      <c r="Y118" s="224">
        <f>'3-2'!N117</f>
        <v>1.1459968089999999</v>
      </c>
    </row>
    <row r="119" spans="1:25" ht="15">
      <c r="A119" s="19" t="s">
        <v>126</v>
      </c>
      <c r="B119" s="158" t="s">
        <v>126</v>
      </c>
      <c r="C119" s="130">
        <f>IF(ISNUMBER('1-1'!E119),'1-1'!E119, "XXX")</f>
        <v>5</v>
      </c>
      <c r="D119" s="130" t="str">
        <f>IF(UCDP!V119, UCDP!V119, "0.0")</f>
        <v>0.0</v>
      </c>
      <c r="E119" s="130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130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130">
        <f>IF(ISNUMBER('1-5'!E118),'1-5'!E118, "XXX")</f>
        <v>4.7</v>
      </c>
      <c r="H119" s="130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130">
        <f>'2-1-2'!C118</f>
        <v>0.31684000000000001</v>
      </c>
      <c r="J119" s="130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130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130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130">
        <f>IF(ISNUMBER('2-3-2'!M119),'2-3-2'!M119, "XXX")</f>
        <v>18.72622299</v>
      </c>
      <c r="N119" s="130">
        <f>IF(ISNUMBER('2-4-1'!S119), '2-4-1'!S119,IF(ISNUMBER('2-4-1'!T119),'2-4-1'!T119,IF(ISNUMBER('2-4-1'!U119),'2-4-1'!U119,IF(ISNUMBER('2-4-1'!V119),'2-4-1'!V119,'2013'!N119))))</f>
        <v>1.7410000000000001</v>
      </c>
      <c r="O119" s="130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"XXX"))))</f>
        <v>99.50667</v>
      </c>
      <c r="S119" s="130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130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130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130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130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130">
        <f>'3-1'!F118</f>
        <v>8.2000000000000003E-2</v>
      </c>
      <c r="Y119" s="224">
        <f>'3-2'!N118</f>
        <v>-0.90526700000000004</v>
      </c>
    </row>
    <row r="120" spans="1:25" ht="15">
      <c r="A120" s="19" t="s">
        <v>127</v>
      </c>
      <c r="B120" s="158" t="s">
        <v>127</v>
      </c>
      <c r="C120" s="130">
        <f>IF(ISNUMBER('1-1'!E120),'1-1'!E120, "XXX")</f>
        <v>5.5</v>
      </c>
      <c r="D120" s="130" t="str">
        <f>IF(UCDP!V120, UCDP!V120, "0.0")</f>
        <v>0.0</v>
      </c>
      <c r="E120" s="130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130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130">
        <f>IF(ISNUMBER('1-5'!E119),'1-5'!E119, "XXX")</f>
        <v>4.3</v>
      </c>
      <c r="H120" s="130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130">
        <f>'2-1-2'!C119</f>
        <v>0.30926999999999999</v>
      </c>
      <c r="J120" s="130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130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130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130">
        <f>IF(ISNUMBER('2-3-2'!M120),'2-3-2'!M120, "XXX")</f>
        <v>19.631237030000001</v>
      </c>
      <c r="N120" s="130">
        <f>IF(ISNUMBER('2-4-1'!S120), '2-4-1'!S120,IF(ISNUMBER('2-4-1'!T120),'2-4-1'!T120,IF(ISNUMBER('2-4-1'!U120),'2-4-1'!U120,IF(ISNUMBER('2-4-1'!V120),'2-4-1'!V120,'2013'!N120))))</f>
        <v>17.3</v>
      </c>
      <c r="O120" s="130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"XXX"))))</f>
        <v>67.182239999999993</v>
      </c>
      <c r="S120" s="130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130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130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130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130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130">
        <f>'3-1'!F119</f>
        <v>0.68300000000000005</v>
      </c>
      <c r="Y120" s="224">
        <f>'3-2'!N119</f>
        <v>0.49260857699999999</v>
      </c>
    </row>
    <row r="121" spans="1:25" ht="15">
      <c r="A121" s="19" t="s">
        <v>194</v>
      </c>
      <c r="B121" s="158" t="s">
        <v>128</v>
      </c>
      <c r="C121" s="130">
        <f>IF(ISNUMBER('1-1'!E121),'1-1'!E121, "XXX")</f>
        <v>4.8</v>
      </c>
      <c r="D121" s="130">
        <f>IF(UCDP!V121, UCDP!V121, "0.0")</f>
        <v>3.2909462781426972E-2</v>
      </c>
      <c r="E121" s="130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130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130">
        <f>IF(ISNUMBER('1-5'!E120),'1-5'!E120, "XXX")</f>
        <v>8</v>
      </c>
      <c r="H121" s="130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130">
        <f>'2-1-2'!C120</f>
        <v>0.27650999999999998</v>
      </c>
      <c r="J121" s="130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130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130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130">
        <f>IF(ISNUMBER('2-3-2'!M121),'2-3-2'!M121, "XXX")</f>
        <v>35.325725560000002</v>
      </c>
      <c r="N121" s="130">
        <f>IF(ISNUMBER('2-4-1'!S121), '2-4-1'!S121,IF(ISNUMBER('2-4-1'!T121),'2-4-1'!T121,IF(ISNUMBER('2-4-1'!U121),'2-4-1'!U121,IF(ISNUMBER('2-4-1'!V121),'2-4-1'!V121,'2013'!N121))))</f>
        <v>16.570431720753231</v>
      </c>
      <c r="O121" s="130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"XXX"))))</f>
        <v>92.758830000000003</v>
      </c>
      <c r="S121" s="130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130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130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130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130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130">
        <f>'3-1'!F120</f>
        <v>0.31</v>
      </c>
      <c r="Y121" s="224">
        <f>'3-2'!N120</f>
        <v>-0.78608572499999996</v>
      </c>
    </row>
    <row r="122" spans="1:25" ht="15">
      <c r="A122" s="19" t="s">
        <v>129</v>
      </c>
      <c r="B122" s="158" t="s">
        <v>129</v>
      </c>
      <c r="C122" s="130">
        <f>IF(ISNUMBER('1-1'!E122),'1-1'!E122, "XXX")</f>
        <v>7.5</v>
      </c>
      <c r="D122" s="130">
        <f>IF(UCDP!V122, UCDP!V122, "0.0")</f>
        <v>0.47350847618488801</v>
      </c>
      <c r="E122" s="130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130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130">
        <f>IF(ISNUMBER('1-5'!E121),'1-5'!E121, "XXX")</f>
        <v>7.5</v>
      </c>
      <c r="H122" s="130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130">
        <f>'2-1-2'!C121</f>
        <v>2.034E-2</v>
      </c>
      <c r="J122" s="140">
        <f>AVERAGE('2-2-1'!Y122, '2-2-1'!AA122)</f>
        <v>2.7874050000000001</v>
      </c>
      <c r="K122" s="130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130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130">
        <f>IF(ISNUMBER('2-3-2'!M122),'2-3-2'!M122, "XXX")</f>
        <v>11.087390900000001</v>
      </c>
      <c r="N122" s="130">
        <f>IF(ISNUMBER('2-4-1'!S122), '2-4-1'!S122,IF(ISNUMBER('2-4-1'!T122),'2-4-1'!T122,IF(ISNUMBER('2-4-1'!U122),'2-4-1'!U122,IF(ISNUMBER('2-4-1'!V122),'2-4-1'!V122,'2013'!N122))))</f>
        <v>7.3125587029444645</v>
      </c>
      <c r="O122" s="130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"XXX"))))</f>
        <v>28.784089999999999</v>
      </c>
      <c r="S122" s="130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130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130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130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130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130">
        <f>'3-1'!F121</f>
        <v>0.223</v>
      </c>
      <c r="Y122" s="224">
        <f>'3-2'!N121</f>
        <v>-1.2101817130000001</v>
      </c>
    </row>
    <row r="123" spans="1:25" ht="15">
      <c r="A123" s="19" t="s">
        <v>130</v>
      </c>
      <c r="B123" s="158" t="s">
        <v>130</v>
      </c>
      <c r="C123" s="130">
        <f>IF(ISNUMBER('1-1'!E123),'1-1'!E123, "XXX")</f>
        <v>6.3</v>
      </c>
      <c r="D123" s="130" t="str">
        <f>IF(UCDP!V123, UCDP!V123, "0.0")</f>
        <v>0.0</v>
      </c>
      <c r="E123" s="130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130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130">
        <f>IF(ISNUMBER('1-5'!E122),'1-5'!E122, "XXX")</f>
        <v>9.1</v>
      </c>
      <c r="H123" s="130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130">
        <f>'2-1-2'!C122</f>
        <v>0.40312999999999999</v>
      </c>
      <c r="J123" s="140">
        <f xml:space="preserve"> '2-2-1'!X123</f>
        <v>4.2009100000000004</v>
      </c>
      <c r="K123" s="130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130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130">
        <f>IF(ISNUMBER('2-3-2'!M123),'2-3-2'!M123, "XXX")</f>
        <v>18.945138929999999</v>
      </c>
      <c r="N123" s="130">
        <f>IF(ISNUMBER('2-4-1'!S123), '2-4-1'!S123,IF(ISNUMBER('2-4-1'!T123),'2-4-1'!T123,IF(ISNUMBER('2-4-1'!U123),'2-4-1'!U123,IF(ISNUMBER('2-4-1'!V123),'2-4-1'!V123,'2013'!N123))))</f>
        <v>3.6430000000000002</v>
      </c>
      <c r="O123" s="130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"XXX"))))</f>
        <v>94.685749999999999</v>
      </c>
      <c r="S123" s="130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130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130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130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130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130">
        <f>'3-1'!F122</f>
        <v>1.9E-2</v>
      </c>
      <c r="Y123" s="224">
        <f>'3-2'!N122</f>
        <v>-1.656268716</v>
      </c>
    </row>
    <row r="124" spans="1:25" ht="15">
      <c r="A124" s="19" t="s">
        <v>131</v>
      </c>
      <c r="B124" s="158" t="s">
        <v>131</v>
      </c>
      <c r="C124" s="130">
        <f>IF(ISNUMBER('1-1'!E124),'1-1'!E124, "XXX")</f>
        <v>5.9</v>
      </c>
      <c r="D124" s="130">
        <f>IF(UCDP!V124, UCDP!V124, "0.0")</f>
        <v>3.8832297287641699E-3</v>
      </c>
      <c r="E124" s="130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130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130">
        <f>IF(ISNUMBER('1-5'!E123),'1-5'!E123, "XXX")</f>
        <v>6</v>
      </c>
      <c r="H124" s="130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130">
        <f>'2-1-2'!C123</f>
        <v>7.1069999999999994E-2</v>
      </c>
      <c r="J124" s="130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130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130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130">
        <f>IF(ISNUMBER('2-3-2'!M124),'2-3-2'!M124, "XXX")</f>
        <v>48.677333830000002</v>
      </c>
      <c r="N124" s="130">
        <f>IF(ISNUMBER('2-4-1'!S124), '2-4-1'!S124,IF(ISNUMBER('2-4-1'!T124),'2-4-1'!T124,IF(ISNUMBER('2-4-1'!U124),'2-4-1'!U124,IF(ISNUMBER('2-4-1'!V124),'2-4-1'!V124,'2013'!N124))))</f>
        <v>5.3369999999999997</v>
      </c>
      <c r="O124" s="130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"XXX"))))</f>
        <v>31.369479999999999</v>
      </c>
      <c r="S124" s="130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130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130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130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130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130">
        <f>'3-1'!F123</f>
        <v>0.69299999999999995</v>
      </c>
      <c r="Y124" s="224">
        <f>'3-2'!N123</f>
        <v>-0.18477849700000001</v>
      </c>
    </row>
    <row r="125" spans="1:25" ht="15">
      <c r="A125" s="19" t="s">
        <v>132</v>
      </c>
      <c r="B125" s="158" t="s">
        <v>132</v>
      </c>
      <c r="C125" s="130">
        <f>IF(ISNUMBER('1-1'!E125),'1-1'!E125, "XXX")</f>
        <v>7</v>
      </c>
      <c r="D125" s="130" t="str">
        <f>IF(UCDP!V125, UCDP!V125, "0.0")</f>
        <v>0.0</v>
      </c>
      <c r="E125" s="130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130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130">
        <f>IF(ISNUMBER('1-5'!E124),'1-5'!E124, "XXX")</f>
        <v>5.6</v>
      </c>
      <c r="H125" s="130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130">
        <f>'2-1-2'!C124</f>
        <v>0.26945999999999998</v>
      </c>
      <c r="J125" s="130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130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130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130">
        <f>IF(ISNUMBER('2-3-2'!M125),'2-3-2'!M125, "XXX")</f>
        <v>36.40253448</v>
      </c>
      <c r="N125" s="130">
        <f>IF(ISNUMBER('2-4-1'!S125), '2-4-1'!S125,IF(ISNUMBER('2-4-1'!T125),'2-4-1'!T125,IF(ISNUMBER('2-4-1'!U125),'2-4-1'!U125,IF(ISNUMBER('2-4-1'!V125),'2-4-1'!V125,'2013'!N125))))</f>
        <v>23.9</v>
      </c>
      <c r="O125" s="130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"XXX"))))</f>
        <v>67.558229999999995</v>
      </c>
      <c r="S125" s="130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130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130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130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130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130">
        <f>'3-1'!F124</f>
        <v>0.63200000000000001</v>
      </c>
      <c r="Y125" s="224">
        <f>'3-2'!N124</f>
        <v>0.35080012700000002</v>
      </c>
    </row>
    <row r="126" spans="1:25" ht="15">
      <c r="A126" s="19" t="s">
        <v>133</v>
      </c>
      <c r="B126" s="158" t="s">
        <v>133</v>
      </c>
      <c r="C126" s="130">
        <f>IF(ISNUMBER('1-1'!E126),'1-1'!E126, "XXX")</f>
        <v>6.3</v>
      </c>
      <c r="D126" s="130" t="str">
        <f>IF(UCDP!V126, UCDP!V126, "0.0")</f>
        <v>0.0</v>
      </c>
      <c r="E126" s="130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130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130">
        <f>IF(ISNUMBER('1-5'!E125),'1-5'!E125, "XXX")</f>
        <v>5.9</v>
      </c>
      <c r="H126" s="130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130">
        <f>'2-1-2'!C125</f>
        <v>0.30369000000000002</v>
      </c>
      <c r="J126" s="130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130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130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130">
        <f>IF(ISNUMBER('2-3-2'!M126),'2-3-2'!M126, "XXX")</f>
        <v>29.046737669999999</v>
      </c>
      <c r="N126" s="130">
        <f>IF(ISNUMBER('2-4-1'!S126), '2-4-1'!S126,IF(ISNUMBER('2-4-1'!T126),'2-4-1'!T126,IF(ISNUMBER('2-4-1'!U126),'2-4-1'!U126,IF(ISNUMBER('2-4-1'!V126),'2-4-1'!V126,'2013'!N126))))</f>
        <v>5.7362302027914103</v>
      </c>
      <c r="O126" s="130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"XXX"))))</f>
        <v>XXX</v>
      </c>
      <c r="S126" s="130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130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130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130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130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130">
        <f>'3-1'!F125</f>
        <v>0.45</v>
      </c>
      <c r="Y126" s="224">
        <f>'3-2'!N125</f>
        <v>0.17275019</v>
      </c>
    </row>
    <row r="127" spans="1:25" ht="15">
      <c r="A127" s="19" t="s">
        <v>134</v>
      </c>
      <c r="B127" s="158" t="s">
        <v>134</v>
      </c>
      <c r="C127" s="130">
        <f>IF(ISNUMBER('1-1'!E127),'1-1'!E127, "XXX")</f>
        <v>7.7</v>
      </c>
      <c r="D127" s="130" t="str">
        <f>IF(UCDP!V127, UCDP!V127, "0.0")</f>
        <v>0.0</v>
      </c>
      <c r="E127" s="130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130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130">
        <f>IF(ISNUMBER('1-5'!E126),'1-5'!E126, "XXX")</f>
        <v>6.8</v>
      </c>
      <c r="H127" s="130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130">
        <f>'2-1-2'!C126</f>
        <v>1.7919999999999998E-2</v>
      </c>
      <c r="J127" s="130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130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130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130">
        <f>IF(ISNUMBER('2-3-2'!M127),'2-3-2'!M127, "XXX")</f>
        <v>64.020278930000003</v>
      </c>
      <c r="N127" s="130">
        <f>IF(ISNUMBER('2-4-1'!S127), '2-4-1'!S127,IF(ISNUMBER('2-4-1'!T127),'2-4-1'!T127,IF(ISNUMBER('2-4-1'!U127),'2-4-1'!U127,IF(ISNUMBER('2-4-1'!V127),'2-4-1'!V127,'2013'!N127))))</f>
        <v>0.7</v>
      </c>
      <c r="O127" s="130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"XXX"))))</f>
        <v>11.275460000000001</v>
      </c>
      <c r="S127" s="130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130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130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130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130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130">
        <f>'3-1'!F126</f>
        <v>0.52500000000000002</v>
      </c>
      <c r="Y127" s="224">
        <f>'3-2'!N126</f>
        <v>-7.8416258000000003E-2</v>
      </c>
    </row>
    <row r="128" spans="1:25" ht="15">
      <c r="A128" s="19" t="s">
        <v>135</v>
      </c>
      <c r="B128" s="158" t="s">
        <v>135</v>
      </c>
      <c r="C128" s="130">
        <f>IF(ISNUMBER('1-1'!E128),'1-1'!E128, "XXX")</f>
        <v>3</v>
      </c>
      <c r="D128" s="130" t="str">
        <f>IF(UCDP!V128, UCDP!V128, "0.0")</f>
        <v>0.0</v>
      </c>
      <c r="E128" s="130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130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130">
        <f>IF(ISNUMBER('1-5'!E127),'1-5'!E127, "XXX")</f>
        <v>4.4000000000000004</v>
      </c>
      <c r="H128" s="130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130">
        <f>'2-1-2'!C127</f>
        <v>0.63863000000000003</v>
      </c>
      <c r="J128" s="130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130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130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130">
        <f>IF(ISNUMBER('2-3-2'!M128),'2-3-2'!M128, "XXX")</f>
        <v>41.458755490000001</v>
      </c>
      <c r="N128" s="130">
        <f>IF(ISNUMBER('2-4-1'!S128), '2-4-1'!S128,IF(ISNUMBER('2-4-1'!T128),'2-4-1'!T128,IF(ISNUMBER('2-4-1'!U128),'2-4-1'!U128,IF(ISNUMBER('2-4-1'!V128),'2-4-1'!V128,'2013'!N128))))</f>
        <v>2.30064979924687</v>
      </c>
      <c r="O128" s="130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"XXX"))))</f>
        <v>85.084149999999994</v>
      </c>
      <c r="S128" s="130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130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130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130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130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130">
        <f>'3-1'!F127</f>
        <v>0.38400000000000001</v>
      </c>
      <c r="Y128" s="224">
        <f>'3-2'!N127</f>
        <v>-0.12789471399999999</v>
      </c>
    </row>
    <row r="129" spans="1:25" ht="15">
      <c r="A129" s="19" t="s">
        <v>178</v>
      </c>
      <c r="B129" s="158" t="s">
        <v>178</v>
      </c>
      <c r="C129" s="130">
        <f>IF(ISNUMBER('1-1'!E129),'1-1'!E129, "XXX")</f>
        <v>4.2</v>
      </c>
      <c r="D129" s="130" t="str">
        <f>IF(UCDP!V129, UCDP!V129, "0.0")</f>
        <v>0.0</v>
      </c>
      <c r="E129" s="130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130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130">
        <f>IF(ISNUMBER('1-5'!E128),'1-5'!E128, "XXX")</f>
        <v>3.8</v>
      </c>
      <c r="H129" s="130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130">
        <f>'2-1-2'!C128</f>
        <v>0.42118</v>
      </c>
      <c r="J129" s="130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130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130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130">
        <f>IF(ISNUMBER('2-3-2'!M129),'2-3-2'!M129, "XXX")</f>
        <v>22.8006134</v>
      </c>
      <c r="N129" s="130">
        <f>IF(ISNUMBER('2-4-1'!S129), '2-4-1'!S129,IF(ISNUMBER('2-4-1'!T129),'2-4-1'!T129,IF(ISNUMBER('2-4-1'!U129),'2-4-1'!U129,IF(ISNUMBER('2-4-1'!V129),'2-4-1'!V129,'2013'!N129))))</f>
        <v>18.050999999999998</v>
      </c>
      <c r="O129" s="130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"XXX"))))</f>
        <v>84.387919999999994</v>
      </c>
      <c r="S129" s="130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130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130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130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130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130">
        <f>'3-1'!F128</f>
        <v>0.85299999999999998</v>
      </c>
      <c r="Y129" s="224">
        <f>'3-2'!N128</f>
        <v>0.95604413700000002</v>
      </c>
    </row>
    <row r="130" spans="1:25" ht="15">
      <c r="A130" s="19" t="s">
        <v>137</v>
      </c>
      <c r="B130" s="158" t="s">
        <v>137</v>
      </c>
      <c r="C130" s="130">
        <f>IF(ISNUMBER('1-1'!E130),'1-1'!E130, "XXX")</f>
        <v>2.6</v>
      </c>
      <c r="D130" s="130" t="str">
        <f>IF(UCDP!V130, UCDP!V130, "0.0")</f>
        <v>0.0</v>
      </c>
      <c r="E130" s="130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130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130">
        <f>IF(ISNUMBER('1-5'!E129),'1-5'!E129, "XXX")</f>
        <v>3</v>
      </c>
      <c r="H130" s="130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130">
        <f>'2-1-2'!C129</f>
        <v>0.50258999999999998</v>
      </c>
      <c r="J130" s="130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130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130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130">
        <f>IF(ISNUMBER('2-3-2'!M130),'2-3-2'!M130, "XXX")</f>
        <v>12.64016342</v>
      </c>
      <c r="N130" s="130">
        <f>IF(ISNUMBER('2-4-1'!S130), '2-4-1'!S130,IF(ISNUMBER('2-4-1'!T130),'2-4-1'!T130,IF(ISNUMBER('2-4-1'!U130),'2-4-1'!U130,IF(ISNUMBER('2-4-1'!V130),'2-4-1'!V130,'2013'!N130))))</f>
        <v>23.396999999999998</v>
      </c>
      <c r="O130" s="130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"XXX"))))</f>
        <v>83.122600000000006</v>
      </c>
      <c r="S130" s="130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130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130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130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130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130">
        <f>'3-1'!F129</f>
        <v>0.874</v>
      </c>
      <c r="Y130" s="224">
        <f>'3-2'!N129</f>
        <v>1.0893131490000001</v>
      </c>
    </row>
    <row r="131" spans="1:25" ht="15">
      <c r="A131" s="19" t="s">
        <v>138</v>
      </c>
      <c r="B131" s="158" t="s">
        <v>138</v>
      </c>
      <c r="C131" s="130">
        <f>IF(ISNUMBER('1-1'!E131),'1-1'!E131, "XXX")</f>
        <v>3</v>
      </c>
      <c r="D131" s="130" t="str">
        <f>IF(UCDP!V131, UCDP!V131, "0.0")</f>
        <v>0.0</v>
      </c>
      <c r="E131" s="130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130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130">
        <f>IF(ISNUMBER('1-5'!E130),'1-5'!E130, "XXX")</f>
        <v>4.7</v>
      </c>
      <c r="H131" s="130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130">
        <f>'2-1-2'!C130</f>
        <v>0.14430999999999999</v>
      </c>
      <c r="J131" s="130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130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130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130">
        <f>IF(ISNUMBER('2-3-2'!M131),'2-3-2'!M131, "XXX")</f>
        <v>7.9950628300000002</v>
      </c>
      <c r="N131" s="130">
        <f>IF(ISNUMBER('2-4-1'!S131), '2-4-1'!S131,IF(ISNUMBER('2-4-1'!T131),'2-4-1'!T131,IF(ISNUMBER('2-4-1'!U131),'2-4-1'!U131,IF(ISNUMBER('2-4-1'!V131),'2-4-1'!V131,'2013'!N131))))</f>
        <v>9.7850000000000001</v>
      </c>
      <c r="O131" s="130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"XXX"))))</f>
        <v>85.135040000000004</v>
      </c>
      <c r="S131" s="130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130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130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130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130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130">
        <f>'3-1'!F130</f>
        <v>0.77800000000000002</v>
      </c>
      <c r="Y131" s="224">
        <f>'3-2'!N130</f>
        <v>0.65710890300000002</v>
      </c>
    </row>
    <row r="132" spans="1:25" ht="15">
      <c r="A132" s="19" t="s">
        <v>139</v>
      </c>
      <c r="B132" s="158" t="s">
        <v>139</v>
      </c>
      <c r="C132" s="152" t="s">
        <v>502</v>
      </c>
      <c r="D132" s="152" t="s">
        <v>502</v>
      </c>
      <c r="E132" s="152" t="s">
        <v>502</v>
      </c>
      <c r="F132" s="152" t="s">
        <v>502</v>
      </c>
      <c r="G132" s="152" t="s">
        <v>502</v>
      </c>
      <c r="H132" s="152" t="s">
        <v>502</v>
      </c>
      <c r="I132" s="152" t="s">
        <v>502</v>
      </c>
      <c r="J132" s="152" t="s">
        <v>502</v>
      </c>
      <c r="K132" s="152" t="s">
        <v>502</v>
      </c>
      <c r="L132" s="152" t="s">
        <v>502</v>
      </c>
      <c r="M132" s="152" t="s">
        <v>502</v>
      </c>
      <c r="N132" s="152" t="s">
        <v>502</v>
      </c>
      <c r="O132" s="152" t="s">
        <v>502</v>
      </c>
      <c r="P132" s="152" t="s">
        <v>502</v>
      </c>
      <c r="Q132" s="152" t="s">
        <v>502</v>
      </c>
      <c r="R132" s="152" t="s">
        <v>502</v>
      </c>
      <c r="S132" s="152" t="s">
        <v>502</v>
      </c>
      <c r="T132" s="152" t="s">
        <v>502</v>
      </c>
      <c r="U132" s="152" t="s">
        <v>502</v>
      </c>
      <c r="V132" s="152" t="s">
        <v>502</v>
      </c>
      <c r="W132" s="152" t="s">
        <v>502</v>
      </c>
      <c r="X132" s="152" t="s">
        <v>502</v>
      </c>
      <c r="Y132" s="152" t="s">
        <v>502</v>
      </c>
    </row>
    <row r="133" spans="1:25" ht="15">
      <c r="A133" s="19" t="s">
        <v>140</v>
      </c>
      <c r="B133" s="158" t="s">
        <v>140</v>
      </c>
      <c r="C133" s="130">
        <f>IF(ISNUMBER('1-1'!E133),'1-1'!E133, "XXX")</f>
        <v>2</v>
      </c>
      <c r="D133" s="130" t="str">
        <f>IF(UCDP!V133, UCDP!V133, "0.0")</f>
        <v>0.0</v>
      </c>
      <c r="E133" s="130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130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130">
        <f>IF(ISNUMBER('1-5'!E132),'1-5'!E132, "XXX")</f>
        <v>2.5</v>
      </c>
      <c r="H133" s="130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130">
        <f>'2-1-2'!C132</f>
        <v>0.51</v>
      </c>
      <c r="J133" s="130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130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130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130">
        <f>IF(ISNUMBER('2-3-2'!M133),'2-3-2'!M133, "XXX")</f>
        <v>20.291044240000002</v>
      </c>
      <c r="N133" s="130">
        <f>IF(ISNUMBER('2-4-1'!S133), '2-4-1'!S133,IF(ISNUMBER('2-4-1'!T133),'2-4-1'!T133,IF(ISNUMBER('2-4-1'!U133),'2-4-1'!U133,IF(ISNUMBER('2-4-1'!V133),'2-4-1'!V133,'2013'!N133))))</f>
        <v>25.838999999999999</v>
      </c>
      <c r="O133" s="130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"XXX"))))</f>
        <v>82.140500000000003</v>
      </c>
      <c r="S133" s="130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130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130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130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130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130">
        <f>'3-1'!F132</f>
        <v>0.89600000000000002</v>
      </c>
      <c r="Y133" s="224">
        <f>'3-2'!N132</f>
        <v>1.160843968</v>
      </c>
    </row>
    <row r="134" spans="1:25" ht="15">
      <c r="A134" s="19" t="s">
        <v>141</v>
      </c>
      <c r="B134" s="158" t="s">
        <v>141</v>
      </c>
      <c r="C134" s="130">
        <f>IF(ISNUMBER('1-1'!E134),'1-1'!E134, "XXX")</f>
        <v>6.4</v>
      </c>
      <c r="D134" s="130">
        <f>IF(UCDP!V134, UCDP!V134, "0.0")</f>
        <v>1.4236923083884163</v>
      </c>
      <c r="E134" s="130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130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130">
        <f>IF(ISNUMBER('1-5'!E133),'1-5'!E133, "XXX")</f>
        <v>8.8000000000000007</v>
      </c>
      <c r="H134" s="130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130">
        <f>'2-1-2'!C133</f>
        <v>0.10811999999999999</v>
      </c>
      <c r="J134" s="130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130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130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130">
        <f>IF(ISNUMBER('2-3-2'!M134),'2-3-2'!M134, "XXX")</f>
        <v>53.297950739999997</v>
      </c>
      <c r="N134" s="130">
        <f>IF(ISNUMBER('2-4-1'!S134), '2-4-1'!S134,IF(ISNUMBER('2-4-1'!T134),'2-4-1'!T134,IF(ISNUMBER('2-4-1'!U134),'2-4-1'!U134,IF(ISNUMBER('2-4-1'!V134),'2-4-1'!V134,'2013'!N134))))</f>
        <v>3.2391618713714099</v>
      </c>
      <c r="O134" s="130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"XXX"))))</f>
        <v>55.713549999999998</v>
      </c>
      <c r="S134" s="130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130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130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130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130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130">
        <f>'3-1'!F133</f>
        <v>0.41599999999999998</v>
      </c>
      <c r="Y134" s="224">
        <f>'3-2'!N133</f>
        <v>-0.41464108199999999</v>
      </c>
    </row>
    <row r="135" spans="1:25" ht="15">
      <c r="A135" s="19" t="s">
        <v>142</v>
      </c>
      <c r="B135" s="158" t="s">
        <v>142</v>
      </c>
      <c r="C135" s="130">
        <f>IF(ISNUMBER('1-1'!E135),'1-1'!E135, "XXX")</f>
        <v>9.6</v>
      </c>
      <c r="D135" s="130">
        <f>IF(UCDP!V135, UCDP!V135, "0.0")</f>
        <v>0.27475984076677451</v>
      </c>
      <c r="E135" s="130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130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130">
        <f>IF(ISNUMBER('1-5'!E134),'1-5'!E134, "XXX")</f>
        <v>9.9</v>
      </c>
      <c r="H135" s="130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130">
        <f>'2-1-2'!C134</f>
        <v>7.1069999999999994E-2</v>
      </c>
      <c r="J135" s="130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130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130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130">
        <f>IF(ISNUMBER('2-3-2'!M135),'2-3-2'!M135, "XXX")</f>
        <v>61.313446040000002</v>
      </c>
      <c r="N135" s="130">
        <f>IF(ISNUMBER('2-4-1'!S135), '2-4-1'!S135,IF(ISNUMBER('2-4-1'!T135),'2-4-1'!T135,IF(ISNUMBER('2-4-1'!U135),'2-4-1'!U135,IF(ISNUMBER('2-4-1'!V135),'2-4-1'!V135,'2013'!N135))))</f>
        <v>2.2748561434193268</v>
      </c>
      <c r="O135" s="130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"XXX"))))</f>
        <v>44.08202</v>
      </c>
      <c r="S135" s="130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130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130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130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130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130">
        <f>'3-1'!F134</f>
        <v>0.23100000000000001</v>
      </c>
      <c r="Y135" s="224">
        <f>'3-2'!N134</f>
        <v>-1.5958018300000001</v>
      </c>
    </row>
    <row r="136" spans="1:25" ht="15">
      <c r="A136" s="19" t="s">
        <v>143</v>
      </c>
      <c r="B136" s="158" t="s">
        <v>143</v>
      </c>
      <c r="C136" s="130">
        <f>IF(ISNUMBER('1-1'!E136),'1-1'!E136, "XXX")</f>
        <v>1.6</v>
      </c>
      <c r="D136" s="130" t="str">
        <f>IF(UCDP!V136, UCDP!V136, "0.0")</f>
        <v>0.0</v>
      </c>
      <c r="E136" s="130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130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130">
        <f>IF(ISNUMBER('1-5'!E135),'1-5'!E135, "XXX")</f>
        <v>1.8</v>
      </c>
      <c r="H136" s="130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130">
        <f>'2-1-2'!C135</f>
        <v>0.75222</v>
      </c>
      <c r="J136" s="130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130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130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130">
        <f>IF(ISNUMBER('2-3-2'!M136),'2-3-2'!M136, "XXX")</f>
        <v>16.37858391</v>
      </c>
      <c r="N136" s="130">
        <f>IF(ISNUMBER('2-4-1'!S136), '2-4-1'!S136,IF(ISNUMBER('2-4-1'!T136),'2-4-1'!T136,IF(ISNUMBER('2-4-1'!U136),'2-4-1'!U136,IF(ISNUMBER('2-4-1'!V136),'2-4-1'!V136,'2013'!N136))))</f>
        <v>26.268000000000001</v>
      </c>
      <c r="O136" s="130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"XXX"))))</f>
        <v>89.408330000000007</v>
      </c>
      <c r="S136" s="130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130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130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130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130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130">
        <f>'3-1'!F135</f>
        <v>0.92</v>
      </c>
      <c r="Y136" s="224">
        <f>'3-2'!N135</f>
        <v>1.567530155</v>
      </c>
    </row>
    <row r="137" spans="1:25" ht="15">
      <c r="A137" s="19" t="s">
        <v>144</v>
      </c>
      <c r="B137" s="158" t="s">
        <v>144</v>
      </c>
      <c r="C137" s="130">
        <f>IF(ISNUMBER('1-1'!E137),'1-1'!E137, "XXX")</f>
        <v>1</v>
      </c>
      <c r="D137" s="130" t="str">
        <f>IF(UCDP!V137, UCDP!V137, "0.0")</f>
        <v>0.0</v>
      </c>
      <c r="E137" s="130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130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130">
        <f>IF(ISNUMBER('1-5'!E136),'1-5'!E136, "XXX")</f>
        <v>2.2000000000000002</v>
      </c>
      <c r="H137" s="130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130">
        <f>'2-1-2'!C136</f>
        <v>0.76871999999999996</v>
      </c>
      <c r="J137" s="130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130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130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130">
        <f>IF(ISNUMBER('2-3-2'!M137),'2-3-2'!M137, "XXX")</f>
        <v>26.18807602</v>
      </c>
      <c r="N137" s="130">
        <f>IF(ISNUMBER('2-4-1'!S137), '2-4-1'!S137,IF(ISNUMBER('2-4-1'!T137),'2-4-1'!T137,IF(ISNUMBER('2-4-1'!U137),'2-4-1'!U137,IF(ISNUMBER('2-4-1'!V137),'2-4-1'!V137,'2013'!N137))))</f>
        <v>18.431000000000001</v>
      </c>
      <c r="O137" s="130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"XXX"))))</f>
        <v>84.668940000000006</v>
      </c>
      <c r="S137" s="130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130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130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130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130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130">
        <f>'3-1'!F136</f>
        <v>0.89400000000000002</v>
      </c>
      <c r="Y137" s="224">
        <f>'3-2'!N136</f>
        <v>1.60836041</v>
      </c>
    </row>
    <row r="138" spans="1:25" ht="15">
      <c r="A138" s="19" t="s">
        <v>145</v>
      </c>
      <c r="B138" s="158" t="s">
        <v>145</v>
      </c>
      <c r="C138" s="130">
        <f>IF(ISNUMBER('1-1'!E138),'1-1'!E138, "XXX")</f>
        <v>6.6</v>
      </c>
      <c r="D138" s="130" t="str">
        <f>IF(UCDP!V138, UCDP!V138, "0.0")</f>
        <v>0.0</v>
      </c>
      <c r="E138" s="130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130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130">
        <f>IF(ISNUMBER('1-5'!E137),'1-5'!E137, "XXX")</f>
        <v>8.6999999999999993</v>
      </c>
      <c r="H138" s="130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130">
        <f>'2-1-2'!C137</f>
        <v>6.1449999999999998E-2</v>
      </c>
      <c r="J138" s="130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130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130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130">
        <f>IF(ISNUMBER('2-3-2'!M138),'2-3-2'!M138, "XXX")</f>
        <v>70.433517460000004</v>
      </c>
      <c r="N138" s="130">
        <f>IF(ISNUMBER('2-4-1'!S138), '2-4-1'!S138,IF(ISNUMBER('2-4-1'!T138),'2-4-1'!T138,IF(ISNUMBER('2-4-1'!U138),'2-4-1'!U138,IF(ISNUMBER('2-4-1'!V138),'2-4-1'!V138,'2013'!N138))))</f>
        <v>4</v>
      </c>
      <c r="O138" s="130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"XXX"))))</f>
        <v>67.657979999999995</v>
      </c>
      <c r="S138" s="130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130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130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130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130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130">
        <f>'3-1'!F137</f>
        <v>0.22600000000000001</v>
      </c>
      <c r="Y138" s="224">
        <f>'3-2'!N137</f>
        <v>-1.310750723</v>
      </c>
    </row>
    <row r="139" spans="1:25" ht="15">
      <c r="A139" s="19" t="s">
        <v>146</v>
      </c>
      <c r="B139" s="158" t="s">
        <v>146</v>
      </c>
      <c r="C139" s="130">
        <f>IF(ISNUMBER('1-1'!E139),'1-1'!E139, "XXX")</f>
        <v>7</v>
      </c>
      <c r="D139" s="130" t="str">
        <f>IF(UCDP!V139, UCDP!V139, "0.0")</f>
        <v>0.0</v>
      </c>
      <c r="E139" s="130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130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130">
        <f>IF(ISNUMBER('1-5'!E138),'1-5'!E138, "XXX")</f>
        <v>5.9</v>
      </c>
      <c r="H139" s="130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130">
        <f>'2-1-2'!C138</f>
        <v>3.3680000000000002E-2</v>
      </c>
      <c r="J139" s="130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130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130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130">
        <f>IF(ISNUMBER('2-3-2'!M139),'2-3-2'!M139, "XXX")</f>
        <v>31.89402771</v>
      </c>
      <c r="N139" s="130">
        <f>IF(ISNUMBER('2-4-1'!S139), '2-4-1'!S139,IF(ISNUMBER('2-4-1'!T139),'2-4-1'!T139,IF(ISNUMBER('2-4-1'!U139),'2-4-1'!U139,IF(ISNUMBER('2-4-1'!V139),'2-4-1'!V139,'2013'!N139))))</f>
        <v>6.806</v>
      </c>
      <c r="O139" s="130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"XXX"))))</f>
        <v>13.1351</v>
      </c>
      <c r="S139" s="130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130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130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130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130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130">
        <f>'3-1'!F138</f>
        <v>0.47099999999999997</v>
      </c>
      <c r="Y139" s="224">
        <f>'3-2'!N138</f>
        <v>-5.2305537999999999E-2</v>
      </c>
    </row>
    <row r="140" spans="1:25" ht="15">
      <c r="A140" s="19" t="s">
        <v>147</v>
      </c>
      <c r="B140" s="158" t="s">
        <v>147</v>
      </c>
      <c r="C140" s="130">
        <f>IF(ISNUMBER('1-1'!E140),'1-1'!E140, "XXX")</f>
        <v>5.3</v>
      </c>
      <c r="D140" s="130">
        <f>IF(UCDP!V140, UCDP!V140, "0.0")</f>
        <v>1.6451590565513555E-2</v>
      </c>
      <c r="E140" s="130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130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130">
        <f>IF(ISNUMBER('1-5'!E139),'1-5'!E139, "XXX")</f>
        <v>7</v>
      </c>
      <c r="H140" s="130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130">
        <f>'2-1-2'!C139</f>
        <v>0.17460000000000001</v>
      </c>
      <c r="J140" s="130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130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130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130">
        <f>IF(ISNUMBER('2-3-2'!M140),'2-3-2'!M140, "XXX")</f>
        <v>14.49738026</v>
      </c>
      <c r="N140" s="130">
        <f>IF(ISNUMBER('2-4-1'!S140), '2-4-1'!S140,IF(ISNUMBER('2-4-1'!T140),'2-4-1'!T140,IF(ISNUMBER('2-4-1'!U140),'2-4-1'!U140,IF(ISNUMBER('2-4-1'!V140),'2-4-1'!V140,'2013'!N140))))</f>
        <v>2.7129599999999998</v>
      </c>
      <c r="O140" s="130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"XXX"))))</f>
        <v>44.680210000000002</v>
      </c>
      <c r="S140" s="130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130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130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130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130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130">
        <f>'3-1'!F139</f>
        <v>0.41399999999999998</v>
      </c>
      <c r="Y140" s="224">
        <f>'3-2'!N139</f>
        <v>-0.405536175</v>
      </c>
    </row>
    <row r="141" spans="1:25" ht="15">
      <c r="A141" s="19" t="s">
        <v>148</v>
      </c>
      <c r="B141" s="158" t="s">
        <v>148</v>
      </c>
      <c r="C141" s="130">
        <f>IF(ISNUMBER('1-1'!E141),'1-1'!E141, "XXX")</f>
        <v>9.1999999999999993</v>
      </c>
      <c r="D141" s="130" t="str">
        <f>IF(UCDP!V141, UCDP!V141, "0.0")</f>
        <v>0.0</v>
      </c>
      <c r="E141" s="130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130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130">
        <f>IF(ISNUMBER('1-5'!E140),'1-5'!E140, "XXX")</f>
        <v>7</v>
      </c>
      <c r="H141" s="130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130">
        <f>'2-1-2'!C140</f>
        <v>6.79E-3</v>
      </c>
      <c r="J141" s="130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130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130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130">
        <f>IF(ISNUMBER('2-3-2'!M141),'2-3-2'!M141, "XXX")</f>
        <v>11.564626690000001</v>
      </c>
      <c r="N141" s="130">
        <f>IF(ISNUMBER('2-4-1'!S141), '2-4-1'!S141,IF(ISNUMBER('2-4-1'!T141),'2-4-1'!T141,IF(ISNUMBER('2-4-1'!U141),'2-4-1'!U141,IF(ISNUMBER('2-4-1'!V141),'2-4-1'!V141,'2013'!N141))))</f>
        <v>3.26</v>
      </c>
      <c r="O141" s="130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"XXX"))))</f>
        <v>30.23845</v>
      </c>
      <c r="S141" s="130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130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130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130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130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130">
        <f>'3-1'!F140</f>
        <v>0.63300000000000001</v>
      </c>
      <c r="Y141" s="224">
        <f>'3-2'!N140</f>
        <v>0.134037882</v>
      </c>
    </row>
    <row r="142" spans="1:25" ht="15">
      <c r="A142" s="19" t="s">
        <v>149</v>
      </c>
      <c r="B142" s="158" t="s">
        <v>149</v>
      </c>
      <c r="C142" s="130">
        <f>IF(ISNUMBER('1-1'!E142),'1-1'!E142, "XXX")</f>
        <v>6.9</v>
      </c>
      <c r="D142" s="130" t="str">
        <f>IF(UCDP!V142, UCDP!V142, "0.0")</f>
        <v>0.0</v>
      </c>
      <c r="E142" s="130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130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130">
        <f>IF(ISNUMBER('1-5'!E141),'1-5'!E141, "XXX")</f>
        <v>7.7</v>
      </c>
      <c r="H142" s="130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130">
        <f>'2-1-2'!C141</f>
        <v>4.5319999999999999E-2</v>
      </c>
      <c r="J142" s="130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130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130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130">
        <f>IF(ISNUMBER('2-3-2'!M142),'2-3-2'!M142, "XXX")</f>
        <v>62.133068080000001</v>
      </c>
      <c r="N142" s="130">
        <f>IF(ISNUMBER('2-4-1'!S142), '2-4-1'!S142,IF(ISNUMBER('2-4-1'!T142),'2-4-1'!T142,IF(ISNUMBER('2-4-1'!U142),'2-4-1'!U142,IF(ISNUMBER('2-4-1'!V142),'2-4-1'!V142,'2013'!N142))))</f>
        <v>5.7317279658432447</v>
      </c>
      <c r="O142" s="130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"XXX"))))</f>
        <v>17.362539999999999</v>
      </c>
      <c r="S142" s="130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130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130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130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130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130">
        <f>'3-1'!F141</f>
        <v>0.42599999999999999</v>
      </c>
      <c r="Y142" s="224">
        <f>'3-2'!N141</f>
        <v>-0.84709936399999997</v>
      </c>
    </row>
    <row r="143" spans="1:25" ht="15">
      <c r="A143" s="19" t="s">
        <v>150</v>
      </c>
      <c r="B143" s="158" t="s">
        <v>150</v>
      </c>
      <c r="C143" s="130">
        <f>IF(ISNUMBER('1-1'!E143),'1-1'!E143, "XXX")</f>
        <v>5.0999999999999996</v>
      </c>
      <c r="D143" s="130" t="str">
        <f>IF(UCDP!V143, UCDP!V143, "0.0")</f>
        <v>0.0</v>
      </c>
      <c r="E143" s="130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130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130">
        <f>IF(ISNUMBER('1-5'!E142),'1-5'!E142, "XXX")</f>
        <v>5.4</v>
      </c>
      <c r="H143" s="130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130">
        <f>'2-1-2'!C142</f>
        <v>0.23036000000000001</v>
      </c>
      <c r="J143" s="130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130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130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130">
        <f>IF(ISNUMBER('2-3-2'!M143),'2-3-2'!M143, "XXX")</f>
        <v>46.568031310000002</v>
      </c>
      <c r="N143" s="130">
        <f>IF(ISNUMBER('2-4-1'!S143), '2-4-1'!S143,IF(ISNUMBER('2-4-1'!T143),'2-4-1'!T143,IF(ISNUMBER('2-4-1'!U143),'2-4-1'!U143,IF(ISNUMBER('2-4-1'!V143),'2-4-1'!V143,'2013'!N143))))</f>
        <v>8.9600000000000009</v>
      </c>
      <c r="O143" s="130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"XXX"))))</f>
        <v>78.502219999999994</v>
      </c>
      <c r="S143" s="130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130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130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130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130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130">
        <f>'3-1'!F142</f>
        <v>0.78200000000000003</v>
      </c>
      <c r="Y143" s="224">
        <f>'3-2'!N142</f>
        <v>0.58089441100000005</v>
      </c>
    </row>
    <row r="144" spans="1:25" ht="15">
      <c r="A144" s="19" t="s">
        <v>151</v>
      </c>
      <c r="B144" s="158" t="s">
        <v>151</v>
      </c>
      <c r="C144" s="130">
        <f>IF(ISNUMBER('1-1'!E144),'1-1'!E144, "XXX")</f>
        <v>3.7</v>
      </c>
      <c r="D144" s="130" t="str">
        <f>IF(UCDP!V144, UCDP!V144, "0.0")</f>
        <v>0.0</v>
      </c>
      <c r="E144" s="130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130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130">
        <f>IF(ISNUMBER('1-5'!E143),'1-5'!E143, "XXX")</f>
        <v>7.5</v>
      </c>
      <c r="H144" s="130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130">
        <f>'2-1-2'!C143</f>
        <v>0.19414999999999999</v>
      </c>
      <c r="J144" s="140">
        <f xml:space="preserve"> '2-2-1'!Y144</f>
        <v>4.70418</v>
      </c>
      <c r="K144" s="130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130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130">
        <f>IF(ISNUMBER('2-3-2'!M144),'2-3-2'!M144, "XXX")</f>
        <v>42.10583115</v>
      </c>
      <c r="N144" s="130">
        <f>IF(ISNUMBER('2-4-1'!S144), '2-4-1'!S144,IF(ISNUMBER('2-4-1'!T144),'2-4-1'!T144,IF(ISNUMBER('2-4-1'!U144),'2-4-1'!U144,IF(ISNUMBER('2-4-1'!V144),'2-4-1'!V144,'2013'!N144))))</f>
        <v>10.402999999999999</v>
      </c>
      <c r="O144" s="130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"XXX"))))</f>
        <v>72.130340000000004</v>
      </c>
      <c r="S144" s="130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130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130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130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130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130">
        <f>'3-1'!F143</f>
        <v>0.192</v>
      </c>
      <c r="Y144" s="224">
        <f>'3-2'!N143</f>
        <v>-1.296316504</v>
      </c>
    </row>
    <row r="145" spans="1:25" ht="15">
      <c r="A145" s="19" t="s">
        <v>152</v>
      </c>
      <c r="B145" s="158" t="s">
        <v>152</v>
      </c>
      <c r="C145" s="130">
        <f>IF(ISNUMBER('1-1'!E145),'1-1'!E145, "XXX")</f>
        <v>6</v>
      </c>
      <c r="D145" s="130">
        <f>IF(UCDP!V145, UCDP!V145, "0.0")</f>
        <v>5.8845134743380559E-2</v>
      </c>
      <c r="E145" s="130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130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130">
        <f>IF(ISNUMBER('1-5'!E144),'1-5'!E144, "XXX")</f>
        <v>5.5</v>
      </c>
      <c r="H145" s="130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130">
        <f>'2-1-2'!C144</f>
        <v>0.2581</v>
      </c>
      <c r="J145" s="130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130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130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130">
        <f>IF(ISNUMBER('2-3-2'!M145),'2-3-2'!M145, "XXX")</f>
        <v>16.87221718</v>
      </c>
      <c r="N145" s="130">
        <f>IF(ISNUMBER('2-4-1'!S145), '2-4-1'!S145,IF(ISNUMBER('2-4-1'!T145),'2-4-1'!T145,IF(ISNUMBER('2-4-1'!U145),'2-4-1'!U145,IF(ISNUMBER('2-4-1'!V145),'2-4-1'!V145,'2013'!N145))))</f>
        <v>12.837999999999999</v>
      </c>
      <c r="O145" s="130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"XXX"))))</f>
        <v>64.073740000000001</v>
      </c>
      <c r="S145" s="130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130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130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130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130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130">
        <f>'3-1'!F144</f>
        <v>0.55300000000000005</v>
      </c>
      <c r="Y145" s="224">
        <f>'3-2'!N144</f>
        <v>-7.7332640000000001E-3</v>
      </c>
    </row>
    <row r="146" spans="1:25" ht="15">
      <c r="A146" s="19" t="s">
        <v>153</v>
      </c>
      <c r="B146" s="158" t="s">
        <v>153</v>
      </c>
      <c r="C146" s="130">
        <f>IF(ISNUMBER('1-1'!E146),'1-1'!E146, "XXX")</f>
        <v>7.9</v>
      </c>
      <c r="D146" s="130">
        <f>IF(UCDP!V146, UCDP!V146, "0.0")</f>
        <v>3.9901058187849114E-2</v>
      </c>
      <c r="E146" s="130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130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130">
        <f>IF(ISNUMBER('1-5'!E145),'1-5'!E145, "XXX")</f>
        <v>7.6</v>
      </c>
      <c r="H146" s="130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130">
        <f>'2-1-2'!C145</f>
        <v>4.7899999999999998E-2</v>
      </c>
      <c r="J146" s="130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130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130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130">
        <f>IF(ISNUMBER('2-3-2'!M146),'2-3-2'!M146, "XXX")</f>
        <v>37.390663150000002</v>
      </c>
      <c r="N146" s="130">
        <f>IF(ISNUMBER('2-4-1'!S146), '2-4-1'!S146,IF(ISNUMBER('2-4-1'!T146),'2-4-1'!T146,IF(ISNUMBER('2-4-1'!U146),'2-4-1'!U146,IF(ISNUMBER('2-4-1'!V146),'2-4-1'!V146,'2013'!N146))))</f>
        <v>3.4600000000000004</v>
      </c>
      <c r="O146" s="130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"XXX"))))</f>
        <v>20.705500000000001</v>
      </c>
      <c r="S146" s="130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130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130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130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130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130">
        <f>'3-1'!F145</f>
        <v>0.33900000000000002</v>
      </c>
      <c r="Y146" s="224">
        <f>'3-2'!N145</f>
        <v>-0.42736065400000001</v>
      </c>
    </row>
    <row r="147" spans="1:25" ht="15">
      <c r="A147" s="19" t="s">
        <v>154</v>
      </c>
      <c r="B147" s="158" t="s">
        <v>154</v>
      </c>
      <c r="C147" s="130">
        <f>IF(ISNUMBER('1-1'!E147),'1-1'!E147, "XXX")</f>
        <v>6.6</v>
      </c>
      <c r="D147" s="130" t="str">
        <f>IF(UCDP!V147, UCDP!V147, "0.0")</f>
        <v>0.0</v>
      </c>
      <c r="E147" s="130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130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130">
        <f>IF(ISNUMBER('1-5'!E146),'1-5'!E146, "XXX")</f>
        <v>5.3</v>
      </c>
      <c r="H147" s="130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130">
        <f>'2-1-2'!C146</f>
        <v>0.24868999999999999</v>
      </c>
      <c r="J147" s="130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130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130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130">
        <f>IF(ISNUMBER('2-3-2'!M147),'2-3-2'!M147, "XXX")</f>
        <v>41.851978299999999</v>
      </c>
      <c r="N147" s="130">
        <f>IF(ISNUMBER('2-4-1'!S147), '2-4-1'!S147,IF(ISNUMBER('2-4-1'!T147),'2-4-1'!T147,IF(ISNUMBER('2-4-1'!U147),'2-4-1'!U147,IF(ISNUMBER('2-4-1'!V147),'2-4-1'!V147,'2013'!N147))))</f>
        <v>27.18677515319466</v>
      </c>
      <c r="O147" s="130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"XXX"))))</f>
        <v>80.876890000000003</v>
      </c>
      <c r="S147" s="130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130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130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130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130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130">
        <f>'3-1'!F146</f>
        <v>0.496</v>
      </c>
      <c r="Y147" s="224">
        <f>'3-2'!N146</f>
        <v>-6.9255849999999997E-3</v>
      </c>
    </row>
    <row r="148" spans="1:25" ht="15">
      <c r="A148" s="19" t="s">
        <v>155</v>
      </c>
      <c r="B148" s="158" t="s">
        <v>155</v>
      </c>
      <c r="C148" s="130">
        <f>IF(ISNUMBER('1-1'!E148),'1-1'!E148, "XXX")</f>
        <v>4.5</v>
      </c>
      <c r="D148" s="130" t="str">
        <f>IF(UCDP!V148, UCDP!V148, "0.0")</f>
        <v>0.0</v>
      </c>
      <c r="E148" s="130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130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130">
        <f>IF(ISNUMBER('1-5'!E147),'1-5'!E147, "XXX")</f>
        <v>5.9</v>
      </c>
      <c r="H148" s="130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130">
        <f>'2-1-2'!C147</f>
        <v>0.54342999999999997</v>
      </c>
      <c r="J148" s="130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130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130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130">
        <f>IF(ISNUMBER('2-3-2'!M148),'2-3-2'!M148, "XXX")</f>
        <v>17.94574356</v>
      </c>
      <c r="N148" s="130">
        <f>IF(ISNUMBER('2-4-1'!S148), '2-4-1'!S148,IF(ISNUMBER('2-4-1'!T148),'2-4-1'!T148,IF(ISNUMBER('2-4-1'!U148),'2-4-1'!U148,IF(ISNUMBER('2-4-1'!V148),'2-4-1'!V148,'2013'!N148))))</f>
        <v>3.8808749414948602</v>
      </c>
      <c r="O148" s="130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"XXX"))))</f>
        <v>96.711780000000005</v>
      </c>
      <c r="S148" s="130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130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130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130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130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130">
        <f>'3-1'!F147</f>
        <v>6.9000000000000006E-2</v>
      </c>
      <c r="Y148" s="224">
        <f>'3-2'!N147</f>
        <v>-0.80016529599999997</v>
      </c>
    </row>
    <row r="149" spans="1:25" ht="15">
      <c r="A149" s="19" t="s">
        <v>156</v>
      </c>
      <c r="B149" s="158" t="s">
        <v>156</v>
      </c>
      <c r="C149" s="130">
        <f>IF(ISNUMBER('1-1'!E149),'1-1'!E149, "XXX")</f>
        <v>2.2000000000000002</v>
      </c>
      <c r="D149" s="130" t="str">
        <f>IF(UCDP!V149, UCDP!V149, "0.0")</f>
        <v>0.0</v>
      </c>
      <c r="E149" s="130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130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130">
        <f>IF(ISNUMBER('1-5'!E148),'1-5'!E148, "XXX")</f>
        <v>2.2999999999999998</v>
      </c>
      <c r="H149" s="130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130">
        <f>'2-1-2'!C148</f>
        <v>0.71636999999999995</v>
      </c>
      <c r="J149" s="130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130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130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130">
        <f>IF(ISNUMBER('2-3-2'!M149),'2-3-2'!M149, "XXX")</f>
        <v>13.5945406</v>
      </c>
      <c r="N149" s="130">
        <f>IF(ISNUMBER('2-4-1'!S149), '2-4-1'!S149,IF(ISNUMBER('2-4-1'!T149),'2-4-1'!T149,IF(ISNUMBER('2-4-1'!U149),'2-4-1'!U149,IF(ISNUMBER('2-4-1'!V149),'2-4-1'!V149,'2013'!N149))))</f>
        <v>22.785</v>
      </c>
      <c r="O149" s="130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"XXX"))))</f>
        <v>85.406809999999993</v>
      </c>
      <c r="S149" s="130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130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130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130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130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130">
        <f>'3-1'!F148</f>
        <v>0.87</v>
      </c>
      <c r="Y149" s="224">
        <f>'3-2'!N148</f>
        <v>1.32291615</v>
      </c>
    </row>
    <row r="150" spans="1:25" ht="15">
      <c r="A150" s="19" t="s">
        <v>157</v>
      </c>
      <c r="B150" s="158" t="s">
        <v>157</v>
      </c>
      <c r="C150" s="130">
        <f>IF(ISNUMBER('1-1'!E150),'1-1'!E150, "XXX")</f>
        <v>1.5</v>
      </c>
      <c r="D150" s="130" t="str">
        <f>IF(UCDP!V150, UCDP!V150, "0.0")</f>
        <v>0.0</v>
      </c>
      <c r="E150" s="130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130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130">
        <f>IF(ISNUMBER('1-5'!E149),'1-5'!E149, "XXX")</f>
        <v>3.7</v>
      </c>
      <c r="H150" s="130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130">
        <f>'2-1-2'!C149</f>
        <v>0.64490000000000003</v>
      </c>
      <c r="J150" s="130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130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130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130">
        <f>IF(ISNUMBER('2-3-2'!M150),'2-3-2'!M150, "XXX")</f>
        <v>12.364556309999999</v>
      </c>
      <c r="N150" s="130">
        <f>IF(ISNUMBER('2-4-1'!S150), '2-4-1'!S150,IF(ISNUMBER('2-4-1'!T150),'2-4-1'!T150,IF(ISNUMBER('2-4-1'!U150),'2-4-1'!U150,IF(ISNUMBER('2-4-1'!V150),'2-4-1'!V150,'2013'!N150))))</f>
        <v>19.346</v>
      </c>
      <c r="O150" s="130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"XXX"))))</f>
        <v>93.405299999999997</v>
      </c>
      <c r="S150" s="130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130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130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130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130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130">
        <f>'3-1'!F149</f>
        <v>0.90700000000000003</v>
      </c>
      <c r="Y150" s="224">
        <f>'3-2'!N149</f>
        <v>1.1715720890000001</v>
      </c>
    </row>
    <row r="151" spans="1:25" ht="15">
      <c r="A151" s="19" t="s">
        <v>158</v>
      </c>
      <c r="B151" s="158" t="s">
        <v>158</v>
      </c>
      <c r="C151" s="130">
        <f>IF(ISNUMBER('1-1'!E151),'1-1'!E151, "XXX")</f>
        <v>4.2</v>
      </c>
      <c r="D151" s="130" t="str">
        <f>IF(UCDP!V151, UCDP!V151, "0.0")</f>
        <v>0.0</v>
      </c>
      <c r="E151" s="130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130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130">
        <f>IF(ISNUMBER('1-5'!E150),'1-5'!E150, "XXX")</f>
        <v>2.5</v>
      </c>
      <c r="H151" s="130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130">
        <f>'2-1-2'!C150</f>
        <v>0.31829000000000002</v>
      </c>
      <c r="J151" s="130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130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130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130">
        <f>IF(ISNUMBER('2-3-2'!M151),'2-3-2'!M151, "XXX")</f>
        <v>20.472835539999998</v>
      </c>
      <c r="N151" s="130">
        <f>IF(ISNUMBER('2-4-1'!S151), '2-4-1'!S151,IF(ISNUMBER('2-4-1'!T151),'2-4-1'!T151,IF(ISNUMBER('2-4-1'!U151),'2-4-1'!U151,IF(ISNUMBER('2-4-1'!V151),'2-4-1'!V151,'2013'!N151))))</f>
        <v>17.89</v>
      </c>
      <c r="O151" s="130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"XXX"))))</f>
        <v>72.682689999999994</v>
      </c>
      <c r="S151" s="130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130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130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130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130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130">
        <f>'3-1'!F150</f>
        <v>0.91</v>
      </c>
      <c r="Y151" s="224">
        <f>'3-2'!N150</f>
        <v>1.184075236</v>
      </c>
    </row>
    <row r="152" spans="1:25" ht="15">
      <c r="A152" s="19" t="s">
        <v>159</v>
      </c>
      <c r="B152" s="158" t="s">
        <v>159</v>
      </c>
      <c r="C152" s="130">
        <f>IF(ISNUMBER('1-1'!E152),'1-1'!E152, "XXX")</f>
        <v>6.2</v>
      </c>
      <c r="D152" s="130" t="str">
        <f>IF(UCDP!V152, UCDP!V152, "0.0")</f>
        <v>0.0</v>
      </c>
      <c r="E152" s="130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130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130">
        <f>IF(ISNUMBER('1-5'!E151),'1-5'!E151, "XXX")</f>
        <v>9.3000000000000007</v>
      </c>
      <c r="H152" s="130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130">
        <f>'2-1-2'!C151</f>
        <v>8.5379999999999998E-2</v>
      </c>
      <c r="J152" s="130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130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130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130">
        <f>IF(ISNUMBER('2-3-2'!M152),'2-3-2'!M152, "XXX")</f>
        <v>54.612751009999997</v>
      </c>
      <c r="N152" s="130">
        <f>IF(ISNUMBER('2-4-1'!S152), '2-4-1'!S152,IF(ISNUMBER('2-4-1'!T152),'2-4-1'!T152,IF(ISNUMBER('2-4-1'!U152),'2-4-1'!U152,IF(ISNUMBER('2-4-1'!V152),'2-4-1'!V152,'2013'!N152))))</f>
        <v>11.158284603</v>
      </c>
      <c r="O152" s="130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"XXX"))))</f>
        <v>51.412790000000001</v>
      </c>
      <c r="S152" s="130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130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130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130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130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130">
        <f>'3-1'!F151</f>
        <v>0.16200000000000001</v>
      </c>
      <c r="Y152" s="224">
        <f>'3-2'!N151</f>
        <v>-1.944318295</v>
      </c>
    </row>
    <row r="153" spans="1:25" ht="15">
      <c r="A153" s="19" t="s">
        <v>160</v>
      </c>
      <c r="B153" s="158" t="s">
        <v>160</v>
      </c>
      <c r="C153" s="130">
        <f>IF(ISNUMBER('1-1'!E153),'1-1'!E153, "XXX")</f>
        <v>6.2</v>
      </c>
      <c r="D153" s="130" t="str">
        <f>IF(UCDP!V153, UCDP!V153, "0.0")</f>
        <v>0.0</v>
      </c>
      <c r="E153" s="130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130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130">
        <f>IF(ISNUMBER('1-5'!E152),'1-5'!E152, "XXX")</f>
        <v>7.3</v>
      </c>
      <c r="H153" s="130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130">
        <f>'2-1-2'!C152</f>
        <v>0.22606000000000001</v>
      </c>
      <c r="J153" s="130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130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130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130">
        <f>IF(ISNUMBER('2-3-2'!M153),'2-3-2'!M153, "XXX")</f>
        <v>37.420280460000001</v>
      </c>
      <c r="N153" s="130">
        <f>IF(ISNUMBER('2-4-1'!S153), '2-4-1'!S153,IF(ISNUMBER('2-4-1'!T153),'2-4-1'!T153,IF(ISNUMBER('2-4-1'!U153),'2-4-1'!U153,IF(ISNUMBER('2-4-1'!V153),'2-4-1'!V153,'2013'!N153))))</f>
        <v>4.5832846228169997</v>
      </c>
      <c r="O153" s="130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"XXX"))))</f>
        <v>34.859940000000002</v>
      </c>
      <c r="S153" s="130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130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130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130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130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130">
        <f>'3-1'!F152</f>
        <v>0.151</v>
      </c>
      <c r="Y153" s="224">
        <f>'3-2'!N152</f>
        <v>-1.3745242360000001</v>
      </c>
    </row>
    <row r="154" spans="1:25" ht="15">
      <c r="A154" s="19" t="s">
        <v>196</v>
      </c>
      <c r="B154" s="158" t="s">
        <v>161</v>
      </c>
      <c r="C154" s="130">
        <f>IF(ISNUMBER('1-1'!E154),'1-1'!E154, "XXX")</f>
        <v>7.8</v>
      </c>
      <c r="D154" s="130">
        <f>IF(UCDP!V154, UCDP!V154, "0.0")</f>
        <v>0.21446277402579184</v>
      </c>
      <c r="E154" s="130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130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130">
        <f>IF(ISNUMBER('1-5'!E153),'1-5'!E153, "XXX")</f>
        <v>8</v>
      </c>
      <c r="H154" s="130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130">
        <f>'2-1-2'!C153</f>
        <v>2.9790000000000001E-2</v>
      </c>
      <c r="J154" s="130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130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130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130">
        <f>IF(ISNUMBER('2-3-2'!M154),'2-3-2'!M154, "XXX")</f>
        <v>74.016899109999997</v>
      </c>
      <c r="N154" s="130">
        <f>IF(ISNUMBER('2-4-1'!S154), '2-4-1'!S154,IF(ISNUMBER('2-4-1'!T154),'2-4-1'!T154,IF(ISNUMBER('2-4-1'!U154),'2-4-1'!U154,IF(ISNUMBER('2-4-1'!V154),'2-4-1'!V154,'2013'!N154))))</f>
        <v>1.867356419025451</v>
      </c>
      <c r="O154" s="130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"XXX"))))</f>
        <v>50.384650000000001</v>
      </c>
      <c r="S154" s="130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130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130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130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130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130">
        <f>'3-1'!F153</f>
        <v>0.3</v>
      </c>
      <c r="Y154" s="224">
        <f>'3-2'!N153</f>
        <v>-1.214111567</v>
      </c>
    </row>
    <row r="155" spans="1:25" ht="15">
      <c r="A155" s="19" t="s">
        <v>162</v>
      </c>
      <c r="B155" s="158" t="s">
        <v>162</v>
      </c>
      <c r="C155" s="130">
        <f>IF(ISNUMBER('1-1'!E155),'1-1'!E155, "XXX")</f>
        <v>7.3</v>
      </c>
      <c r="D155" s="130" t="str">
        <f>IF(UCDP!V155, UCDP!V155, "0.0")</f>
        <v>0.0</v>
      </c>
      <c r="E155" s="130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140">
        <f xml:space="preserve"> '1-4'!AI155</f>
        <v>2</v>
      </c>
      <c r="G155" s="130">
        <f>IF(ISNUMBER('1-5'!E154),'1-5'!E154, "XXX")</f>
        <v>5.9</v>
      </c>
      <c r="H155" s="130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130">
        <f>'2-1-2'!C154</f>
        <v>4.2689999999999999E-2</v>
      </c>
      <c r="J155" s="140">
        <f xml:space="preserve"> '2-2-1'!W155</f>
        <v>1.2885900000000001</v>
      </c>
      <c r="K155" s="130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130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130">
        <f>IF(ISNUMBER('2-3-2'!M155),'2-3-2'!M155, "XXX")</f>
        <v>24.469718929999999</v>
      </c>
      <c r="N155" s="130">
        <f>IF(ISNUMBER('2-4-1'!S155), '2-4-1'!S155,IF(ISNUMBER('2-4-1'!T155),'2-4-1'!T155,IF(ISNUMBER('2-4-1'!U155),'2-4-1'!U155,IF(ISNUMBER('2-4-1'!V155),'2-4-1'!V155,'2013'!N155))))</f>
        <v>5.4589999999999996</v>
      </c>
      <c r="O155" s="130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"XXX"))))</f>
        <v>21.07863</v>
      </c>
      <c r="S155" s="130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130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130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130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130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130">
        <f>'3-1'!F154</f>
        <v>0.52700000000000002</v>
      </c>
      <c r="Y155" s="224">
        <f>'3-2'!N154</f>
        <v>-0.16085049500000001</v>
      </c>
    </row>
    <row r="156" spans="1:25" ht="15">
      <c r="A156" s="19" t="s">
        <v>163</v>
      </c>
      <c r="B156" s="158" t="s">
        <v>163</v>
      </c>
      <c r="C156" s="130">
        <f>IF(ISNUMBER('1-1'!E156),'1-1'!E156, "XXX")</f>
        <v>7.5</v>
      </c>
      <c r="D156" s="130" t="str">
        <f>IF(UCDP!V156, UCDP!V156, "0.0")</f>
        <v>0.0</v>
      </c>
      <c r="E156" s="130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130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130">
        <f>IF(ISNUMBER('1-5'!E155),'1-5'!E155, "XXX")</f>
        <v>9.5</v>
      </c>
      <c r="H156" s="130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130">
        <f>'2-1-2'!C155</f>
        <v>5.8619999999999998E-2</v>
      </c>
      <c r="J156" s="130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130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130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130">
        <f>IF(ISNUMBER('2-3-2'!M156),'2-3-2'!M156, "XXX")</f>
        <v>34.431034089999997</v>
      </c>
      <c r="N156" s="130">
        <f>IF(ISNUMBER('2-4-1'!S156), '2-4-1'!S156,IF(ISNUMBER('2-4-1'!T156),'2-4-1'!T156,IF(ISNUMBER('2-4-1'!U156),'2-4-1'!U156,IF(ISNUMBER('2-4-1'!V156),'2-4-1'!V156,'2013'!N156))))</f>
        <v>5.6</v>
      </c>
      <c r="O156" s="130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"XXX"))))</f>
        <v>33.904490000000003</v>
      </c>
      <c r="S156" s="130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130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130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130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130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130">
        <f>'3-1'!F155</f>
        <v>0.26600000000000001</v>
      </c>
      <c r="Y156" s="224">
        <f>'3-2'!N155</f>
        <v>-1.353437781</v>
      </c>
    </row>
    <row r="157" spans="1:25" ht="15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0" priority="4">
      <formula>COUNTIF(#REF!,A3)&gt;0</formula>
    </cfRule>
  </conditionalFormatting>
  <conditionalFormatting sqref="B69">
    <cfRule type="expression" dxfId="39" priority="3">
      <formula>COUNTIF(#REF!,B69)&gt;0</formula>
    </cfRule>
  </conditionalFormatting>
  <conditionalFormatting sqref="C3:Y156">
    <cfRule type="containsText" dxfId="38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S974"/>
  <sheetViews>
    <sheetView zoomScaleNormal="100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T127" sqref="T127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24" width="9.5" style="21" customWidth="1"/>
    <col min="25" max="26" width="9.5" customWidth="1"/>
    <col min="27" max="27" width="9.5" style="21" customWidth="1"/>
    <col min="28" max="30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56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60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9" t="str">
        <f>IF(ISNUMBER('2010'!O3),('2010'!O3/100),"XXX")</f>
        <v>XXX</v>
      </c>
      <c r="Q3" s="159">
        <f>'2010'!P3</f>
        <v>0.30326135158538819</v>
      </c>
      <c r="R3" s="159">
        <f>IF(ISNUMBER('2010'!Q3),('2010'!Q3/100),"XXX")</f>
        <v>5.9000000000000004E-2</v>
      </c>
      <c r="S3" s="159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61">
        <f>AVERAGE(AE3,AG3,AI3,AK3,AM3,AO3,AQ3,AS3)</f>
        <v>0.30566387158066938</v>
      </c>
      <c r="Z3" s="132">
        <f>'2010'!X3</f>
        <v>0.377</v>
      </c>
      <c r="AA3" s="132">
        <f>('2010'!Y3+2.5)/5</f>
        <v>0.24300100800000002</v>
      </c>
      <c r="AB3" s="160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60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9" t="str">
        <f>IF(ISNUMBER('2010'!O4),('2010'!O4/100),"XXX")</f>
        <v>XXX</v>
      </c>
      <c r="Q4" s="159">
        <f>'2010'!P4</f>
        <v>0.40841059684753417</v>
      </c>
      <c r="R4" s="159" t="str">
        <f>IF(ISNUMBER('2010'!Q4),('2010'!Q4/100),"XXX")</f>
        <v>XXX</v>
      </c>
      <c r="S4" s="159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61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60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60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>
        <f>IF(ISNUMBER('2010'!N5),IF(('2010'!N5/10)&gt;1,1,'2010'!N5/10),"XXX")</f>
        <v>0.85290779867256639</v>
      </c>
      <c r="P5" s="159" t="str">
        <f>IF(ISNUMBER('2010'!O5),('2010'!O5/100),"XXX")</f>
        <v>XXX</v>
      </c>
      <c r="Q5" s="159">
        <f>'2010'!P5</f>
        <v>0.23637578487396241</v>
      </c>
      <c r="R5" s="159" t="str">
        <f>IF(ISNUMBER('2010'!Q5),('2010'!Q5/100),"XXX")</f>
        <v>XXX</v>
      </c>
      <c r="S5" s="159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61">
        <f t="shared" si="2"/>
        <v>0.55757295402724472</v>
      </c>
      <c r="Z5" s="132">
        <f>'2010'!X5</f>
        <v>0.32800000000000001</v>
      </c>
      <c r="AA5" s="132">
        <f>('2010'!Y5+2.5)/5</f>
        <v>0.31697335239999996</v>
      </c>
      <c r="AB5" s="160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0.78204167743628317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60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9">
        <f>IF(ISNUMBER('2010'!O6),('2010'!O6/100),"XXX")</f>
        <v>0.14499999999999999</v>
      </c>
      <c r="Q6" s="159">
        <f>'2010'!P6</f>
        <v>9.8767530918121335E-2</v>
      </c>
      <c r="R6" s="159">
        <f>IF(ISNUMBER('2010'!Q6),('2010'!Q6/100),"XXX")</f>
        <v>5.5E-2</v>
      </c>
      <c r="S6" s="159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61">
        <f t="shared" si="2"/>
        <v>0.37086641349882271</v>
      </c>
      <c r="Z6" s="132">
        <f>'2010'!X6</f>
        <v>0.313</v>
      </c>
      <c r="AA6" s="132">
        <f>('2010'!Y6+2.5)/5</f>
        <v>0.29796531199999998</v>
      </c>
      <c r="AB6" s="160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60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9">
        <f>IF(ISNUMBER('2010'!O7),('2010'!O7/100),"XXX")</f>
        <v>0.89300000000000002</v>
      </c>
      <c r="Q7" s="159">
        <f>'2010'!P7</f>
        <v>0.6628923892974854</v>
      </c>
      <c r="R7" s="159">
        <f>IF(ISNUMBER('2010'!Q7),('2010'!Q7/100),"XXX")</f>
        <v>0.45299999999999996</v>
      </c>
      <c r="S7" s="159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61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60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60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9">
        <f>IF(ISNUMBER('2010'!O8),('2010'!O8/100),"XXX")</f>
        <v>0.68500000000000005</v>
      </c>
      <c r="Q8" s="159">
        <f>'2010'!P8</f>
        <v>0.30552608966827394</v>
      </c>
      <c r="R8" s="159">
        <f>IF(ISNUMBER('2010'!Q8),('2010'!Q8/100),"XXX")</f>
        <v>0.16200000000000001</v>
      </c>
      <c r="S8" s="159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61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60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60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9">
        <f>IF(ISNUMBER('2010'!O9),('2010'!O9/100),"XXX")</f>
        <v>0.70099999999999996</v>
      </c>
      <c r="Q9" s="159" t="str">
        <f>'2010'!P9</f>
        <v>XXX</v>
      </c>
      <c r="R9" s="159">
        <f>IF(ISNUMBER('2010'!Q9),('2010'!Q9/100),"XXX")</f>
        <v>0.53</v>
      </c>
      <c r="S9" s="159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61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60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60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9">
        <f>IF(ISNUMBER('2010'!O10),('2010'!O10/100),"XXX")</f>
        <v>1</v>
      </c>
      <c r="Q10" s="159">
        <f>'2010'!P10</f>
        <v>1</v>
      </c>
      <c r="R10" s="159">
        <f>IF(ISNUMBER('2010'!Q10),('2010'!Q10/100),"XXX")</f>
        <v>0.93</v>
      </c>
      <c r="S10" s="159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61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60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60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9">
        <f>IF(ISNUMBER('2010'!O11),('2010'!O11/100),"XXX")</f>
        <v>0.81099999999999994</v>
      </c>
      <c r="Q11" s="159">
        <f>'2010'!P11</f>
        <v>0.16821967363357543</v>
      </c>
      <c r="R11" s="159">
        <f>IF(ISNUMBER('2010'!Q11),('2010'!Q11/100),"XXX")</f>
        <v>0.126</v>
      </c>
      <c r="S11" s="159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61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60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60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9" t="str">
        <f>IF(ISNUMBER('2010'!O12),('2010'!O12/100),"XXX")</f>
        <v>XXX</v>
      </c>
      <c r="Q12" s="159" t="str">
        <f>'2010'!P12</f>
        <v>XXX</v>
      </c>
      <c r="R12" s="159">
        <f>IF(ISNUMBER('2010'!Q12),('2010'!Q12/100),"XXX")</f>
        <v>0.36899999999999999</v>
      </c>
      <c r="S12" s="159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61">
        <f t="shared" si="2"/>
        <v>0.6165181920160715</v>
      </c>
      <c r="Z12" s="132">
        <f>'2010'!X12</f>
        <v>0.22700000000000001</v>
      </c>
      <c r="AA12" s="132">
        <f>('2010'!Y12+2.5)/5</f>
        <v>0.32789516439999999</v>
      </c>
      <c r="AB12" s="160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60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>
        <f>IF(ISNUMBER('2010'!N13),IF(('2010'!N13/10)&gt;1,1,'2010'!N13/10),"XXX")</f>
        <v>0.26929999999999998</v>
      </c>
      <c r="P13" s="159">
        <f>IF(ISNUMBER('2010'!O13),('2010'!O13/100),"XXX")</f>
        <v>0.33399999999999996</v>
      </c>
      <c r="Q13" s="159">
        <f>'2010'!P13</f>
        <v>0.15263291597366332</v>
      </c>
      <c r="R13" s="159">
        <f>IF(ISNUMBER('2010'!Q13),('2010'!Q13/100),"XXX")</f>
        <v>4.2999999999999997E-2</v>
      </c>
      <c r="S13" s="159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61">
        <f t="shared" si="2"/>
        <v>0.33411769741978253</v>
      </c>
      <c r="Z13" s="132">
        <f>'2010'!X13</f>
        <v>0.42599999999999999</v>
      </c>
      <c r="AA13" s="132">
        <f>('2010'!Y13+2.5)/5</f>
        <v>0.46297591919999997</v>
      </c>
      <c r="AB13" s="160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0.29859798280000005</v>
      </c>
      <c r="AK13">
        <f t="shared" si="0"/>
        <v>0.30164999999999997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60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9" t="str">
        <f>IF(ISNUMBER('2010'!O14),('2010'!O14/100),"XXX")</f>
        <v>XXX</v>
      </c>
      <c r="Q14" s="159" t="str">
        <f>'2010'!P14</f>
        <v>XXX</v>
      </c>
      <c r="R14" s="159">
        <f>IF(ISNUMBER('2010'!Q14),('2010'!Q14/100),"XXX")</f>
        <v>9.6000000000000002E-2</v>
      </c>
      <c r="S14" s="159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61">
        <f t="shared" si="2"/>
        <v>0.68319479889375012</v>
      </c>
      <c r="Z14" s="132">
        <f>'2010'!X14</f>
        <v>0.78500000000000003</v>
      </c>
      <c r="AA14" s="132">
        <f>('2010'!Y14+2.5)/5</f>
        <v>0.73488550180000001</v>
      </c>
      <c r="AB14" s="160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60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9">
        <f>IF(ISNUMBER('2010'!O15),('2010'!O15/100),"XXX")</f>
        <v>1</v>
      </c>
      <c r="Q15" s="159">
        <f>'2010'!P15</f>
        <v>0.47649135589599612</v>
      </c>
      <c r="R15" s="159" t="str">
        <f>IF(ISNUMBER('2010'!Q15),('2010'!Q15/100),"XXX")</f>
        <v>XXX</v>
      </c>
      <c r="S15" s="159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61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60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60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9">
        <f>IF(ISNUMBER('2010'!O16),('2010'!O16/100),"XXX")</f>
        <v>1</v>
      </c>
      <c r="Q16" s="159" t="str">
        <f>'2010'!P16</f>
        <v>XXX</v>
      </c>
      <c r="R16" s="159">
        <f>IF(ISNUMBER('2010'!Q16),('2010'!Q16/100),"XXX")</f>
        <v>1</v>
      </c>
      <c r="S16" s="159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61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60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60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9" t="str">
        <f>IF(ISNUMBER('2010'!O17),('2010'!O17/100),"XXX")</f>
        <v>XXX</v>
      </c>
      <c r="Q17" s="159">
        <f>'2010'!P17</f>
        <v>8.0426269769668574E-2</v>
      </c>
      <c r="R17" s="159" t="str">
        <f>IF(ISNUMBER('2010'!Q17),('2010'!Q17/100),"XXX")</f>
        <v>XXX</v>
      </c>
      <c r="S17" s="159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61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60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60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9">
        <f>IF(ISNUMBER('2010'!O18),('2010'!O18/100),"XXX")</f>
        <v>1</v>
      </c>
      <c r="Q18" s="159">
        <f>'2010'!P18</f>
        <v>0.43673019409179686</v>
      </c>
      <c r="R18" s="159">
        <f>IF(ISNUMBER('2010'!Q18),('2010'!Q18/100),"XXX")</f>
        <v>0.34399999999999997</v>
      </c>
      <c r="S18" s="159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61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60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60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9">
        <f>IF(ISNUMBER('2010'!O19),('2010'!O19/100),"XXX")</f>
        <v>0.69499999999999995</v>
      </c>
      <c r="Q19" s="159">
        <f>'2010'!P19</f>
        <v>0.55816793441772461</v>
      </c>
      <c r="R19" s="159" t="str">
        <f>IF(ISNUMBER('2010'!Q19),('2010'!Q19/100),"XXX")</f>
        <v>XXX</v>
      </c>
      <c r="S19" s="159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61">
        <f t="shared" si="2"/>
        <v>0.59023123732364424</v>
      </c>
      <c r="Z19" s="132">
        <f>'2010'!X19</f>
        <v>0.59099999999999997</v>
      </c>
      <c r="AA19" s="132">
        <f>('2010'!Y19+2.5)/5</f>
        <v>0.49891159900000004</v>
      </c>
      <c r="AB19" s="160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60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9">
        <f>IF(ISNUMBER('2010'!O20),('2010'!O20/100),"XXX")</f>
        <v>1</v>
      </c>
      <c r="Q20" s="159">
        <f>'2010'!P20</f>
        <v>0.6190918445587158</v>
      </c>
      <c r="R20" s="159">
        <f>IF(ISNUMBER('2010'!Q20),('2010'!Q20/100),"XXX")</f>
        <v>8.4000000000000005E-2</v>
      </c>
      <c r="S20" s="159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61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60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60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9">
        <f>IF(ISNUMBER('2010'!O21),('2010'!O21/100),"XXX")</f>
        <v>0.78299999999999992</v>
      </c>
      <c r="Q21" s="159">
        <f>'2010'!P21</f>
        <v>0.25544664859771726</v>
      </c>
      <c r="R21" s="159">
        <f>IF(ISNUMBER('2010'!Q21),('2010'!Q21/100),"XXX")</f>
        <v>0.37</v>
      </c>
      <c r="S21" s="159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61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60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60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>
        <f>IF(ISNUMBER('2010'!N22),IF(('2010'!N22/10)&gt;1,1,'2010'!N22/10),"XXX")</f>
        <v>0.23119999999999999</v>
      </c>
      <c r="P22" s="159" t="str">
        <f>IF(ISNUMBER('2010'!O22),('2010'!O22/100),"XXX")</f>
        <v>XXX</v>
      </c>
      <c r="Q22" s="159" t="str">
        <f>'2010'!P22</f>
        <v>XXX</v>
      </c>
      <c r="R22" s="159">
        <f>IF(ISNUMBER('2010'!Q22),('2010'!Q22/100),"XXX")</f>
        <v>0.14699999999999999</v>
      </c>
      <c r="S22" s="159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61">
        <f t="shared" si="2"/>
        <v>0.51864725617500007</v>
      </c>
      <c r="Z22" s="132" t="str">
        <f>'2010'!X22</f>
        <v>XXX</v>
      </c>
      <c r="AA22" s="132">
        <f>('2010'!Y22+2.5)/5</f>
        <v>0.38893709180000002</v>
      </c>
      <c r="AB22" s="160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0.57429325640000006</v>
      </c>
      <c r="AK22">
        <f t="shared" si="4"/>
        <v>0.23119999999999999</v>
      </c>
      <c r="AL22" t="str">
        <f t="shared" si="4"/>
        <v>XXX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60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9">
        <f>IF(ISNUMBER('2010'!O23),('2010'!O23/100),"XXX")</f>
        <v>1</v>
      </c>
      <c r="Q23" s="159">
        <f>'2010'!P23</f>
        <v>0.21473228931427002</v>
      </c>
      <c r="R23" s="159">
        <f>IF(ISNUMBER('2010'!Q23),('2010'!Q23/100),"XXX")</f>
        <v>0.28800000000000003</v>
      </c>
      <c r="S23" s="159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61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60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60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>
        <f>IF(ISNUMBER('2010'!N24),IF(('2010'!N24/10)&gt;1,1,'2010'!N24/10),"XXX")</f>
        <v>0.50741029207232269</v>
      </c>
      <c r="P24" s="159">
        <f>IF(ISNUMBER('2010'!O24),('2010'!O24/100),"XXX")</f>
        <v>2.7000000000000003E-2</v>
      </c>
      <c r="Q24" s="159">
        <f>'2010'!P24</f>
        <v>0.36973667144775391</v>
      </c>
      <c r="R24" s="159">
        <f>IF(ISNUMBER('2010'!Q24),('2010'!Q24/100),"XXX")</f>
        <v>3.6000000000000004E-2</v>
      </c>
      <c r="S24" s="159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61">
        <f t="shared" si="2"/>
        <v>0.36204651043429048</v>
      </c>
      <c r="Z24" s="132">
        <f>'2010'!X24</f>
        <v>0.57499999999999996</v>
      </c>
      <c r="AA24" s="132">
        <f>('2010'!Y24+2.5)/5</f>
        <v>0.46590681079999996</v>
      </c>
      <c r="AB24" s="160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0.60286147803616141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60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9">
        <f>IF(ISNUMBER('2010'!O25),('2010'!O25/100),"XXX")</f>
        <v>0.04</v>
      </c>
      <c r="Q25" s="159">
        <f>'2010'!P25</f>
        <v>0.4891377925872803</v>
      </c>
      <c r="R25" s="159" t="str">
        <f>IF(ISNUMBER('2010'!Q25),('2010'!Q25/100),"XXX")</f>
        <v>XXX</v>
      </c>
      <c r="S25" s="159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61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60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60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9">
        <f>IF(ISNUMBER('2010'!O26),('2010'!O26/100),"XXX")</f>
        <v>3.2000000000000001E-2</v>
      </c>
      <c r="Q26" s="159">
        <f>'2010'!P26</f>
        <v>0.17919692993164063</v>
      </c>
      <c r="R26" s="159">
        <f>IF(ISNUMBER('2010'!Q26),('2010'!Q26/100),"XXX")</f>
        <v>4.2999999999999997E-2</v>
      </c>
      <c r="S26" s="159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61">
        <f t="shared" si="2"/>
        <v>0.32283936998412044</v>
      </c>
      <c r="Z26" s="132">
        <f>'2010'!X26</f>
        <v>0.307</v>
      </c>
      <c r="AA26" s="132">
        <f>('2010'!Y26+2.5)/5</f>
        <v>0.33538053039999999</v>
      </c>
      <c r="AB26" s="160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60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9">
        <f>IF(ISNUMBER('2010'!O27),('2010'!O27/100),"XXX")</f>
        <v>0.13</v>
      </c>
      <c r="Q27" s="159">
        <f>'2010'!P27</f>
        <v>6.1492912471294405E-3</v>
      </c>
      <c r="R27" s="159">
        <f>IF(ISNUMBER('2010'!Q27),('2010'!Q27/100),"XXX")</f>
        <v>2E-3</v>
      </c>
      <c r="S27" s="159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61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60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60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9">
        <f>IF(ISNUMBER('2010'!O28),('2010'!O28/100),"XXX")</f>
        <v>0.92099999999999993</v>
      </c>
      <c r="Q28" s="159" t="str">
        <f>'2010'!P28</f>
        <v>XXX</v>
      </c>
      <c r="R28" s="159">
        <f>IF(ISNUMBER('2010'!Q28),('2010'!Q28/100),"XXX")</f>
        <v>0.99</v>
      </c>
      <c r="S28" s="159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61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60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60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>
        <f>IF(ISNUMBER('2010'!N29),IF(('2010'!N29/10)&gt;1,1,'2010'!N29/10),"XXX")</f>
        <v>0.24466444887160493</v>
      </c>
      <c r="P29" s="159" t="str">
        <f>IF(ISNUMBER('2010'!O29),('2010'!O29/100),"XXX")</f>
        <v>XXX</v>
      </c>
      <c r="Q29" s="159">
        <f>'2010'!P29</f>
        <v>0.51651091575622554</v>
      </c>
      <c r="R29" s="159" t="str">
        <f>IF(ISNUMBER('2010'!Q29),('2010'!Q29/100),"XXX")</f>
        <v>XXX</v>
      </c>
      <c r="S29" s="159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61">
        <f t="shared" si="2"/>
        <v>0.23775490405463842</v>
      </c>
      <c r="Z29" s="132">
        <f>'2010'!X29</f>
        <v>0.34100000000000003</v>
      </c>
      <c r="AA29" s="132">
        <f>('2010'!Y29+2.5)/5</f>
        <v>0.30112210519999999</v>
      </c>
      <c r="AB29" s="160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0.31097857913580251</v>
      </c>
      <c r="AK29">
        <f t="shared" si="4"/>
        <v>0.24466444887160493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60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9">
        <f>IF(ISNUMBER('2010'!O30),('2010'!O30/100),"XXX")</f>
        <v>1.6E-2</v>
      </c>
      <c r="Q30" s="159">
        <f>'2010'!P30</f>
        <v>0.14949174000000001</v>
      </c>
      <c r="R30" s="159" t="str">
        <f>IF(ISNUMBER('2010'!Q30),('2010'!Q30/100),"XXX")</f>
        <v>XXX</v>
      </c>
      <c r="S30" s="159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61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60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60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9">
        <f>IF(ISNUMBER('2010'!O31),('2010'!O31/100),"XXX")</f>
        <v>0.40600000000000003</v>
      </c>
      <c r="Q31" s="159">
        <f>'2010'!P31</f>
        <v>0.72847476005554201</v>
      </c>
      <c r="R31" s="159">
        <f>IF(ISNUMBER('2010'!Q31),('2010'!Q31/100),"XXX")</f>
        <v>0.188</v>
      </c>
      <c r="S31" s="159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61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60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60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9">
        <f>IF(ISNUMBER('2010'!O32),('2010'!O32/100),"XXX")</f>
        <v>1</v>
      </c>
      <c r="Q32" s="159">
        <f>'2010'!P32</f>
        <v>0.24880714416503907</v>
      </c>
      <c r="R32" s="159">
        <f>IF(ISNUMBER('2010'!Q32),('2010'!Q32/100),"XXX")</f>
        <v>0.31</v>
      </c>
      <c r="S32" s="159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61">
        <f t="shared" si="2"/>
        <v>0.57691129692134457</v>
      </c>
      <c r="Z32" s="132">
        <f>'2010'!X32</f>
        <v>9.4E-2</v>
      </c>
      <c r="AA32" s="132">
        <f>('2010'!Y32+2.5)/5</f>
        <v>0.1895586014</v>
      </c>
      <c r="AB32" s="160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60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9">
        <f>IF(ISNUMBER('2010'!O33),('2010'!O33/100),"XXX")</f>
        <v>0.51700000000000002</v>
      </c>
      <c r="Q33" s="159">
        <f>'2010'!P33</f>
        <v>0.68907794952392576</v>
      </c>
      <c r="R33" s="159">
        <f>IF(ISNUMBER('2010'!Q33),('2010'!Q33/100),"XXX")</f>
        <v>0.14099999999999999</v>
      </c>
      <c r="S33" s="159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61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60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60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>
        <f>IF(ISNUMBER('2010'!N34),IF(('2010'!N34/10)&gt;1,1,'2010'!N34/10),"XXX")</f>
        <v>0.37059142694990671</v>
      </c>
      <c r="P34" s="159" t="str">
        <f>IF(ISNUMBER('2010'!O34),('2010'!O34/100),"XXX")</f>
        <v>XXX</v>
      </c>
      <c r="Q34" s="159">
        <f>'2010'!P34</f>
        <v>0.13607640266418458</v>
      </c>
      <c r="R34" s="159">
        <f>IF(ISNUMBER('2010'!Q34),('2010'!Q34/100),"XXX")</f>
        <v>5.5999999999999994E-2</v>
      </c>
      <c r="S34" s="159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61">
        <f t="shared" si="2"/>
        <v>0.30579319033882135</v>
      </c>
      <c r="Z34" s="132">
        <f>'2010'!X34</f>
        <v>0.36299999999999999</v>
      </c>
      <c r="AA34" s="132">
        <f>('2010'!Y34+2.5)/5</f>
        <v>0.24210383900000002</v>
      </c>
      <c r="AB34" s="160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0.50004421047495329</v>
      </c>
      <c r="AK34">
        <f t="shared" si="4"/>
        <v>0.37059142694990671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60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>
        <f>IF(ISNUMBER('2010'!N35),IF(('2010'!N35/10)&gt;1,1,'2010'!N35/10),"XXX")</f>
        <v>0.14242679461116969</v>
      </c>
      <c r="P35" s="159" t="str">
        <f>IF(ISNUMBER('2010'!O35),('2010'!O35/100),"XXX")</f>
        <v>XXX</v>
      </c>
      <c r="Q35" s="159">
        <f>'2010'!P35</f>
        <v>7.6034680008888241E-3</v>
      </c>
      <c r="R35" s="159" t="str">
        <f>IF(ISNUMBER('2010'!Q35),('2010'!Q35/100),"XXX")</f>
        <v>XXX</v>
      </c>
      <c r="S35" s="159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61">
        <f t="shared" si="2"/>
        <v>0.33403346965200975</v>
      </c>
      <c r="Z35" s="132">
        <f>'2010'!X35</f>
        <v>0.25600000000000001</v>
      </c>
      <c r="AA35" s="132">
        <f>('2010'!Y35+2.5)/5</f>
        <v>0.30915076739999997</v>
      </c>
      <c r="AB35" s="160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0.36044105460558484</v>
      </c>
      <c r="AK35">
        <f t="shared" si="5"/>
        <v>0.14242679461116969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60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9">
        <f>IF(ISNUMBER('2010'!O36),('2010'!O36/100),"XXX")</f>
        <v>0.68799999999999994</v>
      </c>
      <c r="Q36" s="159">
        <f>'2010'!P36</f>
        <v>0.27320694923400879</v>
      </c>
      <c r="R36" s="159">
        <f>IF(ISNUMBER('2010'!Q36),('2010'!Q36/100),"XXX")</f>
        <v>0.66500000000000004</v>
      </c>
      <c r="S36" s="159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61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60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60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>
        <f>IF(ISNUMBER('2010'!N37),IF(('2010'!N37/10)&gt;1,1,'2010'!N37/10),"XXX")</f>
        <v>0.19482116402116401</v>
      </c>
      <c r="P37" s="159" t="str">
        <f>IF(ISNUMBER('2010'!O37),('2010'!O37/100),"XXX")</f>
        <v>XXX</v>
      </c>
      <c r="Q37" s="159">
        <f>'2010'!P37</f>
        <v>2E-3</v>
      </c>
      <c r="R37" s="159" t="str">
        <f>IF(ISNUMBER('2010'!Q37),('2010'!Q37/100),"XXX")</f>
        <v>XXX</v>
      </c>
      <c r="S37" s="159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61">
        <f t="shared" si="2"/>
        <v>0.32031171244907408</v>
      </c>
      <c r="Z37" s="132">
        <f>'2010'!X37</f>
        <v>0.433</v>
      </c>
      <c r="AA37" s="132">
        <f>('2010'!Y37+2.5)/5</f>
        <v>0.3119275212</v>
      </c>
      <c r="AB37" s="160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0.30484777301058202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60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9">
        <f>IF(ISNUMBER('2010'!O38),('2010'!O38/100),"XXX")</f>
        <v>0.57600000000000007</v>
      </c>
      <c r="Q38" s="159">
        <f>'2010'!P38</f>
        <v>0.64542903900146487</v>
      </c>
      <c r="R38" s="159" t="str">
        <f>IF(ISNUMBER('2010'!Q38),('2010'!Q38/100),"XXX")</f>
        <v>XXX</v>
      </c>
      <c r="S38" s="159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61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60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60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9">
        <f>IF(ISNUMBER('2010'!O39),('2010'!O39/100),"XXX")</f>
        <v>0.91400000000000003</v>
      </c>
      <c r="Q39" s="159" t="str">
        <f>'2010'!P39</f>
        <v>XXX</v>
      </c>
      <c r="R39" s="159">
        <f>IF(ISNUMBER('2010'!Q39),('2010'!Q39/100),"XXX")</f>
        <v>0.24100000000000002</v>
      </c>
      <c r="S39" s="159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61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60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60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9">
        <f>IF(ISNUMBER('2010'!O40),('2010'!O40/100),"XXX")</f>
        <v>1</v>
      </c>
      <c r="Q40" s="159">
        <f>'2010'!P40</f>
        <v>0.15703710317611694</v>
      </c>
      <c r="R40" s="159">
        <f>IF(ISNUMBER('2010'!Q40),('2010'!Q40/100),"XXX")</f>
        <v>0.32</v>
      </c>
      <c r="S40" s="159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61">
        <f t="shared" si="2"/>
        <v>0.66254384767261443</v>
      </c>
      <c r="Z40" s="132">
        <f>'2010'!X40</f>
        <v>0.89200000000000002</v>
      </c>
      <c r="AA40" s="132">
        <f>('2010'!Y40+2.5)/5</f>
        <v>0.71132497780000004</v>
      </c>
      <c r="AB40" s="160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60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9">
        <f>IF(ISNUMBER('2010'!O41),('2010'!O41/100),"XXX")</f>
        <v>0.96799999999999997</v>
      </c>
      <c r="Q41" s="159">
        <f>'2010'!P41</f>
        <v>1</v>
      </c>
      <c r="R41" s="159">
        <f>IF(ISNUMBER('2010'!Q41),('2010'!Q41/100),"XXX")</f>
        <v>0.63700000000000001</v>
      </c>
      <c r="S41" s="159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61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60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60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9" t="str">
        <f>IF(ISNUMBER('2010'!O42),('2010'!O42/100),"XXX")</f>
        <v>XXX</v>
      </c>
      <c r="Q42" s="159">
        <f>'2010'!P42</f>
        <v>0.31864085197448733</v>
      </c>
      <c r="R42" s="159">
        <f>IF(ISNUMBER('2010'!Q42),('2010'!Q42/100),"XXX")</f>
        <v>0.41499999999999998</v>
      </c>
      <c r="S42" s="159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61">
        <f t="shared" si="2"/>
        <v>0.45529027624036977</v>
      </c>
      <c r="Z42" s="132">
        <f>'2010'!X42</f>
        <v>0.60099999999999998</v>
      </c>
      <c r="AA42" s="132">
        <f>('2010'!Y42+2.5)/5</f>
        <v>0.52916963100000003</v>
      </c>
      <c r="AB42" s="160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60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9">
        <f>IF(ISNUMBER('2010'!O43),('2010'!O43/100),"XXX")</f>
        <v>0.52</v>
      </c>
      <c r="Q43" s="159">
        <f>'2010'!P43</f>
        <v>0.29986422061920165</v>
      </c>
      <c r="R43" s="159">
        <f>IF(ISNUMBER('2010'!Q43),('2010'!Q43/100),"XXX")</f>
        <v>0.113</v>
      </c>
      <c r="S43" s="159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61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60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60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9">
        <f>IF(ISNUMBER('2010'!O44),('2010'!O44/100),"XXX")</f>
        <v>0.375</v>
      </c>
      <c r="Q44" s="159">
        <f>'2010'!P44</f>
        <v>0.61390299797058101</v>
      </c>
      <c r="R44" s="159">
        <f>IF(ISNUMBER('2010'!Q44),('2010'!Q44/100),"XXX")</f>
        <v>0.19899999999999998</v>
      </c>
      <c r="S44" s="159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61">
        <f t="shared" si="2"/>
        <v>0.50318418999369707</v>
      </c>
      <c r="Z44" s="132">
        <f>'2010'!X44</f>
        <v>0.21099999999999999</v>
      </c>
      <c r="AA44" s="132">
        <f>('2010'!Y44+2.5)/5</f>
        <v>0.28489665980000001</v>
      </c>
      <c r="AB44" s="160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60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9" t="str">
        <f>IF(ISNUMBER('2010'!O45),('2010'!O45/100),"XXX")</f>
        <v>XXX</v>
      </c>
      <c r="Q45" s="159">
        <f>'2010'!P45</f>
        <v>0.28195548057556152</v>
      </c>
      <c r="R45" s="159">
        <f>IF(ISNUMBER('2010'!Q45),('2010'!Q45/100),"XXX")</f>
        <v>6.9000000000000006E-2</v>
      </c>
      <c r="S45" s="159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61">
        <f t="shared" si="2"/>
        <v>0.57633755028775835</v>
      </c>
      <c r="Z45" s="132">
        <f>'2010'!X45</f>
        <v>0.61299999999999999</v>
      </c>
      <c r="AA45" s="132">
        <f>('2010'!Y45+2.5)/5</f>
        <v>0.5287210524</v>
      </c>
      <c r="AB45" s="160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60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9">
        <f>IF(ISNUMBER('2010'!O46),('2010'!O46/100),"XXX")</f>
        <v>1</v>
      </c>
      <c r="Q46" s="159">
        <f>'2010'!P46</f>
        <v>0.62287850379943843</v>
      </c>
      <c r="R46" s="159">
        <f>IF(ISNUMBER('2010'!Q46),('2010'!Q46/100),"XXX")</f>
        <v>0.91700000000000004</v>
      </c>
      <c r="S46" s="159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61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60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>
      <c r="A47" s="19" t="s">
        <v>56</v>
      </c>
      <c r="B47" s="27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60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9" t="str">
        <f>IF(ISNUMBER('2010'!O47),('2010'!O47/100),"XXX")</f>
        <v>XXX</v>
      </c>
      <c r="Q47" s="159">
        <f>'2010'!P47</f>
        <v>0.30091000000000001</v>
      </c>
      <c r="R47" s="159">
        <f>IF(ISNUMBER('2010'!Q47),('2010'!Q47/100),"XXX")</f>
        <v>0.20199999999999999</v>
      </c>
      <c r="S47" s="159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61">
        <f t="shared" si="2"/>
        <v>0.5571435561683673</v>
      </c>
      <c r="Z47" s="132">
        <f>'2010'!X47</f>
        <v>0.126</v>
      </c>
      <c r="AA47" s="132">
        <f>('2010'!Y47+2.5)/5</f>
        <v>0.2583205938</v>
      </c>
      <c r="AB47" s="160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60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9">
        <f>IF(ISNUMBER('2010'!O48),('2010'!O48/100),"XXX")</f>
        <v>0.153</v>
      </c>
      <c r="Q48" s="159">
        <f>'2010'!P48</f>
        <v>0.20459775924682616</v>
      </c>
      <c r="R48" s="159">
        <f>IF(ISNUMBER('2010'!Q48),('2010'!Q48/100),"XXX")</f>
        <v>0.08</v>
      </c>
      <c r="S48" s="159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61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60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60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9">
        <f>IF(ISNUMBER('2010'!O49),('2010'!O49/100),"XXX")</f>
        <v>0.106</v>
      </c>
      <c r="Q49" s="159">
        <f>'2010'!P49</f>
        <v>0.14481496810913086</v>
      </c>
      <c r="R49" s="159">
        <f>IF(ISNUMBER('2010'!Q49),('2010'!Q49/100),"XXX")</f>
        <v>0.25</v>
      </c>
      <c r="S49" s="159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61">
        <f t="shared" si="2"/>
        <v>0.40874096207576088</v>
      </c>
      <c r="Z49" s="132">
        <f>'2010'!X49</f>
        <v>0.13900000000000001</v>
      </c>
      <c r="AA49" s="132">
        <f>('2010'!Y49+2.5)/5</f>
        <v>0.30070827</v>
      </c>
      <c r="AB49" s="160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60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9">
        <f>IF(ISNUMBER('2010'!O50),('2010'!O50/100),"XXX")</f>
        <v>1</v>
      </c>
      <c r="Q50" s="159" t="str">
        <f>'2010'!P50</f>
        <v>XXX</v>
      </c>
      <c r="R50" s="159">
        <f>IF(ISNUMBER('2010'!Q50),('2010'!Q50/100),"XXX")</f>
        <v>1</v>
      </c>
      <c r="S50" s="159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61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60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60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9">
        <f>IF(ISNUMBER('2010'!O51),('2010'!O51/100),"XXX")</f>
        <v>1</v>
      </c>
      <c r="Q51" s="159">
        <f>'2010'!P51</f>
        <v>1</v>
      </c>
      <c r="R51" s="159">
        <f>IF(ISNUMBER('2010'!Q51),('2010'!Q51/100),"XXX")</f>
        <v>1</v>
      </c>
      <c r="S51" s="159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61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60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60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9" t="str">
        <f>IF(ISNUMBER('2010'!O52),('2010'!O52/100),"XXX")</f>
        <v>XXX</v>
      </c>
      <c r="Q52" s="159">
        <f>'2010'!P52</f>
        <v>3.960685729980469E-2</v>
      </c>
      <c r="R52" s="159" t="str">
        <f>IF(ISNUMBER('2010'!Q52),('2010'!Q52/100),"XXX")</f>
        <v>XXX</v>
      </c>
      <c r="S52" s="159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61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60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60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9">
        <f>IF(ISNUMBER('2010'!O53),('2010'!O53/100),"XXX")</f>
        <v>0.17</v>
      </c>
      <c r="Q53" s="159" t="str">
        <f>'2010'!P53</f>
        <v>XXX</v>
      </c>
      <c r="R53" s="159">
        <f>IF(ISNUMBER('2010'!Q53),('2010'!Q53/100),"XXX")</f>
        <v>5.0000000000000001E-3</v>
      </c>
      <c r="S53" s="159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61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60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60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9">
        <f>IF(ISNUMBER('2010'!O54),('2010'!O54/100),"XXX")</f>
        <v>0.91900000000000004</v>
      </c>
      <c r="Q54" s="159">
        <f>'2010'!P54</f>
        <v>1</v>
      </c>
      <c r="R54" s="159">
        <f>IF(ISNUMBER('2010'!Q54),('2010'!Q54/100),"XXX")</f>
        <v>0.12</v>
      </c>
      <c r="S54" s="159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61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60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60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9">
        <f>IF(ISNUMBER('2010'!O55),('2010'!O55/100),"XXX")</f>
        <v>0.71099999999999997</v>
      </c>
      <c r="Q55" s="159">
        <f>'2010'!P55</f>
        <v>1</v>
      </c>
      <c r="R55" s="159">
        <f>IF(ISNUMBER('2010'!Q55),('2010'!Q55/100),"XXX")</f>
        <v>0.96</v>
      </c>
      <c r="S55" s="159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61">
        <f t="shared" si="2"/>
        <v>0.82903285803482141</v>
      </c>
      <c r="Z55" s="132">
        <f>'2010'!X55</f>
        <v>0.90400000000000003</v>
      </c>
      <c r="AA55" s="132">
        <f>('2010'!Y55+2.5)/5</f>
        <v>0.76609108439999996</v>
      </c>
      <c r="AB55" s="160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60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9">
        <f>IF(ISNUMBER('2010'!O56),('2010'!O56/100),"XXX")</f>
        <v>0.16899999999999998</v>
      </c>
      <c r="Q56" s="159">
        <f>'2010'!P56</f>
        <v>8.870990872383118E-2</v>
      </c>
      <c r="R56" s="159">
        <f>IF(ISNUMBER('2010'!Q56),('2010'!Q56/100),"XXX")</f>
        <v>3.3000000000000002E-2</v>
      </c>
      <c r="S56" s="159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61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60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60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9" t="str">
        <f>IF(ISNUMBER('2010'!O57),('2010'!O57/100),"XXX")</f>
        <v>XXX</v>
      </c>
      <c r="Q57" s="159">
        <f>'2010'!P57</f>
        <v>1</v>
      </c>
      <c r="R57" s="159" t="str">
        <f>IF(ISNUMBER('2010'!Q57),('2010'!Q57/100),"XXX")</f>
        <v>XXX</v>
      </c>
      <c r="S57" s="159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61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60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60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>
        <f>IF(ISNUMBER('2010'!N58),IF(('2010'!N58/10)&gt;1,1,'2010'!N58/10),"XXX")</f>
        <v>0.43899999999999995</v>
      </c>
      <c r="P58" s="159">
        <f>IF(ISNUMBER('2010'!O58),('2010'!O58/100),"XXX")</f>
        <v>8.3000000000000004E-2</v>
      </c>
      <c r="Q58" s="159">
        <f>'2010'!P58</f>
        <v>0.25503761768341066</v>
      </c>
      <c r="R58" s="159">
        <f>IF(ISNUMBER('2010'!Q58),('2010'!Q58/100),"XXX")</f>
        <v>0.02</v>
      </c>
      <c r="S58" s="159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61">
        <f t="shared" si="2"/>
        <v>0.40320095029985603</v>
      </c>
      <c r="Z58" s="132">
        <f>'2010'!X58</f>
        <v>0.58799999999999997</v>
      </c>
      <c r="AA58" s="132">
        <f>('2010'!Y58+2.5)/5</f>
        <v>0.4561634302</v>
      </c>
      <c r="AB58" s="160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0.42475428770000001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60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9" t="str">
        <f>IF(ISNUMBER('2010'!O59),('2010'!O59/100),"XXX")</f>
        <v>XXX</v>
      </c>
      <c r="Q59" s="159">
        <f>'2010'!P59</f>
        <v>0.23412568569183351</v>
      </c>
      <c r="R59" s="159" t="str">
        <f>IF(ISNUMBER('2010'!Q59),('2010'!Q59/100),"XXX")</f>
        <v>XXX</v>
      </c>
      <c r="S59" s="159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61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60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60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>
        <f>IF(ISNUMBER('2010'!N60),IF(('2010'!N60/10)&gt;1,1,'2010'!N60/10),"XXX")</f>
        <v>0.32700000000000001</v>
      </c>
      <c r="P60" s="159" t="str">
        <f>IF(ISNUMBER('2010'!O60),('2010'!O60/100),"XXX")</f>
        <v>XXX</v>
      </c>
      <c r="Q60" s="159" t="str">
        <f>'2010'!P60</f>
        <v>XXX</v>
      </c>
      <c r="R60" s="159">
        <f>IF(ISNUMBER('2010'!Q60),('2010'!Q60/100),"XXX")</f>
        <v>3.2000000000000001E-2</v>
      </c>
      <c r="S60" s="159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61">
        <f t="shared" si="2"/>
        <v>0.29756162553839288</v>
      </c>
      <c r="Z60" s="132">
        <f>'2010'!X60</f>
        <v>0.44600000000000001</v>
      </c>
      <c r="AA60" s="132">
        <f>('2010'!Y60+2.5)/5</f>
        <v>0.37714025979999999</v>
      </c>
      <c r="AB60" s="160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0.49695163345000004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60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9">
        <f>IF(ISNUMBER('2010'!O61),('2010'!O61/100),"XXX")</f>
        <v>7.4999999999999997E-2</v>
      </c>
      <c r="Q61" s="159">
        <f>'2010'!P61</f>
        <v>8.5620498657226568E-2</v>
      </c>
      <c r="R61" s="159">
        <f>IF(ISNUMBER('2010'!Q61),('2010'!Q61/100),"XXX")</f>
        <v>0.182</v>
      </c>
      <c r="S61" s="159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61">
        <f t="shared" si="2"/>
        <v>0.44836633076518373</v>
      </c>
      <c r="Z61" s="132">
        <f>'2010'!X61</f>
        <v>0.41199999999999998</v>
      </c>
      <c r="AA61" s="132">
        <f>('2010'!Y61+2.5)/5</f>
        <v>0.41738500600000006</v>
      </c>
      <c r="AB61" s="160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60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9">
        <f>IF(ISNUMBER('2010'!O62),('2010'!O62/100),"XXX")</f>
        <v>1</v>
      </c>
      <c r="Q62" s="159">
        <f>'2010'!P62</f>
        <v>0.36997637748718259</v>
      </c>
      <c r="R62" s="159">
        <f>IF(ISNUMBER('2010'!Q62),('2010'!Q62/100),"XXX")</f>
        <v>0.56000000000000005</v>
      </c>
      <c r="S62" s="159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61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60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60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9">
        <f>IF(ISNUMBER('2010'!O63),('2010'!O63/100),"XXX")</f>
        <v>0.66700000000000004</v>
      </c>
      <c r="Q63" s="159">
        <f>'2010'!P63</f>
        <v>1</v>
      </c>
      <c r="R63" s="159" t="str">
        <f>IF(ISNUMBER('2010'!Q63),('2010'!Q63/100),"XXX")</f>
        <v>XXX</v>
      </c>
      <c r="S63" s="159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61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60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60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>
        <f>IF(ISNUMBER('2010'!N64),IF(('2010'!N64/10)&gt;1,1,'2010'!N64/10),"XXX")</f>
        <v>0.2637852912793946</v>
      </c>
      <c r="P64" s="159">
        <f>IF(ISNUMBER('2010'!O64),('2010'!O64/100),"XXX")</f>
        <v>0.252</v>
      </c>
      <c r="Q64" s="159">
        <f>'2010'!P64</f>
        <v>0.29923396110534667</v>
      </c>
      <c r="R64" s="159">
        <f>IF(ISNUMBER('2010'!Q64),('2010'!Q64/100),"XXX")</f>
        <v>0.10400000000000001</v>
      </c>
      <c r="S64" s="159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61">
        <f t="shared" si="2"/>
        <v>0.37603585681333201</v>
      </c>
      <c r="Z64" s="132">
        <f>'2010'!X64</f>
        <v>0.71099999999999997</v>
      </c>
      <c r="AA64" s="132">
        <f>('2010'!Y64+2.5)/5</f>
        <v>0.60068638320000001</v>
      </c>
      <c r="AB64" s="160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0.30596880223969725</v>
      </c>
      <c r="AK64">
        <f t="shared" si="6"/>
        <v>0.25789264563969727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60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9">
        <f>IF(ISNUMBER('2010'!O65),('2010'!O65/100),"XXX")</f>
        <v>0.14000000000000001</v>
      </c>
      <c r="Q65" s="159">
        <f>'2010'!P65</f>
        <v>0.1104079008102417</v>
      </c>
      <c r="R65" s="159">
        <f>IF(ISNUMBER('2010'!Q65),('2010'!Q65/100),"XXX")</f>
        <v>0.16500000000000001</v>
      </c>
      <c r="S65" s="159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61">
        <f t="shared" si="2"/>
        <v>0.39800502787237524</v>
      </c>
      <c r="Z65" s="132">
        <f>'2010'!X65</f>
        <v>0.69199999999999995</v>
      </c>
      <c r="AA65" s="132">
        <f>('2010'!Y65+2.5)/5</f>
        <v>0.50756457739999994</v>
      </c>
      <c r="AB65" s="160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60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9" t="str">
        <f>IF(ISNUMBER('2010'!O66),('2010'!O66/100),"XXX")</f>
        <v>XXX</v>
      </c>
      <c r="Q66" s="159" t="str">
        <f>'2010'!P66</f>
        <v>XXX</v>
      </c>
      <c r="R66" s="159">
        <f>IF(ISNUMBER('2010'!Q66),('2010'!Q66/100),"XXX")</f>
        <v>9.3000000000000013E-2</v>
      </c>
      <c r="S66" s="159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61">
        <f t="shared" si="2"/>
        <v>0.53452074485089285</v>
      </c>
      <c r="Z66" s="132">
        <f>'2010'!X66</f>
        <v>0.158</v>
      </c>
      <c r="AA66" s="132">
        <f>('2010'!Y66+2.5)/5</f>
        <v>0.20395781999999998</v>
      </c>
      <c r="AB66" s="160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>
        <f t="shared" si="6"/>
        <v>9.3000000000000013E-2</v>
      </c>
      <c r="AN66">
        <f t="shared" si="6"/>
        <v>0.3256193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60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>
        <f>IF(ISNUMBER('2010'!N67),IF(('2010'!N67/10)&gt;1,1,'2010'!N67/10),"XXX")</f>
        <v>0.76</v>
      </c>
      <c r="P67" s="159" t="str">
        <f>IF(ISNUMBER('2010'!O67),('2010'!O67/100),"XXX")</f>
        <v>XXX</v>
      </c>
      <c r="Q67" s="159">
        <f>'2010'!P67</f>
        <v>0.29656302928924561</v>
      </c>
      <c r="R67" s="159">
        <f>IF(ISNUMBER('2010'!Q67),('2010'!Q67/100),"XXX")</f>
        <v>0.26899999999999996</v>
      </c>
      <c r="S67" s="159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61">
        <f t="shared" si="2"/>
        <v>0.51382325568892451</v>
      </c>
      <c r="Z67" s="132">
        <f>'2010'!X67</f>
        <v>0.432</v>
      </c>
      <c r="AA67" s="132">
        <f>('2010'!Y67+2.5)/5</f>
        <v>0.32287492760000003</v>
      </c>
      <c r="AB67" s="160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0.74947824480000003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60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9">
        <f>IF(ISNUMBER('2010'!O68),('2010'!O68/100),"XXX")</f>
        <v>0.70400000000000007</v>
      </c>
      <c r="Q68" s="159" t="str">
        <f>'2010'!P68</f>
        <v>XXX</v>
      </c>
      <c r="R68" s="159">
        <f>IF(ISNUMBER('2010'!Q68),('2010'!Q68/100),"XXX")</f>
        <v>0.73799999999999999</v>
      </c>
      <c r="S68" s="159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61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60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60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9">
        <f>IF(ISNUMBER('2010'!O69),('2010'!O69/100),"XXX")</f>
        <v>0.81099999999999994</v>
      </c>
      <c r="Q69" s="159">
        <f>'2010'!P69</f>
        <v>0.2</v>
      </c>
      <c r="R69" s="159" t="str">
        <f>IF(ISNUMBER('2010'!Q69),('2010'!Q69/100),"XXX")</f>
        <v>XXX</v>
      </c>
      <c r="S69" s="159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61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60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60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9">
        <f>IF(ISNUMBER('2010'!O70),('2010'!O70/100),"XXX")</f>
        <v>0.90200000000000002</v>
      </c>
      <c r="Q70" s="159" t="str">
        <f>'2010'!P70</f>
        <v>XXX</v>
      </c>
      <c r="R70" s="159">
        <f>IF(ISNUMBER('2010'!Q70),('2010'!Q70/100),"XXX")</f>
        <v>0.42599999999999999</v>
      </c>
      <c r="S70" s="159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61">
        <f t="shared" si="8"/>
        <v>0.66988478471696433</v>
      </c>
      <c r="Z70" s="132">
        <f>'2010'!X70</f>
        <v>0.85499999999999998</v>
      </c>
      <c r="AA70" s="132">
        <f>('2010'!Y70+2.5)/5</f>
        <v>0.70125155439999998</v>
      </c>
      <c r="AB70" s="160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60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>
        <f>IF(ISNUMBER('2010'!N71),IF(('2010'!N71/10)&gt;1,1,'2010'!N71/10),"XXX")</f>
        <v>0.442</v>
      </c>
      <c r="P71" s="159">
        <f>IF(ISNUMBER('2010'!O71),('2010'!O71/100),"XXX")</f>
        <v>0.30299999999999999</v>
      </c>
      <c r="Q71" s="159">
        <f>'2010'!P71</f>
        <v>0.3024594783782959</v>
      </c>
      <c r="R71" s="159">
        <f>IF(ISNUMBER('2010'!Q71),('2010'!Q71/100),"XXX")</f>
        <v>0.14300000000000002</v>
      </c>
      <c r="S71" s="159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61">
        <f t="shared" si="8"/>
        <v>0.52502063222096496</v>
      </c>
      <c r="Z71" s="132">
        <f>'2010'!X71</f>
        <v>0.78400000000000003</v>
      </c>
      <c r="AA71" s="132">
        <f>('2010'!Y71+2.5)/5</f>
        <v>0.60446395880000003</v>
      </c>
      <c r="AB71" s="160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0.60357258415000004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60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9">
        <f>IF(ISNUMBER('2010'!O72),('2010'!O72/100),"XXX")</f>
        <v>1</v>
      </c>
      <c r="Q72" s="159" t="str">
        <f>'2010'!P72</f>
        <v>XXX</v>
      </c>
      <c r="R72" s="159">
        <f>IF(ISNUMBER('2010'!Q72),('2010'!Q72/100),"XXX")</f>
        <v>1</v>
      </c>
      <c r="S72" s="159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61">
        <f t="shared" si="8"/>
        <v>0.81537729899464295</v>
      </c>
      <c r="Z72" s="132">
        <f>'2010'!X72</f>
        <v>0.85399999999999998</v>
      </c>
      <c r="AA72" s="132">
        <f>('2010'!Y72+2.5)/5</f>
        <v>0.71632697580000004</v>
      </c>
      <c r="AB72" s="160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60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9" t="str">
        <f>IF(ISNUMBER('2010'!O73),('2010'!O73/100),"XXX")</f>
        <v>XXX</v>
      </c>
      <c r="Q73" s="159">
        <f>'2010'!P73</f>
        <v>0.35469357967376708</v>
      </c>
      <c r="R73" s="159">
        <f>IF(ISNUMBER('2010'!Q73),('2010'!Q73/100),"XXX")</f>
        <v>9.6999999999999989E-2</v>
      </c>
      <c r="S73" s="159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61">
        <f t="shared" si="8"/>
        <v>0.65084600150081773</v>
      </c>
      <c r="Z73" s="132">
        <f>'2010'!X73</f>
        <v>0.247</v>
      </c>
      <c r="AA73" s="132">
        <f>('2010'!Y73+2.5)/5</f>
        <v>0.36014380460000001</v>
      </c>
      <c r="AB73" s="160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60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9">
        <f>IF(ISNUMBER('2010'!O74),('2010'!O74/100),"XXX")</f>
        <v>0.82599999999999996</v>
      </c>
      <c r="Q74" s="159">
        <f>'2010'!P74</f>
        <v>0.34161612987518308</v>
      </c>
      <c r="R74" s="159">
        <f>IF(ISNUMBER('2010'!Q74),('2010'!Q74/100),"XXX")</f>
        <v>1</v>
      </c>
      <c r="S74" s="159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61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60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60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9">
        <f>IF(ISNUMBER('2010'!O75),('2010'!O75/100),"XXX")</f>
        <v>0.248</v>
      </c>
      <c r="Q75" s="159">
        <f>'2010'!P75</f>
        <v>7.4854296445846555E-2</v>
      </c>
      <c r="R75" s="159">
        <f>IF(ISNUMBER('2010'!Q75),('2010'!Q75/100),"XXX")</f>
        <v>5.7999999999999996E-2</v>
      </c>
      <c r="S75" s="159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61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60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60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9">
        <f>IF(ISNUMBER('2010'!O76),('2010'!O76/100),"XXX")</f>
        <v>1</v>
      </c>
      <c r="Q76" s="159" t="str">
        <f>'2010'!P76</f>
        <v>XXX</v>
      </c>
      <c r="R76" s="159">
        <f>IF(ISNUMBER('2010'!Q76),('2010'!Q76/100),"XXX")</f>
        <v>0.48899999999999999</v>
      </c>
      <c r="S76" s="159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61">
        <f t="shared" si="8"/>
        <v>0.68271285436875007</v>
      </c>
      <c r="Z76" s="132">
        <f>'2010'!X76</f>
        <v>0.77500000000000002</v>
      </c>
      <c r="AA76" s="132">
        <f>('2010'!Y76+2.5)/5</f>
        <v>0.65832533839999996</v>
      </c>
      <c r="AB76" s="160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60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>
        <f>IF(ISNUMBER('2010'!N77),IF(('2010'!N77/10)&gt;1,1,'2010'!N77/10),"XXX")</f>
        <v>1</v>
      </c>
      <c r="P77" s="159">
        <f>IF(ISNUMBER('2010'!O77),('2010'!O77/100),"XXX")</f>
        <v>0.27300000000000002</v>
      </c>
      <c r="Q77" s="159">
        <f>'2010'!P77</f>
        <v>0.15931460857391358</v>
      </c>
      <c r="R77" s="159">
        <f>IF(ISNUMBER('2010'!Q77),('2010'!Q77/100),"XXX")</f>
        <v>2.6000000000000002E-2</v>
      </c>
      <c r="S77" s="159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61">
        <f t="shared" si="8"/>
        <v>0.55894198211979818</v>
      </c>
      <c r="Z77" s="132">
        <f>'2010'!X77</f>
        <v>0.32</v>
      </c>
      <c r="AA77" s="132">
        <f>('2010'!Y77+2.5)/5</f>
        <v>0.41335387219999997</v>
      </c>
      <c r="AB77" s="160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0.92833928109999997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60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9">
        <f>IF(ISNUMBER('2010'!O78),('2010'!O78/100),"XXX")</f>
        <v>1</v>
      </c>
      <c r="Q78" s="159">
        <f>'2010'!P78</f>
        <v>0.51941585540771484</v>
      </c>
      <c r="R78" s="159">
        <f>IF(ISNUMBER('2010'!Q78),('2010'!Q78/100),"XXX")</f>
        <v>0.14099999999999999</v>
      </c>
      <c r="S78" s="159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61">
        <f t="shared" si="8"/>
        <v>0.52218454359163347</v>
      </c>
      <c r="Z78" s="132">
        <f>'2010'!X78</f>
        <v>0.38200000000000001</v>
      </c>
      <c r="AA78" s="132">
        <f>('2010'!Y78+2.5)/5</f>
        <v>0.33401181700000004</v>
      </c>
      <c r="AB78" s="160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60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9" t="str">
        <f>IF(ISNUMBER('2010'!O79),('2010'!O79/100),"XXX")</f>
        <v>XXX</v>
      </c>
      <c r="Q79" s="159">
        <f>'2010'!P79</f>
        <v>7.7714800834655763E-3</v>
      </c>
      <c r="R79" s="159">
        <f>IF(ISNUMBER('2010'!Q79),('2010'!Q79/100),"XXX")</f>
        <v>0</v>
      </c>
      <c r="S79" s="159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61">
        <f t="shared" si="8"/>
        <v>0.34417478102753807</v>
      </c>
      <c r="Z79" s="132">
        <f>'2010'!X79</f>
        <v>9.0999999999999998E-2</v>
      </c>
      <c r="AA79" s="132">
        <f>('2010'!Y79+2.5)/5</f>
        <v>0.19027621739999998</v>
      </c>
      <c r="AB79" s="160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60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9">
        <f>IF(ISNUMBER('2010'!O80),('2010'!O80/100),"XXX")</f>
        <v>1</v>
      </c>
      <c r="Q80" s="159">
        <f>'2010'!P80</f>
        <v>0.20472662448883056</v>
      </c>
      <c r="R80" s="159">
        <f>IF(ISNUMBER('2010'!Q80),('2010'!Q80/100),"XXX")</f>
        <v>0.85</v>
      </c>
      <c r="S80" s="159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61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60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60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9" t="str">
        <f>IF(ISNUMBER('2010'!O81),('2010'!O81/100),"XXX")</f>
        <v>XXX</v>
      </c>
      <c r="Q81" s="159" t="str">
        <f>'2010'!P81</f>
        <v>XXX</v>
      </c>
      <c r="R81" s="159">
        <f>IF(ISNUMBER('2010'!Q81),('2010'!Q81/100),"XXX")</f>
        <v>1.7000000000000001E-2</v>
      </c>
      <c r="S81" s="159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61">
        <f t="shared" si="8"/>
        <v>0.44084205704739932</v>
      </c>
      <c r="Z81" s="132">
        <f>'2010'!X81</f>
        <v>0.503</v>
      </c>
      <c r="AA81" s="132">
        <f>('2010'!Y81+2.5)/5</f>
        <v>0.45074177679999999</v>
      </c>
      <c r="AB81" s="160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60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>
        <f>IF(ISNUMBER('2010'!N82),IF(('2010'!N82/10)&gt;1,1,'2010'!N82/10),"XXX")</f>
        <v>1</v>
      </c>
      <c r="P82" s="159">
        <f>IF(ISNUMBER('2010'!O82),('2010'!O82/100),"XXX")</f>
        <v>0.94</v>
      </c>
      <c r="Q82" s="159">
        <f>'2010'!P82</f>
        <v>1</v>
      </c>
      <c r="R82" s="159">
        <f>IF(ISNUMBER('2010'!Q82),('2010'!Q82/100),"XXX")</f>
        <v>7.8E-2</v>
      </c>
      <c r="S82" s="159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61">
        <f t="shared" si="8"/>
        <v>0.60249070622589285</v>
      </c>
      <c r="Z82" s="132">
        <f>'2010'!X82</f>
        <v>0.57299999999999995</v>
      </c>
      <c r="AA82" s="132">
        <f>('2010'!Y82+2.5)/5</f>
        <v>0.49521814780000001</v>
      </c>
      <c r="AB82" s="160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0.89428596495000001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60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>
        <f>IF(ISNUMBER('2010'!N83),IF(('2010'!N83/10)&gt;1,1,'2010'!N83/10),"XXX")</f>
        <v>0.33492430400000001</v>
      </c>
      <c r="P83" s="159" t="str">
        <f>IF(ISNUMBER('2010'!O83),('2010'!O83/100),"XXX")</f>
        <v>XXX</v>
      </c>
      <c r="Q83" s="159">
        <f>'2010'!P83</f>
        <v>0.33653879999999997</v>
      </c>
      <c r="R83" s="159">
        <f>IF(ISNUMBER('2010'!Q83),('2010'!Q83/100),"XXX")</f>
        <v>2.7000000000000003E-2</v>
      </c>
      <c r="S83" s="159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61">
        <f t="shared" si="8"/>
        <v>0.36442095261607144</v>
      </c>
      <c r="Z83" s="132">
        <f>'2010'!X83</f>
        <v>0.64200000000000002</v>
      </c>
      <c r="AA83" s="132">
        <f>('2010'!Y83+2.5)/5</f>
        <v>0.47395262120000003</v>
      </c>
      <c r="AB83" s="160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0.41310649249999998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60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9">
        <f>IF(ISNUMBER('2010'!O84),('2010'!O84/100),"XXX")</f>
        <v>1</v>
      </c>
      <c r="Q84" s="159">
        <f>'2010'!P84</f>
        <v>8.6066693067550659E-2</v>
      </c>
      <c r="R84" s="159">
        <f>IF(ISNUMBER('2010'!Q84),('2010'!Q84/100),"XXX")</f>
        <v>0.51300000000000001</v>
      </c>
      <c r="S84" s="159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61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60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60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9">
        <f>IF(ISNUMBER('2010'!O85),('2010'!O85/100),"XXX")</f>
        <v>1</v>
      </c>
      <c r="Q85" s="159">
        <f>'2010'!P85</f>
        <v>1</v>
      </c>
      <c r="R85" s="159" t="str">
        <f>IF(ISNUMBER('2010'!Q85),('2010'!Q85/100),"XXX")</f>
        <v>XXX</v>
      </c>
      <c r="S85" s="159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61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60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60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9" t="str">
        <f>IF(ISNUMBER('2010'!O86),('2010'!O86/100),"XXX")</f>
        <v>XXX</v>
      </c>
      <c r="Q86" s="159">
        <f>'2010'!P86</f>
        <v>4.4278539999999998E-2</v>
      </c>
      <c r="R86" s="159" t="str">
        <f>IF(ISNUMBER('2010'!Q86),('2010'!Q86/100),"XXX")</f>
        <v>XXX</v>
      </c>
      <c r="S86" s="159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61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60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60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>
        <f>IF(ISNUMBER('2010'!N87),IF(('2010'!N87/10)&gt;1,1,'2010'!N87/10),"XXX")</f>
        <v>9.9465048534524911E-2</v>
      </c>
      <c r="P87" s="159">
        <f>IF(ISNUMBER('2010'!O87),('2010'!O87/100),"XXX")</f>
        <v>2.3E-2</v>
      </c>
      <c r="Q87" s="159">
        <f>'2010'!P87</f>
        <v>0.29898924827575685</v>
      </c>
      <c r="R87" s="159">
        <f>IF(ISNUMBER('2010'!Q87),('2010'!Q87/100),"XXX")</f>
        <v>0.19600000000000001</v>
      </c>
      <c r="S87" s="159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61">
        <f t="shared" si="8"/>
        <v>0.37594677798724974</v>
      </c>
      <c r="Z87" s="132">
        <f>'2010'!X87</f>
        <v>0.52</v>
      </c>
      <c r="AA87" s="132">
        <f>('2010'!Y87+2.5)/5</f>
        <v>0.47790496339999999</v>
      </c>
      <c r="AB87" s="160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0.49509390961726246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60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9" t="str">
        <f>IF(ISNUMBER('2010'!O88),('2010'!O88/100),"XXX")</f>
        <v>XXX</v>
      </c>
      <c r="Q88" s="159">
        <f>'2010'!P88</f>
        <v>0.15177552700042723</v>
      </c>
      <c r="R88" s="159">
        <f>IF(ISNUMBER('2010'!Q88),('2010'!Q88/100),"XXX")</f>
        <v>2.1000000000000001E-2</v>
      </c>
      <c r="S88" s="159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61">
        <f t="shared" si="8"/>
        <v>0.54113409321074102</v>
      </c>
      <c r="Z88" s="132">
        <f>'2010'!X88</f>
        <v>0.32400000000000001</v>
      </c>
      <c r="AA88" s="132">
        <f>('2010'!Y88+2.5)/5</f>
        <v>0.41809393759999997</v>
      </c>
      <c r="AB88" s="160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60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9">
        <f>IF(ISNUMBER('2010'!O89),('2010'!O89/100),"XXX")</f>
        <v>0.997</v>
      </c>
      <c r="Q89" s="159">
        <f>'2010'!P89</f>
        <v>0.21444619999999998</v>
      </c>
      <c r="R89" s="159">
        <f>IF(ISNUMBER('2010'!Q89),('2010'!Q89/100),"XXX")</f>
        <v>8.1000000000000003E-2</v>
      </c>
      <c r="S89" s="159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61">
        <f t="shared" si="8"/>
        <v>0.59856629974950859</v>
      </c>
      <c r="Z89" s="132">
        <f>'2010'!X89</f>
        <v>0.61499999999999999</v>
      </c>
      <c r="AA89" s="132">
        <f>('2010'!Y89+2.5)/5</f>
        <v>0.5027358448</v>
      </c>
      <c r="AB89" s="160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60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9">
        <f>IF(ISNUMBER('2010'!O90),('2010'!O90/100),"XXX")</f>
        <v>2.7000000000000003E-2</v>
      </c>
      <c r="Q90" s="159">
        <f>'2010'!P90</f>
        <v>0.12427926063537598</v>
      </c>
      <c r="R90" s="159">
        <f>IF(ISNUMBER('2010'!Q90),('2010'!Q90/100),"XXX")</f>
        <v>5.7999999999999996E-2</v>
      </c>
      <c r="S90" s="159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61">
        <f t="shared" si="8"/>
        <v>0.32184761211113955</v>
      </c>
      <c r="Z90" s="132">
        <f>'2010'!X90</f>
        <v>0.59699999999999998</v>
      </c>
      <c r="AA90" s="132">
        <f>('2010'!Y90+2.5)/5</f>
        <v>0.5454775422</v>
      </c>
      <c r="AB90" s="160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60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9">
        <f>IF(ISNUMBER('2010'!O91),('2010'!O91/100),"XXX")</f>
        <v>0.79299999999999993</v>
      </c>
      <c r="Q91" s="159">
        <f>'2010'!P91</f>
        <v>0.24</v>
      </c>
      <c r="R91" s="159" t="str">
        <f>IF(ISNUMBER('2010'!Q91),('2010'!Q91/100),"XXX")</f>
        <v>XXX</v>
      </c>
      <c r="S91" s="159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61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60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60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9">
        <f>IF(ISNUMBER('2010'!O92),('2010'!O92/100),"XXX")</f>
        <v>9.3000000000000013E-2</v>
      </c>
      <c r="Q92" s="159">
        <f>'2010'!P92</f>
        <v>0.62726480000000007</v>
      </c>
      <c r="R92" s="159">
        <f>IF(ISNUMBER('2010'!Q92),('2010'!Q92/100),"XXX")</f>
        <v>4.9000000000000002E-2</v>
      </c>
      <c r="S92" s="159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61">
        <f t="shared" si="8"/>
        <v>0.38278275658125005</v>
      </c>
      <c r="Z92" s="132">
        <f>'2010'!X92</f>
        <v>0.47299999999999998</v>
      </c>
      <c r="AA92" s="132">
        <f>('2010'!Y92+2.5)/5</f>
        <v>0.33886010639999997</v>
      </c>
      <c r="AB92" s="160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60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9" t="str">
        <f>IF(ISNUMBER('2010'!O93),('2010'!O93/100),"XXX")</f>
        <v>XXX</v>
      </c>
      <c r="Q93" s="159">
        <f>'2010'!P93</f>
        <v>0.69128828048706059</v>
      </c>
      <c r="R93" s="159" t="str">
        <f>IF(ISNUMBER('2010'!Q93),('2010'!Q93/100),"XXX")</f>
        <v>XXX</v>
      </c>
      <c r="S93" s="159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61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60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60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9">
        <f>IF(ISNUMBER('2010'!O94),('2010'!O94/100),"XXX")</f>
        <v>0.6409999999999999</v>
      </c>
      <c r="Q94" s="159">
        <f>'2010'!P94</f>
        <v>0.32452588081359862</v>
      </c>
      <c r="R94" s="159">
        <f>IF(ISNUMBER('2010'!Q94),('2010'!Q94/100),"XXX")</f>
        <v>0.28999999999999998</v>
      </c>
      <c r="S94" s="159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61">
        <f t="shared" si="8"/>
        <v>0.54868535690888554</v>
      </c>
      <c r="Z94" s="132">
        <f>'2010'!X94</f>
        <v>0.65400000000000003</v>
      </c>
      <c r="AA94" s="132">
        <f>('2010'!Y94+2.5)/5</f>
        <v>0.5494253308</v>
      </c>
      <c r="AB94" s="160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60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9">
        <f>IF(ISNUMBER('2010'!O95),('2010'!O95/100),"XXX")</f>
        <v>0.752</v>
      </c>
      <c r="Q95" s="159">
        <f>'2010'!P95</f>
        <v>0.2226564645767212</v>
      </c>
      <c r="R95" s="159" t="str">
        <f>IF(ISNUMBER('2010'!Q95),('2010'!Q95/100),"XXX")</f>
        <v>XXX</v>
      </c>
      <c r="S95" s="159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61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60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60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9">
        <f>IF(ISNUMBER('2010'!O96),('2010'!O96/100),"XXX")</f>
        <v>1</v>
      </c>
      <c r="Q96" s="159">
        <f>'2010'!P96</f>
        <v>0.50498690605163576</v>
      </c>
      <c r="R96" s="159">
        <f>IF(ISNUMBER('2010'!Q96),('2010'!Q96/100),"XXX")</f>
        <v>0.35100000000000003</v>
      </c>
      <c r="S96" s="159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61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60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60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9">
        <f>IF(ISNUMBER('2010'!O97),('2010'!O97/100),"XXX")</f>
        <v>0.52300000000000002</v>
      </c>
      <c r="Q97" s="159">
        <f>'2010'!P97</f>
        <v>0.1198611855506897</v>
      </c>
      <c r="R97" s="159" t="str">
        <f>IF(ISNUMBER('2010'!Q97),('2010'!Q97/100),"XXX")</f>
        <v>XXX</v>
      </c>
      <c r="S97" s="159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61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60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60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9" t="str">
        <f>IF(ISNUMBER('2010'!O98),('2010'!O98/100),"XXX")</f>
        <v>XXX</v>
      </c>
      <c r="Q98" s="159">
        <f>'2010'!P98</f>
        <v>0.4948880672454834</v>
      </c>
      <c r="R98" s="159" t="str">
        <f>IF(ISNUMBER('2010'!Q98),('2010'!Q98/100),"XXX")</f>
        <v>XXX</v>
      </c>
      <c r="S98" s="159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61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60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60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9">
        <f>IF(ISNUMBER('2010'!O99),('2010'!O99/100),"XXX")</f>
        <v>0.17300000000000001</v>
      </c>
      <c r="Q99" s="159">
        <f>'2010'!P99</f>
        <v>0.23288419999999999</v>
      </c>
      <c r="R99" s="159">
        <f>IF(ISNUMBER('2010'!Q99),('2010'!Q99/100),"XXX")</f>
        <v>8.199999999999999E-2</v>
      </c>
      <c r="S99" s="159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61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60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60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>
        <f>IF(ISNUMBER('2010'!N100),IF(('2010'!N100/10)&gt;1,1,'2010'!N100/10),"XXX")</f>
        <v>9.5899999999999999E-2</v>
      </c>
      <c r="P100" s="159">
        <f>IF(ISNUMBER('2010'!O100),('2010'!O100/100),"XXX")</f>
        <v>9.0000000000000011E-3</v>
      </c>
      <c r="Q100" s="159">
        <f>'2010'!P100</f>
        <v>5.9382371604442593E-3</v>
      </c>
      <c r="R100" s="159">
        <f>IF(ISNUMBER('2010'!Q100),('2010'!Q100/100),"XXX")</f>
        <v>1.1000000000000001E-2</v>
      </c>
      <c r="S100" s="159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61">
        <f t="shared" si="8"/>
        <v>0.24422026650645634</v>
      </c>
      <c r="Z100" s="132">
        <f>'2010'!X100</f>
        <v>0.109</v>
      </c>
      <c r="AA100" s="132">
        <f>('2010'!Y100+2.5)/5</f>
        <v>0.11467254160000002</v>
      </c>
      <c r="AB100" s="160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0.14422670289999995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60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9" t="str">
        <f>IF(ISNUMBER('2010'!O101),('2010'!O101/100),"XXX")</f>
        <v>XXX</v>
      </c>
      <c r="Q101" s="159">
        <f>'2010'!P101</f>
        <v>0.56142740249633794</v>
      </c>
      <c r="R101" s="159">
        <f>IF(ISNUMBER('2010'!Q101),('2010'!Q101/100),"XXX")</f>
        <v>0.18899999999999997</v>
      </c>
      <c r="S101" s="159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61">
        <f t="shared" si="8"/>
        <v>0.62336466052752737</v>
      </c>
      <c r="Z101" s="132">
        <f>'2010'!X101</f>
        <v>0.65</v>
      </c>
      <c r="AA101" s="132">
        <f>('2010'!Y101+2.5)/5</f>
        <v>0.58258596660000006</v>
      </c>
      <c r="AB101" s="160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60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9" t="str">
        <f>IF(ISNUMBER('2010'!O102),('2010'!O102/100),"XXX")</f>
        <v>XXX</v>
      </c>
      <c r="Q102" s="159">
        <f>'2010'!P102</f>
        <v>0.42087502479553224</v>
      </c>
      <c r="R102" s="159">
        <f>IF(ISNUMBER('2010'!Q102),('2010'!Q102/100),"XXX")</f>
        <v>0.14800000000000002</v>
      </c>
      <c r="S102" s="159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61">
        <f t="shared" si="8"/>
        <v>0.37903795708722077</v>
      </c>
      <c r="Z102" s="132">
        <f>'2010'!X102</f>
        <v>0.54700000000000004</v>
      </c>
      <c r="AA102" s="132">
        <f>('2010'!Y102+2.5)/5</f>
        <v>0.42825018759999994</v>
      </c>
      <c r="AB102" s="160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0.28443751239776616</v>
      </c>
      <c r="AN102">
        <f t="shared" si="11"/>
        <v>0.16966750000000003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60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9">
        <f>IF(ISNUMBER('2010'!O103),('2010'!O103/100),"XXX")</f>
        <v>0.96799999999999997</v>
      </c>
      <c r="Q103" s="159">
        <f>'2010'!P103</f>
        <v>1</v>
      </c>
      <c r="R103" s="159">
        <f>IF(ISNUMBER('2010'!Q103),('2010'!Q103/100),"XXX")</f>
        <v>0.90300000000000002</v>
      </c>
      <c r="S103" s="159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61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60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60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9">
        <f>IF(ISNUMBER('2010'!O104),('2010'!O104/100),"XXX")</f>
        <v>0.97900000000000009</v>
      </c>
      <c r="Q104" s="159" t="str">
        <f>'2010'!P104</f>
        <v>XXX</v>
      </c>
      <c r="R104" s="159">
        <f>IF(ISNUMBER('2010'!Q104),('2010'!Q104/100),"XXX")</f>
        <v>9.6999999999999989E-2</v>
      </c>
      <c r="S104" s="159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61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60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60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>
        <f>IF(ISNUMBER('2010'!N105),IF(('2010'!N105/10)&gt;1,1,'2010'!N105/10),"XXX")</f>
        <v>0.04</v>
      </c>
      <c r="P105" s="159" t="str">
        <f>IF(ISNUMBER('2010'!O105),('2010'!O105/100),"XXX")</f>
        <v>XXX</v>
      </c>
      <c r="Q105" s="159">
        <f>'2010'!P105</f>
        <v>0.44447388648986819</v>
      </c>
      <c r="R105" s="159">
        <f>IF(ISNUMBER('2010'!Q105),('2010'!Q105/100),"XXX")</f>
        <v>2.3E-2</v>
      </c>
      <c r="S105" s="159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61">
        <f t="shared" si="8"/>
        <v>0.39482273114579536</v>
      </c>
      <c r="Z105" s="132">
        <f>'2010'!X105</f>
        <v>0.46500000000000002</v>
      </c>
      <c r="AA105" s="132">
        <f>('2010'!Y105+2.5)/5</f>
        <v>0.42241566180000001</v>
      </c>
      <c r="AB105" s="160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0.33255434035000003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60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9">
        <f>IF(ISNUMBER('2010'!O106),('2010'!O106/100),"XXX")</f>
        <v>5.7999999999999996E-2</v>
      </c>
      <c r="Q106" s="159">
        <f>'2010'!P106</f>
        <v>8.3960443735122681E-2</v>
      </c>
      <c r="R106" s="159">
        <f>IF(ISNUMBER('2010'!Q106),('2010'!Q106/100),"XXX")</f>
        <v>0.16399999999999998</v>
      </c>
      <c r="S106" s="159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61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60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60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9">
        <f>IF(ISNUMBER('2010'!O107),('2010'!O107/100),"XXX")</f>
        <v>7.8E-2</v>
      </c>
      <c r="Q107" s="159">
        <f>'2010'!P107</f>
        <v>5.9248137474060061E-2</v>
      </c>
      <c r="R107" s="159">
        <f>IF(ISNUMBER('2010'!Q107),('2010'!Q107/100),"XXX")</f>
        <v>1.8000000000000002E-2</v>
      </c>
      <c r="S107" s="159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61">
        <f t="shared" si="8"/>
        <v>0.24733179839007224</v>
      </c>
      <c r="Z107" s="132">
        <f>'2010'!X107</f>
        <v>0.435</v>
      </c>
      <c r="AA107" s="132">
        <f>('2010'!Y107+2.5)/5</f>
        <v>0.36444767719999999</v>
      </c>
      <c r="AB107" s="160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60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>
        <f>IF(ISNUMBER('2010'!N108),IF(('2010'!N108/10)&gt;1,1,'2010'!N108/10),"XXX")</f>
        <v>1</v>
      </c>
      <c r="P108" s="159">
        <f>IF(ISNUMBER('2010'!O108),('2010'!O108/100),"XXX")</f>
        <v>0.71400000000000008</v>
      </c>
      <c r="Q108" s="159">
        <f>'2010'!P108</f>
        <v>0.35950784683227538</v>
      </c>
      <c r="R108" s="159" t="str">
        <f>IF(ISNUMBER('2010'!Q108),('2010'!Q108/100),"XXX")</f>
        <v>XXX</v>
      </c>
      <c r="S108" s="159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61">
        <f t="shared" si="8"/>
        <v>0.59822971273349856</v>
      </c>
      <c r="Z108" s="132">
        <f>'2010'!X108</f>
        <v>0.52200000000000002</v>
      </c>
      <c r="AA108" s="132">
        <f>('2010'!Y108+2.5)/5</f>
        <v>0.53712937539999994</v>
      </c>
      <c r="AB108" s="160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0.81105682374999999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60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9">
        <f>IF(ISNUMBER('2010'!O109),('2010'!O109/100),"XXX")</f>
        <v>0.94400000000000006</v>
      </c>
      <c r="Q109" s="159" t="str">
        <f>'2010'!P109</f>
        <v>XXX</v>
      </c>
      <c r="R109" s="159">
        <f>IF(ISNUMBER('2010'!Q109),('2010'!Q109/100),"XXX")</f>
        <v>0.83099999999999996</v>
      </c>
      <c r="S109" s="159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61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60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60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9" t="str">
        <f>IF(ISNUMBER('2010'!O110),('2010'!O110/100),"XXX")</f>
        <v>XXX</v>
      </c>
      <c r="Q110" s="159" t="str">
        <f>'2010'!P110</f>
        <v>XXX</v>
      </c>
      <c r="R110" s="159">
        <f>IF(ISNUMBER('2010'!Q110),('2010'!Q110/100),"XXX")</f>
        <v>1.7000000000000001E-2</v>
      </c>
      <c r="S110" s="159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61">
        <f t="shared" si="8"/>
        <v>0.56736815001298091</v>
      </c>
      <c r="Z110" s="132">
        <f>'2010'!X110</f>
        <v>0.157</v>
      </c>
      <c r="AA110" s="132">
        <f>('2010'!Y110+2.5)/5</f>
        <v>0.31262342919999997</v>
      </c>
      <c r="AB110" s="160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60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9" t="str">
        <f>IF(ISNUMBER('2010'!O111),('2010'!O111/100),"XXX")</f>
        <v>XXX</v>
      </c>
      <c r="Q111" s="159">
        <f>'2010'!P111</f>
        <v>0.1235242486000061</v>
      </c>
      <c r="R111" s="159">
        <f>IF(ISNUMBER('2010'!Q111),('2010'!Q111/100),"XXX")</f>
        <v>0.05</v>
      </c>
      <c r="S111" s="159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61">
        <f t="shared" si="8"/>
        <v>0.31787610720755122</v>
      </c>
      <c r="Z111" s="132">
        <f>'2010'!X111</f>
        <v>0.46500000000000002</v>
      </c>
      <c r="AA111" s="132">
        <f>('2010'!Y111+2.5)/5</f>
        <v>0.36027227640000004</v>
      </c>
      <c r="AB111" s="160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60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9" t="str">
        <f>IF(ISNUMBER('2010'!O112),('2010'!O112/100),"XXX")</f>
        <v>XXX</v>
      </c>
      <c r="Q112" s="159">
        <f>'2010'!P112</f>
        <v>0.29505276679992676</v>
      </c>
      <c r="R112" s="159">
        <f>IF(ISNUMBER('2010'!Q112),('2010'!Q112/100),"XXX")</f>
        <v>0.215</v>
      </c>
      <c r="S112" s="159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61">
        <f t="shared" si="8"/>
        <v>0.5582269548499954</v>
      </c>
      <c r="Z112" s="132">
        <f>'2010'!X112</f>
        <v>0.753</v>
      </c>
      <c r="AA112" s="132">
        <f>('2010'!Y112+2.5)/5</f>
        <v>0.618860364</v>
      </c>
      <c r="AB112" s="160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60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>
        <f>IF(ISNUMBER('2010'!N113),IF(('2010'!N113/10)&gt;1,1,'2010'!N113/10),"XXX")</f>
        <v>0.45956104028055461</v>
      </c>
      <c r="P113" s="159" t="str">
        <f>IF(ISNUMBER('2010'!O113),('2010'!O113/100),"XXX")</f>
        <v>XXX</v>
      </c>
      <c r="Q113" s="159">
        <f>'2010'!P113</f>
        <v>1.1170576326549053E-3</v>
      </c>
      <c r="R113" s="159" t="str">
        <f>IF(ISNUMBER('2010'!Q113),('2010'!Q113/100),"XXX")</f>
        <v>XXX</v>
      </c>
      <c r="S113" s="159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61">
        <f t="shared" si="8"/>
        <v>0.29636480786264185</v>
      </c>
      <c r="Z113" s="132">
        <f>'2010'!X113</f>
        <v>0.437</v>
      </c>
      <c r="AA113" s="132">
        <f>('2010'!Y113+2.5)/5</f>
        <v>0.50896165379999991</v>
      </c>
      <c r="AB113" s="160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0.66836211554027725</v>
      </c>
      <c r="AK113">
        <f t="shared" si="12"/>
        <v>0.45956104028055461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60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9">
        <f>IF(ISNUMBER('2010'!O114),('2010'!O114/100),"XXX")</f>
        <v>0.222</v>
      </c>
      <c r="Q114" s="159">
        <f>'2010'!P114</f>
        <v>0.28224813938140869</v>
      </c>
      <c r="R114" s="159">
        <f>IF(ISNUMBER('2010'!Q114),('2010'!Q114/100),"XXX")</f>
        <v>0.17600000000000002</v>
      </c>
      <c r="S114" s="159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61">
        <f t="shared" si="8"/>
        <v>0.40852000599526661</v>
      </c>
      <c r="Z114" s="132">
        <f>'2010'!X114</f>
        <v>0.64400000000000002</v>
      </c>
      <c r="AA114" s="132">
        <f>('2010'!Y114+2.5)/5</f>
        <v>0.49959230359999995</v>
      </c>
      <c r="AB114" s="160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60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9">
        <f>IF(ISNUMBER('2010'!O115),('2010'!O115/100),"XXX")</f>
        <v>0.193</v>
      </c>
      <c r="Q115" s="159">
        <f>'2010'!P115</f>
        <v>0.27695720195770263</v>
      </c>
      <c r="R115" s="159">
        <f>IF(ISNUMBER('2010'!Q115),('2010'!Q115/100),"XXX")</f>
        <v>0.151</v>
      </c>
      <c r="S115" s="159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61">
        <f t="shared" si="8"/>
        <v>0.43814380550985643</v>
      </c>
      <c r="Z115" s="132">
        <f>'2010'!X115</f>
        <v>0.79500000000000004</v>
      </c>
      <c r="AA115" s="132">
        <f>('2010'!Y115+2.5)/5</f>
        <v>0.53638282119999992</v>
      </c>
      <c r="AB115" s="160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60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9">
        <f>IF(ISNUMBER('2010'!O116),('2010'!O116/100),"XXX")</f>
        <v>0.39799999999999996</v>
      </c>
      <c r="Q116" s="159">
        <f>'2010'!P116</f>
        <v>0.13316737413406371</v>
      </c>
      <c r="R116" s="159">
        <f>IF(ISNUMBER('2010'!Q116),('2010'!Q116/100),"XXX")</f>
        <v>7.8E-2</v>
      </c>
      <c r="S116" s="159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61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60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60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9">
        <f>IF(ISNUMBER('2010'!O117),('2010'!O117/100),"XXX")</f>
        <v>1</v>
      </c>
      <c r="Q117" s="159">
        <f>'2010'!P117</f>
        <v>0.39336483478546141</v>
      </c>
      <c r="R117" s="159">
        <f>IF(ISNUMBER('2010'!Q117),('2010'!Q117/100),"XXX")</f>
        <v>0.52</v>
      </c>
      <c r="S117" s="159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61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60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60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9">
        <f>IF(ISNUMBER('2010'!O118),('2010'!O118/100),"XXX")</f>
        <v>0.82200000000000006</v>
      </c>
      <c r="Q118" s="159" t="str">
        <f>'2010'!P118</f>
        <v>XXX</v>
      </c>
      <c r="R118" s="159">
        <f>IF(ISNUMBER('2010'!Q118),('2010'!Q118/100),"XXX")</f>
        <v>0.59299999999999997</v>
      </c>
      <c r="S118" s="159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61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60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60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9">
        <f>IF(ISNUMBER('2010'!O119),('2010'!O119/100),"XXX")</f>
        <v>0.18</v>
      </c>
      <c r="Q119" s="159" t="str">
        <f>'2010'!P119</f>
        <v>XXX</v>
      </c>
      <c r="R119" s="159">
        <f>IF(ISNUMBER('2010'!Q119),('2010'!Q119/100),"XXX")</f>
        <v>0.01</v>
      </c>
      <c r="S119" s="159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61">
        <f t="shared" si="8"/>
        <v>0.54149217891696422</v>
      </c>
      <c r="Z119" s="132">
        <f>'2010'!X119</f>
        <v>8.2000000000000003E-2</v>
      </c>
      <c r="AA119" s="132">
        <f>('2010'!Y119+2.5)/5</f>
        <v>0.31894659999999997</v>
      </c>
      <c r="AB119" s="160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60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9">
        <f>IF(ISNUMBER('2010'!O120),('2010'!O120/100),"XXX")</f>
        <v>1</v>
      </c>
      <c r="Q120" s="159">
        <f>'2010'!P120</f>
        <v>0.25942456722259521</v>
      </c>
      <c r="R120" s="159">
        <f>IF(ISNUMBER('2010'!Q120),('2010'!Q120/100),"XXX")</f>
        <v>0.82599999999999996</v>
      </c>
      <c r="S120" s="159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61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60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60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9">
        <f>IF(ISNUMBER('2010'!O121),('2010'!O121/100),"XXX")</f>
        <v>0.91200000000000003</v>
      </c>
      <c r="Q121" s="159">
        <f>'2010'!P121</f>
        <v>0.32162744998931886</v>
      </c>
      <c r="R121" s="159">
        <f>IF(ISNUMBER('2010'!Q121),('2010'!Q121/100),"XXX")</f>
        <v>0.54500000000000004</v>
      </c>
      <c r="S121" s="159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61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60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60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9">
        <f>IF(ISNUMBER('2010'!O122),('2010'!O122/100),"XXX")</f>
        <v>4.7E-2</v>
      </c>
      <c r="Q122" s="159">
        <f>'2010'!P122</f>
        <v>0.13945368</v>
      </c>
      <c r="R122" s="159">
        <f>IF(ISNUMBER('2010'!Q122),('2010'!Q122/100),"XXX")</f>
        <v>4.0999999999999995E-2</v>
      </c>
      <c r="S122" s="159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61">
        <f t="shared" si="8"/>
        <v>0.45916817677733146</v>
      </c>
      <c r="Z122" s="132">
        <f>'2010'!X122</f>
        <v>0.223</v>
      </c>
      <c r="AA122" s="132">
        <f>('2010'!Y122+2.5)/5</f>
        <v>0.25796365739999999</v>
      </c>
      <c r="AB122" s="160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60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>
        <f>IF(ISNUMBER('2010'!N123),IF(('2010'!N123/10)&gt;1,1,'2010'!N123/10),"XXX")</f>
        <v>0.36430000000000001</v>
      </c>
      <c r="P123" s="159" t="str">
        <f>IF(ISNUMBER('2010'!O123),('2010'!O123/100),"XXX")</f>
        <v>XXX</v>
      </c>
      <c r="Q123" s="159">
        <f>'2010'!P123</f>
        <v>0.14259861707687377</v>
      </c>
      <c r="R123" s="159">
        <f>IF(ISNUMBER('2010'!Q123),('2010'!Q123/100),"XXX")</f>
        <v>0.498</v>
      </c>
      <c r="S123" s="159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61">
        <f t="shared" si="8"/>
        <v>0.62752064802176899</v>
      </c>
      <c r="Z123" s="132">
        <f>'2010'!X123</f>
        <v>1.9E-2</v>
      </c>
      <c r="AA123" s="132">
        <f>('2010'!Y123+2.5)/5</f>
        <v>0.16874625679999999</v>
      </c>
      <c r="AB123" s="160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0.58742430535000001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60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9" t="str">
        <f>IF(ISNUMBER('2010'!O124),('2010'!O124/100),"XXX")</f>
        <v>XXX</v>
      </c>
      <c r="Q124" s="159">
        <f>'2010'!P124</f>
        <v>0.17713587284088134</v>
      </c>
      <c r="R124" s="159">
        <f>IF(ISNUMBER('2010'!Q124),('2010'!Q124/100),"XXX")</f>
        <v>0.17</v>
      </c>
      <c r="S124" s="159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61">
        <f t="shared" si="8"/>
        <v>0.42234105723023363</v>
      </c>
      <c r="Z124" s="132">
        <f>'2010'!X124</f>
        <v>0.69299999999999995</v>
      </c>
      <c r="AA124" s="132">
        <f>('2010'!Y124+2.5)/5</f>
        <v>0.46304430060000001</v>
      </c>
      <c r="AB124" s="160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0.17356793642044066</v>
      </c>
      <c r="AN124">
        <f t="shared" si="13"/>
        <v>0.24184739999999999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60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9" t="str">
        <f>IF(ISNUMBER('2010'!O125),('2010'!O125/100),"XXX")</f>
        <v>XXX</v>
      </c>
      <c r="Q125" s="159">
        <f>'2010'!P125</f>
        <v>0.31926538944244387</v>
      </c>
      <c r="R125" s="159">
        <f>IF(ISNUMBER('2010'!Q125),('2010'!Q125/100),"XXX")</f>
        <v>0.107</v>
      </c>
      <c r="S125" s="159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61">
        <f t="shared" si="8"/>
        <v>0.58954180725443839</v>
      </c>
      <c r="Z125" s="132">
        <f>'2010'!X125</f>
        <v>0.63200000000000001</v>
      </c>
      <c r="AA125" s="132">
        <f>('2010'!Y125+2.5)/5</f>
        <v>0.57016002539999999</v>
      </c>
      <c r="AB125" s="160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60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9" t="str">
        <f>IF(ISNUMBER('2010'!O126),('2010'!O126/100),"XXX")</f>
        <v>XXX</v>
      </c>
      <c r="Q126" s="159">
        <f>'2010'!P126</f>
        <v>0.5175178050994873</v>
      </c>
      <c r="R126" s="159" t="str">
        <f>IF(ISNUMBER('2010'!Q126),('2010'!Q126/100),"XXX")</f>
        <v>XXX</v>
      </c>
      <c r="S126" s="159" t="str">
        <f>IF(ISNUMBER('2010'!R126),('2010'!R126/100),"XXX")</f>
        <v>XXX</v>
      </c>
      <c r="T126" s="132">
        <v>1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61">
        <f t="shared" si="8"/>
        <v>0.61297253159286424</v>
      </c>
      <c r="Z126" s="132">
        <f>'2010'!X126</f>
        <v>0.45</v>
      </c>
      <c r="AA126" s="132">
        <f>('2010'!Y126+2.5)/5</f>
        <v>0.53455003800000001</v>
      </c>
      <c r="AB126" s="160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0.81785714285714284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60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>
        <f>IF(ISNUMBER('2010'!N127),IF(('2010'!N127/10)&gt;1,1,'2010'!N127/10),"XXX")</f>
        <v>6.9999999999999993E-2</v>
      </c>
      <c r="P127" s="159" t="str">
        <f>IF(ISNUMBER('2010'!O127),('2010'!O127/100),"XXX")</f>
        <v>XXX</v>
      </c>
      <c r="Q127" s="159">
        <f>'2010'!P127</f>
        <v>0.19601252079010009</v>
      </c>
      <c r="R127" s="159">
        <f>IF(ISNUMBER('2010'!Q127),('2010'!Q127/100),"XXX")</f>
        <v>1.3999999999999999E-2</v>
      </c>
      <c r="S127" s="159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61">
        <f t="shared" si="8"/>
        <v>0.28904873175384549</v>
      </c>
      <c r="Z127" s="132">
        <f>'2010'!X127</f>
        <v>0.52500000000000002</v>
      </c>
      <c r="AA127" s="132">
        <f>('2010'!Y127+2.5)/5</f>
        <v>0.48431674840000005</v>
      </c>
      <c r="AB127" s="160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0.21489860534999997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60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9" t="str">
        <f>IF(ISNUMBER('2010'!O128),('2010'!O128/100),"XXX")</f>
        <v>XXX</v>
      </c>
      <c r="Q128" s="159" t="str">
        <f>'2010'!P128</f>
        <v>XXX</v>
      </c>
      <c r="R128" s="159">
        <f>IF(ISNUMBER('2010'!Q128),('2010'!Q128/100),"XXX")</f>
        <v>1</v>
      </c>
      <c r="S128" s="159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61">
        <f t="shared" si="8"/>
        <v>0.70152394443433586</v>
      </c>
      <c r="Z128" s="132">
        <f>'2010'!X128</f>
        <v>0.38400000000000001</v>
      </c>
      <c r="AA128" s="132">
        <f>('2010'!Y128+2.5)/5</f>
        <v>0.4744210572</v>
      </c>
      <c r="AB128" s="160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60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9">
        <f>IF(ISNUMBER('2010'!O129),('2010'!O129/100),"XXX")</f>
        <v>1</v>
      </c>
      <c r="Q129" s="159">
        <f>'2010'!P129</f>
        <v>0.29588358402252196</v>
      </c>
      <c r="R129" s="159">
        <f>IF(ISNUMBER('2010'!Q129),('2010'!Q129/100),"XXX")</f>
        <v>0.7</v>
      </c>
      <c r="S129" s="159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61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60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60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9">
        <f>IF(ISNUMBER('2010'!O130),('2010'!O130/100),"XXX")</f>
        <v>1</v>
      </c>
      <c r="Q130" s="159" t="str">
        <f>'2010'!P130</f>
        <v>XXX</v>
      </c>
      <c r="R130" s="159">
        <f>IF(ISNUMBER('2010'!Q130),('2010'!Q130/100),"XXX")</f>
        <v>1</v>
      </c>
      <c r="S130" s="159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61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60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60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9">
        <f>IF(ISNUMBER('2010'!O131),('2010'!O131/100),"XXX")</f>
        <v>0.81400000000000006</v>
      </c>
      <c r="Q131" s="159">
        <f>'2010'!P131</f>
        <v>0.99075117111206057</v>
      </c>
      <c r="R131" s="159">
        <f>IF(ISNUMBER('2010'!Q131),('2010'!Q131/100),"XXX")</f>
        <v>0.35600000000000004</v>
      </c>
      <c r="S131" s="159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61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60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60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9">
        <f>IF(ISNUMBER('2010'!O133),('2010'!O133/100),"XXX")</f>
        <v>0.65099999999999991</v>
      </c>
      <c r="Q133" s="159" t="str">
        <f>'2010'!P133</f>
        <v>XXX</v>
      </c>
      <c r="R133" s="159">
        <f>IF(ISNUMBER('2010'!Q133),('2010'!Q133/100),"XXX")</f>
        <v>0.45</v>
      </c>
      <c r="S133" s="159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61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60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60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9">
        <f>IF(ISNUMBER('2010'!O134),('2010'!O134/100),"XXX")</f>
        <v>0.252</v>
      </c>
      <c r="Q134" s="159">
        <f>'2010'!P134</f>
        <v>0.10237623453140259</v>
      </c>
      <c r="R134" s="159">
        <f>IF(ISNUMBER('2010'!Q134),('2010'!Q134/100),"XXX")</f>
        <v>4.4000000000000004E-2</v>
      </c>
      <c r="S134" s="159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61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60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60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9" t="str">
        <f>IF(ISNUMBER('2010'!O135),('2010'!O135/100),"XXX")</f>
        <v>XXX</v>
      </c>
      <c r="Q135" s="159">
        <f>'2010'!P135</f>
        <v>0.19439363479614258</v>
      </c>
      <c r="R135" s="159">
        <f>IF(ISNUMBER('2010'!Q135),('2010'!Q135/100),"XXX")</f>
        <v>7.4999999999999997E-2</v>
      </c>
      <c r="S135" s="159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61">
        <f t="shared" si="15"/>
        <v>0.28844438230800079</v>
      </c>
      <c r="Z135" s="132">
        <f>'2010'!X135</f>
        <v>0.23100000000000001</v>
      </c>
      <c r="AA135" s="132">
        <f>('2010'!Y135+2.5)/5</f>
        <v>0.18083963399999997</v>
      </c>
      <c r="AB135" s="160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0.13469681739807129</v>
      </c>
      <c r="AN135">
        <f t="shared" si="17"/>
        <v>0.25791009999999998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60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9">
        <f>IF(ISNUMBER('2010'!O136),('2010'!O136/100),"XXX")</f>
        <v>1</v>
      </c>
      <c r="Q136" s="159">
        <f>'2010'!P136</f>
        <v>1</v>
      </c>
      <c r="R136" s="159">
        <f>IF(ISNUMBER('2010'!Q136),('2010'!Q136/100),"XXX")</f>
        <v>1</v>
      </c>
      <c r="S136" s="159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61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60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60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9">
        <f>IF(ISNUMBER('2010'!O137),('2010'!O137/100),"XXX")</f>
        <v>0.97599999999999998</v>
      </c>
      <c r="Q137" s="159">
        <f>'2010'!P137</f>
        <v>1</v>
      </c>
      <c r="R137" s="159">
        <f>IF(ISNUMBER('2010'!Q137),('2010'!Q137/100),"XXX")</f>
        <v>0.70200000000000007</v>
      </c>
      <c r="S137" s="159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61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60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60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>
        <f>IF(ISNUMBER('2010'!N138),IF(('2010'!N138/10)&gt;1,1,'2010'!N138/10),"XXX")</f>
        <v>0.4</v>
      </c>
      <c r="P138" s="159">
        <f>IF(ISNUMBER('2010'!O138),('2010'!O138/100),"XXX")</f>
        <v>0.92799999999999994</v>
      </c>
      <c r="Q138" s="159">
        <f>'2010'!P138</f>
        <v>0.1490084171295166</v>
      </c>
      <c r="R138" s="159">
        <f>IF(ISNUMBER('2010'!Q138),('2010'!Q138/100),"XXX")</f>
        <v>7.4999999999999997E-2</v>
      </c>
      <c r="S138" s="159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61">
        <f t="shared" si="15"/>
        <v>0.43445161021166617</v>
      </c>
      <c r="Z138" s="132">
        <f>'2010'!X138</f>
        <v>0.22600000000000001</v>
      </c>
      <c r="AA138" s="132">
        <f>('2010'!Y138+2.5)/5</f>
        <v>0.2378498554</v>
      </c>
      <c r="AB138" s="160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0.34783241269999998</v>
      </c>
      <c r="AK138">
        <f t="shared" si="17"/>
        <v>0.66399999999999992</v>
      </c>
      <c r="AL138">
        <f t="shared" si="17"/>
        <v>0.53850420856475822</v>
      </c>
      <c r="AM138">
        <f t="shared" si="17"/>
        <v>0.11200420856475829</v>
      </c>
      <c r="AN138">
        <f t="shared" si="17"/>
        <v>0.37578989999999995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60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9">
        <f>IF(ISNUMBER('2010'!O139),('2010'!O139/100),"XXX")</f>
        <v>3.2000000000000001E-2</v>
      </c>
      <c r="Q139" s="159">
        <f>'2010'!P139</f>
        <v>3.066449463367462E-2</v>
      </c>
      <c r="R139" s="159">
        <f>IF(ISNUMBER('2010'!Q139),('2010'!Q139/100),"XXX")</f>
        <v>0.03</v>
      </c>
      <c r="S139" s="159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61">
        <f t="shared" si="15"/>
        <v>0.34811804209585467</v>
      </c>
      <c r="Z139" s="132">
        <f>'2010'!X139</f>
        <v>0.47099999999999997</v>
      </c>
      <c r="AA139" s="132">
        <f>('2010'!Y139+2.5)/5</f>
        <v>0.48953889239999998</v>
      </c>
      <c r="AB139" s="160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3.033224731683731E-2</v>
      </c>
      <c r="AN139">
        <f t="shared" si="17"/>
        <v>8.0675499999999997E-2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60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9">
        <f>IF(ISNUMBER('2010'!O140),('2010'!O140/100),"XXX")</f>
        <v>0.83</v>
      </c>
      <c r="Q140" s="159">
        <f>'2010'!P140</f>
        <v>0.33828370571136473</v>
      </c>
      <c r="R140" s="159">
        <f>IF(ISNUMBER('2010'!Q140),('2010'!Q140/100),"XXX")</f>
        <v>0.54299999999999993</v>
      </c>
      <c r="S140" s="159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61">
        <f t="shared" si="15"/>
        <v>0.55142482599803178</v>
      </c>
      <c r="Z140" s="132">
        <f>'2010'!X140</f>
        <v>0.41399999999999998</v>
      </c>
      <c r="AA140" s="132">
        <f>('2010'!Y140+2.5)/5</f>
        <v>0.418892765</v>
      </c>
      <c r="AB140" s="160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0.44064185285568236</v>
      </c>
      <c r="AN140">
        <f t="shared" si="17"/>
        <v>0.49490104999999995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60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9">
        <f>IF(ISNUMBER('2010'!O141),('2010'!O141/100),"XXX")</f>
        <v>0.89700000000000002</v>
      </c>
      <c r="Q141" s="159">
        <f>'2010'!P141</f>
        <v>1</v>
      </c>
      <c r="R141" s="159">
        <f>IF(ISNUMBER('2010'!Q141),('2010'!Q141/100),"XXX")</f>
        <v>0.26500000000000001</v>
      </c>
      <c r="S141" s="159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61">
        <f t="shared" si="15"/>
        <v>0.53036289803303571</v>
      </c>
      <c r="Z141" s="132">
        <f>'2010'!X141</f>
        <v>0.63300000000000001</v>
      </c>
      <c r="AA141" s="132">
        <f>('2010'!Y141+2.5)/5</f>
        <v>0.52680757639999998</v>
      </c>
      <c r="AB141" s="160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0.63250000000000006</v>
      </c>
      <c r="AN141">
        <f t="shared" si="17"/>
        <v>0.28369224999999998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60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9" t="str">
        <f>IF(ISNUMBER('2010'!O142),('2010'!O142/100),"XXX")</f>
        <v>XXX</v>
      </c>
      <c r="Q142" s="159">
        <f>'2010'!P142</f>
        <v>2.8606596589088439E-2</v>
      </c>
      <c r="R142" s="159" t="str">
        <f>IF(ISNUMBER('2010'!Q142),('2010'!Q142/100),"XXX")</f>
        <v>XXX</v>
      </c>
      <c r="S142" s="159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61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60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60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9" t="str">
        <f>IF(ISNUMBER('2010'!O143),('2010'!O143/100),"XXX")</f>
        <v>XXX</v>
      </c>
      <c r="Q143" s="159">
        <f>'2010'!P143</f>
        <v>0.76183004379272456</v>
      </c>
      <c r="R143" s="159">
        <f>IF(ISNUMBER('2010'!Q143),('2010'!Q143/100),"XXX")</f>
        <v>0.24</v>
      </c>
      <c r="S143" s="159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61">
        <f t="shared" si="15"/>
        <v>0.61864926534686671</v>
      </c>
      <c r="Z143" s="132">
        <f>'2010'!X143</f>
        <v>0.78200000000000003</v>
      </c>
      <c r="AA143" s="132">
        <f>('2010'!Y143+2.5)/5</f>
        <v>0.61617888220000006</v>
      </c>
      <c r="AB143" s="160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0.50091502189636228</v>
      </c>
      <c r="AN143">
        <f t="shared" si="17"/>
        <v>0.5125111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60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>
        <f>IF(ISNUMBER('2010'!N144),IF(('2010'!N144/10)&gt;1,1,'2010'!N144/10),"XXX")</f>
        <v>1</v>
      </c>
      <c r="P144" s="159">
        <f>IF(ISNUMBER('2010'!O144),('2010'!O144/100),"XXX")</f>
        <v>0.33799999999999997</v>
      </c>
      <c r="Q144" s="159">
        <f>'2010'!P144</f>
        <v>0.15036736726760863</v>
      </c>
      <c r="R144" s="159">
        <f>IF(ISNUMBER('2010'!Q144),('2010'!Q144/100),"XXX")</f>
        <v>0.21299999999999999</v>
      </c>
      <c r="S144" s="159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61">
        <f t="shared" si="15"/>
        <v>0.62324497771761844</v>
      </c>
      <c r="Z144" s="132">
        <f>'2010'!X144</f>
        <v>0.192</v>
      </c>
      <c r="AA144" s="132">
        <f>('2010'!Y144+2.5)/5</f>
        <v>0.24073669920000001</v>
      </c>
      <c r="AB144" s="160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0.78947084425000003</v>
      </c>
      <c r="AK144">
        <f t="shared" si="17"/>
        <v>0.66900000000000004</v>
      </c>
      <c r="AL144">
        <f t="shared" si="17"/>
        <v>0.2441836836338043</v>
      </c>
      <c r="AM144">
        <f t="shared" si="17"/>
        <v>0.18168368363380433</v>
      </c>
      <c r="AN144">
        <f t="shared" si="17"/>
        <v>0.4671517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60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9">
        <f>IF(ISNUMBER('2010'!O145),('2010'!O145/100),"XXX")</f>
        <v>1</v>
      </c>
      <c r="Q145" s="159">
        <f>'2010'!P145</f>
        <v>0.22678444385528565</v>
      </c>
      <c r="R145" s="159" t="str">
        <f>IF(ISNUMBER('2010'!Q145),('2010'!Q145/100),"XXX")</f>
        <v>XXX</v>
      </c>
      <c r="S145" s="159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61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60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60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>
        <f>IF(ISNUMBER('2010'!N146),IF(('2010'!N146/10)&gt;1,1,'2010'!N146/10),"XXX")</f>
        <v>0.34600000000000003</v>
      </c>
      <c r="P146" s="159">
        <f>IF(ISNUMBER('2010'!O146),('2010'!O146/100),"XXX")</f>
        <v>6.6000000000000003E-2</v>
      </c>
      <c r="Q146" s="159">
        <f>'2010'!P146</f>
        <v>0.12002218961715698</v>
      </c>
      <c r="R146" s="159">
        <f>IF(ISNUMBER('2010'!Q146),('2010'!Q146/100),"XXX")</f>
        <v>6.0000000000000001E-3</v>
      </c>
      <c r="S146" s="159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61">
        <f t="shared" si="15"/>
        <v>0.32686901836446514</v>
      </c>
      <c r="Z146" s="132">
        <f>'2010'!X146</f>
        <v>0.33900000000000002</v>
      </c>
      <c r="AA146" s="132">
        <f>('2010'!Y146+2.5)/5</f>
        <v>0.41452786919999995</v>
      </c>
      <c r="AB146" s="160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0.48604668424999997</v>
      </c>
      <c r="AK146">
        <f t="shared" si="17"/>
        <v>0.20600000000000002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60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9">
        <f>IF(ISNUMBER('2010'!O147),('2010'!O147/100),"XXX")</f>
        <v>0.91900000000000004</v>
      </c>
      <c r="Q147" s="159">
        <f>'2010'!P147</f>
        <v>1</v>
      </c>
      <c r="R147" s="159">
        <f>IF(ISNUMBER('2010'!Q147),('2010'!Q147/100),"XXX")</f>
        <v>0.39</v>
      </c>
      <c r="S147" s="159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61">
        <f t="shared" si="15"/>
        <v>0.61972148129464277</v>
      </c>
      <c r="Z147" s="132">
        <f>'2010'!X147</f>
        <v>0.496</v>
      </c>
      <c r="AA147" s="132">
        <f>('2010'!Y147+2.5)/5</f>
        <v>0.49861488300000001</v>
      </c>
      <c r="AB147" s="160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0.69500000000000006</v>
      </c>
      <c r="AN147">
        <f t="shared" si="17"/>
        <v>0.59938445000000007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60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>
        <f>IF(ISNUMBER('2010'!N148),IF(('2010'!N148/10)&gt;1,1,'2010'!N148/10),"XXX")</f>
        <v>0.38808749414948601</v>
      </c>
      <c r="P148" s="159" t="str">
        <f>IF(ISNUMBER('2010'!O148),('2010'!O148/100),"XXX")</f>
        <v>XXX</v>
      </c>
      <c r="Q148" s="159" t="str">
        <f>'2010'!P148</f>
        <v>XXX</v>
      </c>
      <c r="R148" s="159">
        <f>IF(ISNUMBER('2010'!Q148),('2010'!Q148/100),"XXX")</f>
        <v>1.2E-2</v>
      </c>
      <c r="S148" s="159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61">
        <f t="shared" si="15"/>
        <v>0.61675366499011441</v>
      </c>
      <c r="Z148" s="132">
        <f>'2010'!X148</f>
        <v>6.9000000000000006E-2</v>
      </c>
      <c r="AA148" s="132">
        <f>('2010'!Y148+2.5)/5</f>
        <v>0.33996694080000001</v>
      </c>
      <c r="AB148" s="160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0.60431502927474301</v>
      </c>
      <c r="AK148">
        <f t="shared" si="17"/>
        <v>0.38808749414948601</v>
      </c>
      <c r="AL148" t="str">
        <f t="shared" si="17"/>
        <v>XXX</v>
      </c>
      <c r="AM148">
        <f t="shared" si="17"/>
        <v>1.2E-2</v>
      </c>
      <c r="AN148">
        <f t="shared" si="17"/>
        <v>0.48955890000000002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60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9">
        <f>IF(ISNUMBER('2010'!O149),('2010'!O149/100),"XXX")</f>
        <v>1</v>
      </c>
      <c r="Q149" s="159">
        <f>'2010'!P149</f>
        <v>1</v>
      </c>
      <c r="R149" s="159">
        <f>IF(ISNUMBER('2010'!Q149),('2010'!Q149/100),"XXX")</f>
        <v>0.7659999999999999</v>
      </c>
      <c r="S149" s="159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61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60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60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9">
        <f>IF(ISNUMBER('2010'!O150),('2010'!O150/100),"XXX")</f>
        <v>0.85799999999999998</v>
      </c>
      <c r="Q150" s="159" t="str">
        <f>'2010'!P150</f>
        <v>XXX</v>
      </c>
      <c r="R150" s="159">
        <f>IF(ISNUMBER('2010'!Q150),('2010'!Q150/100),"XXX")</f>
        <v>0.31</v>
      </c>
      <c r="S150" s="159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61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60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60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9">
        <f>IF(ISNUMBER('2010'!O151),('2010'!O151/100),"XXX")</f>
        <v>0.76500000000000001</v>
      </c>
      <c r="Q151" s="159">
        <f>'2010'!P151</f>
        <v>0.23009517192840576</v>
      </c>
      <c r="R151" s="159">
        <f>IF(ISNUMBER('2010'!Q151),('2010'!Q151/100),"XXX")</f>
        <v>0.84299999999999997</v>
      </c>
      <c r="S151" s="159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61">
        <f t="shared" si="15"/>
        <v>0.67333957805088251</v>
      </c>
      <c r="Z151" s="132">
        <f>'2010'!X151</f>
        <v>0.91</v>
      </c>
      <c r="AA151" s="132">
        <f>('2010'!Y151+2.5)/5</f>
        <v>0.73681504720000002</v>
      </c>
      <c r="AB151" s="160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0.53654758596420282</v>
      </c>
      <c r="AN151">
        <f t="shared" si="18"/>
        <v>0.7849134499999999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60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9" t="str">
        <f>IF(ISNUMBER('2010'!O152),('2010'!O152/100),"XXX")</f>
        <v>XXX</v>
      </c>
      <c r="Q152" s="159">
        <f>'2010'!P152</f>
        <v>0.15021169185638428</v>
      </c>
      <c r="R152" s="159">
        <f>IF(ISNUMBER('2010'!Q152),('2010'!Q152/100),"XXX")</f>
        <v>0.16</v>
      </c>
      <c r="S152" s="159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61">
        <f t="shared" si="15"/>
        <v>0.46542026497563843</v>
      </c>
      <c r="Z152" s="132">
        <f>'2010'!X152</f>
        <v>0.16200000000000001</v>
      </c>
      <c r="AA152" s="132">
        <f>('2010'!Y152+2.5)/5</f>
        <v>0.111136341</v>
      </c>
      <c r="AB152" s="160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0.15510584592819215</v>
      </c>
      <c r="AN152">
        <f t="shared" si="18"/>
        <v>0.33706395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60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9">
        <f>IF(ISNUMBER('2010'!O153),('2010'!O153/100),"XXX")</f>
        <v>0.39899999999999997</v>
      </c>
      <c r="Q153" s="159">
        <f>'2010'!P153</f>
        <v>0.31053154468536376</v>
      </c>
      <c r="R153" s="159">
        <f>IF(ISNUMBER('2010'!Q153),('2010'!Q153/100),"XXX")</f>
        <v>0.1</v>
      </c>
      <c r="S153" s="159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61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60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60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9" t="str">
        <f>IF(ISNUMBER('2010'!O154),('2010'!O154/100),"XXX")</f>
        <v>XXX</v>
      </c>
      <c r="Q154" s="159" t="str">
        <f>'2010'!P154</f>
        <v>XXX</v>
      </c>
      <c r="R154" s="159">
        <f>IF(ISNUMBER('2010'!Q154),('2010'!Q154/100),"XXX")</f>
        <v>0</v>
      </c>
      <c r="S154" s="159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61">
        <f t="shared" si="15"/>
        <v>0.3188051543297824</v>
      </c>
      <c r="Z154" s="132">
        <f>'2010'!X154</f>
        <v>0.3</v>
      </c>
      <c r="AA154" s="132">
        <f>('2010'!Y154+2.5)/5</f>
        <v>0.25717768660000001</v>
      </c>
      <c r="AB154" s="160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>
        <f t="shared" si="18"/>
        <v>0</v>
      </c>
      <c r="AN154">
        <f t="shared" si="18"/>
        <v>0.25192324999999999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60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>
        <f>IF(ISNUMBER('2010'!N155),IF(('2010'!N155/10)&gt;1,1,'2010'!N155/10),"XXX")</f>
        <v>0.54589999999999994</v>
      </c>
      <c r="P155" s="159">
        <f>IF(ISNUMBER('2010'!O155),('2010'!O155/100),"XXX")</f>
        <v>8.8000000000000009E-2</v>
      </c>
      <c r="Q155" s="159">
        <f>'2010'!P155</f>
        <v>4.4443309307098389E-2</v>
      </c>
      <c r="R155" s="159">
        <f>IF(ISNUMBER('2010'!Q155),('2010'!Q155/100),"XXX")</f>
        <v>0.10199999999999999</v>
      </c>
      <c r="S155" s="159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61">
        <f t="shared" si="15"/>
        <v>0.35127228944687222</v>
      </c>
      <c r="Z155" s="132">
        <f>'2010'!X155</f>
        <v>0.52700000000000002</v>
      </c>
      <c r="AA155" s="132">
        <f>('2010'!Y155+2.5)/5</f>
        <v>0.46782990099999999</v>
      </c>
      <c r="AB155" s="160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0.65060140534999999</v>
      </c>
      <c r="AK155">
        <f t="shared" si="18"/>
        <v>0.31694999999999995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60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>
        <f>IF(ISNUMBER('2010'!N156),IF(('2010'!N156/10)&gt;1,1,'2010'!N156/10),"XXX")</f>
        <v>0.55999999999999994</v>
      </c>
      <c r="P156" s="159" t="str">
        <f>IF(ISNUMBER('2010'!O156),('2010'!O156/100),"XXX")</f>
        <v>XXX</v>
      </c>
      <c r="Q156" s="159">
        <f>'2010'!P156</f>
        <v>6.930301189422608E-2</v>
      </c>
      <c r="R156" s="159">
        <f>IF(ISNUMBER('2010'!Q156),('2010'!Q156/100),"XXX")</f>
        <v>5.7999999999999996E-2</v>
      </c>
      <c r="S156" s="159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61">
        <f t="shared" si="15"/>
        <v>0.39584816995499622</v>
      </c>
      <c r="Z156" s="132">
        <f>'2010'!X156</f>
        <v>0.26600000000000001</v>
      </c>
      <c r="AA156" s="132">
        <f>('2010'!Y156+2.5)/5</f>
        <v>0.22931244379999999</v>
      </c>
      <c r="AB156" s="160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0.60784482955000008</v>
      </c>
      <c r="AK156">
        <f t="shared" si="18"/>
        <v>0.55999999999999994</v>
      </c>
      <c r="AL156">
        <f t="shared" si="18"/>
        <v>6.930301189422608E-2</v>
      </c>
      <c r="AM156">
        <f t="shared" si="18"/>
        <v>6.3651505947113038E-2</v>
      </c>
      <c r="AN156">
        <f t="shared" si="18"/>
        <v>0.19852245000000002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7" priority="10" operator="greaterThan">
      <formula>1</formula>
    </cfRule>
  </conditionalFormatting>
  <conditionalFormatting sqref="AE3:AS131 AE133:AS156">
    <cfRule type="cellIs" dxfId="36" priority="9" operator="greaterThan">
      <formula>1</formula>
    </cfRule>
  </conditionalFormatting>
  <conditionalFormatting sqref="AB78:AB131 AB133:AB156">
    <cfRule type="cellIs" dxfId="35" priority="8" operator="greaterThan">
      <formula>1</formula>
    </cfRule>
  </conditionalFormatting>
  <conditionalFormatting sqref="AB3:AB131 AB133:AB156">
    <cfRule type="cellIs" dxfId="34" priority="6" operator="lessThan">
      <formula>0</formula>
    </cfRule>
    <cfRule type="cellIs" dxfId="33" priority="7" operator="greaterThan">
      <formula>1</formula>
    </cfRule>
  </conditionalFormatting>
  <conditionalFormatting sqref="AB14:AB131 AB133:AB156">
    <cfRule type="cellIs" dxfId="32" priority="5" operator="greaterThan">
      <formula>1</formula>
    </cfRule>
  </conditionalFormatting>
  <conditionalFormatting sqref="Y78:Y131 Y133:Y156">
    <cfRule type="cellIs" dxfId="31" priority="4" operator="greaterThan">
      <formula>1</formula>
    </cfRule>
  </conditionalFormatting>
  <conditionalFormatting sqref="Y3:Y131 Y133:Y156">
    <cfRule type="cellIs" dxfId="30" priority="2" operator="lessThan">
      <formula>0</formula>
    </cfRule>
    <cfRule type="cellIs" dxfId="29" priority="3" operator="greaterThan">
      <formula>1</formula>
    </cfRule>
  </conditionalFormatting>
  <conditionalFormatting sqref="Y14:Y131 Y133:Y156">
    <cfRule type="cellIs" dxfId="28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1000"/>
  <sheetViews>
    <sheetView workbookViewId="0">
      <pane xSplit="2" ySplit="2" topLeftCell="C12" activePane="bottomRight" state="frozen"/>
      <selection pane="topRight" activeCell="B1" sqref="B1"/>
      <selection pane="bottomLeft" activeCell="A3" sqref="A3"/>
      <selection pane="bottomRight" activeCell="P19" sqref="P19"/>
    </sheetView>
  </sheetViews>
  <sheetFormatPr baseColWidth="10" defaultColWidth="12.5" defaultRowHeight="15.75" customHeight="1"/>
  <cols>
    <col min="2" max="2" width="12.5" style="21"/>
    <col min="3" max="3" width="9.5" customWidth="1"/>
    <col min="4" max="25" width="9.5" style="21" customWidth="1"/>
  </cols>
  <sheetData>
    <row r="1" spans="1:25" ht="13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>
      <c r="B2" s="157"/>
      <c r="C2" s="164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9" t="s">
        <v>11</v>
      </c>
    </row>
    <row r="3" spans="1:25" ht="15.75" customHeight="1">
      <c r="A3" s="19" t="s">
        <v>12</v>
      </c>
      <c r="B3" s="166" t="s">
        <v>12</v>
      </c>
      <c r="C3" s="165">
        <f>IF(ISNUMBER('1-1'!H3),'1-1'!H3, "XXX")</f>
        <v>10</v>
      </c>
      <c r="D3" s="130">
        <f>IF(UCDP!Y3, UCDP!Y3, "0.0")</f>
        <v>3.0477391089110712</v>
      </c>
      <c r="E3" s="130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130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130">
        <f>IF(ISNUMBER('1-5'!H2),'1-5'!H2, "XXX")</f>
        <v>8.4</v>
      </c>
      <c r="H3" s="130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130">
        <f>AVERAGE('2-1-2'!D2, '2-1-2'!E2)</f>
        <v>0.10226499999999999</v>
      </c>
      <c r="J3" s="130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130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130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130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130">
        <f>IF(ISNUMBER('2-4-1'!V3),'2-4-1'!V3,IF(ISNUMBER('2-4-1'!U3),'2-4-1'!U3,IF(ISNUMBER('2-4-1'!W3),'2-4-1'!W3,IF(ISNUMBER('2-4-1'!T3),'2-4-1'!T3,IF(ISNUMBER('2-4-1'!X3),'2-4-1'!X3,IF(ISNUMBER('2-4-1'!S3),'2-4-1'!S3,'2016'!N3))))))</f>
        <v>2.8000626612675532</v>
      </c>
      <c r="O3" s="130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130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130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130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130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130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130">
        <f>IF(ISNUMBER('3-1'!I2), '3-1'!I2, "XXX")</f>
        <v>0.38</v>
      </c>
      <c r="Y3" s="130">
        <f>'3-2'!Q2</f>
        <v>-1.131295443</v>
      </c>
    </row>
    <row r="4" spans="1:25" ht="15.75" customHeight="1">
      <c r="A4" s="19" t="s">
        <v>13</v>
      </c>
      <c r="B4" s="166" t="s">
        <v>13</v>
      </c>
      <c r="C4" s="165">
        <f>IF(ISNUMBER('1-1'!H4),'1-1'!H4, "XXX")</f>
        <v>6.3</v>
      </c>
      <c r="D4" s="130" t="str">
        <f>IF(UCDP!Y4, UCDP!Y4, "0.0")</f>
        <v>0.0</v>
      </c>
      <c r="E4" s="130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130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130">
        <f>IF(ISNUMBER('1-5'!H3),'1-5'!H3, "XXX")</f>
        <v>6</v>
      </c>
      <c r="H4" s="130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130">
        <f>AVERAGE('2-1-2'!D3, '2-1-2'!E3)</f>
        <v>0.34591</v>
      </c>
      <c r="J4" s="130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130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130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130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130">
        <f>IF(ISNUMBER('2-4-1'!V4),'2-4-1'!V4,IF(ISNUMBER('2-4-1'!U4),'2-4-1'!U4,IF(ISNUMBER('2-4-1'!W4),'2-4-1'!W4,IF(ISNUMBER('2-4-1'!T4),'2-4-1'!T4,IF(ISNUMBER('2-4-1'!X4),'2-4-1'!X4,IF(ISNUMBER('2-4-1'!S4),'2-4-1'!S4,'2016'!N4))))))</f>
        <v>11.950119995720581</v>
      </c>
      <c r="O4" s="130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130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130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130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130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130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130">
        <f>IF(ISNUMBER('3-1'!I3), '3-1'!I3, "XXX")</f>
        <v>0.502</v>
      </c>
      <c r="Y4" s="130">
        <f>'3-2'!Q3</f>
        <v>0.12692494700000001</v>
      </c>
    </row>
    <row r="5" spans="1:25" ht="15.75" customHeight="1">
      <c r="A5" s="19" t="s">
        <v>14</v>
      </c>
      <c r="B5" s="166" t="s">
        <v>14</v>
      </c>
      <c r="C5" s="165">
        <f>IF(ISNUMBER('1-1'!H5),'1-1'!H5, "XXX")</f>
        <v>5.2</v>
      </c>
      <c r="D5" s="130">
        <f>IF(UCDP!Y5, UCDP!Y5, "0.0")</f>
        <v>4.4823754826703359E-2</v>
      </c>
      <c r="E5" s="130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130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130">
        <f>IF(ISNUMBER('1-5'!H4),'1-5'!H4, "XXX")</f>
        <v>7.7</v>
      </c>
      <c r="H5" s="130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130">
        <f>AVERAGE('2-1-2'!D4, '2-1-2'!E4)</f>
        <v>0.19000499999999998</v>
      </c>
      <c r="J5" s="130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130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130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130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130">
        <f>IF(ISNUMBER('2-4-1'!V5),'2-4-1'!V5,IF(ISNUMBER('2-4-1'!U5),'2-4-1'!U5,IF(ISNUMBER('2-4-1'!W5),'2-4-1'!W5,IF(ISNUMBER('2-4-1'!T5),'2-4-1'!T5,IF(ISNUMBER('2-4-1'!X5),'2-4-1'!X5,IF(ISNUMBER('2-4-1'!S5),'2-4-1'!S5,'2016'!N5))))))</f>
        <v>8.5290779867256639</v>
      </c>
      <c r="O5" s="130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130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130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130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130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130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130">
        <f>IF(ISNUMBER('3-1'!I4), '3-1'!I4, "XXX")</f>
        <v>0.32800000000000001</v>
      </c>
      <c r="Y5" s="130">
        <f>'3-2'!Q4</f>
        <v>-0.79286521700000001</v>
      </c>
    </row>
    <row r="6" spans="1:25" ht="15.75" customHeight="1">
      <c r="A6" s="19" t="s">
        <v>15</v>
      </c>
      <c r="B6" s="166" t="s">
        <v>15</v>
      </c>
      <c r="C6" s="165">
        <f>IF(ISNUMBER('1-1'!H6),'1-1'!H6, "XXX")</f>
        <v>6.1</v>
      </c>
      <c r="D6" s="130" t="str">
        <f>IF(UCDP!Y6, UCDP!Y6, "0.0")</f>
        <v>0.0</v>
      </c>
      <c r="E6" s="130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130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130">
        <f>IF(ISNUMBER('1-5'!H5),'1-5'!H5, "XXX")</f>
        <v>7.3</v>
      </c>
      <c r="H6" s="130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130">
        <f>AVERAGE('2-1-2'!D5, '2-1-2'!E5)</f>
        <v>9.3485000000000013E-2</v>
      </c>
      <c r="J6" s="130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130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130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130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130">
        <f>IF(ISNUMBER('2-4-1'!V6),'2-4-1'!V6,IF(ISNUMBER('2-4-1'!U6),'2-4-1'!U6,IF(ISNUMBER('2-4-1'!W6),'2-4-1'!W6,IF(ISNUMBER('2-4-1'!T6),'2-4-1'!T6,IF(ISNUMBER('2-4-1'!X6),'2-4-1'!X6,IF(ISNUMBER('2-4-1'!S6),'2-4-1'!S6,'2016'!N6))))))</f>
        <v>9.5738161790930896</v>
      </c>
      <c r="O6" s="130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130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130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130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130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130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130">
        <f>IF(ISNUMBER('3-1'!I5), '3-1'!I5, "XXX")</f>
        <v>0.30599999999999999</v>
      </c>
      <c r="Y6" s="130">
        <f>'3-2'!Q5</f>
        <v>-1.008089781</v>
      </c>
    </row>
    <row r="7" spans="1:25" ht="15.75" customHeight="1">
      <c r="A7" s="19" t="s">
        <v>16</v>
      </c>
      <c r="B7" s="166" t="s">
        <v>16</v>
      </c>
      <c r="C7" s="165">
        <f>IF(ISNUMBER('1-1'!H7),'1-1'!H7, "XXX")</f>
        <v>3.8</v>
      </c>
      <c r="D7" s="130" t="str">
        <f>IF(UCDP!Y7, UCDP!Y7, "0.0")</f>
        <v>0.0</v>
      </c>
      <c r="E7" s="130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130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130">
        <f>IF(ISNUMBER('1-5'!H6),'1-5'!H6, "XXX")</f>
        <v>4.0999999999999996</v>
      </c>
      <c r="H7" s="130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130">
        <f>AVERAGE('2-1-2'!D6, '2-1-2'!E6)</f>
        <v>0.45932000000000001</v>
      </c>
      <c r="J7" s="130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130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130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130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130" t="str">
        <f>IF(ISNUMBER('2-4-1'!V7),'2-4-1'!V7,IF(ISNUMBER('2-4-1'!U7),'2-4-1'!U7,IF(ISNUMBER('2-4-1'!W7),'2-4-1'!W7,IF(ISNUMBER('2-4-1'!T7),'2-4-1'!T7,IF(ISNUMBER('2-4-1'!X7),'2-4-1'!X7,IF(ISNUMBER('2-4-1'!S7),'2-4-1'!S7,'2016'!N7))))))</f>
        <v>XXX</v>
      </c>
      <c r="O7" s="130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130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130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130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130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130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130">
        <f>IF(ISNUMBER('3-1'!I6), '3-1'!I6, "XXX")</f>
        <v>0.78200000000000003</v>
      </c>
      <c r="Y7" s="130">
        <f>'3-2'!Q6</f>
        <v>0.34954744599999998</v>
      </c>
    </row>
    <row r="8" spans="1:25" ht="15.75" customHeight="1">
      <c r="A8" s="19" t="s">
        <v>17</v>
      </c>
      <c r="B8" s="166" t="s">
        <v>17</v>
      </c>
      <c r="C8" s="165">
        <f>IF(ISNUMBER('1-1'!H8),'1-1'!H8, "XXX")</f>
        <v>6.2</v>
      </c>
      <c r="D8" s="130" t="str">
        <f>IF(UCDP!Y8, UCDP!Y8, "0.0")</f>
        <v>0.0</v>
      </c>
      <c r="E8" s="130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130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130">
        <f>IF(ISNUMBER('1-5'!H7),'1-5'!H7, "XXX")</f>
        <v>6.8</v>
      </c>
      <c r="H8" s="130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130">
        <f>AVERAGE('2-1-2'!D7, '2-1-2'!E7)</f>
        <v>0.35528500000000002</v>
      </c>
      <c r="J8" s="130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130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130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130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130">
        <f>IF(ISNUMBER('2-4-1'!V8),'2-4-1'!V8,IF(ISNUMBER('2-4-1'!U8),'2-4-1'!U8,IF(ISNUMBER('2-4-1'!W8),'2-4-1'!W8,IF(ISNUMBER('2-4-1'!T8),'2-4-1'!T8,IF(ISNUMBER('2-4-1'!X8),'2-4-1'!X8,IF(ISNUMBER('2-4-1'!S8),'2-4-1'!S8,'2016'!N8))))))</f>
        <v>6.2133700000000003</v>
      </c>
      <c r="O8" s="130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130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130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130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130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130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130">
        <f>IF(ISNUMBER('3-1'!I7), '3-1'!I7, "XXX")</f>
        <v>0.36099999999999999</v>
      </c>
      <c r="Y8" s="130">
        <f>'3-2'!Q7</f>
        <v>-0.49482715100000002</v>
      </c>
    </row>
    <row r="9" spans="1:25" ht="15.75" customHeight="1">
      <c r="A9" s="19" t="s">
        <v>18</v>
      </c>
      <c r="B9" s="166" t="s">
        <v>18</v>
      </c>
      <c r="C9" s="165">
        <f>IF(ISNUMBER('1-1'!H9),'1-1'!H9, "XXX")</f>
        <v>1</v>
      </c>
      <c r="D9" s="130" t="str">
        <f>IF(UCDP!Y9, UCDP!Y9, "0.0")</f>
        <v>0.0</v>
      </c>
      <c r="E9" s="130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130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130">
        <f>IF(ISNUMBER('1-5'!H8),'1-5'!H8, "XXX")</f>
        <v>2.2000000000000002</v>
      </c>
      <c r="H9" s="130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130">
        <f>AVERAGE('2-1-2'!D8, '2-1-2'!E8)</f>
        <v>0.72916000000000003</v>
      </c>
      <c r="J9" s="130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130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130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130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130">
        <f>IF(ISNUMBER('2-4-1'!V9),'2-4-1'!V9,IF(ISNUMBER('2-4-1'!U9),'2-4-1'!U9,IF(ISNUMBER('2-4-1'!W9),'2-4-1'!W9,IF(ISNUMBER('2-4-1'!T9),'2-4-1'!T9,IF(ISNUMBER('2-4-1'!X9),'2-4-1'!X9,IF(ISNUMBER('2-4-1'!S9),'2-4-1'!S9,'2016'!N9))))))</f>
        <v>18.109000000000002</v>
      </c>
      <c r="O9" s="130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130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130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130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130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130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130">
        <f>IF(ISNUMBER('3-1'!I8), '3-1'!I8, "XXX")</f>
        <v>0.89100000000000001</v>
      </c>
      <c r="Y9" s="130">
        <f>'3-2'!Q8</f>
        <v>1.48129344</v>
      </c>
    </row>
    <row r="10" spans="1:25" ht="15.75" customHeight="1">
      <c r="A10" s="19" t="s">
        <v>19</v>
      </c>
      <c r="B10" s="166" t="s">
        <v>19</v>
      </c>
      <c r="C10" s="165">
        <f>IF(ISNUMBER('1-1'!H10),'1-1'!H10, "XXX")</f>
        <v>1.6</v>
      </c>
      <c r="D10" s="130" t="str">
        <f>IF(UCDP!Y10, UCDP!Y10, "0.0")</f>
        <v>0.0</v>
      </c>
      <c r="E10" s="130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130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130">
        <f>IF(ISNUMBER('1-5'!H9),'1-5'!H9, "XXX")</f>
        <v>2</v>
      </c>
      <c r="H10" s="130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130">
        <f>AVERAGE('2-1-2'!D9, '2-1-2'!E9)</f>
        <v>0.72870499999999994</v>
      </c>
      <c r="J10" s="130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130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130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130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130">
        <f>IF(ISNUMBER('2-4-1'!V10),'2-4-1'!V10,IF(ISNUMBER('2-4-1'!U10),'2-4-1'!U10,IF(ISNUMBER('2-4-1'!W10),'2-4-1'!W10,IF(ISNUMBER('2-4-1'!T10),'2-4-1'!T10,IF(ISNUMBER('2-4-1'!X10),'2-4-1'!X10,IF(ISNUMBER('2-4-1'!S10),'2-4-1'!S10,'2016'!N10))))))</f>
        <v>27.559000000000001</v>
      </c>
      <c r="O10" s="130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130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130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130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130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130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130">
        <f>IF(ISNUMBER('3-1'!I9), '3-1'!I9, "XXX")</f>
        <v>0.875</v>
      </c>
      <c r="Y10" s="130">
        <f>'3-2'!Q9</f>
        <v>1.500970006</v>
      </c>
    </row>
    <row r="11" spans="1:25" ht="15.75" customHeight="1">
      <c r="A11" s="19" t="s">
        <v>20</v>
      </c>
      <c r="B11" s="166" t="s">
        <v>20</v>
      </c>
      <c r="C11" s="165">
        <f>IF(ISNUMBER('1-1'!H11),'1-1'!H11, "XXX")</f>
        <v>6.9</v>
      </c>
      <c r="D11" s="130" t="str">
        <f>IF(UCDP!Y11, UCDP!Y11, "0.0")</f>
        <v>0.0</v>
      </c>
      <c r="E11" s="130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130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130">
        <f>IF(ISNUMBER('1-5'!H10),'1-5'!H10, "XXX")</f>
        <v>7.6</v>
      </c>
      <c r="H11" s="130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130">
        <f>AVERAGE('2-1-2'!D10, '2-1-2'!E10)</f>
        <v>0.38188</v>
      </c>
      <c r="J11" s="130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130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130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130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130">
        <f>IF(ISNUMBER('2-4-1'!V11),'2-4-1'!V11,IF(ISNUMBER('2-4-1'!U11),'2-4-1'!U11,IF(ISNUMBER('2-4-1'!W11),'2-4-1'!W11,IF(ISNUMBER('2-4-1'!T11),'2-4-1'!T11,IF(ISNUMBER('2-4-1'!X11),'2-4-1'!X11,IF(ISNUMBER('2-4-1'!S11),'2-4-1'!S11,'2016'!N11))))))</f>
        <v>8.6406981318111988</v>
      </c>
      <c r="O11" s="130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130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130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130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130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130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130">
        <f>IF(ISNUMBER('3-1'!I10), '3-1'!I10, "XXX")</f>
        <v>0.20499999999999999</v>
      </c>
      <c r="Y11" s="130">
        <f>'3-2'!Q10</f>
        <v>-1.290159225</v>
      </c>
    </row>
    <row r="12" spans="1:25" ht="15.75" customHeight="1">
      <c r="A12" s="19" t="s">
        <v>21</v>
      </c>
      <c r="B12" s="166" t="s">
        <v>21</v>
      </c>
      <c r="C12" s="165">
        <f>IF(ISNUMBER('1-1'!H12),'1-1'!H12, "XXX")</f>
        <v>5.6</v>
      </c>
      <c r="D12" s="130" t="str">
        <f>IF(UCDP!Y12, UCDP!Y12, "0.0")</f>
        <v>0.0</v>
      </c>
      <c r="E12" s="130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130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130">
        <f>IF(ISNUMBER('1-5'!H11),'1-5'!H11, "XXX")</f>
        <v>7.5</v>
      </c>
      <c r="H12" s="130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130">
        <f>AVERAGE('2-1-2'!D11, '2-1-2'!E11)</f>
        <v>0.56189500000000003</v>
      </c>
      <c r="J12" s="130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130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130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130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130">
        <f>IF(ISNUMBER('2-4-1'!V12),'2-4-1'!V12,IF(ISNUMBER('2-4-1'!U12),'2-4-1'!U12,IF(ISNUMBER('2-4-1'!W12),'2-4-1'!W12,IF(ISNUMBER('2-4-1'!T12),'2-4-1'!T12,IF(ISNUMBER('2-4-1'!X12),'2-4-1'!X12,IF(ISNUMBER('2-4-1'!S12),'2-4-1'!S12,'2016'!N12))))))</f>
        <v>4.008</v>
      </c>
      <c r="O12" s="130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130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130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130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130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130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130">
        <f>IF(ISNUMBER('3-1'!I11), '3-1'!I11, "XXX")</f>
        <v>0.16400000000000001</v>
      </c>
      <c r="Y12" s="130">
        <f>'3-2'!Q11</f>
        <v>-1.2068670990000001</v>
      </c>
    </row>
    <row r="13" spans="1:25" ht="15.75" customHeight="1">
      <c r="A13" s="19" t="s">
        <v>22</v>
      </c>
      <c r="B13" s="166" t="s">
        <v>22</v>
      </c>
      <c r="C13" s="165">
        <f>IF(ISNUMBER('1-1'!H13),'1-1'!H13, "XXX")</f>
        <v>5.8</v>
      </c>
      <c r="D13" s="130" t="str">
        <f>IF(UCDP!Y13, UCDP!Y13, "0.0")</f>
        <v>0.0</v>
      </c>
      <c r="E13" s="130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130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130">
        <f>IF(ISNUMBER('1-5'!H12),'1-5'!H12, "XXX")</f>
        <v>7.3</v>
      </c>
      <c r="H13" s="130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130">
        <f>AVERAGE('2-1-2'!D12, '2-1-2'!E12)</f>
        <v>7.9125000000000001E-2</v>
      </c>
      <c r="J13" s="130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130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130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130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130">
        <f>IF(ISNUMBER('2-4-1'!V13),'2-4-1'!V13,IF(ISNUMBER('2-4-1'!U13),'2-4-1'!U13,IF(ISNUMBER('2-4-1'!W13),'2-4-1'!W13,IF(ISNUMBER('2-4-1'!T13),'2-4-1'!T13,IF(ISNUMBER('2-4-1'!X13),'2-4-1'!X13,IF(ISNUMBER('2-4-1'!S13),'2-4-1'!S13,'2016'!N13))))))</f>
        <v>1.6503239599999997</v>
      </c>
      <c r="O13" s="130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130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130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130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130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130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130">
        <f>IF(ISNUMBER('3-1'!I12), '3-1'!I12, "XXX")</f>
        <v>0.372</v>
      </c>
      <c r="Y13" s="130">
        <f>'3-2'!Q12</f>
        <v>-0.31657639100000001</v>
      </c>
    </row>
    <row r="14" spans="1:25" ht="15.75" customHeight="1">
      <c r="A14" s="19" t="s">
        <v>23</v>
      </c>
      <c r="B14" s="166" t="s">
        <v>23</v>
      </c>
      <c r="C14" s="165">
        <f>IF(ISNUMBER('1-1'!H14),'1-1'!H14, "XXX")</f>
        <v>5</v>
      </c>
      <c r="D14" s="130" t="str">
        <f>IF(UCDP!Y14, UCDP!Y14, "0.0")</f>
        <v>0.0</v>
      </c>
      <c r="E14" s="130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130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130">
        <f>IF(ISNUMBER('1-5'!H13),'1-5'!H13, "XXX")</f>
        <v>2.5</v>
      </c>
      <c r="H14" s="130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130">
        <f>AVERAGE('2-1-2'!D13, '2-1-2'!E13)</f>
        <v>0.6734500000000001</v>
      </c>
      <c r="J14" s="130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130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130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130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130">
        <f>IF(ISNUMBER('2-4-1'!V14),'2-4-1'!V14,IF(ISNUMBER('2-4-1'!U14),'2-4-1'!U14,IF(ISNUMBER('2-4-1'!W14),'2-4-1'!W14,IF(ISNUMBER('2-4-1'!T14),'2-4-1'!T14,IF(ISNUMBER('2-4-1'!X14),'2-4-1'!X14,IF(ISNUMBER('2-4-1'!S14),'2-4-1'!S14,'2016'!N14))))))</f>
        <v>11.406530040053404</v>
      </c>
      <c r="O14" s="130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130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130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130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130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130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130">
        <f>IF(ISNUMBER('3-1'!I13), '3-1'!I13, "XXX")</f>
        <v>0.77900000000000003</v>
      </c>
      <c r="Y14" s="130">
        <f>'3-2'!Q13</f>
        <v>1.1894297599999999</v>
      </c>
    </row>
    <row r="15" spans="1:25" ht="15.75" customHeight="1">
      <c r="A15" s="19" t="s">
        <v>24</v>
      </c>
      <c r="B15" s="166" t="s">
        <v>24</v>
      </c>
      <c r="C15" s="165">
        <f>IF(ISNUMBER('1-1'!H15),'1-1'!H15, "XXX")</f>
        <v>7.6</v>
      </c>
      <c r="D15" s="130" t="str">
        <f>IF(UCDP!Y15, UCDP!Y15, "0.0")</f>
        <v>0.0</v>
      </c>
      <c r="E15" s="130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130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130">
        <f>IF(ISNUMBER('1-5'!H14),'1-5'!H14, "XXX")</f>
        <v>8.3000000000000007</v>
      </c>
      <c r="H15" s="130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130">
        <f>AVERAGE('2-1-2'!D14, '2-1-2'!E14)</f>
        <v>0.55508000000000002</v>
      </c>
      <c r="J15" s="130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130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130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130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130">
        <f>IF(ISNUMBER('2-4-1'!V15),'2-4-1'!V15,IF(ISNUMBER('2-4-1'!U15),'2-4-1'!U15,IF(ISNUMBER('2-4-1'!W15),'2-4-1'!W15,IF(ISNUMBER('2-4-1'!T15),'2-4-1'!T15,IF(ISNUMBER('2-4-1'!X15),'2-4-1'!X15,IF(ISNUMBER('2-4-1'!S15),'2-4-1'!S15,'2016'!N15))))))</f>
        <v>18.66288754753235</v>
      </c>
      <c r="O15" s="130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130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130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130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130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130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130">
        <f>IF(ISNUMBER('3-1'!I14), '3-1'!I14, "XXX")</f>
        <v>0.247</v>
      </c>
      <c r="Y15" s="130">
        <f>'3-2'!Q14</f>
        <v>-1.428426623</v>
      </c>
    </row>
    <row r="16" spans="1:25" ht="15.75" customHeight="1">
      <c r="A16" s="19" t="s">
        <v>25</v>
      </c>
      <c r="B16" s="166" t="s">
        <v>25</v>
      </c>
      <c r="C16" s="165">
        <f>IF(ISNUMBER('1-1'!H16),'1-1'!H16, "XXX")</f>
        <v>2</v>
      </c>
      <c r="D16" s="130" t="str">
        <f>IF(UCDP!Y16, UCDP!Y16, "0.0")</f>
        <v>0.0</v>
      </c>
      <c r="E16" s="130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130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130">
        <f>IF(ISNUMBER('1-5'!H15),'1-5'!H15, "XXX")</f>
        <v>1.5</v>
      </c>
      <c r="H16" s="130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130">
        <f>AVERAGE('2-1-2'!D15, '2-1-2'!E15)</f>
        <v>0.72038999999999997</v>
      </c>
      <c r="J16" s="130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130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130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130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130">
        <f>IF(ISNUMBER('2-4-1'!V16),'2-4-1'!V16,IF(ISNUMBER('2-4-1'!U16),'2-4-1'!U16,IF(ISNUMBER('2-4-1'!W16),'2-4-1'!W16,IF(ISNUMBER('2-4-1'!T16),'2-4-1'!T16,IF(ISNUMBER('2-4-1'!X16),'2-4-1'!X16,IF(ISNUMBER('2-4-1'!S16),'2-4-1'!S16,'2016'!N16))))))</f>
        <v>29.324000000000002</v>
      </c>
      <c r="O16" s="130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130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130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130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130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130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130">
        <f>IF(ISNUMBER('3-1'!I15), '3-1'!I15, "XXX")</f>
        <v>0.89600000000000002</v>
      </c>
      <c r="Y16" s="130">
        <f>'3-2'!Q15</f>
        <v>1.419424891</v>
      </c>
    </row>
    <row r="17" spans="1:25" ht="15.75" customHeight="1">
      <c r="A17" s="19" t="s">
        <v>26</v>
      </c>
      <c r="B17" s="166" t="s">
        <v>26</v>
      </c>
      <c r="C17" s="165">
        <f>IF(ISNUMBER('1-1'!H17),'1-1'!H17, "XXX")</f>
        <v>7.3</v>
      </c>
      <c r="D17" s="130" t="str">
        <f>IF(UCDP!Y17, UCDP!Y17, "0.0")</f>
        <v>0.0</v>
      </c>
      <c r="E17" s="130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130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130">
        <f>IF(ISNUMBER('1-5'!H16),'1-5'!H16, "XXX")</f>
        <v>5.0999999999999996</v>
      </c>
      <c r="H17" s="130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130">
        <f>AVERAGE('2-1-2'!D16, '2-1-2'!E16)</f>
        <v>0.11569499999999999</v>
      </c>
      <c r="J17" s="130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130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130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130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130">
        <f>IF(ISNUMBER('2-4-1'!V17),'2-4-1'!V17,IF(ISNUMBER('2-4-1'!U17),'2-4-1'!U17,IF(ISNUMBER('2-4-1'!W17),'2-4-1'!W17,IF(ISNUMBER('2-4-1'!T17),'2-4-1'!T17,IF(ISNUMBER('2-4-1'!X17),'2-4-1'!X17,IF(ISNUMBER('2-4-1'!S17),'2-4-1'!S17,'2016'!N17))))))</f>
        <v>4.2029999999999994</v>
      </c>
      <c r="O17" s="130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130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140">
        <f>'2-7-1'!F17</f>
        <v>0.52142857142857146</v>
      </c>
      <c r="U17" s="130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130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130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130">
        <f>IF(ISNUMBER('3-1'!I16), '3-1'!I16, "XXX")</f>
        <v>0.61499999999999999</v>
      </c>
      <c r="Y17" s="130">
        <f>'3-2'!Q16</f>
        <v>0.23095226299999999</v>
      </c>
    </row>
    <row r="18" spans="1:25" ht="15.75" customHeight="1">
      <c r="A18" s="19" t="s">
        <v>27</v>
      </c>
      <c r="B18" s="166" t="s">
        <v>27</v>
      </c>
      <c r="C18" s="165">
        <f>IF(ISNUMBER('1-1'!H18),'1-1'!H18, "XXX")</f>
        <v>6.3</v>
      </c>
      <c r="D18" s="130" t="str">
        <f>IF(UCDP!Y18, UCDP!Y18, "0.0")</f>
        <v>0.0</v>
      </c>
      <c r="E18" s="130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130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130">
        <f>IF(ISNUMBER('1-5'!H17),'1-5'!H17, "XXX")</f>
        <v>6.3</v>
      </c>
      <c r="H18" s="130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130">
        <f>AVERAGE('2-1-2'!D17, '2-1-2'!E17)</f>
        <v>0.20551999999999998</v>
      </c>
      <c r="J18" s="130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130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130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130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130">
        <f>IF(ISNUMBER('2-4-1'!V18),'2-4-1'!V18,IF(ISNUMBER('2-4-1'!U18),'2-4-1'!U18,IF(ISNUMBER('2-4-1'!W18),'2-4-1'!W18,IF(ISNUMBER('2-4-1'!T18),'2-4-1'!T18,IF(ISNUMBER('2-4-1'!X18),'2-4-1'!X18,IF(ISNUMBER('2-4-1'!S18),'2-4-1'!S18,'2016'!N18))))))</f>
        <v>9.4438151690000005</v>
      </c>
      <c r="O18" s="130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130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130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130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130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130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130">
        <f>IF(ISNUMBER('3-1'!I17), '3-1'!I17, "XXX")</f>
        <v>0.67400000000000004</v>
      </c>
      <c r="Y18" s="130">
        <f>'3-2'!Q17</f>
        <v>1.1828459E-2</v>
      </c>
    </row>
    <row r="19" spans="1:25" ht="15.75" customHeight="1">
      <c r="A19" s="19" t="s">
        <v>28</v>
      </c>
      <c r="B19" s="166" t="s">
        <v>28</v>
      </c>
      <c r="C19" s="165">
        <f>IF(ISNUMBER('1-1'!H19),'1-1'!H19, "XXX")</f>
        <v>8</v>
      </c>
      <c r="D19" s="130" t="str">
        <f>IF(UCDP!Y19, UCDP!Y19, "0.0")</f>
        <v>0.0</v>
      </c>
      <c r="E19" s="130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130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130">
        <f>IF(ISNUMBER('1-5'!H18),'1-5'!H18, "XXX")</f>
        <v>6.4</v>
      </c>
      <c r="H19" s="130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130">
        <f>AVERAGE('2-1-2'!D18, '2-1-2'!E18)</f>
        <v>0.39573999999999998</v>
      </c>
      <c r="J19" s="130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130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130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130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130" t="str">
        <f>IF(ISNUMBER('2-4-1'!V19),'2-4-1'!V19,IF(ISNUMBER('2-4-1'!U19),'2-4-1'!U19,IF(ISNUMBER('2-4-1'!W19),'2-4-1'!W19,IF(ISNUMBER('2-4-1'!T19),'2-4-1'!T19,IF(ISNUMBER('2-4-1'!X19),'2-4-1'!X19,IF(ISNUMBER('2-4-1'!S19),'2-4-1'!S19,'2016'!N19))))))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130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130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130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130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130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130">
        <f>IF(ISNUMBER('3-1'!I18), '3-1'!I18, "XXX")</f>
        <v>0.58399999999999996</v>
      </c>
      <c r="Y19" s="130">
        <f>'3-2'!Q18</f>
        <v>-3.4495454000000002E-2</v>
      </c>
    </row>
    <row r="20" spans="1:25" ht="15.75" customHeight="1">
      <c r="A20" s="19" t="s">
        <v>29</v>
      </c>
      <c r="B20" s="166" t="s">
        <v>29</v>
      </c>
      <c r="C20" s="165">
        <f>IF(ISNUMBER('1-1'!H20),'1-1'!H20, "XXX")</f>
        <v>4.8</v>
      </c>
      <c r="D20" s="130" t="str">
        <f>IF(UCDP!Y20, UCDP!Y20, "0.0")</f>
        <v>0.0</v>
      </c>
      <c r="E20" s="130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130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130">
        <f>IF(ISNUMBER('1-5'!H19),'1-5'!H19, "XXX")</f>
        <v>4.4000000000000004</v>
      </c>
      <c r="H20" s="130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130">
        <f>AVERAGE('2-1-2'!D19, '2-1-2'!E19)</f>
        <v>0.24213499999999999</v>
      </c>
      <c r="J20" s="130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130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130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130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130">
        <f>IF(ISNUMBER('2-4-1'!V20),'2-4-1'!V20,IF(ISNUMBER('2-4-1'!U20),'2-4-1'!U20,IF(ISNUMBER('2-4-1'!W20),'2-4-1'!W20,IF(ISNUMBER('2-4-1'!T20),'2-4-1'!T20,IF(ISNUMBER('2-4-1'!X20),'2-4-1'!X20,IF(ISNUMBER('2-4-1'!S20),'2-4-1'!S20,'2016'!N20))))))</f>
        <v>6.5943927958833619</v>
      </c>
      <c r="O20" s="130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130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130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130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130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130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130">
        <f>IF(ISNUMBER('3-1'!I19), '3-1'!I19, "XXX")</f>
        <v>0.71499999999999997</v>
      </c>
      <c r="Y20" s="130">
        <f>'3-2'!Q19</f>
        <v>0.55685108900000002</v>
      </c>
    </row>
    <row r="21" spans="1:25" ht="15.75" customHeight="1">
      <c r="A21" s="19" t="s">
        <v>30</v>
      </c>
      <c r="B21" s="166" t="s">
        <v>30</v>
      </c>
      <c r="C21" s="165">
        <f>IF(ISNUMBER('1-1'!H21),'1-1'!H21, "XXX")</f>
        <v>3.3</v>
      </c>
      <c r="D21" s="130" t="str">
        <f>IF(UCDP!Y21, UCDP!Y21, "0.0")</f>
        <v>0.0</v>
      </c>
      <c r="E21" s="130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130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130">
        <f>IF(ISNUMBER('1-5'!H20),'1-5'!H20, "XXX")</f>
        <v>5.3</v>
      </c>
      <c r="H21" s="130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130">
        <f>AVERAGE('2-1-2'!D20, '2-1-2'!E20)</f>
        <v>0.41178500000000001</v>
      </c>
      <c r="J21" s="130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130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130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130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130">
        <f>IF(ISNUMBER('2-4-1'!V21),'2-4-1'!V21,IF(ISNUMBER('2-4-1'!U21),'2-4-1'!U21,IF(ISNUMBER('2-4-1'!W21),'2-4-1'!W21,IF(ISNUMBER('2-4-1'!T21),'2-4-1'!T21,IF(ISNUMBER('2-4-1'!X21),'2-4-1'!X21,IF(ISNUMBER('2-4-1'!S21),'2-4-1'!S21,'2016'!N21))))))</f>
        <v>15.278043116000001</v>
      </c>
      <c r="O21" s="130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130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130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130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130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130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130">
        <f>IF(ISNUMBER('3-1'!I20), '3-1'!I20, "XXX")</f>
        <v>0.878</v>
      </c>
      <c r="Y21" s="130">
        <f>'3-2'!Q20</f>
        <v>0.48665648700000003</v>
      </c>
    </row>
    <row r="22" spans="1:25" ht="15.75" customHeight="1">
      <c r="A22" s="19" t="s">
        <v>31</v>
      </c>
      <c r="B22" s="166" t="s">
        <v>31</v>
      </c>
      <c r="C22" s="165">
        <f>IF(ISNUMBER('1-1'!H22),'1-1'!H22, "XXX")</f>
        <v>4.0999999999999996</v>
      </c>
      <c r="D22" s="130" t="str">
        <f>IF(UCDP!Y22, UCDP!Y22, "0.0")</f>
        <v>0.0</v>
      </c>
      <c r="E22" s="130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130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130">
        <f>IF(ISNUMBER('1-5'!H21),'1-5'!H21, "XXX")</f>
        <v>6.9</v>
      </c>
      <c r="H22" s="130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130">
        <f>AVERAGE('2-1-2'!D21, '2-1-2'!E21)</f>
        <v>0.41200499999999995</v>
      </c>
      <c r="J22" s="130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130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130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130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130">
        <f>IF(ISNUMBER('2-4-1'!V22),'2-4-1'!V22,IF(ISNUMBER('2-4-1'!U22),'2-4-1'!U22,IF(ISNUMBER('2-4-1'!W22),'2-4-1'!W22,IF(ISNUMBER('2-4-1'!T22),'2-4-1'!T22,IF(ISNUMBER('2-4-1'!X22),'2-4-1'!X22,IF(ISNUMBER('2-4-1'!S22),'2-4-1'!S22,'2016'!N22))))))</f>
        <v>2.3119999999999998</v>
      </c>
      <c r="O22" s="130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130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130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130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130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130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130" t="str">
        <f>IF(ISNUMBER('3-1'!I21), '3-1'!I21, "XXX")</f>
        <v>XXX</v>
      </c>
      <c r="Y22" s="130">
        <f>'3-2'!Q21</f>
        <v>-0.41380047800000003</v>
      </c>
    </row>
    <row r="23" spans="1:25" ht="15.75" customHeight="1">
      <c r="A23" s="19" t="s">
        <v>32</v>
      </c>
      <c r="B23" s="166" t="s">
        <v>32</v>
      </c>
      <c r="C23" s="165">
        <f>IF(ISNUMBER('1-1'!H23),'1-1'!H23, "XXX")</f>
        <v>5</v>
      </c>
      <c r="D23" s="130" t="str">
        <f>IF(UCDP!Y23, UCDP!Y23, "0.0")</f>
        <v>0.0</v>
      </c>
      <c r="E23" s="130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130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130">
        <f>IF(ISNUMBER('1-5'!H22),'1-5'!H22, "XXX")</f>
        <v>3.7</v>
      </c>
      <c r="H23" s="130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130">
        <f>AVERAGE('2-1-2'!D22, '2-1-2'!E22)</f>
        <v>0.54733999999999994</v>
      </c>
      <c r="J23" s="130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130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130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130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130">
        <f>IF(ISNUMBER('2-4-1'!V23),'2-4-1'!V23,IF(ISNUMBER('2-4-1'!U23),'2-4-1'!U23,IF(ISNUMBER('2-4-1'!W23),'2-4-1'!W23,IF(ISNUMBER('2-4-1'!T23),'2-4-1'!T23,IF(ISNUMBER('2-4-1'!X23),'2-4-1'!X23,IF(ISNUMBER('2-4-1'!S23),'2-4-1'!S23,'2016'!N23))))))</f>
        <v>17.600000000000001</v>
      </c>
      <c r="O23" s="130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130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130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130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130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130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130">
        <f>IF(ISNUMBER('3-1'!I22), '3-1'!I22, "XXX")</f>
        <v>0.67400000000000004</v>
      </c>
      <c r="Y23" s="130">
        <f>'3-2'!Q22</f>
        <v>0.40842872899999999</v>
      </c>
    </row>
    <row r="24" spans="1:25" ht="15.75" customHeight="1">
      <c r="A24" s="19" t="s">
        <v>33</v>
      </c>
      <c r="B24" s="166" t="s">
        <v>33</v>
      </c>
      <c r="C24" s="165">
        <f>IF(ISNUMBER('1-1'!H24),'1-1'!H24, "XXX")</f>
        <v>8</v>
      </c>
      <c r="D24" s="130" t="str">
        <f>IF(UCDP!Y24, UCDP!Y24, "0.0")</f>
        <v>0.0</v>
      </c>
      <c r="E24" s="130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130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130">
        <f>IF(ISNUMBER('1-5'!H23),'1-5'!H23, "XXX")</f>
        <v>6.8</v>
      </c>
      <c r="H24" s="130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130">
        <f>AVERAGE('2-1-2'!D23, '2-1-2'!E23)</f>
        <v>6.4820000000000003E-2</v>
      </c>
      <c r="J24" s="130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130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130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130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130">
        <f>IF(ISNUMBER('2-4-1'!V24),'2-4-1'!V24,IF(ISNUMBER('2-4-1'!U24),'2-4-1'!U24,IF(ISNUMBER('2-4-1'!W24),'2-4-1'!W24,IF(ISNUMBER('2-4-1'!T24),'2-4-1'!T24,IF(ISNUMBER('2-4-1'!X24),'2-4-1'!X24,IF(ISNUMBER('2-4-1'!S24),'2-4-1'!S24,'2016'!N24))))))</f>
        <v>5.0741029207232264</v>
      </c>
      <c r="O24" s="130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130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130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130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130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130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130">
        <f>IF(ISNUMBER('3-1'!I23), '3-1'!I23, "XXX")</f>
        <v>0.63200000000000001</v>
      </c>
      <c r="Y24" s="130">
        <f>'3-2'!Q23</f>
        <v>-0.17017236399999999</v>
      </c>
    </row>
    <row r="25" spans="1:25" ht="15.75" customHeight="1">
      <c r="A25" s="19" t="s">
        <v>34</v>
      </c>
      <c r="B25" s="166" t="s">
        <v>34</v>
      </c>
      <c r="C25" s="165">
        <f>IF(ISNUMBER('1-1'!H25),'1-1'!H25, "XXX")</f>
        <v>8.6999999999999993</v>
      </c>
      <c r="D25" s="130">
        <f>IF(UCDP!Y25, UCDP!Y25, "0.0")</f>
        <v>2.830718852430867E-2</v>
      </c>
      <c r="E25" s="130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130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130">
        <f>IF(ISNUMBER('1-5'!H24),'1-5'!H24, "XXX")</f>
        <v>7.9</v>
      </c>
      <c r="H25" s="130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130">
        <f>AVERAGE('2-1-2'!D24, '2-1-2'!E24)</f>
        <v>2.0330000000000001E-2</v>
      </c>
      <c r="J25" s="130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130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130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130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130">
        <f>IF(ISNUMBER('2-4-1'!V25),'2-4-1'!V25,IF(ISNUMBER('2-4-1'!U25),'2-4-1'!U25,IF(ISNUMBER('2-4-1'!W25),'2-4-1'!W25,IF(ISNUMBER('2-4-1'!T25),'2-4-1'!T25,IF(ISNUMBER('2-4-1'!X25),'2-4-1'!X25,IF(ISNUMBER('2-4-1'!S25),'2-4-1'!S25,'2016'!N25))))))</f>
        <v>4.9400000000000004</v>
      </c>
      <c r="O25" s="130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130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130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130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130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130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130">
        <f>IF(ISNUMBER('3-1'!I24), '3-1'!I24, "XXX")</f>
        <v>0.28100000000000003</v>
      </c>
      <c r="Y25" s="130">
        <f>'3-2'!Q24</f>
        <v>-0.85121065399999996</v>
      </c>
    </row>
    <row r="26" spans="1:25" ht="15.75" customHeight="1">
      <c r="A26" s="19" t="s">
        <v>35</v>
      </c>
      <c r="B26" s="166" t="s">
        <v>35</v>
      </c>
      <c r="C26" s="165">
        <f>IF(ISNUMBER('1-1'!H26),'1-1'!H26, "XXX")</f>
        <v>8</v>
      </c>
      <c r="D26" s="130">
        <f>IF(UCDP!Y26, UCDP!Y26, "0.0")</f>
        <v>1.9898606308475747E-3</v>
      </c>
      <c r="E26" s="130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130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130">
        <f>IF(ISNUMBER('1-5'!H25),'1-5'!H25, "XXX")</f>
        <v>7.8</v>
      </c>
      <c r="H26" s="130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130">
        <f>AVERAGE('2-1-2'!D25, '2-1-2'!E25)</f>
        <v>0.14443</v>
      </c>
      <c r="J26" s="130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130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130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130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130">
        <f>IF(ISNUMBER('2-4-1'!V26),'2-4-1'!V26,IF(ISNUMBER('2-4-1'!U26),'2-4-1'!U26,IF(ISNUMBER('2-4-1'!W26),'2-4-1'!W26,IF(ISNUMBER('2-4-1'!T26),'2-4-1'!T26,IF(ISNUMBER('2-4-1'!X26),'2-4-1'!X26,IF(ISNUMBER('2-4-1'!S26),'2-4-1'!S26,'2016'!N26))))))</f>
        <v>1.19048</v>
      </c>
      <c r="O26" s="130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130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130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130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130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130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130">
        <f>IF(ISNUMBER('3-1'!I25), '3-1'!I25, "XXX")</f>
        <v>0.29499999999999998</v>
      </c>
      <c r="Y26" s="130">
        <f>'3-2'!Q25</f>
        <v>-0.87840485599999996</v>
      </c>
    </row>
    <row r="27" spans="1:25" ht="15.75" customHeight="1">
      <c r="A27" s="19" t="s">
        <v>36</v>
      </c>
      <c r="B27" s="166" t="s">
        <v>36</v>
      </c>
      <c r="C27" s="165">
        <f>IF(ISNUMBER('1-1'!H27),'1-1'!H27, "XXX")</f>
        <v>6.8</v>
      </c>
      <c r="D27" s="130">
        <f>IF(UCDP!Y27, UCDP!Y27, "0.0")</f>
        <v>4.3237096681537628E-2</v>
      </c>
      <c r="E27" s="130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130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130">
        <f>IF(ISNUMBER('1-5'!H26),'1-5'!H26, "XXX")</f>
        <v>8.1</v>
      </c>
      <c r="H27" s="130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130">
        <f>AVERAGE('2-1-2'!D26, '2-1-2'!E26)</f>
        <v>8.033499999999999E-2</v>
      </c>
      <c r="J27" s="130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130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130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130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130">
        <f>IF(ISNUMBER('2-4-1'!V27),'2-4-1'!V27,IF(ISNUMBER('2-4-1'!U27),'2-4-1'!U27,IF(ISNUMBER('2-4-1'!W27),'2-4-1'!W27,IF(ISNUMBER('2-4-1'!T27),'2-4-1'!T27,IF(ISNUMBER('2-4-1'!X27),'2-4-1'!X27,IF(ISNUMBER('2-4-1'!S27),'2-4-1'!S27,'2016'!N27))))))</f>
        <v>2.3318402203856747</v>
      </c>
      <c r="O27" s="130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130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130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130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130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130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130">
        <f>IF(ISNUMBER('3-1'!I26), '3-1'!I26, "XXX")</f>
        <v>0.33900000000000002</v>
      </c>
      <c r="Y27" s="130">
        <f>'3-2'!Q26</f>
        <v>-0.93298792799999997</v>
      </c>
    </row>
    <row r="28" spans="1:25" ht="15.75" customHeight="1">
      <c r="A28" s="19" t="s">
        <v>37</v>
      </c>
      <c r="B28" s="166" t="s">
        <v>37</v>
      </c>
      <c r="C28" s="165">
        <f>IF(ISNUMBER('1-1'!H28),'1-1'!H28, "XXX")</f>
        <v>1</v>
      </c>
      <c r="D28" s="130" t="str">
        <f>IF(UCDP!Y28, UCDP!Y28, "0.0")</f>
        <v>0.0</v>
      </c>
      <c r="E28" s="130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130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130">
        <f>IF(ISNUMBER('1-5'!H27),'1-5'!H27, "XXX")</f>
        <v>2</v>
      </c>
      <c r="H28" s="130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130">
        <f>AVERAGE('2-1-2'!D27, '2-1-2'!E27)</f>
        <v>0.71653499999999992</v>
      </c>
      <c r="J28" s="130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130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130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130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130">
        <f>IF(ISNUMBER('2-4-1'!V28),'2-4-1'!V28,IF(ISNUMBER('2-4-1'!U28),'2-4-1'!U28,IF(ISNUMBER('2-4-1'!W28),'2-4-1'!W28,IF(ISNUMBER('2-4-1'!T28),'2-4-1'!T28,IF(ISNUMBER('2-4-1'!X28),'2-4-1'!X28,IF(ISNUMBER('2-4-1'!S28),'2-4-1'!S28,'2016'!N28))))))</f>
        <v>16.878</v>
      </c>
      <c r="O28" s="130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130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130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130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130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130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130">
        <f>IF(ISNUMBER('3-1'!I27), '3-1'!I27, "XXX")</f>
        <v>0.81599999999999995</v>
      </c>
      <c r="Y28" s="130">
        <f>'3-2'!Q27</f>
        <v>1.4979575869999999</v>
      </c>
    </row>
    <row r="29" spans="1:25" ht="15.75" customHeight="1">
      <c r="A29" s="19" t="s">
        <v>38</v>
      </c>
      <c r="B29" s="166" t="s">
        <v>38</v>
      </c>
      <c r="C29" s="165">
        <f>IF(ISNUMBER('1-1'!H29),'1-1'!H29, "XXX")</f>
        <v>9.4</v>
      </c>
      <c r="D29" s="130">
        <f>IF(UCDP!Y29, UCDP!Y29, "0.0")</f>
        <v>0.40361217774391323</v>
      </c>
      <c r="E29" s="130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130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130">
        <f>IF(ISNUMBER('1-5'!H28),'1-5'!H28, "XXX")</f>
        <v>8.6</v>
      </c>
      <c r="H29" s="130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130">
        <f>AVERAGE('2-1-2'!D28, '2-1-2'!E28)</f>
        <v>2.886E-2</v>
      </c>
      <c r="J29" s="130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130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130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130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130">
        <f>IF(ISNUMBER('2-4-1'!V29),'2-4-1'!V29,IF(ISNUMBER('2-4-1'!U29),'2-4-1'!U29,IF(ISNUMBER('2-4-1'!W29),'2-4-1'!W29,IF(ISNUMBER('2-4-1'!T29),'2-4-1'!T29,IF(ISNUMBER('2-4-1'!X29),'2-4-1'!X29,IF(ISNUMBER('2-4-1'!S29),'2-4-1'!S29,'2016'!N29))))))</f>
        <v>2.5533260088074865</v>
      </c>
      <c r="O29" s="130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130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130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130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130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130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130">
        <f>IF(ISNUMBER('3-1'!I28), '3-1'!I28, "XXX")</f>
        <v>0.26700000000000002</v>
      </c>
      <c r="Y29" s="130">
        <f>'3-2'!Q28</f>
        <v>-1.360377312</v>
      </c>
    </row>
    <row r="30" spans="1:25" ht="15.75" customHeight="1">
      <c r="A30" s="19" t="s">
        <v>39</v>
      </c>
      <c r="B30" s="166" t="s">
        <v>39</v>
      </c>
      <c r="C30" s="165">
        <f>IF(ISNUMBER('1-1'!H30),'1-1'!H30, "XXX")</f>
        <v>7.9</v>
      </c>
      <c r="D30" s="130">
        <f>IF(UCDP!Y30, UCDP!Y30, "0.0")</f>
        <v>1.9235836589870891E-2</v>
      </c>
      <c r="E30" s="130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130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130">
        <f>IF(ISNUMBER('1-5'!H29),'1-5'!H29, "XXX")</f>
        <v>9.8000000000000007</v>
      </c>
      <c r="H30" s="130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130">
        <f>AVERAGE('2-1-2'!D29, '2-1-2'!E29)</f>
        <v>3.5295E-2</v>
      </c>
      <c r="J30" s="130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130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130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130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130">
        <f>IF(ISNUMBER('2-4-1'!V30),'2-4-1'!V30,IF(ISNUMBER('2-4-1'!U30),'2-4-1'!U30,IF(ISNUMBER('2-4-1'!W30),'2-4-1'!W30,IF(ISNUMBER('2-4-1'!T30),'2-4-1'!T30,IF(ISNUMBER('2-4-1'!X30),'2-4-1'!X30,IF(ISNUMBER('2-4-1'!S30),'2-4-1'!S30,'2016'!N30))))))</f>
        <v>1.306</v>
      </c>
      <c r="O30" s="130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130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130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130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130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130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130">
        <f>IF(ISNUMBER('3-1'!I29), '3-1'!I29, "XXX")</f>
        <v>0.27500000000000002</v>
      </c>
      <c r="Y30" s="130">
        <f>'3-2'!Q29</f>
        <v>-1.2627212999999999</v>
      </c>
    </row>
    <row r="31" spans="1:25" ht="15.75" customHeight="1">
      <c r="A31" s="19" t="s">
        <v>40</v>
      </c>
      <c r="B31" s="166" t="s">
        <v>40</v>
      </c>
      <c r="C31" s="165">
        <f>IF(ISNUMBER('1-1'!H31),'1-1'!H31, "XXX")</f>
        <v>3.2</v>
      </c>
      <c r="D31" s="130" t="str">
        <f>IF(UCDP!Y31, UCDP!Y31, "0.0")</f>
        <v>0.0</v>
      </c>
      <c r="E31" s="130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130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130">
        <f>IF(ISNUMBER('1-5'!H30),'1-5'!H30, "XXX")</f>
        <v>3.5</v>
      </c>
      <c r="H31" s="130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130">
        <f>AVERAGE('2-1-2'!D30, '2-1-2'!E30)</f>
        <v>0.44705</v>
      </c>
      <c r="J31" s="130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130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130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130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130">
        <f>IF(ISNUMBER('2-4-1'!V31),'2-4-1'!V31,IF(ISNUMBER('2-4-1'!U31),'2-4-1'!U31,IF(ISNUMBER('2-4-1'!W31),'2-4-1'!W31,IF(ISNUMBER('2-4-1'!T31),'2-4-1'!T31,IF(ISNUMBER('2-4-1'!X31),'2-4-1'!X31,IF(ISNUMBER('2-4-1'!S31),'2-4-1'!S31,'2016'!N31))))))</f>
        <v>13.403</v>
      </c>
      <c r="O31" s="130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130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130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130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130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130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130">
        <f>IF(ISNUMBER('3-1'!I30), '3-1'!I30, "XXX")</f>
        <v>0.89500000000000002</v>
      </c>
      <c r="Y31" s="130">
        <f>'3-2'!Q30</f>
        <v>1.1590939760000001</v>
      </c>
    </row>
    <row r="32" spans="1:25" ht="15.75" customHeight="1">
      <c r="A32" s="19" t="s">
        <v>41</v>
      </c>
      <c r="B32" s="166" t="s">
        <v>41</v>
      </c>
      <c r="C32" s="165">
        <f>IF(ISNUMBER('1-1'!H32),'1-1'!H32, "XXX")</f>
        <v>3.8</v>
      </c>
      <c r="D32" s="130" t="str">
        <f>IF(UCDP!Y32, UCDP!Y32, "0.0")</f>
        <v>0.0</v>
      </c>
      <c r="E32" s="130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130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130">
        <f>IF(ISNUMBER('1-5'!H31),'1-5'!H31, "XXX")</f>
        <v>9.4</v>
      </c>
      <c r="H32" s="130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130">
        <f>AVERAGE('2-1-2'!D31, '2-1-2'!E31)</f>
        <v>0.329625</v>
      </c>
      <c r="J32" s="130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130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130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130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130">
        <f>IF(ISNUMBER('2-4-1'!V32),'2-4-1'!V32,IF(ISNUMBER('2-4-1'!U32),'2-4-1'!U32,IF(ISNUMBER('2-4-1'!W32),'2-4-1'!W32,IF(ISNUMBER('2-4-1'!T32),'2-4-1'!T32,IF(ISNUMBER('2-4-1'!X32),'2-4-1'!X32,IF(ISNUMBER('2-4-1'!S32),'2-4-1'!S32,'2016'!N32))))))</f>
        <v>8.3764604173973094</v>
      </c>
      <c r="O32" s="130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130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130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130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130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130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130">
        <f>IF(ISNUMBER('3-1'!I31), '3-1'!I31, "XXX")</f>
        <v>8.6999999999999994E-2</v>
      </c>
      <c r="Y32" s="130">
        <f>'3-2'!Q31</f>
        <v>-1.5133301020000001</v>
      </c>
    </row>
    <row r="33" spans="1:25" ht="15.75" customHeight="1">
      <c r="A33" s="19" t="s">
        <v>42</v>
      </c>
      <c r="B33" s="166" t="s">
        <v>42</v>
      </c>
      <c r="C33" s="165">
        <f>IF(ISNUMBER('1-1'!H33),'1-1'!H33, "XXX")</f>
        <v>7.1</v>
      </c>
      <c r="D33" s="130">
        <f>IF(UCDP!Y33, UCDP!Y33, "0.0")</f>
        <v>3.37296536271336E-2</v>
      </c>
      <c r="E33" s="130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130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130">
        <f>IF(ISNUMBER('1-5'!H32),'1-5'!H32, "XXX")</f>
        <v>7.3</v>
      </c>
      <c r="H33" s="130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130">
        <f>AVERAGE('2-1-2'!D32, '2-1-2'!E32)</f>
        <v>0.30957499999999999</v>
      </c>
      <c r="J33" s="130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130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130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130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130">
        <f>IF(ISNUMBER('2-4-1'!V33),'2-4-1'!V33,IF(ISNUMBER('2-4-1'!U33),'2-4-1'!U33,IF(ISNUMBER('2-4-1'!W33),'2-4-1'!W33,IF(ISNUMBER('2-4-1'!T33),'2-4-1'!T33,IF(ISNUMBER('2-4-1'!X33),'2-4-1'!X33,IF(ISNUMBER('2-4-1'!S33),'2-4-1'!S33,'2016'!N33))))))</f>
        <v>13.531972224</v>
      </c>
      <c r="O33" s="130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130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130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130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130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130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130">
        <f>IF(ISNUMBER('3-1'!I32), '3-1'!I32, "XXX")</f>
        <v>0.66900000000000004</v>
      </c>
      <c r="Y33" s="130">
        <f>'3-2'!Q32</f>
        <v>-1.3910600000000001E-4</v>
      </c>
    </row>
    <row r="34" spans="1:25" ht="15.75" customHeight="1">
      <c r="A34" s="19" t="s">
        <v>43</v>
      </c>
      <c r="B34" s="166" t="s">
        <v>174</v>
      </c>
      <c r="C34" s="165">
        <f>IF(ISNUMBER('1-1'!H34),'1-1'!H34, "XXX")</f>
        <v>9.6999999999999993</v>
      </c>
      <c r="D34" s="130">
        <f>IF(UCDP!Y34, UCDP!Y34, "0.0")</f>
        <v>0.10537741094626907</v>
      </c>
      <c r="E34" s="130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130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130">
        <f>IF(ISNUMBER('1-5'!H33),'1-5'!H33, "XXX")</f>
        <v>9.8000000000000007</v>
      </c>
      <c r="H34" s="130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130">
        <f>AVERAGE('2-1-2'!D33, '2-1-2'!E33)</f>
        <v>2.5999999999999999E-2</v>
      </c>
      <c r="J34" s="130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130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130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130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130">
        <f>IF(ISNUMBER('2-4-1'!V34),'2-4-1'!V34,IF(ISNUMBER('2-4-1'!U34),'2-4-1'!U34,IF(ISNUMBER('2-4-1'!W34),'2-4-1'!W34,IF(ISNUMBER('2-4-1'!T34),'2-4-1'!T34,IF(ISNUMBER('2-4-1'!X34),'2-4-1'!X34,IF(ISNUMBER('2-4-1'!S34),'2-4-1'!S34,'2016'!N34))))))</f>
        <v>3.4836285501004305</v>
      </c>
      <c r="O34" s="130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130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130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130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130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130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130">
        <f>IF(ISNUMBER('3-1'!I33), '3-1'!I33, "XXX")</f>
        <v>0.32600000000000001</v>
      </c>
      <c r="Y34" s="130">
        <f>'3-2'!Q33</f>
        <v>-1.344586134</v>
      </c>
    </row>
    <row r="35" spans="1:25" ht="15.75" customHeight="1">
      <c r="A35" s="19" t="s">
        <v>44</v>
      </c>
      <c r="B35" s="166" t="s">
        <v>175</v>
      </c>
      <c r="C35" s="165">
        <f>IF(ISNUMBER('1-1'!H35),'1-1'!H35, "XXX")</f>
        <v>8.1999999999999993</v>
      </c>
      <c r="D35" s="130" t="str">
        <f>IF(UCDP!Y35, UCDP!Y35, "0.0")</f>
        <v>0.0</v>
      </c>
      <c r="E35" s="130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130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130">
        <f>IF(ISNUMBER('1-5'!H34),'1-5'!H34, "XXX")</f>
        <v>7.5</v>
      </c>
      <c r="H35" s="130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130">
        <f>AVERAGE('2-1-2'!D34, '2-1-2'!E34)</f>
        <v>0.13639499999999999</v>
      </c>
      <c r="J35" s="130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130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130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130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130">
        <f>IF(ISNUMBER('2-4-1'!V35),'2-4-1'!V35,IF(ISNUMBER('2-4-1'!U35),'2-4-1'!U35,IF(ISNUMBER('2-4-1'!W35),'2-4-1'!W35,IF(ISNUMBER('2-4-1'!T35),'2-4-1'!T35,IF(ISNUMBER('2-4-1'!X35),'2-4-1'!X35,IF(ISNUMBER('2-4-1'!S35),'2-4-1'!S35,'2016'!N35))))))</f>
        <v>2.2084605999295248</v>
      </c>
      <c r="O35" s="130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130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130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130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130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130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130">
        <f>IF(ISNUMBER('3-1'!I34), '3-1'!I34, "XXX")</f>
        <v>0.25</v>
      </c>
      <c r="Y35" s="130">
        <f>'3-2'!Q34</f>
        <v>-1.0119414330000001</v>
      </c>
    </row>
    <row r="36" spans="1:25" ht="15.75" customHeight="1">
      <c r="A36" s="19" t="s">
        <v>45</v>
      </c>
      <c r="B36" s="166" t="s">
        <v>45</v>
      </c>
      <c r="C36" s="165">
        <f>IF(ISNUMBER('1-1'!H36),'1-1'!H36, "XXX")</f>
        <v>4.9000000000000004</v>
      </c>
      <c r="D36" s="130" t="str">
        <f>IF(UCDP!Y36, UCDP!Y36, "0.0")</f>
        <v>0.0</v>
      </c>
      <c r="E36" s="130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130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130">
        <f>IF(ISNUMBER('1-5'!H35),'1-5'!H35, "XXX")</f>
        <v>2.4</v>
      </c>
      <c r="H36" s="130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130">
        <f>AVERAGE('2-1-2'!D35, '2-1-2'!E35)</f>
        <v>0.37975999999999999</v>
      </c>
      <c r="J36" s="130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130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130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130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130">
        <f>IF(ISNUMBER('2-4-1'!V36),'2-4-1'!V36,IF(ISNUMBER('2-4-1'!U36),'2-4-1'!U36,IF(ISNUMBER('2-4-1'!W36),'2-4-1'!W36,IF(ISNUMBER('2-4-1'!T36),'2-4-1'!T36,IF(ISNUMBER('2-4-1'!X36),'2-4-1'!X36,IF(ISNUMBER('2-4-1'!S36),'2-4-1'!S36,'2016'!N36))))))</f>
        <v>13.330664073000001</v>
      </c>
      <c r="O36" s="130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130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130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130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130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130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130">
        <f>IF(ISNUMBER('3-1'!I35), '3-1'!I35, "XXX")</f>
        <v>0.91300000000000003</v>
      </c>
      <c r="Y36" s="130">
        <f>'3-2'!Q35</f>
        <v>1.1319309470000001</v>
      </c>
    </row>
    <row r="37" spans="1:25" ht="15.75" customHeight="1">
      <c r="A37" s="19" t="s">
        <v>46</v>
      </c>
      <c r="B37" s="166" t="s">
        <v>46</v>
      </c>
      <c r="C37" s="165">
        <f>IF(ISNUMBER('1-1'!H37),'1-1'!H37, "XXX")</f>
        <v>9.6999999999999993</v>
      </c>
      <c r="D37" s="130">
        <f>IF(UCDP!Y37, UCDP!Y37, "0.0")</f>
        <v>4.5448402752985987E-3</v>
      </c>
      <c r="E37" s="130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130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130">
        <f>IF(ISNUMBER('1-5'!H36),'1-5'!H36, "XXX")</f>
        <v>8.6</v>
      </c>
      <c r="H37" s="130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130">
        <f>AVERAGE('2-1-2'!D36, '2-1-2'!E36)</f>
        <v>0.12052499999999999</v>
      </c>
      <c r="J37" s="130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130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130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130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130">
        <f>IF(ISNUMBER('2-4-1'!V37),'2-4-1'!V37,IF(ISNUMBER('2-4-1'!U37),'2-4-1'!U37,IF(ISNUMBER('2-4-1'!W37),'2-4-1'!W37,IF(ISNUMBER('2-4-1'!T37),'2-4-1'!T37,IF(ISNUMBER('2-4-1'!X37),'2-4-1'!X37,IF(ISNUMBER('2-4-1'!S37),'2-4-1'!S37,'2016'!N37))))))</f>
        <v>1.9482116402116401</v>
      </c>
      <c r="O37" s="130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130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130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130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130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130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130">
        <f>IF(ISNUMBER('3-1'!I36), '3-1'!I36, "XXX")</f>
        <v>0.46200000000000002</v>
      </c>
      <c r="Y37" s="130">
        <f>'3-2'!Q36</f>
        <v>-0.654104888</v>
      </c>
    </row>
    <row r="38" spans="1:25" ht="15">
      <c r="A38" s="19" t="s">
        <v>47</v>
      </c>
      <c r="B38" s="166" t="s">
        <v>47</v>
      </c>
      <c r="C38" s="165">
        <f>IF(ISNUMBER('1-1'!H38),'1-1'!H38, "XXX")</f>
        <v>5</v>
      </c>
      <c r="D38" s="130" t="str">
        <f>IF(UCDP!Y38, UCDP!Y38, "0.0")</f>
        <v>0.0</v>
      </c>
      <c r="E38" s="130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130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130">
        <f>IF(ISNUMBER('1-5'!H37),'1-5'!H37, "XXX")</f>
        <v>4.7</v>
      </c>
      <c r="H38" s="130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130">
        <f>AVERAGE('2-1-2'!D37, '2-1-2'!E37)</f>
        <v>0.66179999999999994</v>
      </c>
      <c r="J38" s="130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130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130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130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130">
        <f>IF(ISNUMBER('2-4-1'!V38),'2-4-1'!V38,IF(ISNUMBER('2-4-1'!U38),'2-4-1'!U38,IF(ISNUMBER('2-4-1'!W38),'2-4-1'!W38,IF(ISNUMBER('2-4-1'!T38),'2-4-1'!T38,IF(ISNUMBER('2-4-1'!X38),'2-4-1'!X38,IF(ISNUMBER('2-4-1'!S38),'2-4-1'!S38,'2016'!N38))))))</f>
        <v>22</v>
      </c>
      <c r="O38" s="130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130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130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130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130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130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130">
        <f>IF(ISNUMBER('3-1'!I37), '3-1'!I37, "XXX")</f>
        <v>0.83199999999999996</v>
      </c>
      <c r="Y38" s="130">
        <f>'3-2'!Q37</f>
        <v>0.58065569400000006</v>
      </c>
    </row>
    <row r="39" spans="1:25" ht="15">
      <c r="A39" s="19" t="s">
        <v>48</v>
      </c>
      <c r="B39" s="166" t="s">
        <v>48</v>
      </c>
      <c r="C39" s="165">
        <f>IF(ISNUMBER('1-1'!H39),'1-1'!H39, "XXX")</f>
        <v>9</v>
      </c>
      <c r="D39" s="130" t="str">
        <f>IF(UCDP!Y39, UCDP!Y39, "0.0")</f>
        <v>0.0</v>
      </c>
      <c r="E39" s="130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130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130">
        <f>IF(ISNUMBER('1-5'!H38),'1-5'!H38, "XXX")</f>
        <v>3.3</v>
      </c>
      <c r="H39" s="130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130">
        <f>AVERAGE('2-1-2'!D38, '2-1-2'!E38)</f>
        <v>0.52364500000000003</v>
      </c>
      <c r="J39" s="130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130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130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130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130">
        <f>IF(ISNUMBER('2-4-1'!V39),'2-4-1'!V39,IF(ISNUMBER('2-4-1'!U39),'2-4-1'!U39,IF(ISNUMBER('2-4-1'!W39),'2-4-1'!W39,IF(ISNUMBER('2-4-1'!T39),'2-4-1'!T39,IF(ISNUMBER('2-4-1'!X39),'2-4-1'!X39,IF(ISNUMBER('2-4-1'!S39),'2-4-1'!S39,'2016'!N39))))))</f>
        <v>24.2</v>
      </c>
      <c r="O39" s="130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130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130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130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130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130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130">
        <f>IF(ISNUMBER('3-1'!I38), '3-1'!I38, "XXX")</f>
        <v>0.85399999999999998</v>
      </c>
      <c r="Y39" s="130">
        <f>'3-2'!Q38</f>
        <v>1.0365756749999999</v>
      </c>
    </row>
    <row r="40" spans="1:25" ht="15">
      <c r="A40" s="19" t="s">
        <v>243</v>
      </c>
      <c r="B40" s="166" t="s">
        <v>49</v>
      </c>
      <c r="C40" s="165">
        <f>IF(ISNUMBER('1-1'!H40),'1-1'!H40, "XXX")</f>
        <v>3.2</v>
      </c>
      <c r="D40" s="130" t="str">
        <f>IF(UCDP!Y40, UCDP!Y40, "0.0")</f>
        <v>0.0</v>
      </c>
      <c r="E40" s="130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130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130">
        <f>IF(ISNUMBER('1-5'!H39),'1-5'!H39, "XXX")</f>
        <v>2.4</v>
      </c>
      <c r="H40" s="130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130">
        <f>AVERAGE('2-1-2'!D39, '2-1-2'!E39)</f>
        <v>0.54521500000000001</v>
      </c>
      <c r="J40" s="130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130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130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130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130">
        <f>IF(ISNUMBER('2-4-1'!V40),'2-4-1'!V40,IF(ISNUMBER('2-4-1'!U40),'2-4-1'!U40,IF(ISNUMBER('2-4-1'!W40),'2-4-1'!W40,IF(ISNUMBER('2-4-1'!T40),'2-4-1'!T40,IF(ISNUMBER('2-4-1'!X40),'2-4-1'!X40,IF(ISNUMBER('2-4-1'!S40),'2-4-1'!S40,'2016'!N40))))))</f>
        <v>20.260999999999999</v>
      </c>
      <c r="O40" s="130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130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130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130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130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130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130">
        <f>IF(ISNUMBER('3-1'!I39), '3-1'!I39, "XXX")</f>
        <v>0.86799999999999999</v>
      </c>
      <c r="Y40" s="130">
        <f>'3-2'!Q39</f>
        <v>1.0402003529999999</v>
      </c>
    </row>
    <row r="41" spans="1:25" ht="15">
      <c r="A41" s="19" t="s">
        <v>50</v>
      </c>
      <c r="B41" s="166" t="s">
        <v>50</v>
      </c>
      <c r="C41" s="165">
        <f>IF(ISNUMBER('1-1'!H41),'1-1'!H41, "XXX")</f>
        <v>2</v>
      </c>
      <c r="D41" s="130" t="str">
        <f>IF(UCDP!Y41, UCDP!Y41, "0.0")</f>
        <v>0.0</v>
      </c>
      <c r="E41" s="130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130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130">
        <f>IF(ISNUMBER('1-5'!H40),'1-5'!H40, "XXX")</f>
        <v>1.7</v>
      </c>
      <c r="H41" s="130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130">
        <f>AVERAGE('2-1-2'!D40, '2-1-2'!E40)</f>
        <v>0.86774499999999999</v>
      </c>
      <c r="J41" s="130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130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130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130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130">
        <f>IF(ISNUMBER('2-4-1'!V41),'2-4-1'!V41,IF(ISNUMBER('2-4-1'!U41),'2-4-1'!U41,IF(ISNUMBER('2-4-1'!W41),'2-4-1'!W41,IF(ISNUMBER('2-4-1'!T41),'2-4-1'!T41,IF(ISNUMBER('2-4-1'!X41),'2-4-1'!X41,IF(ISNUMBER('2-4-1'!S41),'2-4-1'!S41,'2016'!N41))))))</f>
        <v>29.016999999999999</v>
      </c>
      <c r="O41" s="130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130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130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130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130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130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130">
        <f>IF(ISNUMBER('3-1'!I40), '3-1'!I40, "XXX")</f>
        <v>0.91500000000000004</v>
      </c>
      <c r="Y41" s="130">
        <f>'3-2'!Q40</f>
        <v>1.705673218</v>
      </c>
    </row>
    <row r="42" spans="1:25" ht="15">
      <c r="A42" s="19" t="s">
        <v>51</v>
      </c>
      <c r="B42" s="166" t="s">
        <v>51</v>
      </c>
      <c r="C42" s="165">
        <f>IF(ISNUMBER('1-1'!H42),'1-1'!H42, "XXX")</f>
        <v>5.9</v>
      </c>
      <c r="D42" s="130" t="str">
        <f>IF(UCDP!Y42, UCDP!Y42, "0.0")</f>
        <v>0.0</v>
      </c>
      <c r="E42" s="130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130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130">
        <f>IF(ISNUMBER('1-5'!H41),'1-5'!H41, "XXX")</f>
        <v>5.7</v>
      </c>
      <c r="H42" s="130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130">
        <f>AVERAGE('2-1-2'!D41, '2-1-2'!E41)</f>
        <v>0.27884999999999999</v>
      </c>
      <c r="J42" s="130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130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130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130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130">
        <f>IF(ISNUMBER('2-4-1'!V42),'2-4-1'!V42,IF(ISNUMBER('2-4-1'!U42),'2-4-1'!U42,IF(ISNUMBER('2-4-1'!W42),'2-4-1'!W42,IF(ISNUMBER('2-4-1'!T42),'2-4-1'!T42,IF(ISNUMBER('2-4-1'!X42),'2-4-1'!X42,IF(ISNUMBER('2-4-1'!S42),'2-4-1'!S42,'2016'!N42))))))</f>
        <v>6.4004775399999998</v>
      </c>
      <c r="O42" s="130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130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130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130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130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130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130">
        <f>IF(ISNUMBER('3-1'!I41), '3-1'!I41, "XXX")</f>
        <v>0.58199999999999996</v>
      </c>
      <c r="Y42" s="130">
        <f>'3-2'!Q41</f>
        <v>0.191795349</v>
      </c>
    </row>
    <row r="43" spans="1:25" ht="15">
      <c r="A43" s="19" t="s">
        <v>52</v>
      </c>
      <c r="B43" s="166" t="s">
        <v>52</v>
      </c>
      <c r="C43" s="165">
        <f>IF(ISNUMBER('1-1'!H43),'1-1'!H43, "XXX")</f>
        <v>6.2</v>
      </c>
      <c r="D43" s="130" t="str">
        <f>IF(UCDP!Y43, UCDP!Y43, "0.0")</f>
        <v>0.0</v>
      </c>
      <c r="E43" s="130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130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130">
        <f>IF(ISNUMBER('1-5'!H42),'1-5'!H42, "XXX")</f>
        <v>4.9000000000000004</v>
      </c>
      <c r="H43" s="130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130">
        <f>AVERAGE('2-1-2'!D42, '2-1-2'!E42)</f>
        <v>0.29000000000000004</v>
      </c>
      <c r="J43" s="130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130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130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130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130">
        <f>IF(ISNUMBER('2-4-1'!V43),'2-4-1'!V43,IF(ISNUMBER('2-4-1'!U43),'2-4-1'!U43,IF(ISNUMBER('2-4-1'!W43),'2-4-1'!W43,IF(ISNUMBER('2-4-1'!T43),'2-4-1'!T43,IF(ISNUMBER('2-4-1'!X43),'2-4-1'!X43,IF(ISNUMBER('2-4-1'!S43),'2-4-1'!S43,'2016'!N43))))))</f>
        <v>4.6741056122044977</v>
      </c>
      <c r="O43" s="130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130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130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130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130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130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130">
        <f>IF(ISNUMBER('3-1'!I42), '3-1'!I42, "XXX")</f>
        <v>0.56999999999999995</v>
      </c>
      <c r="Y43" s="130">
        <f>'3-2'!Q42</f>
        <v>-0.16752582799999999</v>
      </c>
    </row>
    <row r="44" spans="1:25" ht="15">
      <c r="A44" s="19" t="s">
        <v>188</v>
      </c>
      <c r="B44" s="166" t="s">
        <v>53</v>
      </c>
      <c r="C44" s="165">
        <f>IF(ISNUMBER('1-1'!H44),'1-1'!H44, "XXX")</f>
        <v>7.7</v>
      </c>
      <c r="D44" s="130">
        <f>IF(UCDP!Y44, UCDP!Y44, "0.0")</f>
        <v>1.1698332561216294E-2</v>
      </c>
      <c r="E44" s="130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130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130">
        <f>IF(ISNUMBER('1-5'!H43),'1-5'!H43, "XXX")</f>
        <v>9.6</v>
      </c>
      <c r="H44" s="130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130">
        <f>AVERAGE('2-1-2'!D43, '2-1-2'!E43)</f>
        <v>0.29012499999999997</v>
      </c>
      <c r="J44" s="130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130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130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130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130">
        <f>IF(ISNUMBER('2-4-1'!V44),'2-4-1'!V44,IF(ISNUMBER('2-4-1'!U44),'2-4-1'!U44,IF(ISNUMBER('2-4-1'!W44),'2-4-1'!W44,IF(ISNUMBER('2-4-1'!T44),'2-4-1'!T44,IF(ISNUMBER('2-4-1'!X44),'2-4-1'!X44,IF(ISNUMBER('2-4-1'!S44),'2-4-1'!S44,'2016'!N44))))))</f>
        <v>11.78565245688257</v>
      </c>
      <c r="O44" s="130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130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130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130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130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130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130">
        <f>IF(ISNUMBER('3-1'!I43), '3-1'!I43, "XXX")</f>
        <v>0.24099999999999999</v>
      </c>
      <c r="Y44" s="130">
        <f>'3-2'!Q43</f>
        <v>-0.94730758699999995</v>
      </c>
    </row>
    <row r="45" spans="1:25" ht="15">
      <c r="A45" s="19" t="s">
        <v>54</v>
      </c>
      <c r="B45" s="166" t="s">
        <v>54</v>
      </c>
      <c r="C45" s="165">
        <f>IF(ISNUMBER('1-1'!H45),'1-1'!H45, "XXX")</f>
        <v>5.0999999999999996</v>
      </c>
      <c r="D45" s="130" t="str">
        <f>IF(UCDP!Y45, UCDP!Y45, "0.0")</f>
        <v>0.0</v>
      </c>
      <c r="E45" s="130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130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130">
        <f>IF(ISNUMBER('1-5'!H44),'1-5'!H44, "XXX")</f>
        <v>6.1</v>
      </c>
      <c r="H45" s="130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130">
        <f>AVERAGE('2-1-2'!D44, '2-1-2'!E44)</f>
        <v>0.29175499999999999</v>
      </c>
      <c r="J45" s="130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130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130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130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130">
        <f>IF(ISNUMBER('2-4-1'!V45),'2-4-1'!V45,IF(ISNUMBER('2-4-1'!U45),'2-4-1'!U45,IF(ISNUMBER('2-4-1'!W45),'2-4-1'!W45,IF(ISNUMBER('2-4-1'!T45),'2-4-1'!T45,IF(ISNUMBER('2-4-1'!X45),'2-4-1'!X45,IF(ISNUMBER('2-4-1'!S45),'2-4-1'!S45,'2016'!N45))))))</f>
        <v>12.130037743999999</v>
      </c>
      <c r="O45" s="130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130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130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130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130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130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130">
        <f>IF(ISNUMBER('3-1'!I44), '3-1'!I44, "XXX")</f>
        <v>0.625</v>
      </c>
      <c r="Y45" s="130">
        <f>'3-2'!Q44</f>
        <v>6.6393866999999995E-2</v>
      </c>
    </row>
    <row r="46" spans="1:25" ht="15">
      <c r="A46" s="19" t="s">
        <v>55</v>
      </c>
      <c r="B46" s="166" t="s">
        <v>55</v>
      </c>
      <c r="C46" s="165">
        <f>IF(ISNUMBER('1-1'!H46),'1-1'!H46, "XXX")</f>
        <v>3.3</v>
      </c>
      <c r="D46" s="130" t="str">
        <f>IF(UCDP!Y46, UCDP!Y46, "0.0")</f>
        <v>0.0</v>
      </c>
      <c r="E46" s="130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130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130">
        <f>IF(ISNUMBER('1-5'!H45),'1-5'!H45, "XXX")</f>
        <v>2.4</v>
      </c>
      <c r="H46" s="130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130">
        <f>AVERAGE('2-1-2'!D45, '2-1-2'!E45)</f>
        <v>0.72879000000000005</v>
      </c>
      <c r="J46" s="130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130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130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130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130">
        <f>IF(ISNUMBER('2-4-1'!V46),'2-4-1'!V46,IF(ISNUMBER('2-4-1'!U46),'2-4-1'!U46,IF(ISNUMBER('2-4-1'!W46),'2-4-1'!W46,IF(ISNUMBER('2-4-1'!T46),'2-4-1'!T46,IF(ISNUMBER('2-4-1'!X46),'2-4-1'!X46,IF(ISNUMBER('2-4-1'!S46),'2-4-1'!S46,'2016'!N46))))))</f>
        <v>15.871</v>
      </c>
      <c r="O46" s="130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130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130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130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130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130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130">
        <f>IF(ISNUMBER('3-1'!I45), '3-1'!I45, "XXX")</f>
        <v>0.876</v>
      </c>
      <c r="Y46" s="130">
        <f>'3-2'!Q45</f>
        <v>1.1693857910000001</v>
      </c>
    </row>
    <row r="47" spans="1:25" ht="15">
      <c r="A47" s="19" t="s">
        <v>56</v>
      </c>
      <c r="B47" s="166" t="s">
        <v>56</v>
      </c>
      <c r="C47" s="165" t="str">
        <f>IF(ISNUMBER('1-1'!H47),'1-1'!H47, "XXX")</f>
        <v>XXX</v>
      </c>
      <c r="D47" s="130" t="str">
        <f>IF(UCDP!Y47, UCDP!Y47, "0.0")</f>
        <v>0.0</v>
      </c>
      <c r="E47" s="130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130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130" t="str">
        <f>IF(ISNUMBER('1-5'!H46),'1-5'!H46, "XXX")</f>
        <v>XXX</v>
      </c>
      <c r="H47" s="130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130">
        <f>AVERAGE('2-1-2'!D46, '2-1-2'!E46)</f>
        <v>0.13769000000000001</v>
      </c>
      <c r="J47" s="130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130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130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130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130" t="str">
        <f>IF(ISNUMBER('2-4-1'!V47),'2-4-1'!V47,IF(ISNUMBER('2-4-1'!U47),'2-4-1'!U47,IF(ISNUMBER('2-4-1'!W47),'2-4-1'!W47,IF(ISNUMBER('2-4-1'!T47),'2-4-1'!T47,IF(ISNUMBER('2-4-1'!X47),'2-4-1'!X47,IF(ISNUMBER('2-4-1'!S47),'2-4-1'!S47,'2016'!N47))))))</f>
        <v>XXX</v>
      </c>
      <c r="O47" s="130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130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130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130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130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130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130">
        <f>IF(ISNUMBER('3-1'!I46), '3-1'!I46, "XXX")</f>
        <v>0.13200000000000001</v>
      </c>
      <c r="Y47" s="130">
        <f>'3-2'!Q46</f>
        <v>-1.152706027</v>
      </c>
    </row>
    <row r="48" spans="1:25" ht="15">
      <c r="A48" s="19" t="s">
        <v>57</v>
      </c>
      <c r="B48" s="166" t="s">
        <v>57</v>
      </c>
      <c r="C48" s="165">
        <f>IF(ISNUMBER('1-1'!H48),'1-1'!H48, "XXX")</f>
        <v>8.1</v>
      </c>
      <c r="D48" s="130">
        <f>IF(UCDP!Y48, UCDP!Y48, "0.0")</f>
        <v>5.7650093521351697E-3</v>
      </c>
      <c r="E48" s="130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130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130">
        <f>IF(ISNUMBER('1-5'!H47),'1-5'!H47, "XXX")</f>
        <v>8.6999999999999993</v>
      </c>
      <c r="H48" s="130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130">
        <f>AVERAGE('2-1-2'!D47, '2-1-2'!E47)</f>
        <v>1.7944999999999999E-2</v>
      </c>
      <c r="J48" s="130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130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130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130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130">
        <f>IF(ISNUMBER('2-4-1'!V48),'2-4-1'!V48,IF(ISNUMBER('2-4-1'!U48),'2-4-1'!U48,IF(ISNUMBER('2-4-1'!W48),'2-4-1'!W48,IF(ISNUMBER('2-4-1'!T48),'2-4-1'!T48,IF(ISNUMBER('2-4-1'!X48),'2-4-1'!X48,IF(ISNUMBER('2-4-1'!S48),'2-4-1'!S48,'2016'!N48))))))</f>
        <v>3.1721786015164279</v>
      </c>
      <c r="O48" s="130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130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130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130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130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130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130">
        <f>IF(ISNUMBER('3-1'!I47), '3-1'!I47, "XXX")</f>
        <v>0.22600000000000001</v>
      </c>
      <c r="Y48" s="130">
        <f>'3-2'!Q47</f>
        <v>-1.202544332</v>
      </c>
    </row>
    <row r="49" spans="1:25" ht="15">
      <c r="A49" s="19" t="s">
        <v>58</v>
      </c>
      <c r="B49" s="166" t="s">
        <v>58</v>
      </c>
      <c r="C49" s="165">
        <f>IF(ISNUMBER('1-1'!H49),'1-1'!H49, "XXX")</f>
        <v>6.9</v>
      </c>
      <c r="D49" s="130" t="str">
        <f>IF(UCDP!Y49, UCDP!Y49, "0.0")</f>
        <v>0.0</v>
      </c>
      <c r="E49" s="130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130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130">
        <f>IF(ISNUMBER('1-5'!H48),'1-5'!H48, "XXX")</f>
        <v>7.3</v>
      </c>
      <c r="H49" s="130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130">
        <f>AVERAGE('2-1-2'!D48, '2-1-2'!E48)</f>
        <v>0.265295</v>
      </c>
      <c r="J49" s="130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130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130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130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130">
        <f>IF(ISNUMBER('2-4-1'!V49),'2-4-1'!V49,IF(ISNUMBER('2-4-1'!U49),'2-4-1'!U49,IF(ISNUMBER('2-4-1'!W49),'2-4-1'!W49,IF(ISNUMBER('2-4-1'!T49),'2-4-1'!T49,IF(ISNUMBER('2-4-1'!X49),'2-4-1'!X49,IF(ISNUMBER('2-4-1'!S49),'2-4-1'!S49,'2016'!N49))))))</f>
        <v>3.3932081100000007</v>
      </c>
      <c r="O49" s="130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130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130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130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130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130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130">
        <f>IF(ISNUMBER('3-1'!I48), '3-1'!I48, "XXX")</f>
        <v>0.14699999999999999</v>
      </c>
      <c r="Y49" s="130">
        <f>'3-2'!Q48</f>
        <v>-0.808685243</v>
      </c>
    </row>
    <row r="50" spans="1:25" ht="15">
      <c r="A50" s="19" t="s">
        <v>59</v>
      </c>
      <c r="B50" s="166" t="s">
        <v>59</v>
      </c>
      <c r="C50" s="165">
        <f>IF(ISNUMBER('1-1'!H50),'1-1'!H50, "XXX")</f>
        <v>1</v>
      </c>
      <c r="D50" s="130" t="str">
        <f>IF(UCDP!Y50, UCDP!Y50, "0.0")</f>
        <v>0.0</v>
      </c>
      <c r="E50" s="130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130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130">
        <f>IF(ISNUMBER('1-5'!H49),'1-5'!H49, "XXX")</f>
        <v>1.1000000000000001</v>
      </c>
      <c r="H50" s="130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130">
        <f>AVERAGE('2-1-2'!D49, '2-1-2'!E49)</f>
        <v>0.79095000000000004</v>
      </c>
      <c r="J50" s="130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130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130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130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130">
        <f>IF(ISNUMBER('2-4-1'!V50),'2-4-1'!V50,IF(ISNUMBER('2-4-1'!U50),'2-4-1'!U50,IF(ISNUMBER('2-4-1'!W50),'2-4-1'!W50,IF(ISNUMBER('2-4-1'!T50),'2-4-1'!T50,IF(ISNUMBER('2-4-1'!X50),'2-4-1'!X50,IF(ISNUMBER('2-4-1'!S50),'2-4-1'!S50,'2016'!N50))))))</f>
        <v>29.481999999999999</v>
      </c>
      <c r="O50" s="130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130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130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130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130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130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130">
        <f>IF(ISNUMBER('3-1'!I49), '3-1'!I49, "XXX")</f>
        <v>0.88700000000000001</v>
      </c>
      <c r="Y50" s="130">
        <f>'3-2'!Q49</f>
        <v>1.615270376</v>
      </c>
    </row>
    <row r="51" spans="1:25" ht="15">
      <c r="A51" s="19" t="s">
        <v>60</v>
      </c>
      <c r="B51" s="166" t="s">
        <v>60</v>
      </c>
      <c r="C51" s="165">
        <f>IF(ISNUMBER('1-1'!H51),'1-1'!H51, "XXX")</f>
        <v>1.4</v>
      </c>
      <c r="D51" s="130" t="str">
        <f>IF(UCDP!Y51, UCDP!Y51, "0.0")</f>
        <v>0.0</v>
      </c>
      <c r="E51" s="130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130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130">
        <f>IF(ISNUMBER('1-5'!H50),'1-5'!H50, "XXX")</f>
        <v>2.4</v>
      </c>
      <c r="H51" s="130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130">
        <f>AVERAGE('2-1-2'!D50, '2-1-2'!E50)</f>
        <v>0.795265</v>
      </c>
      <c r="J51" s="130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130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130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130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130">
        <f>IF(ISNUMBER('2-4-1'!V51),'2-4-1'!V51,IF(ISNUMBER('2-4-1'!U51),'2-4-1'!U51,IF(ISNUMBER('2-4-1'!W51),'2-4-1'!W51,IF(ISNUMBER('2-4-1'!T51),'2-4-1'!T51,IF(ISNUMBER('2-4-1'!X51),'2-4-1'!X51,IF(ISNUMBER('2-4-1'!S51),'2-4-1'!S51,'2016'!N51))))))</f>
        <v>31.492999999999999</v>
      </c>
      <c r="O51" s="130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130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130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130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130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130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130">
        <f>IF(ISNUMBER('3-1'!I50), '3-1'!I50, "XXX")</f>
        <v>0.89500000000000002</v>
      </c>
      <c r="Y51" s="130">
        <f>'3-2'!Q50</f>
        <v>1.2693139309999999</v>
      </c>
    </row>
    <row r="52" spans="1:25" ht="15">
      <c r="A52" s="19" t="s">
        <v>61</v>
      </c>
      <c r="B52" s="166" t="s">
        <v>61</v>
      </c>
      <c r="C52" s="165">
        <f>IF(ISNUMBER('1-1'!H52),'1-1'!H52, "XXX")</f>
        <v>5.4</v>
      </c>
      <c r="D52" s="130" t="str">
        <f>IF(UCDP!Y52, UCDP!Y52, "0.0")</f>
        <v>0.0</v>
      </c>
      <c r="E52" s="130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130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130">
        <f>IF(ISNUMBER('1-5'!H51),'1-5'!H51, "XXX")</f>
        <v>6.8</v>
      </c>
      <c r="H52" s="130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130">
        <f>AVERAGE('2-1-2'!D51, '2-1-2'!E51)</f>
        <v>0.19276499999999999</v>
      </c>
      <c r="J52" s="130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130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130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130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130" t="str">
        <f>IF(ISNUMBER('2-4-1'!V52),'2-4-1'!V52,IF(ISNUMBER('2-4-1'!U52),'2-4-1'!U52,IF(ISNUMBER('2-4-1'!W52),'2-4-1'!W52,IF(ISNUMBER('2-4-1'!T52),'2-4-1'!T52,IF(ISNUMBER('2-4-1'!X52),'2-4-1'!X52,IF(ISNUMBER('2-4-1'!S52),'2-4-1'!S52,'2016'!N52))))))</f>
        <v>XXX</v>
      </c>
      <c r="O52" s="130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130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130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130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130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130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130">
        <f>IF(ISNUMBER('3-1'!I51), '3-1'!I51, "XXX")</f>
        <v>0.378</v>
      </c>
      <c r="Y52" s="130">
        <f>'3-2'!Q51</f>
        <v>-0.76355230799999996</v>
      </c>
    </row>
    <row r="53" spans="1:25" ht="15">
      <c r="A53" s="19" t="s">
        <v>189</v>
      </c>
      <c r="B53" s="166" t="s">
        <v>62</v>
      </c>
      <c r="C53" s="165">
        <f>IF(ISNUMBER('1-1'!H53),'1-1'!H53, "XXX")</f>
        <v>6.9</v>
      </c>
      <c r="D53" s="130" t="str">
        <f>IF(UCDP!Y53, UCDP!Y53, "0.0")</f>
        <v>0.0</v>
      </c>
      <c r="E53" s="130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130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130">
        <f>IF(ISNUMBER('1-5'!H52),'1-5'!H52, "XXX")</f>
        <v>8</v>
      </c>
      <c r="H53" s="130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130">
        <f>AVERAGE('2-1-2'!D52, '2-1-2'!E52)</f>
        <v>0.14126499999999997</v>
      </c>
      <c r="J53" s="130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130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130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130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130">
        <f>IF(ISNUMBER('2-4-1'!V53),'2-4-1'!V53,IF(ISNUMBER('2-4-1'!U53),'2-4-1'!U53,IF(ISNUMBER('2-4-1'!W53),'2-4-1'!W53,IF(ISNUMBER('2-4-1'!T53),'2-4-1'!T53,IF(ISNUMBER('2-4-1'!X53),'2-4-1'!X53,IF(ISNUMBER('2-4-1'!S53),'2-4-1'!S53,'2016'!N53))))))</f>
        <v>4.2116284500000001</v>
      </c>
      <c r="O53" s="130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130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130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130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130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130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130">
        <f>IF(ISNUMBER('3-1'!I52), '3-1'!I52, "XXX")</f>
        <v>0.245</v>
      </c>
      <c r="Y53" s="130">
        <f>'3-2'!Q52</f>
        <v>-1.148164988</v>
      </c>
    </row>
    <row r="54" spans="1:25" ht="15">
      <c r="A54" s="19" t="s">
        <v>63</v>
      </c>
      <c r="B54" s="166" t="s">
        <v>63</v>
      </c>
      <c r="C54" s="165">
        <f>IF(ISNUMBER('1-1'!H54),'1-1'!H54, "XXX")</f>
        <v>7.9</v>
      </c>
      <c r="D54" s="130" t="str">
        <f>IF(UCDP!Y54, UCDP!Y54, "0.0")</f>
        <v>0.0</v>
      </c>
      <c r="E54" s="130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130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130">
        <f>IF(ISNUMBER('1-5'!H53),'1-5'!H53, "XXX")</f>
        <v>6.4</v>
      </c>
      <c r="H54" s="130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130">
        <f>AVERAGE('2-1-2'!D53, '2-1-2'!E53)</f>
        <v>0.32945999999999998</v>
      </c>
      <c r="J54" s="130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130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130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130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130">
        <f>IF(ISNUMBER('2-4-1'!V54),'2-4-1'!V54,IF(ISNUMBER('2-4-1'!U54),'2-4-1'!U54,IF(ISNUMBER('2-4-1'!W54),'2-4-1'!W54,IF(ISNUMBER('2-4-1'!T54),'2-4-1'!T54,IF(ISNUMBER('2-4-1'!X54),'2-4-1'!X54,IF(ISNUMBER('2-4-1'!S54),'2-4-1'!S54,'2016'!N54))))))</f>
        <v>9.40055387427544</v>
      </c>
      <c r="O54" s="130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130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130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130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130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130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130">
        <f>IF(ISNUMBER('3-1'!I53), '3-1'!I53, "XXX")</f>
        <v>0.626</v>
      </c>
      <c r="Y54" s="130">
        <f>'3-2'!Q53</f>
        <v>0.214664832</v>
      </c>
    </row>
    <row r="55" spans="1:25" ht="15">
      <c r="A55" s="19" t="s">
        <v>64</v>
      </c>
      <c r="B55" s="166" t="s">
        <v>64</v>
      </c>
      <c r="C55" s="165">
        <f>IF(ISNUMBER('1-1'!H55),'1-1'!H55, "XXX")</f>
        <v>1.4</v>
      </c>
      <c r="D55" s="130" t="str">
        <f>IF(UCDP!Y55, UCDP!Y55, "0.0")</f>
        <v>0.0</v>
      </c>
      <c r="E55" s="130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130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130">
        <f>IF(ISNUMBER('1-5'!H54),'1-5'!H54, "XXX")</f>
        <v>1.9</v>
      </c>
      <c r="H55" s="130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130">
        <f>AVERAGE('2-1-2'!D54, '2-1-2'!E54)</f>
        <v>0.78937000000000002</v>
      </c>
      <c r="J55" s="130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130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130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130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130">
        <f>IF(ISNUMBER('2-4-1'!V55),'2-4-1'!V55,IF(ISNUMBER('2-4-1'!U55),'2-4-1'!U55,IF(ISNUMBER('2-4-1'!W55),'2-4-1'!W55,IF(ISNUMBER('2-4-1'!T55),'2-4-1'!T55,IF(ISNUMBER('2-4-1'!X55),'2-4-1'!X55,IF(ISNUMBER('2-4-1'!S55),'2-4-1'!S55,'2016'!N55))))))</f>
        <v>24.757999999999999</v>
      </c>
      <c r="O55" s="130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130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130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130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130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130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130">
        <f>IF(ISNUMBER('3-1'!I54), '3-1'!I54, "XXX")</f>
        <v>0.89900000000000002</v>
      </c>
      <c r="Y55" s="130">
        <f>'3-2'!Q54</f>
        <v>1.4517775770000001</v>
      </c>
    </row>
    <row r="56" spans="1:25" ht="15">
      <c r="A56" s="19" t="s">
        <v>65</v>
      </c>
      <c r="B56" s="166" t="s">
        <v>65</v>
      </c>
      <c r="C56" s="165">
        <f>IF(ISNUMBER('1-1'!H56),'1-1'!H56, "XXX")</f>
        <v>6</v>
      </c>
      <c r="D56" s="130" t="str">
        <f>IF(UCDP!Y56, UCDP!Y56, "0.0")</f>
        <v>0.0</v>
      </c>
      <c r="E56" s="130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130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130">
        <f>IF(ISNUMBER('1-5'!H55),'1-5'!H55, "XXX")</f>
        <v>4.7</v>
      </c>
      <c r="H56" s="130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130">
        <f>AVERAGE('2-1-2'!D55, '2-1-2'!E55)</f>
        <v>0.17771499999999998</v>
      </c>
      <c r="J56" s="130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130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130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130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130">
        <f>IF(ISNUMBER('2-4-1'!V56),'2-4-1'!V56,IF(ISNUMBER('2-4-1'!U56),'2-4-1'!U56,IF(ISNUMBER('2-4-1'!W56),'2-4-1'!W56,IF(ISNUMBER('2-4-1'!T56),'2-4-1'!T56,IF(ISNUMBER('2-4-1'!X56),'2-4-1'!X56,IF(ISNUMBER('2-4-1'!S56),'2-4-1'!S56,'2016'!N56))))))</f>
        <v>5.3915444839857649</v>
      </c>
      <c r="O56" s="130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130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130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130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130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130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130">
        <f>IF(ISNUMBER('3-1'!I55), '3-1'!I55, "XXX")</f>
        <v>0.754</v>
      </c>
      <c r="Y56" s="130">
        <f>'3-2'!Q55</f>
        <v>0.50753623199999998</v>
      </c>
    </row>
    <row r="57" spans="1:25" ht="15">
      <c r="A57" s="19" t="s">
        <v>66</v>
      </c>
      <c r="B57" s="166" t="s">
        <v>66</v>
      </c>
      <c r="C57" s="165">
        <f>IF(ISNUMBER('1-1'!H57),'1-1'!H57, "XXX")</f>
        <v>5.0999999999999996</v>
      </c>
      <c r="D57" s="130" t="str">
        <f>IF(UCDP!Y57, UCDP!Y57, "0.0")</f>
        <v>0.0</v>
      </c>
      <c r="E57" s="130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130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130">
        <f>IF(ISNUMBER('1-5'!H56),'1-5'!H56, "XXX")</f>
        <v>3</v>
      </c>
      <c r="H57" s="130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130">
        <f>AVERAGE('2-1-2'!D56, '2-1-2'!E56)</f>
        <v>0.6040049999999999</v>
      </c>
      <c r="J57" s="130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130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130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130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130">
        <f>IF(ISNUMBER('2-4-1'!V57),'2-4-1'!V57,IF(ISNUMBER('2-4-1'!U57),'2-4-1'!U57,IF(ISNUMBER('2-4-1'!W57),'2-4-1'!W57,IF(ISNUMBER('2-4-1'!T57),'2-4-1'!T57,IF(ISNUMBER('2-4-1'!X57),'2-4-1'!X57,IF(ISNUMBER('2-4-1'!S57),'2-4-1'!S57,'2016'!N57))))))</f>
        <v>26.04</v>
      </c>
      <c r="O57" s="130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130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130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130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130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130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130">
        <f>IF(ISNUMBER('3-1'!I56), '3-1'!I56, "XXX")</f>
        <v>0.88300000000000001</v>
      </c>
      <c r="Y57" s="130">
        <f>'3-2'!Q56</f>
        <v>0.75002956399999998</v>
      </c>
    </row>
    <row r="58" spans="1:25" ht="15">
      <c r="A58" s="19" t="s">
        <v>67</v>
      </c>
      <c r="B58" s="166" t="s">
        <v>67</v>
      </c>
      <c r="C58" s="165">
        <f>IF(ISNUMBER('1-1'!H58),'1-1'!H58, "XXX")</f>
        <v>5.4</v>
      </c>
      <c r="D58" s="130" t="str">
        <f>IF(UCDP!Y58, UCDP!Y58, "0.0")</f>
        <v>0.0</v>
      </c>
      <c r="E58" s="130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130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130">
        <f>IF(ISNUMBER('1-5'!H57),'1-5'!H57, "XXX")</f>
        <v>6.6</v>
      </c>
      <c r="H58" s="130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130">
        <f>AVERAGE('2-1-2'!D57, '2-1-2'!E57)</f>
        <v>0.24795</v>
      </c>
      <c r="J58" s="130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130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130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130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130">
        <f>IF(ISNUMBER('2-4-1'!V58),'2-4-1'!V58,IF(ISNUMBER('2-4-1'!U58),'2-4-1'!U58,IF(ISNUMBER('2-4-1'!W58),'2-4-1'!W58,IF(ISNUMBER('2-4-1'!T58),'2-4-1'!T58,IF(ISNUMBER('2-4-1'!X58),'2-4-1'!X58,IF(ISNUMBER('2-4-1'!S58),'2-4-1'!S58,'2016'!N58))))))</f>
        <v>4.3899999999999997</v>
      </c>
      <c r="O58" s="130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130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130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130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130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130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130">
        <f>IF(ISNUMBER('3-1'!I57), '3-1'!I57, "XXX")</f>
        <v>0.57999999999999996</v>
      </c>
      <c r="Y58" s="130">
        <f>'3-2'!Q57</f>
        <v>-0.27862581600000003</v>
      </c>
    </row>
    <row r="59" spans="1:25" ht="15">
      <c r="A59" s="19" t="s">
        <v>68</v>
      </c>
      <c r="B59" s="166" t="s">
        <v>68</v>
      </c>
      <c r="C59" s="165">
        <f>IF(ISNUMBER('1-1'!H59),'1-1'!H59, "XXX")</f>
        <v>7</v>
      </c>
      <c r="D59" s="130" t="str">
        <f>IF(UCDP!Y59, UCDP!Y59, "0.0")</f>
        <v>0.0</v>
      </c>
      <c r="E59" s="130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130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130">
        <f>IF(ISNUMBER('1-5'!H58),'1-5'!H58, "XXX")</f>
        <v>8.4</v>
      </c>
      <c r="H59" s="130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130">
        <f>AVERAGE('2-1-2'!D58, '2-1-2'!E58)</f>
        <v>4.9769999999999995E-2</v>
      </c>
      <c r="J59" s="130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130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130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130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130">
        <f>IF(ISNUMBER('2-4-1'!V59),'2-4-1'!V59,IF(ISNUMBER('2-4-1'!U59),'2-4-1'!U59,IF(ISNUMBER('2-4-1'!W59),'2-4-1'!W59,IF(ISNUMBER('2-4-1'!T59),'2-4-1'!T59,IF(ISNUMBER('2-4-1'!X59),'2-4-1'!X59,IF(ISNUMBER('2-4-1'!S59),'2-4-1'!S59,'2016'!N59))))))</f>
        <v>2.4726754436176304</v>
      </c>
      <c r="O59" s="130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130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130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130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130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130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130">
        <f>IF(ISNUMBER('3-1'!I58), '3-1'!I58, "XXX")</f>
        <v>0.318</v>
      </c>
      <c r="Y59" s="130">
        <f>'3-2'!Q58</f>
        <v>-0.91876608100000001</v>
      </c>
    </row>
    <row r="60" spans="1:25" ht="15">
      <c r="A60" s="19" t="s">
        <v>69</v>
      </c>
      <c r="B60" s="166" t="s">
        <v>69</v>
      </c>
      <c r="C60" s="165">
        <f>IF(ISNUMBER('1-1'!H60),'1-1'!H60, "XXX")</f>
        <v>9.9</v>
      </c>
      <c r="D60" s="130" t="str">
        <f>IF(UCDP!Y60, UCDP!Y60, "0.0")</f>
        <v>0.0</v>
      </c>
      <c r="E60" s="130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130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130">
        <f>IF(ISNUMBER('1-5'!H59),'1-5'!H59, "XXX")</f>
        <v>7.6</v>
      </c>
      <c r="H60" s="130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130">
        <f>AVERAGE('2-1-2'!D59, '2-1-2'!E59)</f>
        <v>8.2500000000000004E-2</v>
      </c>
      <c r="J60" s="130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130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130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130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130">
        <f>IF(ISNUMBER('2-4-1'!V60),'2-4-1'!V60,IF(ISNUMBER('2-4-1'!U60),'2-4-1'!U60,IF(ISNUMBER('2-4-1'!W60),'2-4-1'!W60,IF(ISNUMBER('2-4-1'!T60),'2-4-1'!T60,IF(ISNUMBER('2-4-1'!X60),'2-4-1'!X60,IF(ISNUMBER('2-4-1'!S60),'2-4-1'!S60,'2016'!N60))))))</f>
        <v>3.27</v>
      </c>
      <c r="O60" s="130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130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130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130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130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130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130">
        <f>IF(ISNUMBER('3-1'!I59), '3-1'!I59, "XXX")</f>
        <v>0.43</v>
      </c>
      <c r="Y60" s="130">
        <f>'3-2'!Q59</f>
        <v>-0.65235042600000004</v>
      </c>
    </row>
    <row r="61" spans="1:25" ht="15">
      <c r="A61" s="19" t="s">
        <v>70</v>
      </c>
      <c r="B61" s="166" t="s">
        <v>70</v>
      </c>
      <c r="C61" s="165">
        <f>IF(ISNUMBER('1-1'!H61),'1-1'!H61, "XXX")</f>
        <v>6.9</v>
      </c>
      <c r="D61" s="130" t="str">
        <f>IF(UCDP!Y61, UCDP!Y61, "0.0")</f>
        <v>0.0</v>
      </c>
      <c r="E61" s="130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130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130">
        <f>IF(ISNUMBER('1-5'!H60),'1-5'!H60, "XXX")</f>
        <v>6.3</v>
      </c>
      <c r="H61" s="130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130">
        <f>AVERAGE('2-1-2'!D60, '2-1-2'!E60)</f>
        <v>0.20621500000000001</v>
      </c>
      <c r="J61" s="130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130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130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130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130">
        <f>IF(ISNUMBER('2-4-1'!V61),'2-4-1'!V61,IF(ISNUMBER('2-4-1'!U61),'2-4-1'!U61,IF(ISNUMBER('2-4-1'!W61),'2-4-1'!W61,IF(ISNUMBER('2-4-1'!T61),'2-4-1'!T61,IF(ISNUMBER('2-4-1'!X61),'2-4-1'!X61,IF(ISNUMBER('2-4-1'!S61),'2-4-1'!S61,'2016'!N61))))))</f>
        <v>4.3899999999999997</v>
      </c>
      <c r="O61" s="130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130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130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130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130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130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130">
        <f>IF(ISNUMBER('3-1'!I60), '3-1'!I60, "XXX")</f>
        <v>0.42499999999999999</v>
      </c>
      <c r="Y61" s="130">
        <f>'3-2'!Q60</f>
        <v>-0.38442108000000003</v>
      </c>
    </row>
    <row r="62" spans="1:25" ht="15">
      <c r="A62" s="19" t="s">
        <v>71</v>
      </c>
      <c r="B62" s="166" t="s">
        <v>71</v>
      </c>
      <c r="C62" s="165">
        <f>IF(ISNUMBER('1-1'!H62),'1-1'!H62, "XXX")</f>
        <v>3.8</v>
      </c>
      <c r="D62" s="130" t="str">
        <f>IF(UCDP!Y62, UCDP!Y62, "0.0")</f>
        <v>0.0</v>
      </c>
      <c r="E62" s="130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130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130">
        <f>IF(ISNUMBER('1-5'!H61),'1-5'!H61, "XXX")</f>
        <v>3.4</v>
      </c>
      <c r="H62" s="130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130">
        <f>AVERAGE('2-1-2'!D61, '2-1-2'!E61)</f>
        <v>0.56651000000000007</v>
      </c>
      <c r="J62" s="130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130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130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130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130">
        <f>IF(ISNUMBER('2-4-1'!V62),'2-4-1'!V62,IF(ISNUMBER('2-4-1'!U62),'2-4-1'!U62,IF(ISNUMBER('2-4-1'!W62),'2-4-1'!W62,IF(ISNUMBER('2-4-1'!T62),'2-4-1'!T62,IF(ISNUMBER('2-4-1'!X62),'2-4-1'!X62,IF(ISNUMBER('2-4-1'!S62),'2-4-1'!S62,'2016'!N62))))))</f>
        <v>22.108000000000001</v>
      </c>
      <c r="O62" s="130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130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130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130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130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130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130">
        <f>IF(ISNUMBER('3-1'!I61), '3-1'!I61, "XXX")</f>
        <v>0.73299999999999998</v>
      </c>
      <c r="Y62" s="130">
        <f>'3-2'!Q61</f>
        <v>0.79878759399999999</v>
      </c>
    </row>
    <row r="63" spans="1:25" ht="15">
      <c r="A63" s="19" t="s">
        <v>72</v>
      </c>
      <c r="B63" s="166" t="s">
        <v>72</v>
      </c>
      <c r="C63" s="165">
        <f>IF(ISNUMBER('1-1'!H63),'1-1'!H63, "XXX")</f>
        <v>5.2</v>
      </c>
      <c r="D63" s="130" t="str">
        <f>IF(UCDP!Y63, UCDP!Y63, "0.0")</f>
        <v>0.0</v>
      </c>
      <c r="E63" s="130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130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130">
        <f>IF(ISNUMBER('1-5'!H62),'1-5'!H62, "XXX")</f>
        <v>1.3</v>
      </c>
      <c r="H63" s="130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130">
        <f>AVERAGE('2-1-2'!D62, '2-1-2'!E62)</f>
        <v>0.86811000000000005</v>
      </c>
      <c r="J63" s="130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130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130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130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130">
        <f>IF(ISNUMBER('2-4-1'!V63),'2-4-1'!V63,IF(ISNUMBER('2-4-1'!U63),'2-4-1'!U63,IF(ISNUMBER('2-4-1'!W63),'2-4-1'!W63,IF(ISNUMBER('2-4-1'!T63),'2-4-1'!T63,IF(ISNUMBER('2-4-1'!X63),'2-4-1'!X63,IF(ISNUMBER('2-4-1'!S63),'2-4-1'!S63,'2016'!N63))))))</f>
        <v>16.603000000000002</v>
      </c>
      <c r="O63" s="130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130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130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130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130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130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130">
        <f>IF(ISNUMBER('3-1'!I62), '3-1'!I62, "XXX")</f>
        <v>0.86299999999999999</v>
      </c>
      <c r="Y63" s="130">
        <f>'3-2'!Q62</f>
        <v>1.4843224290000001</v>
      </c>
    </row>
    <row r="64" spans="1:25" ht="15">
      <c r="A64" s="19" t="s">
        <v>73</v>
      </c>
      <c r="B64" s="166" t="s">
        <v>73</v>
      </c>
      <c r="C64" s="165">
        <f>IF(ISNUMBER('1-1'!H64),'1-1'!H64, "XXX")</f>
        <v>5.2</v>
      </c>
      <c r="D64" s="130">
        <f>IF(UCDP!Y64, UCDP!Y64, "0.0")</f>
        <v>3.2400587115556808E-3</v>
      </c>
      <c r="E64" s="130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130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130">
        <f>IF(ISNUMBER('1-5'!H63),'1-5'!H63, "XXX")</f>
        <v>5.9</v>
      </c>
      <c r="H64" s="130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130">
        <f>AVERAGE('2-1-2'!D63, '2-1-2'!E63)</f>
        <v>0.1237</v>
      </c>
      <c r="J64" s="130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130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130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130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130">
        <f>IF(ISNUMBER('2-4-1'!V64),'2-4-1'!V64,IF(ISNUMBER('2-4-1'!U64),'2-4-1'!U64,IF(ISNUMBER('2-4-1'!W64),'2-4-1'!W64,IF(ISNUMBER('2-4-1'!T64),'2-4-1'!T64,IF(ISNUMBER('2-4-1'!X64),'2-4-1'!X64,IF(ISNUMBER('2-4-1'!S64),'2-4-1'!S64,'2016'!N64))))))</f>
        <v>2.387485420316207</v>
      </c>
      <c r="O64" s="130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130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130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130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130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130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130">
        <f>IF(ISNUMBER('3-1'!I63), '3-1'!I63, "XXX")</f>
        <v>0.69499999999999995</v>
      </c>
      <c r="Y64" s="130">
        <f>'3-2'!Q63</f>
        <v>0.50161063699999997</v>
      </c>
    </row>
    <row r="65" spans="1:25" ht="15">
      <c r="A65" s="19" t="s">
        <v>74</v>
      </c>
      <c r="B65" s="166" t="s">
        <v>74</v>
      </c>
      <c r="C65" s="165">
        <f>IF(ISNUMBER('1-1'!H65),'1-1'!H65, "XXX")</f>
        <v>5.9</v>
      </c>
      <c r="D65" s="130" t="str">
        <f>IF(UCDP!Y65, UCDP!Y65, "0.0")</f>
        <v>0.0</v>
      </c>
      <c r="E65" s="130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130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130">
        <f>IF(ISNUMBER('1-5'!H64),'1-5'!H64, "XXX")</f>
        <v>6.5</v>
      </c>
      <c r="H65" s="130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130">
        <f>AVERAGE('2-1-2'!D64, '2-1-2'!E64)</f>
        <v>0.24754999999999999</v>
      </c>
      <c r="J65" s="130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130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130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130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130">
        <f>IF(ISNUMBER('2-4-1'!V65),'2-4-1'!V65,IF(ISNUMBER('2-4-1'!U65),'2-4-1'!U65,IF(ISNUMBER('2-4-1'!W65),'2-4-1'!W65,IF(ISNUMBER('2-4-1'!T65),'2-4-1'!T65,IF(ISNUMBER('2-4-1'!X65),'2-4-1'!X65,IF(ISNUMBER('2-4-1'!S65),'2-4-1'!S65,'2016'!N65))))))</f>
        <v>1.1101164094281519</v>
      </c>
      <c r="O65" s="130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130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130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130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130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130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130">
        <f>IF(ISNUMBER('3-1'!I64), '3-1'!I64, "XXX")</f>
        <v>0.69199999999999995</v>
      </c>
      <c r="Y65" s="130">
        <f>'3-2'!Q64</f>
        <v>0.11440974499999999</v>
      </c>
    </row>
    <row r="66" spans="1:25" ht="15">
      <c r="A66" s="19" t="s">
        <v>190</v>
      </c>
      <c r="B66" s="166" t="s">
        <v>75</v>
      </c>
      <c r="C66" s="165">
        <f>IF(ISNUMBER('1-1'!H66),'1-1'!H66, "XXX")</f>
        <v>7.5</v>
      </c>
      <c r="D66" s="130" t="str">
        <f>IF(UCDP!Y66, UCDP!Y66, "0.0")</f>
        <v>0.0</v>
      </c>
      <c r="E66" s="130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130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130">
        <f>IF(ISNUMBER('1-5'!H65),'1-5'!H65, "XXX")</f>
        <v>9.4</v>
      </c>
      <c r="H66" s="130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130">
        <f>AVERAGE('2-1-2'!D65, '2-1-2'!E65)</f>
        <v>0.27890499999999996</v>
      </c>
      <c r="J66" s="130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130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130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130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130">
        <f>IF(ISNUMBER('2-4-1'!V66),'2-4-1'!V66,IF(ISNUMBER('2-4-1'!U66),'2-4-1'!U66,IF(ISNUMBER('2-4-1'!W66),'2-4-1'!W66,IF(ISNUMBER('2-4-1'!T66),'2-4-1'!T66,IF(ISNUMBER('2-4-1'!X66),'2-4-1'!X66,IF(ISNUMBER('2-4-1'!S66),'2-4-1'!S66,'2016'!N66))))))</f>
        <v>12.533489885664029</v>
      </c>
      <c r="O66" s="130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130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130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130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130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130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130">
        <f>IF(ISNUMBER('3-1'!I65), '3-1'!I65, "XXX")</f>
        <v>0.19900000000000001</v>
      </c>
      <c r="Y66" s="130">
        <f>'3-2'!Q65</f>
        <v>-1.490880489</v>
      </c>
    </row>
    <row r="67" spans="1:25" ht="15">
      <c r="A67" s="19" t="s">
        <v>76</v>
      </c>
      <c r="B67" s="166" t="s">
        <v>76</v>
      </c>
      <c r="C67" s="165">
        <f>IF(ISNUMBER('1-1'!H67),'1-1'!H67, "XXX")</f>
        <v>8.5</v>
      </c>
      <c r="D67" s="130">
        <f>IF(UCDP!Y67, UCDP!Y67, "0.0")</f>
        <v>1.3106621279915784</v>
      </c>
      <c r="E67" s="130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130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130">
        <f>IF(ISNUMBER('1-5'!H66),'1-5'!H66, "XXX")</f>
        <v>8.6</v>
      </c>
      <c r="H67" s="130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130">
        <f>AVERAGE('2-1-2'!D66, '2-1-2'!E66)</f>
        <v>0.16870499999999999</v>
      </c>
      <c r="J67" s="130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130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130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130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130">
        <f>IF(ISNUMBER('2-4-1'!V67),'2-4-1'!V67,IF(ISNUMBER('2-4-1'!U67),'2-4-1'!U67,IF(ISNUMBER('2-4-1'!W67),'2-4-1'!W67,IF(ISNUMBER('2-4-1'!T67),'2-4-1'!T67,IF(ISNUMBER('2-4-1'!X67),'2-4-1'!X67,IF(ISNUMBER('2-4-1'!S67),'2-4-1'!S67,'2016'!N67))))))</f>
        <v>7.6</v>
      </c>
      <c r="O67" s="130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130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130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130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130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130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130">
        <f>IF(ISNUMBER('3-1'!I66), '3-1'!I66, "XXX")</f>
        <v>0.41899999999999998</v>
      </c>
      <c r="Y67" s="130">
        <f>'3-2'!Q66</f>
        <v>-0.95280832100000001</v>
      </c>
    </row>
    <row r="68" spans="1:25" ht="15">
      <c r="A68" s="19" t="s">
        <v>77</v>
      </c>
      <c r="B68" s="166" t="s">
        <v>77</v>
      </c>
      <c r="C68" s="165">
        <f>IF(ISNUMBER('1-1'!H68),'1-1'!H68, "XXX")</f>
        <v>2.2000000000000002</v>
      </c>
      <c r="D68" s="130" t="str">
        <f>IF(UCDP!Y68, UCDP!Y68, "0.0")</f>
        <v>0.0</v>
      </c>
      <c r="E68" s="130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130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130">
        <f>IF(ISNUMBER('1-5'!H67),'1-5'!H67, "XXX")</f>
        <v>1.3</v>
      </c>
      <c r="H68" s="130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130">
        <f>AVERAGE('2-1-2'!D67, '2-1-2'!E67)</f>
        <v>0.67962</v>
      </c>
      <c r="J68" s="130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130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130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130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130">
        <f>IF(ISNUMBER('2-4-1'!V68),'2-4-1'!V68,IF(ISNUMBER('2-4-1'!U68),'2-4-1'!U68,IF(ISNUMBER('2-4-1'!W68),'2-4-1'!W68,IF(ISNUMBER('2-4-1'!T68),'2-4-1'!T68,IF(ISNUMBER('2-4-1'!X68),'2-4-1'!X68,IF(ISNUMBER('2-4-1'!S68),'2-4-1'!S68,'2016'!N68))))))</f>
        <v>20.228999999999999</v>
      </c>
      <c r="O68" s="130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130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130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130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130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130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130">
        <f>IF(ISNUMBER('3-1'!I67), '3-1'!I67, "XXX")</f>
        <v>0.88700000000000001</v>
      </c>
      <c r="Y68" s="130">
        <f>'3-2'!Q67</f>
        <v>1.3595916029999999</v>
      </c>
    </row>
    <row r="69" spans="1:25" ht="15">
      <c r="A69" s="19" t="s">
        <v>78</v>
      </c>
      <c r="B69" s="166" t="s">
        <v>176</v>
      </c>
      <c r="C69" s="165">
        <f>IF(ISNUMBER('1-1'!H69),'1-1'!H69, "XXX")</f>
        <v>7.7</v>
      </c>
      <c r="D69" s="130">
        <f>IF(UCDP!Y69, UCDP!Y69, "0.0")</f>
        <v>0.64640288475746854</v>
      </c>
      <c r="E69" s="130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130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130">
        <f>IF(ISNUMBER('1-5'!H68),'1-5'!H68, "XXX")</f>
        <v>7.6</v>
      </c>
      <c r="H69" s="130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130">
        <f>AVERAGE('2-1-2'!D68, '2-1-2'!E68)</f>
        <v>0.70294499999999993</v>
      </c>
      <c r="J69" s="130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130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130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130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130">
        <f>IF(ISNUMBER('2-4-1'!V69),'2-4-1'!V69,IF(ISNUMBER('2-4-1'!U69),'2-4-1'!U69,IF(ISNUMBER('2-4-1'!W69),'2-4-1'!W69,IF(ISNUMBER('2-4-1'!T69),'2-4-1'!T69,IF(ISNUMBER('2-4-1'!X69),'2-4-1'!X69,IF(ISNUMBER('2-4-1'!S69),'2-4-1'!S69,'2016'!N69))))))</f>
        <v>16.116</v>
      </c>
      <c r="O69" s="130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130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130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130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130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130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130">
        <f>IF(ISNUMBER('3-1'!I68), '3-1'!I68, "XXX")</f>
        <v>0.73599999999999999</v>
      </c>
      <c r="Y69" s="130">
        <f>'3-2'!Q68</f>
        <v>0.71304726600000001</v>
      </c>
    </row>
    <row r="70" spans="1:25" ht="15">
      <c r="A70" s="19" t="s">
        <v>79</v>
      </c>
      <c r="B70" s="166" t="s">
        <v>79</v>
      </c>
      <c r="C70" s="165">
        <f>IF(ISNUMBER('1-1'!H70),'1-1'!H70, "XXX")</f>
        <v>2</v>
      </c>
      <c r="D70" s="130" t="str">
        <f>IF(UCDP!Y70, UCDP!Y70, "0.0")</f>
        <v>0.0</v>
      </c>
      <c r="E70" s="130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130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130">
        <f>IF(ISNUMBER('1-5'!H69),'1-5'!H69, "XXX")</f>
        <v>2.9</v>
      </c>
      <c r="H70" s="130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130">
        <f>AVERAGE('2-1-2'!D69, '2-1-2'!E69)</f>
        <v>0.6721950000000001</v>
      </c>
      <c r="J70" s="130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130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130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130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130">
        <f>IF(ISNUMBER('2-4-1'!V70),'2-4-1'!V70,IF(ISNUMBER('2-4-1'!U70),'2-4-1'!U70,IF(ISNUMBER('2-4-1'!W70),'2-4-1'!W70,IF(ISNUMBER('2-4-1'!T70),'2-4-1'!T70,IF(ISNUMBER('2-4-1'!X70),'2-4-1'!X70,IF(ISNUMBER('2-4-1'!S70),'2-4-1'!S70,'2016'!N70))))))</f>
        <v>28.619</v>
      </c>
      <c r="O70" s="130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130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130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130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130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130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130">
        <f>IF(ISNUMBER('3-1'!I69), '3-1'!I69, "XXX")</f>
        <v>0.86699999999999999</v>
      </c>
      <c r="Y70" s="130">
        <f>'3-2'!Q69</f>
        <v>1.0106333489999999</v>
      </c>
    </row>
    <row r="71" spans="1:25" ht="15">
      <c r="A71" s="19" t="s">
        <v>80</v>
      </c>
      <c r="B71" s="166" t="s">
        <v>80</v>
      </c>
      <c r="C71" s="165">
        <f>IF(ISNUMBER('1-1'!H71),'1-1'!H71, "XXX")</f>
        <v>6.3</v>
      </c>
      <c r="D71" s="130" t="str">
        <f>IF(UCDP!Y71, UCDP!Y71, "0.0")</f>
        <v>0.0</v>
      </c>
      <c r="E71" s="130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130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130">
        <f>IF(ISNUMBER('1-5'!H70),'1-5'!H70, "XXX")</f>
        <v>5</v>
      </c>
      <c r="H71" s="130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130">
        <f>AVERAGE('2-1-2'!D70, '2-1-2'!E70)</f>
        <v>0.27104</v>
      </c>
      <c r="J71" s="130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130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130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130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130">
        <f>IF(ISNUMBER('2-4-1'!V71),'2-4-1'!V71,IF(ISNUMBER('2-4-1'!U71),'2-4-1'!U71,IF(ISNUMBER('2-4-1'!W71),'2-4-1'!W71,IF(ISNUMBER('2-4-1'!T71),'2-4-1'!T71,IF(ISNUMBER('2-4-1'!X71),'2-4-1'!X71,IF(ISNUMBER('2-4-1'!S71),'2-4-1'!S71,'2016'!N71))))))</f>
        <v>4.42</v>
      </c>
      <c r="O71" s="130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130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130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130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130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130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130">
        <f>IF(ISNUMBER('3-1'!I70), '3-1'!I70, "XXX")</f>
        <v>0.81200000000000006</v>
      </c>
      <c r="Y71" s="130">
        <f>'3-2'!Q70</f>
        <v>0.60962444500000001</v>
      </c>
    </row>
    <row r="72" spans="1:25" ht="15">
      <c r="A72" s="19" t="s">
        <v>81</v>
      </c>
      <c r="B72" s="166" t="s">
        <v>81</v>
      </c>
      <c r="C72" s="165">
        <f>IF(ISNUMBER('1-1'!H72),'1-1'!H72, "XXX")</f>
        <v>3.7</v>
      </c>
      <c r="D72" s="130" t="str">
        <f>IF(UCDP!Y72, UCDP!Y72, "0.0")</f>
        <v>0.0</v>
      </c>
      <c r="E72" s="130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130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130">
        <f>IF(ISNUMBER('1-5'!H71),'1-5'!H71, "XXX")</f>
        <v>3</v>
      </c>
      <c r="H72" s="130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130">
        <f>AVERAGE('2-1-2'!D71, '2-1-2'!E71)</f>
        <v>0.75065999999999999</v>
      </c>
      <c r="J72" s="130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130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130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130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130">
        <f>IF(ISNUMBER('2-4-1'!V72),'2-4-1'!V72,IF(ISNUMBER('2-4-1'!U72),'2-4-1'!U72,IF(ISNUMBER('2-4-1'!W72),'2-4-1'!W72,IF(ISNUMBER('2-4-1'!T72),'2-4-1'!T72,IF(ISNUMBER('2-4-1'!X72),'2-4-1'!X72,IF(ISNUMBER('2-4-1'!S72),'2-4-1'!S72,'2016'!N72))))))</f>
        <v>23.06</v>
      </c>
      <c r="O72" s="130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130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130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130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130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130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130">
        <f>IF(ISNUMBER('3-1'!I71), '3-1'!I71, "XXX")</f>
        <v>0.82499999999999996</v>
      </c>
      <c r="Y72" s="130">
        <f>'3-2'!Q71</f>
        <v>1.1623170380000001</v>
      </c>
    </row>
    <row r="73" spans="1:25" ht="15">
      <c r="A73" s="19" t="s">
        <v>82</v>
      </c>
      <c r="B73" s="166" t="s">
        <v>82</v>
      </c>
      <c r="C73" s="165">
        <f>IF(ISNUMBER('1-1'!H73),'1-1'!H73, "XXX")</f>
        <v>6.2</v>
      </c>
      <c r="D73" s="130" t="str">
        <f>IF(UCDP!Y73, UCDP!Y73, "0.0")</f>
        <v>0.0</v>
      </c>
      <c r="E73" s="130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130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130">
        <f>IF(ISNUMBER('1-5'!H72),'1-5'!H72, "XXX")</f>
        <v>7.4</v>
      </c>
      <c r="H73" s="130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130">
        <f>AVERAGE('2-1-2'!D72, '2-1-2'!E72)</f>
        <v>0.29100000000000004</v>
      </c>
      <c r="J73" s="130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130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130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130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130">
        <f>IF(ISNUMBER('2-4-1'!V73),'2-4-1'!V73,IF(ISNUMBER('2-4-1'!U73),'2-4-1'!U73,IF(ISNUMBER('2-4-1'!W73),'2-4-1'!W73,IF(ISNUMBER('2-4-1'!T73),'2-4-1'!T73,IF(ISNUMBER('2-4-1'!X73),'2-4-1'!X73,IF(ISNUMBER('2-4-1'!S73),'2-4-1'!S73,'2016'!N73))))))</f>
        <v>9.8290980564462007</v>
      </c>
      <c r="O73" s="130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130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130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130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130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130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130">
        <f>IF(ISNUMBER('3-1'!I72), '3-1'!I72, "XXX")</f>
        <v>0.26300000000000001</v>
      </c>
      <c r="Y73" s="130">
        <f>'3-2'!Q72</f>
        <v>-0.70835983800000002</v>
      </c>
    </row>
    <row r="74" spans="1:25" ht="15">
      <c r="A74" s="19" t="s">
        <v>83</v>
      </c>
      <c r="B74" s="166" t="s">
        <v>83</v>
      </c>
      <c r="C74" s="165">
        <f>IF(ISNUMBER('1-1'!H74),'1-1'!H74, "XXX")</f>
        <v>5.3</v>
      </c>
      <c r="D74" s="130" t="str">
        <f>IF(UCDP!Y74, UCDP!Y74, "0.0")</f>
        <v>0.0</v>
      </c>
      <c r="E74" s="130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130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130">
        <f>IF(ISNUMBER('1-5'!H73),'1-5'!H73, "XXX")</f>
        <v>7.1</v>
      </c>
      <c r="H74" s="130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130">
        <f>AVERAGE('2-1-2'!D73, '2-1-2'!E73)</f>
        <v>0.46516999999999997</v>
      </c>
      <c r="J74" s="130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130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130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130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130">
        <f>IF(ISNUMBER('2-4-1'!V74),'2-4-1'!V74,IF(ISNUMBER('2-4-1'!U74),'2-4-1'!U74,IF(ISNUMBER('2-4-1'!W74),'2-4-1'!W74,IF(ISNUMBER('2-4-1'!T74),'2-4-1'!T74,IF(ISNUMBER('2-4-1'!X74),'2-4-1'!X74,IF(ISNUMBER('2-4-1'!S74),'2-4-1'!S74,'2016'!N74))))))</f>
        <v>5.9869007435072206</v>
      </c>
      <c r="O74" s="130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130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130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130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130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130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130">
        <f>IF(ISNUMBER('3-1'!I73), '3-1'!I73, "XXX")</f>
        <v>0.23200000000000001</v>
      </c>
      <c r="Y74" s="130">
        <f>'3-2'!Q73</f>
        <v>-1.133806109</v>
      </c>
    </row>
    <row r="75" spans="1:25" ht="15">
      <c r="A75" s="19" t="s">
        <v>84</v>
      </c>
      <c r="B75" s="166" t="s">
        <v>84</v>
      </c>
      <c r="C75" s="165">
        <f>IF(ISNUMBER('1-1'!H75),'1-1'!H75, "XXX")</f>
        <v>8.5</v>
      </c>
      <c r="D75" s="130">
        <f>IF(UCDP!Y75, UCDP!Y75, "0.0")</f>
        <v>8.964496495821009E-4</v>
      </c>
      <c r="E75" s="130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130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130">
        <f>IF(ISNUMBER('1-5'!H74),'1-5'!H74, "XXX")</f>
        <v>7.1</v>
      </c>
      <c r="H75" s="130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130">
        <f>AVERAGE('2-1-2'!D74, '2-1-2'!E74)</f>
        <v>0.14121</v>
      </c>
      <c r="J75" s="130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130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130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130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130">
        <f>IF(ISNUMBER('2-4-1'!V75),'2-4-1'!V75,IF(ISNUMBER('2-4-1'!U75),'2-4-1'!U75,IF(ISNUMBER('2-4-1'!W75),'2-4-1'!W75,IF(ISNUMBER('2-4-1'!T75),'2-4-1'!T75,IF(ISNUMBER('2-4-1'!X75),'2-4-1'!X75,IF(ISNUMBER('2-4-1'!S75),'2-4-1'!S75,'2016'!N75))))))</f>
        <v>2.2867993499636086</v>
      </c>
      <c r="O75" s="130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130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130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130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130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130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130">
        <f>IF(ISNUMBER('3-1'!I74), '3-1'!I74, "XXX")</f>
        <v>0.495</v>
      </c>
      <c r="Y75" s="130">
        <f>'3-2'!Q74</f>
        <v>-0.12805451500000001</v>
      </c>
    </row>
    <row r="76" spans="1:25" ht="15">
      <c r="A76" s="19" t="s">
        <v>191</v>
      </c>
      <c r="B76" s="166" t="s">
        <v>179</v>
      </c>
      <c r="C76" s="165">
        <f>IF(ISNUMBER('1-1'!H76),'1-1'!H76, "XXX")</f>
        <v>5.4</v>
      </c>
      <c r="D76" s="130" t="str">
        <f>IF(UCDP!Y76, UCDP!Y76, "0.0")</f>
        <v>0.0</v>
      </c>
      <c r="E76" s="130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130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130">
        <f>IF(ISNUMBER('1-5'!H75),'1-5'!H75, "XXX")</f>
        <v>2.6</v>
      </c>
      <c r="H76" s="130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130">
        <f>AVERAGE('2-1-2'!D75, '2-1-2'!E75)</f>
        <v>0.88531000000000004</v>
      </c>
      <c r="J76" s="130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130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130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130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130">
        <f>IF(ISNUMBER('2-4-1'!V76),'2-4-1'!V76,IF(ISNUMBER('2-4-1'!U76),'2-4-1'!U76,IF(ISNUMBER('2-4-1'!W76),'2-4-1'!W76,IF(ISNUMBER('2-4-1'!T76),'2-4-1'!T76,IF(ISNUMBER('2-4-1'!X76),'2-4-1'!X76,IF(ISNUMBER('2-4-1'!S76),'2-4-1'!S76,'2016'!N76))))))</f>
        <v>9.3320000000000007</v>
      </c>
      <c r="O76" s="130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130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130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130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130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130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130">
        <f>IF(ISNUMBER('3-1'!I75), '3-1'!I75, "XXX")</f>
        <v>0.72499999999999998</v>
      </c>
      <c r="Y76" s="130">
        <f>'3-2'!Q75</f>
        <v>0.76815342900000005</v>
      </c>
    </row>
    <row r="77" spans="1:25" ht="15">
      <c r="A77" s="19" t="s">
        <v>86</v>
      </c>
      <c r="B77" s="166" t="s">
        <v>86</v>
      </c>
      <c r="C77" s="165">
        <f>IF(ISNUMBER('1-1'!H77),'1-1'!H77, "XXX")</f>
        <v>4.4000000000000004</v>
      </c>
      <c r="D77" s="130" t="str">
        <f>IF(UCDP!Y77, UCDP!Y77, "0.0")</f>
        <v>0.0</v>
      </c>
      <c r="E77" s="130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130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130">
        <f>IF(ISNUMBER('1-5'!H76),'1-5'!H76, "XXX")</f>
        <v>6.8</v>
      </c>
      <c r="H77" s="130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130">
        <f>AVERAGE('2-1-2'!D76, '2-1-2'!E76)</f>
        <v>0.50203500000000001</v>
      </c>
      <c r="J77" s="130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130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130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130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130">
        <f>IF(ISNUMBER('2-4-1'!V77),'2-4-1'!V77,IF(ISNUMBER('2-4-1'!U77),'2-4-1'!U77,IF(ISNUMBER('2-4-1'!W77),'2-4-1'!W77,IF(ISNUMBER('2-4-1'!T77),'2-4-1'!T77,IF(ISNUMBER('2-4-1'!X77),'2-4-1'!X77,IF(ISNUMBER('2-4-1'!S77),'2-4-1'!S77,'2016'!N77))))))</f>
        <v>11.436999999999999</v>
      </c>
      <c r="O77" s="130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130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130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130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130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130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130">
        <f>IF(ISNUMBER('3-1'!I76), '3-1'!I76, "XXX")</f>
        <v>0.307</v>
      </c>
      <c r="Y77" s="130">
        <f>'3-2'!Q76</f>
        <v>-0.56278634100000002</v>
      </c>
    </row>
    <row r="78" spans="1:25" ht="15">
      <c r="A78" s="19" t="s">
        <v>177</v>
      </c>
      <c r="B78" s="166" t="s">
        <v>177</v>
      </c>
      <c r="C78" s="165">
        <f>IF(ISNUMBER('1-1'!H78),'1-1'!H78, "XXX")</f>
        <v>7.3</v>
      </c>
      <c r="D78" s="130" t="str">
        <f>IF(UCDP!Y78, UCDP!Y78, "0.0")</f>
        <v>0.0</v>
      </c>
      <c r="E78" s="130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130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130">
        <f>IF(ISNUMBER('1-5'!H77),'1-5'!H77, "XXX")</f>
        <v>7.6</v>
      </c>
      <c r="H78" s="130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130">
        <f>AVERAGE('2-1-2'!D77, '2-1-2'!E77)</f>
        <v>0.28523500000000002</v>
      </c>
      <c r="J78" s="130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130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130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130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130">
        <f>IF(ISNUMBER('2-4-1'!V78),'2-4-1'!V78,IF(ISNUMBER('2-4-1'!U78),'2-4-1'!U78,IF(ISNUMBER('2-4-1'!W78),'2-4-1'!W78,IF(ISNUMBER('2-4-1'!T78),'2-4-1'!T78,IF(ISNUMBER('2-4-1'!X78),'2-4-1'!X78,IF(ISNUMBER('2-4-1'!S78),'2-4-1'!S78,'2016'!N78))))))</f>
        <v>9.2059588263042365</v>
      </c>
      <c r="O78" s="130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130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130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130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130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130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130">
        <f>IF(ISNUMBER('3-1'!I77), '3-1'!I77, "XXX")</f>
        <v>0.44900000000000001</v>
      </c>
      <c r="Y78" s="130">
        <f>'3-2'!Q77</f>
        <v>-0.44624745799999999</v>
      </c>
    </row>
    <row r="79" spans="1:25" ht="15">
      <c r="A79" s="19" t="s">
        <v>192</v>
      </c>
      <c r="B79" s="166" t="s">
        <v>87</v>
      </c>
      <c r="C79" s="165">
        <f>IF(ISNUMBER('1-1'!H79),'1-1'!H79, "XXX")</f>
        <v>6.6</v>
      </c>
      <c r="D79" s="130" t="str">
        <f>IF(UCDP!Y79, UCDP!Y79, "0.0")</f>
        <v>0.0</v>
      </c>
      <c r="E79" s="130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130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130">
        <f>IF(ISNUMBER('1-5'!H78),'1-5'!H78, "XXX")</f>
        <v>8.3000000000000007</v>
      </c>
      <c r="H79" s="130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130">
        <f>AVERAGE('2-1-2'!D78, '2-1-2'!E78)</f>
        <v>0.13076499999999999</v>
      </c>
      <c r="J79" s="130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130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130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130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130">
        <f>IF(ISNUMBER('2-4-1'!V79),'2-4-1'!V79,IF(ISNUMBER('2-4-1'!U79),'2-4-1'!U79,IF(ISNUMBER('2-4-1'!W79),'2-4-1'!W79,IF(ISNUMBER('2-4-1'!T79),'2-4-1'!T79,IF(ISNUMBER('2-4-1'!X79),'2-4-1'!X79,IF(ISNUMBER('2-4-1'!S79),'2-4-1'!S79,'2016'!N79))))))</f>
        <v>1.2003200000000001</v>
      </c>
      <c r="O79" s="130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130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130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130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130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130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130">
        <f>IF(ISNUMBER('3-1'!I78), '3-1'!I78, "XXX")</f>
        <v>9.0999999999999998E-2</v>
      </c>
      <c r="Y79" s="130">
        <f>'3-2'!Q78</f>
        <v>-1.5310178999999999</v>
      </c>
    </row>
    <row r="80" spans="1:25" ht="15">
      <c r="A80" s="19" t="s">
        <v>88</v>
      </c>
      <c r="B80" s="166" t="s">
        <v>88</v>
      </c>
      <c r="C80" s="165">
        <f>IF(ISNUMBER('1-1'!H80),'1-1'!H80, "XXX")</f>
        <v>3.8</v>
      </c>
      <c r="D80" s="130" t="str">
        <f>IF(UCDP!Y80, UCDP!Y80, "0.0")</f>
        <v>0.0</v>
      </c>
      <c r="E80" s="130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130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130">
        <f>IF(ISNUMBER('1-5'!H79),'1-5'!H79, "XXX")</f>
        <v>3.2</v>
      </c>
      <c r="H80" s="130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130">
        <f>AVERAGE('2-1-2'!D79, '2-1-2'!E79)</f>
        <v>0.56437999999999999</v>
      </c>
      <c r="J80" s="130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130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130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130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130">
        <f>IF(ISNUMBER('2-4-1'!V80),'2-4-1'!V80,IF(ISNUMBER('2-4-1'!U80),'2-4-1'!U80,IF(ISNUMBER('2-4-1'!W80),'2-4-1'!W80,IF(ISNUMBER('2-4-1'!T80),'2-4-1'!T80,IF(ISNUMBER('2-4-1'!X80),'2-4-1'!X80,IF(ISNUMBER('2-4-1'!S80),'2-4-1'!S80,'2016'!N80))))))</f>
        <v>14.377000000000001</v>
      </c>
      <c r="O80" s="130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130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130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130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130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130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130">
        <f>IF(ISNUMBER('3-1'!I79), '3-1'!I79, "XXX")</f>
        <v>0.83</v>
      </c>
      <c r="Y80" s="130">
        <f>'3-2'!Q79</f>
        <v>0.83121555999999996</v>
      </c>
    </row>
    <row r="81" spans="1:25" ht="15">
      <c r="A81" s="19" t="s">
        <v>89</v>
      </c>
      <c r="B81" s="166" t="s">
        <v>89</v>
      </c>
      <c r="C81" s="165">
        <f>IF(ISNUMBER('1-1'!H81),'1-1'!H81, "XXX")</f>
        <v>8.1999999999999993</v>
      </c>
      <c r="D81" s="130">
        <f>IF(UCDP!Y81, UCDP!Y81, "0.0")</f>
        <v>5.204054124726519E-2</v>
      </c>
      <c r="E81" s="130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130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130">
        <f>IF(ISNUMBER('1-5'!H80),'1-5'!H80, "XXX")</f>
        <v>6.8</v>
      </c>
      <c r="H81" s="130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130">
        <f>AVERAGE('2-1-2'!D80, '2-1-2'!E80)</f>
        <v>0.337895</v>
      </c>
      <c r="J81" s="130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130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130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130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130">
        <f>IF(ISNUMBER('2-4-1'!V81),'2-4-1'!V81,IF(ISNUMBER('2-4-1'!U81),'2-4-1'!U81,IF(ISNUMBER('2-4-1'!W81),'2-4-1'!W81,IF(ISNUMBER('2-4-1'!T81),'2-4-1'!T81,IF(ISNUMBER('2-4-1'!X81),'2-4-1'!X81,IF(ISNUMBER('2-4-1'!S81),'2-4-1'!S81,'2016'!N81))))))</f>
        <v>0.94899832131436801</v>
      </c>
      <c r="O81" s="130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130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130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130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130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130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130">
        <f>IF(ISNUMBER('3-1'!I80), '3-1'!I80, "XXX")</f>
        <v>0.51600000000000001</v>
      </c>
      <c r="Y81" s="130">
        <f>'3-2'!Q80</f>
        <v>-0.316127151</v>
      </c>
    </row>
    <row r="82" spans="1:25" ht="15">
      <c r="A82" s="19" t="s">
        <v>90</v>
      </c>
      <c r="B82" s="166" t="s">
        <v>90</v>
      </c>
      <c r="C82" s="165">
        <f>IF(ISNUMBER('1-1'!H82),'1-1'!H82, "XXX")</f>
        <v>7.2</v>
      </c>
      <c r="D82" s="130" t="str">
        <f>IF(UCDP!Y82, UCDP!Y82, "0.0")</f>
        <v>0.0</v>
      </c>
      <c r="E82" s="130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130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130">
        <f>IF(ISNUMBER('1-5'!H81),'1-5'!H81, "XXX")</f>
        <v>5.4</v>
      </c>
      <c r="H82" s="130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130">
        <f>AVERAGE('2-1-2'!D81, '2-1-2'!E81)</f>
        <v>8.3875000000000005E-2</v>
      </c>
      <c r="J82" s="130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130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130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130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130">
        <f>IF(ISNUMBER('2-4-1'!V82),'2-4-1'!V82,IF(ISNUMBER('2-4-1'!U82),'2-4-1'!U82,IF(ISNUMBER('2-4-1'!W82),'2-4-1'!W82,IF(ISNUMBER('2-4-1'!T82),'2-4-1'!T82,IF(ISNUMBER('2-4-1'!X82),'2-4-1'!X82,IF(ISNUMBER('2-4-1'!S82),'2-4-1'!S82,'2016'!N82))))))</f>
        <v>16.287435869999999</v>
      </c>
      <c r="O82" s="130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130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130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130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130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130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130">
        <f>IF(ISNUMBER('3-1'!I81), '3-1'!I81, "XXX")</f>
        <v>0.625</v>
      </c>
      <c r="Y82" s="130">
        <f>'3-2'!Q81</f>
        <v>0.19660828999999999</v>
      </c>
    </row>
    <row r="83" spans="1:25" ht="15">
      <c r="A83" s="19" t="s">
        <v>91</v>
      </c>
      <c r="B83" s="166" t="s">
        <v>91</v>
      </c>
      <c r="C83" s="165">
        <f>IF(ISNUMBER('1-1'!H83),'1-1'!H83, "XXX")</f>
        <v>9.8000000000000007</v>
      </c>
      <c r="D83" s="130" t="str">
        <f>IF(UCDP!Y83, UCDP!Y83, "0.0")</f>
        <v>0.0</v>
      </c>
      <c r="E83" s="130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140">
        <f>'1-4'!AN83</f>
        <v>2</v>
      </c>
      <c r="G83" s="130">
        <f>IF(ISNUMBER('1-5'!H82),'1-5'!H82, "XXX")</f>
        <v>6.4</v>
      </c>
      <c r="H83" s="130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130">
        <f>AVERAGE('2-1-2'!D82, '2-1-2'!E82)</f>
        <v>6.2010000000000003E-2</v>
      </c>
      <c r="J83" s="130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130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130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130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130">
        <f>IF(ISNUMBER('2-4-1'!V83),'2-4-1'!V83,IF(ISNUMBER('2-4-1'!U83),'2-4-1'!U83,IF(ISNUMBER('2-4-1'!W83),'2-4-1'!W83,IF(ISNUMBER('2-4-1'!T83),'2-4-1'!T83,IF(ISNUMBER('2-4-1'!X83),'2-4-1'!X83,IF(ISNUMBER('2-4-1'!S83),'2-4-1'!S83,'2016'!N83))))))</f>
        <v>3.3492430400000002</v>
      </c>
      <c r="O83" s="130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130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130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130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130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130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130">
        <f>IF(ISNUMBER('3-1'!I82), '3-1'!I82, "XXX")</f>
        <v>0.60899999999999999</v>
      </c>
      <c r="Y83" s="130">
        <f>'3-2'!Q82</f>
        <v>-0.29891830699999999</v>
      </c>
    </row>
    <row r="84" spans="1:25" ht="15">
      <c r="A84" s="19" t="s">
        <v>92</v>
      </c>
      <c r="B84" s="166" t="s">
        <v>92</v>
      </c>
      <c r="C84" s="165">
        <f>IF(ISNUMBER('1-1'!H84),'1-1'!H84, "XXX")</f>
        <v>3.2</v>
      </c>
      <c r="D84" s="130" t="str">
        <f>IF(UCDP!Y84, UCDP!Y84, "0.0")</f>
        <v>0.0</v>
      </c>
      <c r="E84" s="130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130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130">
        <f>IF(ISNUMBER('1-5'!H83),'1-5'!H83, "XXX")</f>
        <v>2.9</v>
      </c>
      <c r="H84" s="130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130">
        <f>AVERAGE('2-1-2'!D83, '2-1-2'!E83)</f>
        <v>0.57309999999999994</v>
      </c>
      <c r="J84" s="130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130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130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130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130">
        <f>IF(ISNUMBER('2-4-1'!V84),'2-4-1'!V84,IF(ISNUMBER('2-4-1'!U84),'2-4-1'!U84,IF(ISNUMBER('2-4-1'!W84),'2-4-1'!W84,IF(ISNUMBER('2-4-1'!T84),'2-4-1'!T84,IF(ISNUMBER('2-4-1'!X84),'2-4-1'!X84,IF(ISNUMBER('2-4-1'!S84),'2-4-1'!S84,'2016'!N84))))))</f>
        <v>15.3</v>
      </c>
      <c r="O84" s="130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130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130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130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130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130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130">
        <f>IF(ISNUMBER('3-1'!I83), '3-1'!I83, "XXX")</f>
        <v>0.83699999999999997</v>
      </c>
      <c r="Y84" s="130">
        <f>'3-2'!Q83</f>
        <v>0.99678504499999998</v>
      </c>
    </row>
    <row r="85" spans="1:25" ht="15">
      <c r="A85" s="19" t="s">
        <v>93</v>
      </c>
      <c r="B85" s="166" t="s">
        <v>93</v>
      </c>
      <c r="C85" s="165">
        <f>IF(ISNUMBER('1-1'!H85),'1-1'!H85, "XXX")</f>
        <v>2</v>
      </c>
      <c r="D85" s="130" t="str">
        <f>IF(UCDP!Y85, UCDP!Y85, "0.0")</f>
        <v>0.0</v>
      </c>
      <c r="E85" s="130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130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130">
        <f>IF(ISNUMBER('1-5'!H84),'1-5'!H84, "XXX")</f>
        <v>1</v>
      </c>
      <c r="H85" s="130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130">
        <f>AVERAGE('2-1-2'!D84, '2-1-2'!E84)</f>
        <v>0.86830999999999992</v>
      </c>
      <c r="J85" s="130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130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130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130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130">
        <f>IF(ISNUMBER('2-4-1'!V85),'2-4-1'!V85,IF(ISNUMBER('2-4-1'!U85),'2-4-1'!U85,IF(ISNUMBER('2-4-1'!W85),'2-4-1'!W85,IF(ISNUMBER('2-4-1'!T85),'2-4-1'!T85,IF(ISNUMBER('2-4-1'!X85),'2-4-1'!X85,IF(ISNUMBER('2-4-1'!S85),'2-4-1'!S85,'2016'!N85))))))</f>
        <v>23.233000000000001</v>
      </c>
      <c r="O85" s="130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130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130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130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130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130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130">
        <f>IF(ISNUMBER('3-1'!I84), '3-1'!I84, "XXX")</f>
        <v>0.877</v>
      </c>
      <c r="Y85" s="130">
        <f>'3-2'!Q84</f>
        <v>1.6713075639999999</v>
      </c>
    </row>
    <row r="86" spans="1:25" ht="15">
      <c r="A86" s="19" t="s">
        <v>94</v>
      </c>
      <c r="B86" s="166" t="s">
        <v>94</v>
      </c>
      <c r="C86" s="165">
        <f>IF(ISNUMBER('1-1'!H86),'1-1'!H86, "XXX")</f>
        <v>7.7</v>
      </c>
      <c r="D86" s="130" t="str">
        <f>IF(UCDP!Y86, UCDP!Y86, "0.0")</f>
        <v>0.0</v>
      </c>
      <c r="E86" s="130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140">
        <f>'1-4'!AN86</f>
        <v>4</v>
      </c>
      <c r="G86" s="130">
        <f>IF(ISNUMBER('1-5'!H85),'1-5'!H85, "XXX")</f>
        <v>5.9</v>
      </c>
      <c r="H86" s="130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130">
        <f>AVERAGE('2-1-2'!D85, '2-1-2'!E85)</f>
        <v>5.0390000000000004E-2</v>
      </c>
      <c r="J86" s="130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130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130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130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130">
        <f>IF(ISNUMBER('2-4-1'!V86),'2-4-1'!V86,IF(ISNUMBER('2-4-1'!U86),'2-4-1'!U86,IF(ISNUMBER('2-4-1'!W86),'2-4-1'!W86,IF(ISNUMBER('2-4-1'!T86),'2-4-1'!T86,IF(ISNUMBER('2-4-1'!X86),'2-4-1'!X86,IF(ISNUMBER('2-4-1'!S86),'2-4-1'!S86,'2016'!N86))))))</f>
        <v>0.67087169955000536</v>
      </c>
      <c r="O86" s="130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130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130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130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130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130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130">
        <f>IF(ISNUMBER('3-1'!I85), '3-1'!I85, "XXX")</f>
        <v>0.24299999999999999</v>
      </c>
      <c r="Y86" s="130">
        <f>'3-2'!Q85</f>
        <v>-0.66596919300000001</v>
      </c>
    </row>
    <row r="87" spans="1:25" ht="15">
      <c r="A87" s="19" t="s">
        <v>95</v>
      </c>
      <c r="B87" s="166" t="s">
        <v>95</v>
      </c>
      <c r="C87" s="165">
        <f>IF(ISNUMBER('1-1'!H87),'1-1'!H87, "XXX")</f>
        <v>8.4</v>
      </c>
      <c r="D87" s="130" t="str">
        <f>IF(UCDP!Y87, UCDP!Y87, "0.0")</f>
        <v>0.0</v>
      </c>
      <c r="E87" s="130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130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130">
        <f>IF(ISNUMBER('1-5'!H86),'1-5'!H86, "XXX")</f>
        <v>6.8</v>
      </c>
      <c r="H87" s="130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130">
        <f>AVERAGE('2-1-2'!D86, '2-1-2'!E86)</f>
        <v>4.0239999999999998E-2</v>
      </c>
      <c r="J87" s="130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130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130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130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130">
        <f>IF(ISNUMBER('2-4-1'!V87),'2-4-1'!V87,IF(ISNUMBER('2-4-1'!U87),'2-4-1'!U87,IF(ISNUMBER('2-4-1'!W87),'2-4-1'!W87,IF(ISNUMBER('2-4-1'!T87),'2-4-1'!T87,IF(ISNUMBER('2-4-1'!X87),'2-4-1'!X87,IF(ISNUMBER('2-4-1'!S87),'2-4-1'!S87,'2016'!N87))))))</f>
        <v>0.99465048534524914</v>
      </c>
      <c r="O87" s="130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130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130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130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130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130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130">
        <f>IF(ISNUMBER('3-1'!I86), '3-1'!I86, "XXX")</f>
        <v>0.56100000000000005</v>
      </c>
      <c r="Y87" s="130">
        <f>'3-2'!Q86</f>
        <v>-9.5325119999999999E-2</v>
      </c>
    </row>
    <row r="88" spans="1:25" ht="15">
      <c r="A88" s="19" t="s">
        <v>96</v>
      </c>
      <c r="B88" s="166" t="s">
        <v>96</v>
      </c>
      <c r="C88" s="165">
        <f>IF(ISNUMBER('1-1'!H88),'1-1'!H88, "XXX")</f>
        <v>4.4000000000000004</v>
      </c>
      <c r="D88" s="130">
        <f>IF(UCDP!Y88, UCDP!Y88, "0.0")</f>
        <v>9.2915809946949382E-3</v>
      </c>
      <c r="E88" s="130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130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130">
        <f>IF(ISNUMBER('1-5'!H87),'1-5'!H87, "XXX")</f>
        <v>7.1</v>
      </c>
      <c r="H88" s="130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130">
        <f>AVERAGE('2-1-2'!D87, '2-1-2'!E87)</f>
        <v>0.44822000000000001</v>
      </c>
      <c r="J88" s="130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130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130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130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130">
        <f>IF(ISNUMBER('2-4-1'!V88),'2-4-1'!V88,IF(ISNUMBER('2-4-1'!U88),'2-4-1'!U88,IF(ISNUMBER('2-4-1'!W88),'2-4-1'!W88,IF(ISNUMBER('2-4-1'!T88),'2-4-1'!T88,IF(ISNUMBER('2-4-1'!X88),'2-4-1'!X88,IF(ISNUMBER('2-4-1'!S88),'2-4-1'!S88,'2016'!N88))))))</f>
        <v>3.77183</v>
      </c>
      <c r="O88" s="130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130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130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130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130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130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130">
        <f>IF(ISNUMBER('3-1'!I87), '3-1'!I87, "XXX")</f>
        <v>0.31900000000000001</v>
      </c>
      <c r="Y88" s="130">
        <f>'3-2'!Q87</f>
        <v>-0.25244897599999999</v>
      </c>
    </row>
    <row r="89" spans="1:25" ht="15">
      <c r="A89" s="19" t="s">
        <v>97</v>
      </c>
      <c r="B89" s="166" t="s">
        <v>97</v>
      </c>
      <c r="C89" s="165">
        <f>IF(ISNUMBER('1-1'!H89),'1-1'!H89, "XXX")</f>
        <v>6.4</v>
      </c>
      <c r="D89" s="130" t="str">
        <f>IF(UCDP!Y89, UCDP!Y89, "0.0")</f>
        <v>0.0</v>
      </c>
      <c r="E89" s="130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130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130">
        <f>IF(ISNUMBER('1-5'!H88),'1-5'!H88, "XXX")</f>
        <v>7.6</v>
      </c>
      <c r="H89" s="130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130">
        <f>AVERAGE('2-1-2'!D88, '2-1-2'!E88)</f>
        <v>0.37754500000000002</v>
      </c>
      <c r="J89" s="130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130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130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130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130">
        <f>IF(ISNUMBER('2-4-1'!V89),'2-4-1'!V89,IF(ISNUMBER('2-4-1'!U89),'2-4-1'!U89,IF(ISNUMBER('2-4-1'!W89),'2-4-1'!W89,IF(ISNUMBER('2-4-1'!T89),'2-4-1'!T89,IF(ISNUMBER('2-4-1'!X89),'2-4-1'!X89,IF(ISNUMBER('2-4-1'!S89),'2-4-1'!S89,'2016'!N89))))))</f>
        <v>4.2038482774222201</v>
      </c>
      <c r="O89" s="130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130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130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130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130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130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130">
        <f>IF(ISNUMBER('3-1'!I88), '3-1'!I88, "XXX")</f>
        <v>0.46800000000000003</v>
      </c>
      <c r="Y89" s="130">
        <f>'3-2'!Q88</f>
        <v>-0.35620808599999998</v>
      </c>
    </row>
    <row r="90" spans="1:25" ht="15">
      <c r="A90" s="19" t="s">
        <v>98</v>
      </c>
      <c r="B90" s="166" t="s">
        <v>98</v>
      </c>
      <c r="C90" s="165">
        <f>IF(ISNUMBER('1-1'!H90),'1-1'!H90, "XXX")</f>
        <v>8</v>
      </c>
      <c r="D90" s="130">
        <f>IF(UCDP!Y90, UCDP!Y90, "0.0")</f>
        <v>0.25409219681788509</v>
      </c>
      <c r="E90" s="130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130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130">
        <f>IF(ISNUMBER('1-5'!H89),'1-5'!H89, "XXX")</f>
        <v>6.5</v>
      </c>
      <c r="H90" s="130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130">
        <f>AVERAGE('2-1-2'!D89, '2-1-2'!E89)</f>
        <v>9.9739999999999995E-2</v>
      </c>
      <c r="J90" s="130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130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130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130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130">
        <f>IF(ISNUMBER('2-4-1'!V90),'2-4-1'!V90,IF(ISNUMBER('2-4-1'!U90),'2-4-1'!U90,IF(ISNUMBER('2-4-1'!W90),'2-4-1'!W90,IF(ISNUMBER('2-4-1'!T90),'2-4-1'!T90,IF(ISNUMBER('2-4-1'!X90),'2-4-1'!X90,IF(ISNUMBER('2-4-1'!S90),'2-4-1'!S90,'2016'!N90))))))</f>
        <v>4.8840000000000003</v>
      </c>
      <c r="O90" s="130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130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130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130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130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130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130">
        <f>IF(ISNUMBER('3-1'!I89), '3-1'!I89, "XXX")</f>
        <v>0.32500000000000001</v>
      </c>
      <c r="Y90" s="130">
        <f>'3-2'!Q89</f>
        <v>-0.19853878</v>
      </c>
    </row>
    <row r="91" spans="1:25" ht="15">
      <c r="A91" s="19" t="s">
        <v>99</v>
      </c>
      <c r="B91" s="166" t="s">
        <v>99</v>
      </c>
      <c r="C91" s="165">
        <f>IF(ISNUMBER('1-1'!H91),'1-1'!H91, "XXX")</f>
        <v>3.8</v>
      </c>
      <c r="D91" s="130" t="str">
        <f>IF(UCDP!Y91, UCDP!Y91, "0.0")</f>
        <v>0.0</v>
      </c>
      <c r="E91" s="130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130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130">
        <f>IF(ISNUMBER('1-5'!H90),'1-5'!H90, "XXX")</f>
        <v>3.3</v>
      </c>
      <c r="H91" s="130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130">
        <f>AVERAGE('2-1-2'!D90, '2-1-2'!E90)</f>
        <v>0.74377000000000004</v>
      </c>
      <c r="J91" s="130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130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130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130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130">
        <f>IF(ISNUMBER('2-4-1'!V91),'2-4-1'!V91,IF(ISNUMBER('2-4-1'!U91),'2-4-1'!U91,IF(ISNUMBER('2-4-1'!W91),'2-4-1'!W91,IF(ISNUMBER('2-4-1'!T91),'2-4-1'!T91,IF(ISNUMBER('2-4-1'!X91),'2-4-1'!X91,IF(ISNUMBER('2-4-1'!S91),'2-4-1'!S91,'2016'!N91))))))</f>
        <v>18.899999999999999</v>
      </c>
      <c r="O91" s="130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130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130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130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130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130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130">
        <f>IF(ISNUMBER('3-1'!I90), '3-1'!I90, "XXX")</f>
        <v>0.79600000000000004</v>
      </c>
      <c r="Y91" s="130">
        <f>'3-2'!Q90</f>
        <v>1.2081007960000001</v>
      </c>
    </row>
    <row r="92" spans="1:25" ht="15">
      <c r="A92" s="19" t="s">
        <v>100</v>
      </c>
      <c r="B92" s="166" t="s">
        <v>100</v>
      </c>
      <c r="C92" s="165">
        <f>IF(ISNUMBER('1-1'!H92),'1-1'!H92, "XXX")</f>
        <v>7.9</v>
      </c>
      <c r="D92" s="130" t="str">
        <f>IF(UCDP!Y92, UCDP!Y92, "0.0")</f>
        <v>0.0</v>
      </c>
      <c r="E92" s="130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130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130">
        <f>IF(ISNUMBER('1-5'!H91),'1-5'!H91, "XXX")</f>
        <v>7.4</v>
      </c>
      <c r="H92" s="130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130">
        <f>AVERAGE('2-1-2'!D91, '2-1-2'!E91)</f>
        <v>0.13744000000000001</v>
      </c>
      <c r="J92" s="130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130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130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130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130">
        <f>IF(ISNUMBER('2-4-1'!V92),'2-4-1'!V92,IF(ISNUMBER('2-4-1'!U92),'2-4-1'!U92,IF(ISNUMBER('2-4-1'!W92),'2-4-1'!W92,IF(ISNUMBER('2-4-1'!T92),'2-4-1'!T92,IF(ISNUMBER('2-4-1'!X92),'2-4-1'!X92,IF(ISNUMBER('2-4-1'!S92),'2-4-1'!S92,'2016'!N92))))))</f>
        <v>4.8683750000000003</v>
      </c>
      <c r="O92" s="130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130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130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130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130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130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130">
        <f>IF(ISNUMBER('3-1'!I91), '3-1'!I91, "XXX")</f>
        <v>0.45800000000000002</v>
      </c>
      <c r="Y92" s="130">
        <f>'3-2'!Q91</f>
        <v>-0.85736179400000001</v>
      </c>
    </row>
    <row r="93" spans="1:25" ht="15">
      <c r="A93" s="19" t="s">
        <v>101</v>
      </c>
      <c r="B93" s="166" t="s">
        <v>101</v>
      </c>
      <c r="C93" s="165">
        <f>IF(ISNUMBER('1-1'!H93),'1-1'!H93, "XXX")</f>
        <v>4.5999999999999996</v>
      </c>
      <c r="D93" s="130" t="str">
        <f>IF(UCDP!Y93, UCDP!Y93, "0.0")</f>
        <v>0.0</v>
      </c>
      <c r="E93" s="130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130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130">
        <f>IF(ISNUMBER('1-5'!H92),'1-5'!H92, "XXX")</f>
        <v>3.5</v>
      </c>
      <c r="H93" s="130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130">
        <f>AVERAGE('2-1-2'!D92, '2-1-2'!E92)</f>
        <v>0.3851</v>
      </c>
      <c r="J93" s="130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130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130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130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130">
        <f>IF(ISNUMBER('2-4-1'!V93),'2-4-1'!V93,IF(ISNUMBER('2-4-1'!U93),'2-4-1'!U93,IF(ISNUMBER('2-4-1'!W93),'2-4-1'!W93,IF(ISNUMBER('2-4-1'!T93),'2-4-1'!T93,IF(ISNUMBER('2-4-1'!X93),'2-4-1'!X93,IF(ISNUMBER('2-4-1'!S93),'2-4-1'!S93,'2016'!N93))))))</f>
        <v>9.5795728344091593</v>
      </c>
      <c r="O93" s="130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130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130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130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130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130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130">
        <f>IF(ISNUMBER('3-1'!I92), '3-1'!I92, "XXX")</f>
        <v>0.76600000000000001</v>
      </c>
      <c r="Y93" s="130">
        <f>'3-2'!Q92</f>
        <v>0.98567348700000001</v>
      </c>
    </row>
    <row r="94" spans="1:25" ht="15">
      <c r="A94" s="19" t="s">
        <v>102</v>
      </c>
      <c r="B94" s="166" t="s">
        <v>102</v>
      </c>
      <c r="C94" s="165">
        <f>IF(ISNUMBER('1-1'!H94),'1-1'!H94, "XXX")</f>
        <v>6.1</v>
      </c>
      <c r="D94" s="130" t="str">
        <f>IF(UCDP!Y94, UCDP!Y94, "0.0")</f>
        <v>0.0</v>
      </c>
      <c r="E94" s="130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130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130">
        <f>IF(ISNUMBER('1-5'!H93),'1-5'!H93, "XXX")</f>
        <v>6.3</v>
      </c>
      <c r="H94" s="130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130">
        <f>AVERAGE('2-1-2'!D93, '2-1-2'!E93)</f>
        <v>0.31217499999999998</v>
      </c>
      <c r="J94" s="130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130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130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130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130">
        <f>IF(ISNUMBER('2-4-1'!V94),'2-4-1'!V94,IF(ISNUMBER('2-4-1'!U94),'2-4-1'!U94,IF(ISNUMBER('2-4-1'!W94),'2-4-1'!W94,IF(ISNUMBER('2-4-1'!T94),'2-4-1'!T94,IF(ISNUMBER('2-4-1'!X94),'2-4-1'!X94,IF(ISNUMBER('2-4-1'!S94),'2-4-1'!S94,'2016'!N94))))))</f>
        <v>11.120047881</v>
      </c>
      <c r="O94" s="130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130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130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130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130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130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130">
        <f>IF(ISNUMBER('3-1'!I93), '3-1'!I93, "XXX")</f>
        <v>0.623</v>
      </c>
      <c r="Y94" s="130">
        <f>'3-2'!Q93</f>
        <v>0.18498909499999999</v>
      </c>
    </row>
    <row r="95" spans="1:25" ht="15">
      <c r="A95" s="19" t="s">
        <v>103</v>
      </c>
      <c r="B95" s="166" t="s">
        <v>103</v>
      </c>
      <c r="C95" s="165">
        <f>IF(ISNUMBER('1-1'!H95),'1-1'!H95, "XXX")</f>
        <v>6.9</v>
      </c>
      <c r="D95" s="130" t="str">
        <f>IF(UCDP!Y95, UCDP!Y95, "0.0")</f>
        <v>0.0</v>
      </c>
      <c r="E95" s="130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130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130">
        <f>IF(ISNUMBER('1-5'!H94),'1-5'!H94, "XXX")</f>
        <v>6</v>
      </c>
      <c r="H95" s="130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130">
        <f>AVERAGE('2-1-2'!D94, '2-1-2'!E94)</f>
        <v>0.39107999999999998</v>
      </c>
      <c r="J95" s="130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130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130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130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130">
        <f>IF(ISNUMBER('2-4-1'!V95),'2-4-1'!V95,IF(ISNUMBER('2-4-1'!U95),'2-4-1'!U95,IF(ISNUMBER('2-4-1'!W95),'2-4-1'!W95,IF(ISNUMBER('2-4-1'!T95),'2-4-1'!T95,IF(ISNUMBER('2-4-1'!X95),'2-4-1'!X95,IF(ISNUMBER('2-4-1'!S95),'2-4-1'!S95,'2016'!N95))))))</f>
        <v>17.832271425730362</v>
      </c>
      <c r="O95" s="130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130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130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130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130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130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130">
        <f>IF(ISNUMBER('3-1'!I94), '3-1'!I94, "XXX")</f>
        <v>0.65600000000000003</v>
      </c>
      <c r="Y95" s="130">
        <f>'3-2'!Q94</f>
        <v>8.2544479999999993E-3</v>
      </c>
    </row>
    <row r="96" spans="1:25" ht="15">
      <c r="A96" s="19" t="s">
        <v>104</v>
      </c>
      <c r="B96" s="166" t="s">
        <v>104</v>
      </c>
      <c r="C96" s="165">
        <f>IF(ISNUMBER('1-1'!H96),'1-1'!H96, "XXX")</f>
        <v>6.5</v>
      </c>
      <c r="D96" s="130" t="str">
        <f>IF(UCDP!Y96, UCDP!Y96, "0.0")</f>
        <v>0.0</v>
      </c>
      <c r="E96" s="130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130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130">
        <f>IF(ISNUMBER('1-5'!H95),'1-5'!H95, "XXX")</f>
        <v>5.4</v>
      </c>
      <c r="H96" s="130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130">
        <f>AVERAGE('2-1-2'!D95, '2-1-2'!E95)</f>
        <v>0.223605</v>
      </c>
      <c r="J96" s="130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130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130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130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130">
        <f>IF(ISNUMBER('2-4-1'!V96),'2-4-1'!V96,IF(ISNUMBER('2-4-1'!U96),'2-4-1'!U96,IF(ISNUMBER('2-4-1'!W96),'2-4-1'!W96,IF(ISNUMBER('2-4-1'!T96),'2-4-1'!T96,IF(ISNUMBER('2-4-1'!X96),'2-4-1'!X96,IF(ISNUMBER('2-4-1'!S96),'2-4-1'!S96,'2016'!N96))))))</f>
        <v>18.369385771901918</v>
      </c>
      <c r="O96" s="130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130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130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130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130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130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130">
        <f>IF(ISNUMBER('3-1'!I95), '3-1'!I95, "XXX")</f>
        <v>0.68799999999999994</v>
      </c>
      <c r="Y96" s="130">
        <f>'3-2'!Q95</f>
        <v>0.185548306</v>
      </c>
    </row>
    <row r="97" spans="1:25" ht="15">
      <c r="A97" s="19" t="s">
        <v>105</v>
      </c>
      <c r="B97" s="166" t="s">
        <v>105</v>
      </c>
      <c r="C97" s="165">
        <f>IF(ISNUMBER('1-1'!H97),'1-1'!H97, "XXX")</f>
        <v>5.3</v>
      </c>
      <c r="D97" s="130" t="str">
        <f>IF(UCDP!Y97, UCDP!Y97, "0.0")</f>
        <v>0.0</v>
      </c>
      <c r="E97" s="130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130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130">
        <f>IF(ISNUMBER('1-5'!H96),'1-5'!H96, "XXX")</f>
        <v>4.4000000000000004</v>
      </c>
      <c r="H97" s="130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130">
        <f>AVERAGE('2-1-2'!D96, '2-1-2'!E96)</f>
        <v>0.54279999999999995</v>
      </c>
      <c r="J97" s="130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130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130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130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130" t="str">
        <f>IF(ISNUMBER('2-4-1'!V97),'2-4-1'!V97,IF(ISNUMBER('2-4-1'!U97),'2-4-1'!U97,IF(ISNUMBER('2-4-1'!W97),'2-4-1'!W97,IF(ISNUMBER('2-4-1'!T97),'2-4-1'!T97,IF(ISNUMBER('2-4-1'!X97),'2-4-1'!X97,IF(ISNUMBER('2-4-1'!S97),'2-4-1'!S97,'2016'!N97))))))</f>
        <v>XXX</v>
      </c>
      <c r="O97" s="130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130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130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130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130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130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130">
        <f>IF(ISNUMBER('3-1'!I96), '3-1'!I96, "XXX")</f>
        <v>0.47099999999999997</v>
      </c>
      <c r="Y97" s="130">
        <f>'3-2'!Q96</f>
        <v>0.25321885900000002</v>
      </c>
    </row>
    <row r="98" spans="1:25" ht="15">
      <c r="A98" s="19" t="s">
        <v>106</v>
      </c>
      <c r="B98" s="166" t="s">
        <v>106</v>
      </c>
      <c r="C98" s="165">
        <f>IF(ISNUMBER('1-1'!H98),'1-1'!H98, "XXX")</f>
        <v>4.9000000000000004</v>
      </c>
      <c r="D98" s="130" t="str">
        <f>IF(UCDP!Y98, UCDP!Y98, "0.0")</f>
        <v>0.0</v>
      </c>
      <c r="E98" s="130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130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130">
        <f>IF(ISNUMBER('1-5'!H97),'1-5'!H97, "XXX")</f>
        <v>6.6</v>
      </c>
      <c r="H98" s="130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130">
        <f>AVERAGE('2-1-2'!D97, '2-1-2'!E97)</f>
        <v>0.30609500000000001</v>
      </c>
      <c r="J98" s="130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130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130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130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130">
        <f>IF(ISNUMBER('2-4-1'!V98),'2-4-1'!V98,IF(ISNUMBER('2-4-1'!U98),'2-4-1'!U98,IF(ISNUMBER('2-4-1'!W98),'2-4-1'!W98,IF(ISNUMBER('2-4-1'!T98),'2-4-1'!T98,IF(ISNUMBER('2-4-1'!X98),'2-4-1'!X98,IF(ISNUMBER('2-4-1'!S98),'2-4-1'!S98,'2016'!N98))))))</f>
        <v>6.5737439024390243</v>
      </c>
      <c r="O98" s="130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130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130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130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130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130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130">
        <f>IF(ISNUMBER('3-1'!I97), '3-1'!I97, "XXX")</f>
        <v>0.27200000000000002</v>
      </c>
      <c r="Y98" s="130">
        <f>'3-2'!Q97</f>
        <v>-0.60274159900000002</v>
      </c>
    </row>
    <row r="99" spans="1:25" ht="15">
      <c r="A99" s="19" t="s">
        <v>107</v>
      </c>
      <c r="B99" s="166" t="s">
        <v>107</v>
      </c>
      <c r="C99" s="165">
        <f>IF(ISNUMBER('1-1'!H99),'1-1'!H99, "XXX")</f>
        <v>6.8</v>
      </c>
      <c r="D99" s="130">
        <f>IF(UCDP!Y99, UCDP!Y99, "0.0")</f>
        <v>8.9572714007174238E-3</v>
      </c>
      <c r="E99" s="130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130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130">
        <f>IF(ISNUMBER('1-5'!H98),'1-5'!H98, "XXX")</f>
        <v>6.4</v>
      </c>
      <c r="H99" s="130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130">
        <f>AVERAGE('2-1-2'!D98, '2-1-2'!E98)</f>
        <v>4.9375000000000002E-2</v>
      </c>
      <c r="J99" s="130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130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130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130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130">
        <f>IF(ISNUMBER('2-4-1'!V99),'2-4-1'!V99,IF(ISNUMBER('2-4-1'!U99),'2-4-1'!U99,IF(ISNUMBER('2-4-1'!W99),'2-4-1'!W99,IF(ISNUMBER('2-4-1'!T99),'2-4-1'!T99,IF(ISNUMBER('2-4-1'!X99),'2-4-1'!X99,IF(ISNUMBER('2-4-1'!S99),'2-4-1'!S99,'2016'!N99))))))</f>
        <v>4.5167347700000002</v>
      </c>
      <c r="O99" s="130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130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130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130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130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130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130">
        <f>IF(ISNUMBER('3-1'!I98), '3-1'!I98, "XXX")</f>
        <v>0.44400000000000001</v>
      </c>
      <c r="Y99" s="130">
        <f>'3-2'!Q98</f>
        <v>-0.17105098099999999</v>
      </c>
    </row>
    <row r="100" spans="1:25" ht="15">
      <c r="A100" s="19" t="s">
        <v>108</v>
      </c>
      <c r="B100" s="166" t="s">
        <v>108</v>
      </c>
      <c r="C100" s="165">
        <f>IF(ISNUMBER('1-1'!H100),'1-1'!H100, "XXX")</f>
        <v>6.6</v>
      </c>
      <c r="D100" s="130">
        <f>IF(UCDP!Y100, UCDP!Y100, "0.0")</f>
        <v>8.386960646264327E-2</v>
      </c>
      <c r="E100" s="130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130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130">
        <f>IF(ISNUMBER('1-5'!H99),'1-5'!H99, "XXX")</f>
        <v>8.3000000000000007</v>
      </c>
      <c r="H100" s="130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130">
        <f>AVERAGE('2-1-2'!D99, '2-1-2'!E99)</f>
        <v>4.1799999999999997E-3</v>
      </c>
      <c r="J100" s="130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130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130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130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130">
        <f>IF(ISNUMBER('2-4-1'!V100),'2-4-1'!V100,IF(ISNUMBER('2-4-1'!U100),'2-4-1'!U100,IF(ISNUMBER('2-4-1'!W100),'2-4-1'!W100,IF(ISNUMBER('2-4-1'!T100),'2-4-1'!T100,IF(ISNUMBER('2-4-1'!X100),'2-4-1'!X100,IF(ISNUMBER('2-4-1'!S100),'2-4-1'!S100,'2016'!N100))))))</f>
        <v>0.95899999999999996</v>
      </c>
      <c r="O100" s="130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130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130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130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130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130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130">
        <f>IF(ISNUMBER('3-1'!I99), '3-1'!I99, "XXX")</f>
        <v>0.35599999999999998</v>
      </c>
      <c r="Y100" s="130">
        <f>'3-2'!Q99</f>
        <v>-1.3475847240000001</v>
      </c>
    </row>
    <row r="101" spans="1:25" ht="15">
      <c r="A101" s="19" t="s">
        <v>109</v>
      </c>
      <c r="B101" s="166" t="s">
        <v>109</v>
      </c>
      <c r="C101" s="165">
        <f>IF(ISNUMBER('1-1'!H101),'1-1'!H101, "XXX")</f>
        <v>6.5</v>
      </c>
      <c r="D101" s="130" t="str">
        <f>IF(UCDP!Y101, UCDP!Y101, "0.0")</f>
        <v>0.0</v>
      </c>
      <c r="E101" s="130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130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130">
        <f>IF(ISNUMBER('1-5'!H100),'1-5'!H100, "XXX")</f>
        <v>4.9000000000000004</v>
      </c>
      <c r="H101" s="130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130">
        <f>AVERAGE('2-1-2'!D100, '2-1-2'!E100)</f>
        <v>0.20518999999999998</v>
      </c>
      <c r="J101" s="130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130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130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130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130">
        <f>IF(ISNUMBER('2-4-1'!V101),'2-4-1'!V101,IF(ISNUMBER('2-4-1'!U101),'2-4-1'!U101,IF(ISNUMBER('2-4-1'!W101),'2-4-1'!W101,IF(ISNUMBER('2-4-1'!T101),'2-4-1'!T101,IF(ISNUMBER('2-4-1'!X101),'2-4-1'!X101,IF(ISNUMBER('2-4-1'!S101),'2-4-1'!S101,'2016'!N101))))))</f>
        <v>7.9524629916124496</v>
      </c>
      <c r="O101" s="130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130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130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130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130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130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130">
        <f>IF(ISNUMBER('3-1'!I100), '3-1'!I100, "XXX")</f>
        <v>0.66200000000000003</v>
      </c>
      <c r="Y101" s="130">
        <f>'3-2'!Q100</f>
        <v>0.46986532199999997</v>
      </c>
    </row>
    <row r="102" spans="1:25" ht="15">
      <c r="A102" s="19" t="s">
        <v>110</v>
      </c>
      <c r="B102" s="166" t="s">
        <v>110</v>
      </c>
      <c r="C102" s="165">
        <f>IF(ISNUMBER('1-1'!H102),'1-1'!H102, "XXX")</f>
        <v>7.1</v>
      </c>
      <c r="D102" s="130" t="str">
        <f>IF(UCDP!Y102, UCDP!Y102, "0.0")</f>
        <v>0.0</v>
      </c>
      <c r="E102" s="130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130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130">
        <f>IF(ISNUMBER('1-5'!H101),'1-5'!H101, "XXX")</f>
        <v>7.9</v>
      </c>
      <c r="H102" s="130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130">
        <f>AVERAGE('2-1-2'!D101, '2-1-2'!E101)</f>
        <v>0.11405999999999999</v>
      </c>
      <c r="J102" s="130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130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130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130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130">
        <f>IF(ISNUMBER('2-4-1'!V102),'2-4-1'!V102,IF(ISNUMBER('2-4-1'!U102),'2-4-1'!U102,IF(ISNUMBER('2-4-1'!W102),'2-4-1'!W102,IF(ISNUMBER('2-4-1'!T102),'2-4-1'!T102,IF(ISNUMBER('2-4-1'!X102),'2-4-1'!X102,IF(ISNUMBER('2-4-1'!S102),'2-4-1'!S102,'2016'!N102))))))</f>
        <v>2.1902337420050224</v>
      </c>
      <c r="O102" s="130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130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130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130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130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130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130">
        <f>IF(ISNUMBER('3-1'!I101), '3-1'!I101, "XXX")</f>
        <v>0.28100000000000003</v>
      </c>
      <c r="Y102" s="130">
        <f>'3-2'!Q101</f>
        <v>-0.43677559500000002</v>
      </c>
    </row>
    <row r="103" spans="1:25" ht="15">
      <c r="A103" s="19" t="s">
        <v>111</v>
      </c>
      <c r="B103" s="166" t="s">
        <v>111</v>
      </c>
      <c r="C103" s="165">
        <f>IF(ISNUMBER('1-1'!H103),'1-1'!H103, "XXX")</f>
        <v>1.5</v>
      </c>
      <c r="D103" s="130" t="str">
        <f>IF(UCDP!Y103, UCDP!Y103, "0.0")</f>
        <v>0.0</v>
      </c>
      <c r="E103" s="130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130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130">
        <f>IF(ISNUMBER('1-5'!H102),'1-5'!H102, "XXX")</f>
        <v>1</v>
      </c>
      <c r="H103" s="130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130">
        <f>AVERAGE('2-1-2'!D102, '2-1-2'!E102)</f>
        <v>0.82586000000000004</v>
      </c>
      <c r="J103" s="130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130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130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130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130">
        <f>IF(ISNUMBER('2-4-1'!V103),'2-4-1'!V103,IF(ISNUMBER('2-4-1'!U103),'2-4-1'!U103,IF(ISNUMBER('2-4-1'!W103),'2-4-1'!W103,IF(ISNUMBER('2-4-1'!T103),'2-4-1'!T103,IF(ISNUMBER('2-4-1'!X103),'2-4-1'!X103,IF(ISNUMBER('2-4-1'!S103),'2-4-1'!S103,'2016'!N103))))))</f>
        <v>22.879000000000001</v>
      </c>
      <c r="O103" s="130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130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130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130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130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130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130">
        <f>IF(ISNUMBER('3-1'!I102), '3-1'!I102, "XXX")</f>
        <v>0.876</v>
      </c>
      <c r="Y103" s="130">
        <f>'3-2'!Q102</f>
        <v>1.608710885</v>
      </c>
    </row>
    <row r="104" spans="1:25" ht="15">
      <c r="A104" s="19" t="s">
        <v>112</v>
      </c>
      <c r="B104" s="166" t="s">
        <v>112</v>
      </c>
      <c r="C104" s="165">
        <f>IF(ISNUMBER('1-1'!H104),'1-1'!H104, "XXX")</f>
        <v>1</v>
      </c>
      <c r="D104" s="130" t="str">
        <f>IF(UCDP!Y104, UCDP!Y104, "0.0")</f>
        <v>0.0</v>
      </c>
      <c r="E104" s="130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130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130">
        <f>IF(ISNUMBER('1-5'!H103),'1-5'!H103, "XXX")</f>
        <v>1.2</v>
      </c>
      <c r="H104" s="130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130">
        <f>AVERAGE('2-1-2'!D103, '2-1-2'!E103)</f>
        <v>0.74116499999999996</v>
      </c>
      <c r="J104" s="130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130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130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130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130">
        <f>IF(ISNUMBER('2-4-1'!V104),'2-4-1'!V104,IF(ISNUMBER('2-4-1'!U104),'2-4-1'!U104,IF(ISNUMBER('2-4-1'!W104),'2-4-1'!W104,IF(ISNUMBER('2-4-1'!T104),'2-4-1'!T104,IF(ISNUMBER('2-4-1'!X104),'2-4-1'!X104,IF(ISNUMBER('2-4-1'!S104),'2-4-1'!S104,'2016'!N104))))))</f>
        <v>19.274999999999999</v>
      </c>
      <c r="O104" s="130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130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130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130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130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130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130">
        <f>IF(ISNUMBER('3-1'!I103), '3-1'!I103, "XXX")</f>
        <v>0.89400000000000002</v>
      </c>
      <c r="Y104" s="130">
        <f>'3-2'!Q103</f>
        <v>1.646893978</v>
      </c>
    </row>
    <row r="105" spans="1:25" ht="15">
      <c r="A105" s="19" t="s">
        <v>113</v>
      </c>
      <c r="B105" s="166" t="s">
        <v>113</v>
      </c>
      <c r="C105" s="165">
        <f>IF(ISNUMBER('1-1'!H105),'1-1'!H105, "XXX")</f>
        <v>7.3</v>
      </c>
      <c r="D105" s="130" t="str">
        <f>IF(UCDP!Y105, UCDP!Y105, "0.0")</f>
        <v>0.0</v>
      </c>
      <c r="E105" s="130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130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130">
        <f>IF(ISNUMBER('1-5'!H104),'1-5'!H104, "XXX")</f>
        <v>5.4</v>
      </c>
      <c r="H105" s="130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130">
        <f>AVERAGE('2-1-2'!D104, '2-1-2'!E104)</f>
        <v>0.14433000000000001</v>
      </c>
      <c r="J105" s="130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130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130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130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130">
        <f>IF(ISNUMBER('2-4-1'!V105),'2-4-1'!V105,IF(ISNUMBER('2-4-1'!U105),'2-4-1'!U105,IF(ISNUMBER('2-4-1'!W105),'2-4-1'!W105,IF(ISNUMBER('2-4-1'!T105),'2-4-1'!T105,IF(ISNUMBER('2-4-1'!X105),'2-4-1'!X105,IF(ISNUMBER('2-4-1'!S105),'2-4-1'!S105,'2016'!N105))))))</f>
        <v>0.4</v>
      </c>
      <c r="O105" s="130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130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130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130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130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130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130">
        <f>IF(ISNUMBER('3-1'!I104), '3-1'!I104, "XXX")</f>
        <v>0.34</v>
      </c>
      <c r="Y105" s="130">
        <f>'3-2'!Q104</f>
        <v>-0.367576599</v>
      </c>
    </row>
    <row r="106" spans="1:25" ht="15">
      <c r="A106" s="19" t="s">
        <v>114</v>
      </c>
      <c r="B106" s="166" t="s">
        <v>114</v>
      </c>
      <c r="C106" s="165">
        <f>IF(ISNUMBER('1-1'!H106),'1-1'!H106, "XXX")</f>
        <v>8.5</v>
      </c>
      <c r="D106" s="130">
        <f>IF(UCDP!Y106, UCDP!Y106, "0.0")</f>
        <v>8.4955756433138033E-3</v>
      </c>
      <c r="E106" s="130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130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130">
        <f>IF(ISNUMBER('1-5'!H105),'1-5'!H105, "XXX")</f>
        <v>7.6</v>
      </c>
      <c r="H106" s="130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130">
        <f>AVERAGE('2-1-2'!D105, '2-1-2'!E105)</f>
        <v>3.3890000000000003E-2</v>
      </c>
      <c r="J106" s="130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130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130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130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130">
        <f>IF(ISNUMBER('2-4-1'!V106),'2-4-1'!V106,IF(ISNUMBER('2-4-1'!U106),'2-4-1'!U106,IF(ISNUMBER('2-4-1'!W106),'2-4-1'!W106,IF(ISNUMBER('2-4-1'!T106),'2-4-1'!T106,IF(ISNUMBER('2-4-1'!X106),'2-4-1'!X106,IF(ISNUMBER('2-4-1'!S106),'2-4-1'!S106,'2016'!N106))))))</f>
        <v>2.9122755671253251</v>
      </c>
      <c r="O106" s="130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130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130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130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130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130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130">
        <f>IF(ISNUMBER('3-1'!I105), '3-1'!I105, "XXX")</f>
        <v>0.63900000000000001</v>
      </c>
      <c r="Y106" s="130">
        <f>'3-2'!Q105</f>
        <v>-0.21982353900000001</v>
      </c>
    </row>
    <row r="107" spans="1:25" ht="15">
      <c r="A107" s="19" t="s">
        <v>115</v>
      </c>
      <c r="B107" s="166" t="s">
        <v>115</v>
      </c>
      <c r="C107" s="165">
        <f>IF(ISNUMBER('1-1'!H107),'1-1'!H107, "XXX")</f>
        <v>6.3</v>
      </c>
      <c r="D107" s="130">
        <f>IF(UCDP!Y107, UCDP!Y107, "0.0")</f>
        <v>0.12799148367950383</v>
      </c>
      <c r="E107" s="130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130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130">
        <f>IF(ISNUMBER('1-5'!H106),'1-5'!H106, "XXX")</f>
        <v>8.6</v>
      </c>
      <c r="H107" s="130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130">
        <f>AVERAGE('2-1-2'!D106, '2-1-2'!E106)</f>
        <v>0.15870499999999998</v>
      </c>
      <c r="J107" s="130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130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130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130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130">
        <f>IF(ISNUMBER('2-4-1'!V107),'2-4-1'!V107,IF(ISNUMBER('2-4-1'!U107),'2-4-1'!U107,IF(ISNUMBER('2-4-1'!W107),'2-4-1'!W107,IF(ISNUMBER('2-4-1'!T107),'2-4-1'!T107,IF(ISNUMBER('2-4-1'!X107),'2-4-1'!X107,IF(ISNUMBER('2-4-1'!S107),'2-4-1'!S107,'2016'!N107))))))</f>
        <v>0.707320392852679</v>
      </c>
      <c r="O107" s="130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130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130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130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130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130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130">
        <f>IF(ISNUMBER('3-1'!I106), '3-1'!I106, "XXX")</f>
        <v>0.52800000000000002</v>
      </c>
      <c r="Y107" s="130">
        <f>'3-2'!Q106</f>
        <v>-0.59733074900000005</v>
      </c>
    </row>
    <row r="108" spans="1:25" ht="14">
      <c r="A108" s="19" t="s">
        <v>193</v>
      </c>
      <c r="B108" s="19" t="s">
        <v>193</v>
      </c>
      <c r="C108" s="165" t="str">
        <f>IF(ISNUMBER('1-1'!H108),'1-1'!H108, "XXX")</f>
        <v>XXX</v>
      </c>
      <c r="D108" s="130" t="str">
        <f>IF(UCDP!Y108, UCDP!Y108, "0.0")</f>
        <v>0.0</v>
      </c>
      <c r="E108" s="130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130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130">
        <f>IF(ISNUMBER('1-5'!H107),'1-5'!H107, "XXX")</f>
        <v>4.3</v>
      </c>
      <c r="H108" s="130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130">
        <f>AVERAGE('2-1-2'!D107, '2-1-2'!E107)</f>
        <v>0.43278499999999998</v>
      </c>
      <c r="J108" s="130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130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130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130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130">
        <f>IF(ISNUMBER('2-4-1'!V108),'2-4-1'!V108,IF(ISNUMBER('2-4-1'!U108),'2-4-1'!U108,IF(ISNUMBER('2-4-1'!W108),'2-4-1'!W108,IF(ISNUMBER('2-4-1'!T108),'2-4-1'!T108,IF(ISNUMBER('2-4-1'!X108),'2-4-1'!X108,IF(ISNUMBER('2-4-1'!S108),'2-4-1'!S108,'2016'!N108))))))</f>
        <v>11.2</v>
      </c>
      <c r="O108" s="130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130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130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130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130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130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130">
        <f>IF(ISNUMBER('3-1'!I107), '3-1'!I107, "XXX")</f>
        <v>0.442</v>
      </c>
      <c r="Y108" s="130">
        <f>'3-2'!Q107</f>
        <v>2.3021283999999999E-2</v>
      </c>
    </row>
    <row r="109" spans="1:25" ht="15">
      <c r="A109" s="19" t="s">
        <v>116</v>
      </c>
      <c r="B109" s="166" t="s">
        <v>116</v>
      </c>
      <c r="C109" s="165">
        <f>IF(ISNUMBER('1-1'!H109),'1-1'!H109, "XXX")</f>
        <v>1.3</v>
      </c>
      <c r="D109" s="130" t="str">
        <f>IF(UCDP!Y109, UCDP!Y109, "0.0")</f>
        <v>0.0</v>
      </c>
      <c r="E109" s="130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130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130">
        <f>IF(ISNUMBER('1-5'!H108),'1-5'!H108, "XXX")</f>
        <v>1.9</v>
      </c>
      <c r="H109" s="130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130">
        <f>AVERAGE('2-1-2'!D108, '2-1-2'!E108)</f>
        <v>0.80015999999999998</v>
      </c>
      <c r="J109" s="130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130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130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130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130">
        <f>IF(ISNUMBER('2-4-1'!V109),'2-4-1'!V109,IF(ISNUMBER('2-4-1'!U109),'2-4-1'!U109,IF(ISNUMBER('2-4-1'!W109),'2-4-1'!W109,IF(ISNUMBER('2-4-1'!T109),'2-4-1'!T109,IF(ISNUMBER('2-4-1'!X109),'2-4-1'!X109,IF(ISNUMBER('2-4-1'!S109),'2-4-1'!S109,'2016'!N109))))))</f>
        <v>21.765000000000001</v>
      </c>
      <c r="O109" s="130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130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130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130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130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130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130">
        <f>IF(ISNUMBER('3-1'!I108), '3-1'!I108, "XXX")</f>
        <v>0.89800000000000002</v>
      </c>
      <c r="Y109" s="130">
        <f>'3-2'!Q108</f>
        <v>1.7756272550000001</v>
      </c>
    </row>
    <row r="110" spans="1:25" ht="15">
      <c r="A110" s="19" t="s">
        <v>117</v>
      </c>
      <c r="B110" s="166" t="s">
        <v>117</v>
      </c>
      <c r="C110" s="165">
        <f>IF(ISNUMBER('1-1'!H110),'1-1'!H110, "XXX")</f>
        <v>2.4</v>
      </c>
      <c r="D110" s="130" t="str">
        <f>IF(UCDP!Y110, UCDP!Y110, "0.0")</f>
        <v>0.0</v>
      </c>
      <c r="E110" s="130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130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130">
        <f>IF(ISNUMBER('1-5'!H109),'1-5'!H109, "XXX")</f>
        <v>7.5</v>
      </c>
      <c r="H110" s="130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130">
        <f>AVERAGE('2-1-2'!D109, '2-1-2'!E109)</f>
        <v>0.44071000000000005</v>
      </c>
      <c r="J110" s="130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130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130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130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130">
        <f>IF(ISNUMBER('2-4-1'!V110),'2-4-1'!V110,IF(ISNUMBER('2-4-1'!U110),'2-4-1'!U110,IF(ISNUMBER('2-4-1'!W110),'2-4-1'!W110,IF(ISNUMBER('2-4-1'!T110),'2-4-1'!T110,IF(ISNUMBER('2-4-1'!X110),'2-4-1'!X110,IF(ISNUMBER('2-4-1'!S110),'2-4-1'!S110,'2016'!N110))))))</f>
        <v>3.8344981753949403</v>
      </c>
      <c r="O110" s="130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130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130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130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130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130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130">
        <f>IF(ISNUMBER('3-1'!I109), '3-1'!I109, "XXX")</f>
        <v>0.17399999999999999</v>
      </c>
      <c r="Y110" s="130">
        <f>'3-2'!Q109</f>
        <v>-0.93468087899999996</v>
      </c>
    </row>
    <row r="111" spans="1:25" ht="15">
      <c r="A111" s="19" t="s">
        <v>118</v>
      </c>
      <c r="B111" s="166" t="s">
        <v>118</v>
      </c>
      <c r="C111" s="165">
        <f>IF(ISNUMBER('1-1'!H111),'1-1'!H111, "XXX")</f>
        <v>9.6</v>
      </c>
      <c r="D111" s="130">
        <f>IF(UCDP!Y111, UCDP!Y111, "0.0")</f>
        <v>0.1143919608910922</v>
      </c>
      <c r="E111" s="130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130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130">
        <f>IF(ISNUMBER('1-5'!H110),'1-5'!H110, "XXX")</f>
        <v>8.6999999999999993</v>
      </c>
      <c r="H111" s="130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130">
        <f>AVERAGE('2-1-2'!D110, '2-1-2'!E110)</f>
        <v>0.12064</v>
      </c>
      <c r="J111" s="130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130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130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130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130">
        <f>IF(ISNUMBER('2-4-1'!V111),'2-4-1'!V111,IF(ISNUMBER('2-4-1'!U111),'2-4-1'!U111,IF(ISNUMBER('2-4-1'!W111),'2-4-1'!W111,IF(ISNUMBER('2-4-1'!T111),'2-4-1'!T111,IF(ISNUMBER('2-4-1'!X111),'2-4-1'!X111,IF(ISNUMBER('2-4-1'!S111),'2-4-1'!S111,'2016'!N111))))))</f>
        <v>9.52240058584886E-2</v>
      </c>
      <c r="O111" s="130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130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130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130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130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130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130">
        <f>IF(ISNUMBER('3-1'!I110), '3-1'!I110, "XXX")</f>
        <v>0.45600000000000002</v>
      </c>
      <c r="Y111" s="130">
        <f>'3-2'!Q110</f>
        <v>-0.70124387700000002</v>
      </c>
    </row>
    <row r="112" spans="1:25" ht="14">
      <c r="A112" s="19" t="s">
        <v>119</v>
      </c>
      <c r="B112" s="19" t="s">
        <v>119</v>
      </c>
      <c r="C112" s="165">
        <f>IF(ISNUMBER('1-1'!H112),'1-1'!H112, "XXX")</f>
        <v>3.3</v>
      </c>
      <c r="D112" s="130" t="str">
        <f>IF(UCDP!Y112, UCDP!Y112, "0.0")</f>
        <v>0.0</v>
      </c>
      <c r="E112" s="130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130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130">
        <f>IF(ISNUMBER('1-5'!H111),'1-5'!H111, "XXX")</f>
        <v>4.4000000000000004</v>
      </c>
      <c r="H112" s="130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130">
        <f>AVERAGE('2-1-2'!D111, '2-1-2'!E111)</f>
        <v>0.44894000000000001</v>
      </c>
      <c r="J112" s="130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130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130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130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130">
        <f>IF(ISNUMBER('2-4-1'!V112),'2-4-1'!V112,IF(ISNUMBER('2-4-1'!U112),'2-4-1'!U112,IF(ISNUMBER('2-4-1'!W112),'2-4-1'!W112,IF(ISNUMBER('2-4-1'!T112),'2-4-1'!T112,IF(ISNUMBER('2-4-1'!X112),'2-4-1'!X112,IF(ISNUMBER('2-4-1'!S112),'2-4-1'!S112,'2016'!N112))))))</f>
        <v>9.7905808163101398</v>
      </c>
      <c r="O112" s="130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130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130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130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130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130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130">
        <f>IF(ISNUMBER('3-1'!I111), '3-1'!I111, "XXX")</f>
        <v>0.76200000000000001</v>
      </c>
      <c r="Y112" s="130">
        <f>'3-2'!Q111</f>
        <v>0.493326932</v>
      </c>
    </row>
    <row r="113" spans="1:25" ht="15">
      <c r="A113" s="19" t="s">
        <v>120</v>
      </c>
      <c r="B113" s="166" t="s">
        <v>120</v>
      </c>
      <c r="C113" s="165">
        <f>IF(ISNUMBER('1-1'!H113),'1-1'!H113, "XXX")</f>
        <v>6.3</v>
      </c>
      <c r="D113" s="130" t="str">
        <f>IF(UCDP!Y113, UCDP!Y113, "0.0")</f>
        <v>0.0</v>
      </c>
      <c r="E113" s="130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130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130">
        <f>IF(ISNUMBER('1-5'!H112),'1-5'!H112, "XXX")</f>
        <v>6.2</v>
      </c>
      <c r="H113" s="130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130">
        <f>AVERAGE('2-1-2'!D112, '2-1-2'!E112)</f>
        <v>4.7009999999999996E-2</v>
      </c>
      <c r="J113" s="130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130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130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130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130">
        <f>IF(ISNUMBER('2-4-1'!V113),'2-4-1'!V113,IF(ISNUMBER('2-4-1'!U113),'2-4-1'!U113,IF(ISNUMBER('2-4-1'!W113),'2-4-1'!W113,IF(ISNUMBER('2-4-1'!T113),'2-4-1'!T113,IF(ISNUMBER('2-4-1'!X113),'2-4-1'!X113,IF(ISNUMBER('2-4-1'!S113),'2-4-1'!S113,'2016'!N113))))))</f>
        <v>4.3906386157101966</v>
      </c>
      <c r="O113" s="130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130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130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130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130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130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130">
        <f>IF(ISNUMBER('3-1'!I112), '3-1'!I112, "XXX")</f>
        <v>0.41299999999999998</v>
      </c>
      <c r="Y113" s="130">
        <f>'3-2'!Q112</f>
        <v>7.4865125000000005E-2</v>
      </c>
    </row>
    <row r="114" spans="1:25" ht="15">
      <c r="A114" s="19" t="s">
        <v>121</v>
      </c>
      <c r="B114" s="166" t="s">
        <v>121</v>
      </c>
      <c r="C114" s="165">
        <f>IF(ISNUMBER('1-1'!H114),'1-1'!H114, "XXX")</f>
        <v>4.2</v>
      </c>
      <c r="D114" s="130" t="str">
        <f>IF(UCDP!Y114, UCDP!Y114, "0.0")</f>
        <v>0.0</v>
      </c>
      <c r="E114" s="130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130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130">
        <f>IF(ISNUMBER('1-5'!H113),'1-5'!H113, "XXX")</f>
        <v>6.1</v>
      </c>
      <c r="H114" s="130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130">
        <f>AVERAGE('2-1-2'!D113, '2-1-2'!E113)</f>
        <v>0.210225</v>
      </c>
      <c r="J114" s="130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130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130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130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130">
        <f>IF(ISNUMBER('2-4-1'!V114),'2-4-1'!V114,IF(ISNUMBER('2-4-1'!U114),'2-4-1'!U114,IF(ISNUMBER('2-4-1'!W114),'2-4-1'!W114,IF(ISNUMBER('2-4-1'!T114),'2-4-1'!T114,IF(ISNUMBER('2-4-1'!X114),'2-4-1'!X114,IF(ISNUMBER('2-4-1'!S114),'2-4-1'!S114,'2016'!N114))))))</f>
        <v>6.35</v>
      </c>
      <c r="O114" s="130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130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130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130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130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130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130">
        <f>IF(ISNUMBER('3-1'!I113), '3-1'!I113, "XXX")</f>
        <v>0.59</v>
      </c>
      <c r="Y114" s="130">
        <f>'3-2'!Q113</f>
        <v>-2.3219759E-2</v>
      </c>
    </row>
    <row r="115" spans="1:25" ht="15">
      <c r="A115" s="19" t="s">
        <v>122</v>
      </c>
      <c r="B115" s="166" t="s">
        <v>122</v>
      </c>
      <c r="C115" s="165">
        <f>IF(ISNUMBER('1-1'!H115),'1-1'!H115, "XXX")</f>
        <v>4.5</v>
      </c>
      <c r="D115" s="130" t="str">
        <f>IF(UCDP!Y115, UCDP!Y115, "0.0")</f>
        <v>0.0</v>
      </c>
      <c r="E115" s="130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130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130">
        <f>IF(ISNUMBER('1-5'!H114),'1-5'!H114, "XXX")</f>
        <v>5</v>
      </c>
      <c r="H115" s="130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130">
        <f>AVERAGE('2-1-2'!D114, '2-1-2'!E114)</f>
        <v>0.26517000000000002</v>
      </c>
      <c r="J115" s="130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130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130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130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130">
        <f>IF(ISNUMBER('2-4-1'!V115),'2-4-1'!V115,IF(ISNUMBER('2-4-1'!U115),'2-4-1'!U115,IF(ISNUMBER('2-4-1'!W115),'2-4-1'!W115,IF(ISNUMBER('2-4-1'!T115),'2-4-1'!T115,IF(ISNUMBER('2-4-1'!X115),'2-4-1'!X115,IF(ISNUMBER('2-4-1'!S115),'2-4-1'!S115,'2016'!N115))))))</f>
        <v>5.2720498540000005</v>
      </c>
      <c r="O115" s="130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130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130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130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130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130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130">
        <f>IF(ISNUMBER('3-1'!I114), '3-1'!I114, "XXX")</f>
        <v>0.80600000000000005</v>
      </c>
      <c r="Y115" s="130">
        <f>'3-2'!Q114</f>
        <v>0.161953926</v>
      </c>
    </row>
    <row r="116" spans="1:25" ht="15">
      <c r="A116" s="19" t="s">
        <v>123</v>
      </c>
      <c r="B116" s="166" t="s">
        <v>123</v>
      </c>
      <c r="C116" s="165">
        <f>IF(ISNUMBER('1-1'!H116),'1-1'!H116, "XXX")</f>
        <v>5.5</v>
      </c>
      <c r="D116" s="130">
        <f>IF(UCDP!Y116, UCDP!Y116, "0.0")</f>
        <v>4.5102080026436266E-2</v>
      </c>
      <c r="E116" s="130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130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130">
        <f>IF(ISNUMBER('1-5'!H115),'1-5'!H115, "XXX")</f>
        <v>6.7</v>
      </c>
      <c r="H116" s="130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130">
        <f>AVERAGE('2-1-2'!D115, '2-1-2'!E115)</f>
        <v>0.22664999999999999</v>
      </c>
      <c r="J116" s="130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130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130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130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130">
        <f>IF(ISNUMBER('2-4-1'!V116),'2-4-1'!V116,IF(ISNUMBER('2-4-1'!U116),'2-4-1'!U116,IF(ISNUMBER('2-4-1'!W116),'2-4-1'!W116,IF(ISNUMBER('2-4-1'!T116),'2-4-1'!T116,IF(ISNUMBER('2-4-1'!X116),'2-4-1'!X116,IF(ISNUMBER('2-4-1'!S116),'2-4-1'!S116,'2016'!N116))))))</f>
        <v>1.96940445530979</v>
      </c>
      <c r="O116" s="130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130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130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130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130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130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130">
        <f>IF(ISNUMBER('3-1'!I115), '3-1'!I115, "XXX")</f>
        <v>0.55300000000000005</v>
      </c>
      <c r="Y116" s="130">
        <f>'3-2'!Q115</f>
        <v>8.5339338000000001E-2</v>
      </c>
    </row>
    <row r="117" spans="1:25" ht="15">
      <c r="A117" s="19" t="s">
        <v>124</v>
      </c>
      <c r="B117" s="166" t="s">
        <v>124</v>
      </c>
      <c r="C117" s="165">
        <f>IF(ISNUMBER('1-1'!H117),'1-1'!H117, "XXX")</f>
        <v>3.3</v>
      </c>
      <c r="D117" s="130" t="str">
        <f>IF(UCDP!Y117, UCDP!Y117, "0.0")</f>
        <v>0.0</v>
      </c>
      <c r="E117" s="130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130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130">
        <f>IF(ISNUMBER('1-5'!H116),'1-5'!H116, "XXX")</f>
        <v>2.9</v>
      </c>
      <c r="H117" s="130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130">
        <f>AVERAGE('2-1-2'!D116, '2-1-2'!E116)</f>
        <v>0.52696500000000002</v>
      </c>
      <c r="J117" s="130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130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130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130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130">
        <f>IF(ISNUMBER('2-4-1'!V117),'2-4-1'!V117,IF(ISNUMBER('2-4-1'!U117),'2-4-1'!U117,IF(ISNUMBER('2-4-1'!W117),'2-4-1'!W117,IF(ISNUMBER('2-4-1'!T117),'2-4-1'!T117,IF(ISNUMBER('2-4-1'!X117),'2-4-1'!X117,IF(ISNUMBER('2-4-1'!S117),'2-4-1'!S117,'2016'!N117))))))</f>
        <v>19.57</v>
      </c>
      <c r="O117" s="130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130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130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130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130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130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130">
        <f>IF(ISNUMBER('3-1'!I116), '3-1'!I116, "XXX")</f>
        <v>0.88900000000000001</v>
      </c>
      <c r="Y117" s="130">
        <f>'3-2'!Q116</f>
        <v>1.053482652</v>
      </c>
    </row>
    <row r="118" spans="1:25" ht="15">
      <c r="A118" s="19" t="s">
        <v>125</v>
      </c>
      <c r="B118" s="166" t="s">
        <v>125</v>
      </c>
      <c r="C118" s="165">
        <f>IF(ISNUMBER('1-1'!H118),'1-1'!H118, "XXX")</f>
        <v>3.3</v>
      </c>
      <c r="D118" s="130" t="str">
        <f>IF(UCDP!Y118, UCDP!Y118, "0.0")</f>
        <v>0.0</v>
      </c>
      <c r="E118" s="130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130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130">
        <f>IF(ISNUMBER('1-5'!H117),'1-5'!H117, "XXX")</f>
        <v>2.7</v>
      </c>
      <c r="H118" s="130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130">
        <f>AVERAGE('2-1-2'!D117, '2-1-2'!E117)</f>
        <v>0.60611999999999999</v>
      </c>
      <c r="J118" s="130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130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130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130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130">
        <f>IF(ISNUMBER('2-4-1'!V118),'2-4-1'!V118,IF(ISNUMBER('2-4-1'!U118),'2-4-1'!U118,IF(ISNUMBER('2-4-1'!W118),'2-4-1'!W118,IF(ISNUMBER('2-4-1'!T118),'2-4-1'!T118,IF(ISNUMBER('2-4-1'!X118),'2-4-1'!X118,IF(ISNUMBER('2-4-1'!S118),'2-4-1'!S118,'2016'!N118))))))</f>
        <v>25.497</v>
      </c>
      <c r="O118" s="130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130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130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130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130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130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130">
        <f>IF(ISNUMBER('3-1'!I117), '3-1'!I117, "XXX")</f>
        <v>0.88700000000000001</v>
      </c>
      <c r="Y118" s="130">
        <f>'3-2'!Q117</f>
        <v>1.1206372979999999</v>
      </c>
    </row>
    <row r="119" spans="1:25" ht="15">
      <c r="A119" s="19" t="s">
        <v>126</v>
      </c>
      <c r="B119" s="166" t="s">
        <v>126</v>
      </c>
      <c r="C119" s="165">
        <f>IF(ISNUMBER('1-1'!H119),'1-1'!H119, "XXX")</f>
        <v>4</v>
      </c>
      <c r="D119" s="130" t="str">
        <f>IF(UCDP!Y119, UCDP!Y119, "0.0")</f>
        <v>0.0</v>
      </c>
      <c r="E119" s="130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130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130">
        <f>IF(ISNUMBER('1-5'!H118),'1-5'!H118, "XXX")</f>
        <v>5.6</v>
      </c>
      <c r="H119" s="130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130">
        <f>AVERAGE('2-1-2'!D118, '2-1-2'!E118)</f>
        <v>0.51958000000000004</v>
      </c>
      <c r="J119" s="130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130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130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130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130">
        <f>IF(ISNUMBER('2-4-1'!V119),'2-4-1'!V119,IF(ISNUMBER('2-4-1'!U119),'2-4-1'!U119,IF(ISNUMBER('2-4-1'!W119),'2-4-1'!W119,IF(ISNUMBER('2-4-1'!T119),'2-4-1'!T119,IF(ISNUMBER('2-4-1'!X119),'2-4-1'!X119,IF(ISNUMBER('2-4-1'!S119),'2-4-1'!S119,'2016'!N119))))))</f>
        <v>1.7410000000000001</v>
      </c>
      <c r="O119" s="130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130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130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130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130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130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130">
        <f>IF(ISNUMBER('3-1'!I118), '3-1'!I118, "XXX")</f>
        <v>8.3000000000000004E-2</v>
      </c>
      <c r="Y119" s="130">
        <f>'3-2'!Q118</f>
        <v>-0.87592637500000003</v>
      </c>
    </row>
    <row r="120" spans="1:25" ht="15">
      <c r="A120" s="19" t="s">
        <v>127</v>
      </c>
      <c r="B120" s="166" t="s">
        <v>127</v>
      </c>
      <c r="C120" s="165">
        <f>IF(ISNUMBER('1-1'!H120),'1-1'!H120, "XXX")</f>
        <v>4.5999999999999996</v>
      </c>
      <c r="D120" s="130" t="str">
        <f>IF(UCDP!Y120, UCDP!Y120, "0.0")</f>
        <v>0.0</v>
      </c>
      <c r="E120" s="130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130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130">
        <f>IF(ISNUMBER('1-5'!H119),'1-5'!H119, "XXX")</f>
        <v>3.9</v>
      </c>
      <c r="H120" s="130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130">
        <f>AVERAGE('2-1-2'!D119, '2-1-2'!E119)</f>
        <v>0.43087999999999999</v>
      </c>
      <c r="J120" s="130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130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130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130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130">
        <f>IF(ISNUMBER('2-4-1'!V120),'2-4-1'!V120,IF(ISNUMBER('2-4-1'!U120),'2-4-1'!U120,IF(ISNUMBER('2-4-1'!W120),'2-4-1'!W120,IF(ISNUMBER('2-4-1'!T120),'2-4-1'!T120,IF(ISNUMBER('2-4-1'!X120),'2-4-1'!X120,IF(ISNUMBER('2-4-1'!S120),'2-4-1'!S120,'2016'!N120))))))</f>
        <v>14.9</v>
      </c>
      <c r="O120" s="130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130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130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130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130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130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130">
        <f>IF(ISNUMBER('3-1'!I119), '3-1'!I119, "XXX")</f>
        <v>0.67700000000000005</v>
      </c>
      <c r="Y120" s="130">
        <f>'3-2'!Q119</f>
        <v>0.38327211100000003</v>
      </c>
    </row>
    <row r="121" spans="1:25" ht="15">
      <c r="A121" s="19" t="s">
        <v>194</v>
      </c>
      <c r="B121" s="166" t="s">
        <v>128</v>
      </c>
      <c r="C121" s="165">
        <f>IF(ISNUMBER('1-1'!H121),'1-1'!H121, "XXX")</f>
        <v>4</v>
      </c>
      <c r="D121" s="130">
        <f>IF(UCDP!Y121, UCDP!Y121, "0.0")</f>
        <v>2.1660763881722597E-2</v>
      </c>
      <c r="E121" s="130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130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130">
        <f>IF(ISNUMBER('1-5'!H120),'1-5'!H120, "XXX")</f>
        <v>8.6</v>
      </c>
      <c r="H121" s="130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130">
        <f>AVERAGE('2-1-2'!D120, '2-1-2'!E120)</f>
        <v>0.64982000000000006</v>
      </c>
      <c r="J121" s="130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130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130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130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130">
        <f>IF(ISNUMBER('2-4-1'!V121),'2-4-1'!V121,IF(ISNUMBER('2-4-1'!U121),'2-4-1'!U121,IF(ISNUMBER('2-4-1'!W121),'2-4-1'!W121,IF(ISNUMBER('2-4-1'!T121),'2-4-1'!T121,IF(ISNUMBER('2-4-1'!X121),'2-4-1'!X121,IF(ISNUMBER('2-4-1'!S121),'2-4-1'!S121,'2016'!N121))))))</f>
        <v>15.4225696209483</v>
      </c>
      <c r="O121" s="130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130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130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130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130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130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130">
        <f>IF(ISNUMBER('3-1'!I120), '3-1'!I120, "XXX")</f>
        <v>0.28100000000000003</v>
      </c>
      <c r="Y121" s="130">
        <f>'3-2'!Q120</f>
        <v>-0.91862881200000002</v>
      </c>
    </row>
    <row r="122" spans="1:25" ht="15">
      <c r="A122" s="19" t="s">
        <v>129</v>
      </c>
      <c r="B122" s="166" t="s">
        <v>129</v>
      </c>
      <c r="C122" s="165">
        <f>IF(ISNUMBER('1-1'!H122),'1-1'!H122, "XXX")</f>
        <v>8</v>
      </c>
      <c r="D122" s="130">
        <f>IF(UCDP!Y122, UCDP!Y122, "0.0")</f>
        <v>2.6280444784617624E-2</v>
      </c>
      <c r="E122" s="130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130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130">
        <f>IF(ISNUMBER('1-5'!H121),'1-5'!H121, "XXX")</f>
        <v>7.7</v>
      </c>
      <c r="H122" s="130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130">
        <f>AVERAGE('2-1-2'!D121, '2-1-2'!E121)</f>
        <v>7.213E-2</v>
      </c>
      <c r="J122" s="130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130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130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130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130">
        <f>IF(ISNUMBER('2-4-1'!V122),'2-4-1'!V122,IF(ISNUMBER('2-4-1'!U122),'2-4-1'!U122,IF(ISNUMBER('2-4-1'!W122),'2-4-1'!W122,IF(ISNUMBER('2-4-1'!T122),'2-4-1'!T122,IF(ISNUMBER('2-4-1'!X122),'2-4-1'!X122,IF(ISNUMBER('2-4-1'!S122),'2-4-1'!S122,'2016'!N122))))))</f>
        <v>7.3125587029444645</v>
      </c>
      <c r="O122" s="130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130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130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130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130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130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130">
        <f>IF(ISNUMBER('3-1'!I121), '3-1'!I121, "XXX")</f>
        <v>0.22800000000000001</v>
      </c>
      <c r="Y122" s="130">
        <f>'3-2'!Q121</f>
        <v>-1.1031101940000001</v>
      </c>
    </row>
    <row r="123" spans="1:25" ht="15">
      <c r="A123" s="19" t="s">
        <v>130</v>
      </c>
      <c r="B123" s="166" t="s">
        <v>130</v>
      </c>
      <c r="C123" s="165">
        <f>IF(ISNUMBER('1-1'!H123),'1-1'!H123, "XXX")</f>
        <v>5.6</v>
      </c>
      <c r="D123" s="130" t="str">
        <f>IF(UCDP!Y123, UCDP!Y123, "0.0")</f>
        <v>0.0</v>
      </c>
      <c r="E123" s="130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130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130">
        <f>IF(ISNUMBER('1-5'!H122),'1-5'!H122, "XXX")</f>
        <v>8.9</v>
      </c>
      <c r="H123" s="130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130">
        <f>AVERAGE('2-1-2'!D122, '2-1-2'!E122)</f>
        <v>0.49229500000000004</v>
      </c>
      <c r="J123" s="130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130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130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130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130">
        <f>IF(ISNUMBER('2-4-1'!V123),'2-4-1'!V123,IF(ISNUMBER('2-4-1'!U123),'2-4-1'!U123,IF(ISNUMBER('2-4-1'!W123),'2-4-1'!W123,IF(ISNUMBER('2-4-1'!T123),'2-4-1'!T123,IF(ISNUMBER('2-4-1'!X123),'2-4-1'!X123,IF(ISNUMBER('2-4-1'!S123),'2-4-1'!S123,'2016'!N123))))))</f>
        <v>3.6430000000000002</v>
      </c>
      <c r="O123" s="130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130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130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130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130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130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130">
        <f>IF(ISNUMBER('3-1'!I122), '3-1'!I122, "XXX")</f>
        <v>1.7000000000000001E-2</v>
      </c>
      <c r="Y123" s="130">
        <f>'3-2'!Q122</f>
        <v>-1.7525359389999999</v>
      </c>
    </row>
    <row r="124" spans="1:25" ht="15">
      <c r="A124" s="19" t="s">
        <v>131</v>
      </c>
      <c r="B124" s="166" t="s">
        <v>131</v>
      </c>
      <c r="C124" s="165">
        <f>IF(ISNUMBER('1-1'!H124),'1-1'!H124, "XXX")</f>
        <v>6.3</v>
      </c>
      <c r="D124" s="130">
        <f>IF(UCDP!Y124, UCDP!Y124, "0.0")</f>
        <v>1.9416148643820849E-3</v>
      </c>
      <c r="E124" s="130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130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130">
        <f>IF(ISNUMBER('1-5'!H123),'1-5'!H123, "XXX")</f>
        <v>6.2</v>
      </c>
      <c r="H124" s="130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130">
        <f>AVERAGE('2-1-2'!D123, '2-1-2'!E123)</f>
        <v>0.14633499999999999</v>
      </c>
      <c r="J124" s="130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130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130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130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130">
        <f>IF(ISNUMBER('2-4-1'!V124),'2-4-1'!V124,IF(ISNUMBER('2-4-1'!U124),'2-4-1'!U124,IF(ISNUMBER('2-4-1'!W124),'2-4-1'!W124,IF(ISNUMBER('2-4-1'!T124),'2-4-1'!T124,IF(ISNUMBER('2-4-1'!X124),'2-4-1'!X124,IF(ISNUMBER('2-4-1'!S124),'2-4-1'!S124,'2016'!N124))))))</f>
        <v>5.3369999999999997</v>
      </c>
      <c r="O124" s="130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130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130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130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130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130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130">
        <f>IF(ISNUMBER('3-1'!I123), '3-1'!I123, "XXX")</f>
        <v>0.71899999999999997</v>
      </c>
      <c r="Y124" s="130">
        <f>'3-2'!Q123</f>
        <v>0.137756288</v>
      </c>
    </row>
    <row r="125" spans="1:25" ht="15">
      <c r="A125" s="19" t="s">
        <v>132</v>
      </c>
      <c r="B125" s="166" t="s">
        <v>132</v>
      </c>
      <c r="C125" s="165">
        <f>IF(ISNUMBER('1-1'!H125),'1-1'!H125, "XXX")</f>
        <v>7</v>
      </c>
      <c r="D125" s="130" t="str">
        <f>IF(UCDP!Y125, UCDP!Y125, "0.0")</f>
        <v>0.0</v>
      </c>
      <c r="E125" s="130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130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130">
        <f>IF(ISNUMBER('1-5'!H124),'1-5'!H124, "XXX")</f>
        <v>5.5</v>
      </c>
      <c r="H125" s="130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130">
        <f>AVERAGE('2-1-2'!D124, '2-1-2'!E124)</f>
        <v>0.46909999999999996</v>
      </c>
      <c r="J125" s="130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130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130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130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130">
        <f>IF(ISNUMBER('2-4-1'!V125),'2-4-1'!V125,IF(ISNUMBER('2-4-1'!U125),'2-4-1'!U125,IF(ISNUMBER('2-4-1'!W125),'2-4-1'!W125,IF(ISNUMBER('2-4-1'!T125),'2-4-1'!T125,IF(ISNUMBER('2-4-1'!X125),'2-4-1'!X125,IF(ISNUMBER('2-4-1'!S125),'2-4-1'!S125,'2016'!N125))))))</f>
        <v>23.3</v>
      </c>
      <c r="O125" s="130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130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130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130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130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130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130">
        <f>IF(ISNUMBER('3-1'!I124), '3-1'!I124, "XXX")</f>
        <v>0.504</v>
      </c>
      <c r="Y125" s="130">
        <f>'3-2'!Q124</f>
        <v>0.35785373999999998</v>
      </c>
    </row>
    <row r="126" spans="1:25" ht="15">
      <c r="A126" s="19" t="s">
        <v>133</v>
      </c>
      <c r="B126" s="166" t="s">
        <v>133</v>
      </c>
      <c r="C126" s="165">
        <f>IF(ISNUMBER('1-1'!H126),'1-1'!H126, "XXX")</f>
        <v>6.9</v>
      </c>
      <c r="D126" s="130" t="str">
        <f>IF(UCDP!Y126, UCDP!Y126, "0.0")</f>
        <v>0.0</v>
      </c>
      <c r="E126" s="130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130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130">
        <f>IF(ISNUMBER('1-5'!H125),'1-5'!H125, "XXX")</f>
        <v>5.2</v>
      </c>
      <c r="H126" s="130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130">
        <f>AVERAGE('2-1-2'!D125, '2-1-2'!E125)</f>
        <v>0.43786999999999998</v>
      </c>
      <c r="J126" s="130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130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130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130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130">
        <f>IF(ISNUMBER('2-4-1'!V126),'2-4-1'!V126,IF(ISNUMBER('2-4-1'!U126),'2-4-1'!U126,IF(ISNUMBER('2-4-1'!W126),'2-4-1'!W126,IF(ISNUMBER('2-4-1'!T126),'2-4-1'!T126,IF(ISNUMBER('2-4-1'!X126),'2-4-1'!X126,IF(ISNUMBER('2-4-1'!S126),'2-4-1'!S126,'2016'!N126))))))</f>
        <v>7.5958096285996604</v>
      </c>
      <c r="O126" s="130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130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130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130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130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130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130">
        <f>IF(ISNUMBER('3-1'!I125), '3-1'!I125, "XXX")</f>
        <v>0.47099999999999997</v>
      </c>
      <c r="Y126" s="130">
        <f>'3-2'!Q125</f>
        <v>9.8824075999999997E-2</v>
      </c>
    </row>
    <row r="127" spans="1:25" ht="15">
      <c r="A127" s="19" t="s">
        <v>134</v>
      </c>
      <c r="B127" s="166" t="s">
        <v>134</v>
      </c>
      <c r="C127" s="165">
        <f>IF(ISNUMBER('1-1'!H127),'1-1'!H127, "XXX")</f>
        <v>7.4</v>
      </c>
      <c r="D127" s="130" t="str">
        <f>IF(UCDP!Y127, UCDP!Y127, "0.0")</f>
        <v>0.0</v>
      </c>
      <c r="E127" s="130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130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130">
        <f>IF(ISNUMBER('1-5'!H126),'1-5'!H126, "XXX")</f>
        <v>6.1</v>
      </c>
      <c r="H127" s="130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130">
        <f>AVERAGE('2-1-2'!D126, '2-1-2'!E126)</f>
        <v>6.0795000000000002E-2</v>
      </c>
      <c r="J127" s="130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130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130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130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130">
        <f>IF(ISNUMBER('2-4-1'!V127),'2-4-1'!V127,IF(ISNUMBER('2-4-1'!U127),'2-4-1'!U127,IF(ISNUMBER('2-4-1'!W127),'2-4-1'!W127,IF(ISNUMBER('2-4-1'!T127),'2-4-1'!T127,IF(ISNUMBER('2-4-1'!X127),'2-4-1'!X127,IF(ISNUMBER('2-4-1'!S127),'2-4-1'!S127,'2016'!N127))))))</f>
        <v>0.7</v>
      </c>
      <c r="O127" s="130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130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130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130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130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130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130">
        <f>IF(ISNUMBER('3-1'!I126), '3-1'!I126, "XXX")</f>
        <v>0.50900000000000001</v>
      </c>
      <c r="Y127" s="130">
        <f>'3-2'!Q126</f>
        <v>-0.25527739500000002</v>
      </c>
    </row>
    <row r="128" spans="1:25" ht="15">
      <c r="A128" s="19" t="s">
        <v>135</v>
      </c>
      <c r="B128" s="166" t="s">
        <v>135</v>
      </c>
      <c r="C128" s="165">
        <f>IF(ISNUMBER('1-1'!H128),'1-1'!H128, "XXX")</f>
        <v>2.2000000000000002</v>
      </c>
      <c r="D128" s="130" t="str">
        <f>IF(UCDP!Y128, UCDP!Y128, "0.0")</f>
        <v>0.0</v>
      </c>
      <c r="E128" s="130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130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130">
        <f>IF(ISNUMBER('1-5'!H127),'1-5'!H127, "XXX")</f>
        <v>4.9000000000000004</v>
      </c>
      <c r="H128" s="130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130">
        <f>AVERAGE('2-1-2'!D127, '2-1-2'!E127)</f>
        <v>0.78577999999999992</v>
      </c>
      <c r="J128" s="130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130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130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130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130">
        <f>IF(ISNUMBER('2-4-1'!V128),'2-4-1'!V128,IF(ISNUMBER('2-4-1'!U128),'2-4-1'!U128,IF(ISNUMBER('2-4-1'!W128),'2-4-1'!W128,IF(ISNUMBER('2-4-1'!T128),'2-4-1'!T128,IF(ISNUMBER('2-4-1'!X128),'2-4-1'!X128,IF(ISNUMBER('2-4-1'!S128),'2-4-1'!S128,'2016'!N128))))))</f>
        <v>3.0338176079371699</v>
      </c>
      <c r="O128" s="130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130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130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130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130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130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130">
        <f>IF(ISNUMBER('3-1'!I127), '3-1'!I127, "XXX")</f>
        <v>0.40200000000000002</v>
      </c>
      <c r="Y128" s="130">
        <f>'3-2'!Q127</f>
        <v>0.11503084</v>
      </c>
    </row>
    <row r="129" spans="1:25" ht="15">
      <c r="A129" s="19" t="s">
        <v>178</v>
      </c>
      <c r="B129" s="166" t="s">
        <v>178</v>
      </c>
      <c r="C129" s="165">
        <f>IF(ISNUMBER('1-1'!H129),'1-1'!H129, "XXX")</f>
        <v>3.9</v>
      </c>
      <c r="D129" s="130" t="str">
        <f>IF(UCDP!Y129, UCDP!Y129, "0.0")</f>
        <v>0.0</v>
      </c>
      <c r="E129" s="130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130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130">
        <f>IF(ISNUMBER('1-5'!H128),'1-5'!H128, "XXX")</f>
        <v>3</v>
      </c>
      <c r="H129" s="130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130">
        <f>AVERAGE('2-1-2'!D128, '2-1-2'!E128)</f>
        <v>0.52216499999999999</v>
      </c>
      <c r="J129" s="130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130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130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130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130">
        <f>IF(ISNUMBER('2-4-1'!V129),'2-4-1'!V129,IF(ISNUMBER('2-4-1'!U129),'2-4-1'!U129,IF(ISNUMBER('2-4-1'!W129),'2-4-1'!W129,IF(ISNUMBER('2-4-1'!T129),'2-4-1'!T129,IF(ISNUMBER('2-4-1'!X129),'2-4-1'!X129,IF(ISNUMBER('2-4-1'!S129),'2-4-1'!S129,'2016'!N129))))))</f>
        <v>18.103000000000002</v>
      </c>
      <c r="O129" s="130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130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130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130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130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130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130">
        <f>IF(ISNUMBER('3-1'!I128), '3-1'!I128, "XXX")</f>
        <v>0.83599999999999997</v>
      </c>
      <c r="Y129" s="130">
        <f>'3-2'!Q128</f>
        <v>1.0158151390000001</v>
      </c>
    </row>
    <row r="130" spans="1:25" ht="15">
      <c r="A130" s="19" t="s">
        <v>137</v>
      </c>
      <c r="B130" s="166" t="s">
        <v>137</v>
      </c>
      <c r="C130" s="165">
        <f>IF(ISNUMBER('1-1'!H130),'1-1'!H130, "XXX")</f>
        <v>2.2999999999999998</v>
      </c>
      <c r="D130" s="130" t="str">
        <f>IF(UCDP!Y130, UCDP!Y130, "0.0")</f>
        <v>0.0</v>
      </c>
      <c r="E130" s="130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130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130">
        <f>IF(ISNUMBER('1-5'!H129),'1-5'!H129, "XXX")</f>
        <v>2.5</v>
      </c>
      <c r="H130" s="130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130">
        <f>AVERAGE('2-1-2'!D129, '2-1-2'!E129)</f>
        <v>0.63508999999999993</v>
      </c>
      <c r="J130" s="130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130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130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130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130">
        <f>IF(ISNUMBER('2-4-1'!V130),'2-4-1'!V130,IF(ISNUMBER('2-4-1'!U130),'2-4-1'!U130,IF(ISNUMBER('2-4-1'!W130),'2-4-1'!W130,IF(ISNUMBER('2-4-1'!T130),'2-4-1'!T130,IF(ISNUMBER('2-4-1'!X130),'2-4-1'!X130,IF(ISNUMBER('2-4-1'!S130),'2-4-1'!S130,'2016'!N130))))))</f>
        <v>23.978000000000002</v>
      </c>
      <c r="O130" s="130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130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130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130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130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130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130">
        <f>IF(ISNUMBER('3-1'!I129), '3-1'!I129, "XXX")</f>
        <v>0.86299999999999999</v>
      </c>
      <c r="Y130" s="130">
        <f>'3-2'!Q129</f>
        <v>1.057159424</v>
      </c>
    </row>
    <row r="131" spans="1:25" ht="15">
      <c r="A131" s="19" t="s">
        <v>138</v>
      </c>
      <c r="B131" s="166" t="s">
        <v>138</v>
      </c>
      <c r="C131" s="165">
        <f>IF(ISNUMBER('1-1'!H131),'1-1'!H131, "XXX")</f>
        <v>2.9</v>
      </c>
      <c r="D131" s="130" t="str">
        <f>IF(UCDP!Y131, UCDP!Y131, "0.0")</f>
        <v>0.0</v>
      </c>
      <c r="E131" s="130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130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130">
        <f>IF(ISNUMBER('1-5'!H130),'1-5'!H130, "XXX")</f>
        <v>4.2</v>
      </c>
      <c r="H131" s="130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130">
        <f>AVERAGE('2-1-2'!D130, '2-1-2'!E130)</f>
        <v>0.28398999999999996</v>
      </c>
      <c r="J131" s="130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130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130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130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130">
        <f>IF(ISNUMBER('2-4-1'!V131),'2-4-1'!V131,IF(ISNUMBER('2-4-1'!U131),'2-4-1'!U131,IF(ISNUMBER('2-4-1'!W131),'2-4-1'!W131,IF(ISNUMBER('2-4-1'!T131),'2-4-1'!T131,IF(ISNUMBER('2-4-1'!X131),'2-4-1'!X131,IF(ISNUMBER('2-4-1'!S131),'2-4-1'!S131,'2016'!N131))))))</f>
        <v>10.01463115284125</v>
      </c>
      <c r="O131" s="130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130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130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130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130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130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130">
        <f>IF(ISNUMBER('3-1'!I130), '3-1'!I130, "XXX")</f>
        <v>0.76600000000000001</v>
      </c>
      <c r="Y131" s="130">
        <f>'3-2'!Q130</f>
        <v>0.66553753599999999</v>
      </c>
    </row>
    <row r="132" spans="1:25" ht="15">
      <c r="A132" s="19" t="s">
        <v>139</v>
      </c>
      <c r="B132" s="166" t="s">
        <v>139</v>
      </c>
      <c r="C132" s="165">
        <f>IF(ISNUMBER('1-1'!H132),'1-1'!H132, "XXX")</f>
        <v>10</v>
      </c>
      <c r="D132" s="130">
        <f>IF(UCDP!Y132, UCDP!Y132, "0.0")</f>
        <v>0.79015763794111904</v>
      </c>
      <c r="E132" s="130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130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130">
        <f>IF(ISNUMBER('1-5'!H131),'1-5'!H131, "XXX")</f>
        <v>9.3000000000000007</v>
      </c>
      <c r="H132" s="130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130">
        <f>AVERAGE('2-1-2'!D131, '2-1-2'!E131)</f>
        <v>4.3295E-2</v>
      </c>
      <c r="J132" s="130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130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130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130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130" t="str">
        <f>IF(ISNUMBER('2-4-1'!V132),'2-4-1'!V132,IF(ISNUMBER('2-4-1'!U132),'2-4-1'!U132,IF(ISNUMBER('2-4-1'!W132),'2-4-1'!W132,IF(ISNUMBER('2-4-1'!T132),'2-4-1'!T132,IF(ISNUMBER('2-4-1'!X132),'2-4-1'!X132,IF(ISNUMBER('2-4-1'!S132),'2-4-1'!S132,'2016'!N132))))))</f>
        <v>XXX</v>
      </c>
      <c r="O132" s="130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0</v>
      </c>
      <c r="P132" s="130" t="str">
        <f>IF(ISNUMBER('2-5-1'!H364), '2-5-1'!H364, "XXX")</f>
        <v>XXX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30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130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130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130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130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130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130">
        <f>IF(ISNUMBER('3-1'!I131), '3-1'!I131, "XXX")</f>
        <v>0.186</v>
      </c>
      <c r="Y132" s="130">
        <f>'3-2'!Q131</f>
        <v>-1.3287729020000001</v>
      </c>
    </row>
    <row r="133" spans="1:25" ht="15">
      <c r="A133" s="19" t="s">
        <v>140</v>
      </c>
      <c r="B133" s="166" t="s">
        <v>140</v>
      </c>
      <c r="C133" s="165">
        <f>IF(ISNUMBER('1-1'!H133),'1-1'!H133, "XXX")</f>
        <v>2</v>
      </c>
      <c r="D133" s="130" t="str">
        <f>IF(UCDP!Y133, UCDP!Y133, "0.0")</f>
        <v>0.0</v>
      </c>
      <c r="E133" s="130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130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130">
        <f>IF(ISNUMBER('1-5'!H132),'1-5'!H132, "XXX")</f>
        <v>2.2000000000000002</v>
      </c>
      <c r="H133" s="130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130">
        <f>AVERAGE('2-1-2'!D132, '2-1-2'!E132)</f>
        <v>0.64733499999999999</v>
      </c>
      <c r="J133" s="130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130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130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130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130">
        <f>IF(ISNUMBER('2-4-1'!V133),'2-4-1'!V133,IF(ISNUMBER('2-4-1'!U133),'2-4-1'!U133,IF(ISNUMBER('2-4-1'!W133),'2-4-1'!W133,IF(ISNUMBER('2-4-1'!T133),'2-4-1'!T133,IF(ISNUMBER('2-4-1'!X133),'2-4-1'!X133,IF(ISNUMBER('2-4-1'!S133),'2-4-1'!S133,'2016'!N133))))))</f>
        <v>26.28</v>
      </c>
      <c r="O133" s="130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130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130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130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130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130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130">
        <f>IF(ISNUMBER('3-1'!I132), '3-1'!I132, "XXX")</f>
        <v>0.874</v>
      </c>
      <c r="Y133" s="130">
        <f>'3-2'!Q132</f>
        <v>1.044445157</v>
      </c>
    </row>
    <row r="134" spans="1:25" ht="15">
      <c r="A134" s="19" t="s">
        <v>141</v>
      </c>
      <c r="B134" s="166" t="s">
        <v>141</v>
      </c>
      <c r="C134" s="165">
        <f>IF(ISNUMBER('1-1'!H134),'1-1'!H134, "XXX")</f>
        <v>6.8</v>
      </c>
      <c r="D134" s="130" t="str">
        <f>IF(UCDP!Y134, UCDP!Y134, "0.0")</f>
        <v>0.0</v>
      </c>
      <c r="E134" s="130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130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130">
        <f>IF(ISNUMBER('1-5'!H133),'1-5'!H133, "XXX")</f>
        <v>9</v>
      </c>
      <c r="H134" s="130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130">
        <f>AVERAGE('2-1-2'!D133, '2-1-2'!E133)</f>
        <v>0.213175</v>
      </c>
      <c r="J134" s="130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130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130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130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130">
        <f>IF(ISNUMBER('2-4-1'!V134),'2-4-1'!V134,IF(ISNUMBER('2-4-1'!U134),'2-4-1'!U134,IF(ISNUMBER('2-4-1'!W134),'2-4-1'!W134,IF(ISNUMBER('2-4-1'!T134),'2-4-1'!T134,IF(ISNUMBER('2-4-1'!X134),'2-4-1'!X134,IF(ISNUMBER('2-4-1'!S134),'2-4-1'!S134,'2016'!N134))))))</f>
        <v>8.4562087931724204</v>
      </c>
      <c r="O134" s="130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130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130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130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130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130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130">
        <f>IF(ISNUMBER('3-1'!I133), '3-1'!I133, "XXX")</f>
        <v>0.45900000000000002</v>
      </c>
      <c r="Y134" s="130">
        <f>'3-2'!Q133</f>
        <v>-0.50082945800000001</v>
      </c>
    </row>
    <row r="135" spans="1:25" ht="15">
      <c r="A135" s="19" t="s">
        <v>142</v>
      </c>
      <c r="B135" s="166" t="s">
        <v>142</v>
      </c>
      <c r="C135" s="165">
        <f>IF(ISNUMBER('1-1'!H135),'1-1'!H135, "XXX")</f>
        <v>10</v>
      </c>
      <c r="D135" s="130">
        <f>IF(UCDP!Y135, UCDP!Y135, "0.0")</f>
        <v>0.25291187753523264</v>
      </c>
      <c r="E135" s="130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130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130">
        <f>IF(ISNUMBER('1-5'!H134),'1-5'!H134, "XXX")</f>
        <v>9.3000000000000007</v>
      </c>
      <c r="H135" s="130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130">
        <f>AVERAGE('2-1-2'!D134, '2-1-2'!E134)</f>
        <v>0.12856999999999999</v>
      </c>
      <c r="J135" s="130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130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130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130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130">
        <f>IF(ISNUMBER('2-4-1'!V135),'2-4-1'!V135,IF(ISNUMBER('2-4-1'!U135),'2-4-1'!U135,IF(ISNUMBER('2-4-1'!W135),'2-4-1'!W135,IF(ISNUMBER('2-4-1'!T135),'2-4-1'!T135,IF(ISNUMBER('2-4-1'!X135),'2-4-1'!X135,IF(ISNUMBER('2-4-1'!S135),'2-4-1'!S135,'2016'!N135))))))</f>
        <v>2.2748561434193268</v>
      </c>
      <c r="O135" s="130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130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130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130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130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130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130">
        <f>IF(ISNUMBER('3-1'!I134), '3-1'!I134, "XXX")</f>
        <v>0.23100000000000001</v>
      </c>
      <c r="Y135" s="130">
        <f>'3-2'!Q134</f>
        <v>-1.6543579100000001</v>
      </c>
    </row>
    <row r="136" spans="1:25" ht="15">
      <c r="A136" s="19" t="s">
        <v>143</v>
      </c>
      <c r="B136" s="166" t="s">
        <v>143</v>
      </c>
      <c r="C136" s="165">
        <f>IF(ISNUMBER('1-1'!H136),'1-1'!H136, "XXX")</f>
        <v>1</v>
      </c>
      <c r="D136" s="130" t="str">
        <f>IF(UCDP!Y136, UCDP!Y136, "0.0")</f>
        <v>0.0</v>
      </c>
      <c r="E136" s="130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130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130">
        <f>IF(ISNUMBER('1-5'!H135),'1-5'!H135, "XXX")</f>
        <v>1.3</v>
      </c>
      <c r="H136" s="130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130">
        <f>AVERAGE('2-1-2'!D135, '2-1-2'!E135)</f>
        <v>0.85453000000000001</v>
      </c>
      <c r="J136" s="130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130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130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130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130">
        <f>IF(ISNUMBER('2-4-1'!V136),'2-4-1'!V136,IF(ISNUMBER('2-4-1'!U136),'2-4-1'!U136,IF(ISNUMBER('2-4-1'!W136),'2-4-1'!W136,IF(ISNUMBER('2-4-1'!T136),'2-4-1'!T136,IF(ISNUMBER('2-4-1'!X136),'2-4-1'!X136,IF(ISNUMBER('2-4-1'!S136),'2-4-1'!S136,'2016'!N136))))))</f>
        <v>27.385999999999999</v>
      </c>
      <c r="O136" s="130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130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130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130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130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130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130">
        <f>IF(ISNUMBER('3-1'!I135), '3-1'!I135, "XXX")</f>
        <v>0.92600000000000005</v>
      </c>
      <c r="Y136" s="130">
        <f>'3-2'!Q135</f>
        <v>1.6976673600000001</v>
      </c>
    </row>
    <row r="137" spans="1:25" ht="15">
      <c r="A137" s="19" t="s">
        <v>144</v>
      </c>
      <c r="B137" s="166" t="s">
        <v>144</v>
      </c>
      <c r="C137" s="165">
        <f>IF(ISNUMBER('1-1'!H137),'1-1'!H137, "XXX")</f>
        <v>1.4</v>
      </c>
      <c r="D137" s="130" t="str">
        <f>IF(UCDP!Y137, UCDP!Y137, "0.0")</f>
        <v>0.0</v>
      </c>
      <c r="E137" s="130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130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130">
        <f>IF(ISNUMBER('1-5'!H136),'1-5'!H136, "XXX")</f>
        <v>1.7</v>
      </c>
      <c r="H137" s="130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130">
        <f>AVERAGE('2-1-2'!D136, '2-1-2'!E136)</f>
        <v>0.84907500000000002</v>
      </c>
      <c r="J137" s="130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130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130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130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130">
        <f>IF(ISNUMBER('2-4-1'!V137),'2-4-1'!V137,IF(ISNUMBER('2-4-1'!U137),'2-4-1'!U137,IF(ISNUMBER('2-4-1'!W137),'2-4-1'!W137,IF(ISNUMBER('2-4-1'!T137),'2-4-1'!T137,IF(ISNUMBER('2-4-1'!X137),'2-4-1'!X137,IF(ISNUMBER('2-4-1'!S137),'2-4-1'!S137,'2016'!N137))))))</f>
        <v>19.195</v>
      </c>
      <c r="O137" s="130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130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130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130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130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130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130">
        <f>IF(ISNUMBER('3-1'!I136), '3-1'!I136, "XXX")</f>
        <v>0.90400000000000003</v>
      </c>
      <c r="Y137" s="130">
        <f>'3-2'!Q136</f>
        <v>1.6683778760000001</v>
      </c>
    </row>
    <row r="138" spans="1:25" ht="15">
      <c r="A138" s="19" t="s">
        <v>145</v>
      </c>
      <c r="B138" s="166" t="s">
        <v>145</v>
      </c>
      <c r="C138" s="165">
        <f>IF(ISNUMBER('1-1'!H138),'1-1'!H138, "XXX")</f>
        <v>6.4</v>
      </c>
      <c r="D138" s="130" t="str">
        <f>IF(UCDP!Y138, UCDP!Y138, "0.0")</f>
        <v>0.0</v>
      </c>
      <c r="E138" s="140">
        <f>AVERAGE('1-3'!H138,'1-3'!J138)</f>
        <v>75.833333333333343</v>
      </c>
      <c r="F138" s="130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130">
        <f>IF(ISNUMBER('1-5'!H137),'1-5'!H137, "XXX")</f>
        <v>8.1999999999999993</v>
      </c>
      <c r="H138" s="130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130">
        <f>AVERAGE('2-1-2'!D137, '2-1-2'!E137)</f>
        <v>0.18902999999999998</v>
      </c>
      <c r="J138" s="130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130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130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130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130">
        <f>IF(ISNUMBER('2-4-1'!V138),'2-4-1'!V138,IF(ISNUMBER('2-4-1'!U138),'2-4-1'!U138,IF(ISNUMBER('2-4-1'!W138),'2-4-1'!W138,IF(ISNUMBER('2-4-1'!T138),'2-4-1'!T138,IF(ISNUMBER('2-4-1'!X138),'2-4-1'!X138,IF(ISNUMBER('2-4-1'!S138),'2-4-1'!S138,'2016'!N138))))))</f>
        <v>4</v>
      </c>
      <c r="O138" s="130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130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140">
        <f>AVERAGE('2-7-1'!G138,'2-7-1'!I138)</f>
        <v>0.53642857142857148</v>
      </c>
      <c r="U138" s="140">
        <f>AVERAGE('2-7-2'!G138,'2-7-2'!I138)</f>
        <v>0.52</v>
      </c>
      <c r="V138" s="140">
        <f>AVERAGE('2-8-1'!G138,'2-8-1'!I138)</f>
        <v>0.56071428571428572</v>
      </c>
      <c r="W138" s="140">
        <f>AVERAGE('2-8-2'!G138,'2-8-2'!I138)</f>
        <v>0.56571428571428561</v>
      </c>
      <c r="X138" s="130">
        <f>IF(ISNUMBER('3-1'!I137), '3-1'!I137, "XXX")</f>
        <v>0.214</v>
      </c>
      <c r="Y138" s="130">
        <f>'3-2'!Q137</f>
        <v>-1.389128685</v>
      </c>
    </row>
    <row r="139" spans="1:25" ht="15">
      <c r="A139" s="19" t="s">
        <v>146</v>
      </c>
      <c r="B139" s="166" t="s">
        <v>146</v>
      </c>
      <c r="C139" s="165">
        <f>IF(ISNUMBER('1-1'!H139),'1-1'!H139, "XXX")</f>
        <v>7.7</v>
      </c>
      <c r="D139" s="130" t="str">
        <f>IF(UCDP!Y139, UCDP!Y139, "0.0")</f>
        <v>0.0</v>
      </c>
      <c r="E139" s="130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130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130">
        <f>IF(ISNUMBER('1-5'!H138),'1-5'!H138, "XXX")</f>
        <v>6.2</v>
      </c>
      <c r="H139" s="130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130">
        <f>AVERAGE('2-1-2'!D138, '2-1-2'!E138)</f>
        <v>8.2380000000000009E-2</v>
      </c>
      <c r="J139" s="130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130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130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130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130">
        <f>IF(ISNUMBER('2-4-1'!V139),'2-4-1'!V139,IF(ISNUMBER('2-4-1'!U139),'2-4-1'!U139,IF(ISNUMBER('2-4-1'!W139),'2-4-1'!W139,IF(ISNUMBER('2-4-1'!T139),'2-4-1'!T139,IF(ISNUMBER('2-4-1'!X139),'2-4-1'!X139,IF(ISNUMBER('2-4-1'!S139),'2-4-1'!S139,'2016'!N139))))))</f>
        <v>6.806</v>
      </c>
      <c r="O139" s="130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130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130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130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130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130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130">
        <f>IF(ISNUMBER('3-1'!I138), '3-1'!I138, "XXX")</f>
        <v>0.48</v>
      </c>
      <c r="Y139" s="130">
        <f>'3-2'!Q138</f>
        <v>-0.119762354</v>
      </c>
    </row>
    <row r="140" spans="1:25" ht="15">
      <c r="A140" s="19" t="s">
        <v>147</v>
      </c>
      <c r="B140" s="166" t="s">
        <v>147</v>
      </c>
      <c r="C140" s="165">
        <f>IF(ISNUMBER('1-1'!H140),'1-1'!H140, "XXX")</f>
        <v>4.5999999999999996</v>
      </c>
      <c r="D140" s="130">
        <f>IF(UCDP!Y140, UCDP!Y140, "0.0")</f>
        <v>1.9489831379102839E-2</v>
      </c>
      <c r="E140" s="130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130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130">
        <f>IF(ISNUMBER('1-5'!H139),'1-5'!H139, "XXX")</f>
        <v>7.3</v>
      </c>
      <c r="H140" s="130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130">
        <f>AVERAGE('2-1-2'!D139, '2-1-2'!E139)</f>
        <v>0.26017999999999997</v>
      </c>
      <c r="J140" s="130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130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130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130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130">
        <f>IF(ISNUMBER('2-4-1'!V140),'2-4-1'!V140,IF(ISNUMBER('2-4-1'!U140),'2-4-1'!U140,IF(ISNUMBER('2-4-1'!W140),'2-4-1'!W140,IF(ISNUMBER('2-4-1'!T140),'2-4-1'!T140,IF(ISNUMBER('2-4-1'!X140),'2-4-1'!X140,IF(ISNUMBER('2-4-1'!S140),'2-4-1'!S140,'2016'!N140))))))</f>
        <v>4.2897600000000002</v>
      </c>
      <c r="O140" s="130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130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130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130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130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130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130">
        <f>IF(ISNUMBER('3-1'!I139), '3-1'!I139, "XXX")</f>
        <v>0.41299999999999998</v>
      </c>
      <c r="Y140" s="130">
        <f>'3-2'!Q139</f>
        <v>-0.34049838799999999</v>
      </c>
    </row>
    <row r="141" spans="1:25" ht="15">
      <c r="A141" s="19" t="s">
        <v>148</v>
      </c>
      <c r="B141" s="166" t="s">
        <v>148</v>
      </c>
      <c r="C141" s="165">
        <f>IF(ISNUMBER('1-1'!H141),'1-1'!H141, "XXX")</f>
        <v>8.5</v>
      </c>
      <c r="D141" s="130" t="str">
        <f>IF(UCDP!Y141, UCDP!Y141, "0.0")</f>
        <v>0.0</v>
      </c>
      <c r="E141" s="130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130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130">
        <f>IF(ISNUMBER('1-5'!H140),'1-5'!H140, "XXX")</f>
        <v>6</v>
      </c>
      <c r="H141" s="130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130">
        <f>AVERAGE('2-1-2'!D140, '2-1-2'!E140)</f>
        <v>6.7644999999999997E-2</v>
      </c>
      <c r="J141" s="130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130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130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130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130">
        <f>IF(ISNUMBER('2-4-1'!V141),'2-4-1'!V141,IF(ISNUMBER('2-4-1'!U141),'2-4-1'!U141,IF(ISNUMBER('2-4-1'!W141),'2-4-1'!W141,IF(ISNUMBER('2-4-1'!T141),'2-4-1'!T141,IF(ISNUMBER('2-4-1'!X141),'2-4-1'!X141,IF(ISNUMBER('2-4-1'!S141),'2-4-1'!S141,'2016'!N141))))))</f>
        <v>3.3839885600070909</v>
      </c>
      <c r="O141" s="130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130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130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130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130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130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130">
        <f>IF(ISNUMBER('3-1'!I140), '3-1'!I140, "XXX")</f>
        <v>0.64800000000000002</v>
      </c>
      <c r="Y141" s="130">
        <f>'3-2'!Q140</f>
        <v>0.16817538400000001</v>
      </c>
    </row>
    <row r="142" spans="1:25" ht="15">
      <c r="A142" s="19" t="s">
        <v>149</v>
      </c>
      <c r="B142" s="166" t="s">
        <v>149</v>
      </c>
      <c r="C142" s="165">
        <f>IF(ISNUMBER('1-1'!H142),'1-1'!H142, "XXX")</f>
        <v>6.5</v>
      </c>
      <c r="D142" s="130" t="str">
        <f>IF(UCDP!Y142, UCDP!Y142, "0.0")</f>
        <v>0.0</v>
      </c>
      <c r="E142" s="130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130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130">
        <f>IF(ISNUMBER('1-5'!H141),'1-5'!H141, "XXX")</f>
        <v>7.8</v>
      </c>
      <c r="H142" s="130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130">
        <f>AVERAGE('2-1-2'!D141, '2-1-2'!E141)</f>
        <v>7.9015000000000002E-2</v>
      </c>
      <c r="J142" s="130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130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130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130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130">
        <f>IF(ISNUMBER('2-4-1'!V142),'2-4-1'!V142,IF(ISNUMBER('2-4-1'!U142),'2-4-1'!U142,IF(ISNUMBER('2-4-1'!W142),'2-4-1'!W142,IF(ISNUMBER('2-4-1'!T142),'2-4-1'!T142,IF(ISNUMBER('2-4-1'!X142),'2-4-1'!X142,IF(ISNUMBER('2-4-1'!S142),'2-4-1'!S142,'2016'!N142))))))</f>
        <v>2.5983070500000003</v>
      </c>
      <c r="O142" s="130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130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130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130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130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130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130">
        <f>IF(ISNUMBER('3-1'!I141), '3-1'!I141, "XXX")</f>
        <v>0.45</v>
      </c>
      <c r="Y142" s="130">
        <f>'3-2'!Q141</f>
        <v>-0.80373656699999996</v>
      </c>
    </row>
    <row r="143" spans="1:25" ht="15">
      <c r="A143" s="19" t="s">
        <v>150</v>
      </c>
      <c r="B143" s="166" t="s">
        <v>150</v>
      </c>
      <c r="C143" s="165">
        <f>IF(ISNUMBER('1-1'!H143),'1-1'!H143, "XXX")</f>
        <v>4.2</v>
      </c>
      <c r="D143" s="130" t="str">
        <f>IF(UCDP!Y143, UCDP!Y143, "0.0")</f>
        <v>0.0</v>
      </c>
      <c r="E143" s="130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130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130">
        <f>IF(ISNUMBER('1-5'!H142),'1-5'!H142, "XXX")</f>
        <v>5.2</v>
      </c>
      <c r="H143" s="130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130">
        <f>AVERAGE('2-1-2'!D142, '2-1-2'!E142)</f>
        <v>0.45346500000000001</v>
      </c>
      <c r="J143" s="130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130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130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130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130">
        <f>IF(ISNUMBER('2-4-1'!V143),'2-4-1'!V143,IF(ISNUMBER('2-4-1'!U143),'2-4-1'!U143,IF(ISNUMBER('2-4-1'!W143),'2-4-1'!W143,IF(ISNUMBER('2-4-1'!T143),'2-4-1'!T143,IF(ISNUMBER('2-4-1'!X143),'2-4-1'!X143,IF(ISNUMBER('2-4-1'!S143),'2-4-1'!S143,'2016'!N143))))))</f>
        <v>8.9600000000000009</v>
      </c>
      <c r="O143" s="130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130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130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130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130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130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130">
        <f>IF(ISNUMBER('3-1'!I142), '3-1'!I142, "XXX")</f>
        <v>0.753</v>
      </c>
      <c r="Y143" s="130">
        <f>'3-2'!Q142</f>
        <v>0.54997807700000001</v>
      </c>
    </row>
    <row r="144" spans="1:25" ht="15">
      <c r="A144" s="19" t="s">
        <v>151</v>
      </c>
      <c r="B144" s="166" t="s">
        <v>151</v>
      </c>
      <c r="C144" s="165">
        <f>IF(ISNUMBER('1-1'!H144),'1-1'!H144, "XXX")</f>
        <v>6.3</v>
      </c>
      <c r="D144" s="130">
        <f>IF(UCDP!Y144, UCDP!Y144, "0.0")</f>
        <v>2.394668380318233E-2</v>
      </c>
      <c r="E144" s="130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130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130">
        <f>IF(ISNUMBER('1-5'!H143),'1-5'!H143, "XXX")</f>
        <v>8.4</v>
      </c>
      <c r="H144" s="130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130">
        <f>AVERAGE('2-1-2'!D143, '2-1-2'!E143)</f>
        <v>0.297985</v>
      </c>
      <c r="J144" s="130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130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130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130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130">
        <f>IF(ISNUMBER('2-4-1'!V144),'2-4-1'!V144,IF(ISNUMBER('2-4-1'!U144),'2-4-1'!U144,IF(ISNUMBER('2-4-1'!W144),'2-4-1'!W144,IF(ISNUMBER('2-4-1'!T144),'2-4-1'!T144,IF(ISNUMBER('2-4-1'!X144),'2-4-1'!X144,IF(ISNUMBER('2-4-1'!S144),'2-4-1'!S144,'2016'!N144))))))</f>
        <v>10.402999999999999</v>
      </c>
      <c r="O144" s="130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130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130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130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130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130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130">
        <f>IF(ISNUMBER('3-1'!I143), '3-1'!I143, "XXX")</f>
        <v>0.77500000000000002</v>
      </c>
      <c r="Y144" s="130">
        <f>'3-2'!Q143</f>
        <v>-3.245824E-3</v>
      </c>
    </row>
    <row r="145" spans="1:25" ht="15">
      <c r="A145" s="19" t="s">
        <v>152</v>
      </c>
      <c r="B145" s="166" t="s">
        <v>152</v>
      </c>
      <c r="C145" s="165">
        <f>IF(ISNUMBER('1-1'!H145),'1-1'!H145, "XXX")</f>
        <v>5.6</v>
      </c>
      <c r="D145" s="130">
        <f>IF(UCDP!Y145, UCDP!Y145, "0.0")</f>
        <v>4.3977695236800562E-2</v>
      </c>
      <c r="E145" s="130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130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130">
        <f>IF(ISNUMBER('1-5'!H144),'1-5'!H144, "XXX")</f>
        <v>5.5</v>
      </c>
      <c r="H145" s="130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130">
        <f>AVERAGE('2-1-2'!D144, '2-1-2'!E144)</f>
        <v>0.35412500000000002</v>
      </c>
      <c r="J145" s="130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130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130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130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130">
        <f>IF(ISNUMBER('2-4-1'!V145),'2-4-1'!V145,IF(ISNUMBER('2-4-1'!U145),'2-4-1'!U145,IF(ISNUMBER('2-4-1'!W145),'2-4-1'!W145,IF(ISNUMBER('2-4-1'!T145),'2-4-1'!T145,IF(ISNUMBER('2-4-1'!X145),'2-4-1'!X145,IF(ISNUMBER('2-4-1'!S145),'2-4-1'!S145,'2016'!N145))))))</f>
        <v>13.359</v>
      </c>
      <c r="O145" s="130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130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130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130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130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130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130">
        <f>IF(ISNUMBER('3-1'!I144), '3-1'!I144, "XXX")</f>
        <v>0.49399999999999999</v>
      </c>
      <c r="Y145" s="130">
        <f>'3-2'!Q144</f>
        <v>-0.16618643699999999</v>
      </c>
    </row>
    <row r="146" spans="1:25" ht="15">
      <c r="A146" s="19" t="s">
        <v>153</v>
      </c>
      <c r="B146" s="166" t="s">
        <v>153</v>
      </c>
      <c r="C146" s="165">
        <f>IF(ISNUMBER('1-1'!H146),'1-1'!H146, "XXX")</f>
        <v>8.1999999999999993</v>
      </c>
      <c r="D146" s="130">
        <f>IF(UCDP!Y146, UCDP!Y146, "0.0")</f>
        <v>6.8236486783948863E-2</v>
      </c>
      <c r="E146" s="130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130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130">
        <f>IF(ISNUMBER('1-5'!H145),'1-5'!H145, "XXX")</f>
        <v>7.9</v>
      </c>
      <c r="H146" s="130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130">
        <f>AVERAGE('2-1-2'!D145, '2-1-2'!E145)</f>
        <v>8.7150000000000005E-2</v>
      </c>
      <c r="J146" s="130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130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130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130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130">
        <f>IF(ISNUMBER('2-4-1'!V146),'2-4-1'!V146,IF(ISNUMBER('2-4-1'!U146),'2-4-1'!U146,IF(ISNUMBER('2-4-1'!W146),'2-4-1'!W146,IF(ISNUMBER('2-4-1'!T146),'2-4-1'!T146,IF(ISNUMBER('2-4-1'!X146),'2-4-1'!X146,IF(ISNUMBER('2-4-1'!S146),'2-4-1'!S146,'2016'!N146))))))</f>
        <v>3.4600000000000004</v>
      </c>
      <c r="O146" s="130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130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130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130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130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130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130">
        <f>IF(ISNUMBER('3-1'!I145), '3-1'!I145, "XXX")</f>
        <v>0.33200000000000002</v>
      </c>
      <c r="Y146" s="130">
        <f>'3-2'!Q145</f>
        <v>-0.45963630100000002</v>
      </c>
    </row>
    <row r="147" spans="1:25" ht="15">
      <c r="A147" s="19" t="s">
        <v>154</v>
      </c>
      <c r="B147" s="166" t="s">
        <v>154</v>
      </c>
      <c r="C147" s="165">
        <f>IF(ISNUMBER('1-1'!H147),'1-1'!H147, "XXX")</f>
        <v>6.2</v>
      </c>
      <c r="D147" s="130">
        <f>IF(UCDP!Y147, UCDP!Y147, "0.0")</f>
        <v>0.19782579380195178</v>
      </c>
      <c r="E147" s="130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130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130">
        <f>IF(ISNUMBER('1-5'!H146),'1-5'!H146, "XXX")</f>
        <v>5.7</v>
      </c>
      <c r="H147" s="130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130">
        <f>AVERAGE('2-1-2'!D146, '2-1-2'!E146)</f>
        <v>0.36682500000000001</v>
      </c>
      <c r="J147" s="130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130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130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130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130">
        <f>IF(ISNUMBER('2-4-1'!V147),'2-4-1'!V147,IF(ISNUMBER('2-4-1'!U147),'2-4-1'!U147,IF(ISNUMBER('2-4-1'!W147),'2-4-1'!W147,IF(ISNUMBER('2-4-1'!T147),'2-4-1'!T147,IF(ISNUMBER('2-4-1'!X147),'2-4-1'!X147,IF(ISNUMBER('2-4-1'!S147),'2-4-1'!S147,'2016'!N147))))))</f>
        <v>27.16446998296481</v>
      </c>
      <c r="O147" s="130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130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130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130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130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130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130">
        <f>IF(ISNUMBER('3-1'!I146), '3-1'!I146, "XXX")</f>
        <v>0.45700000000000002</v>
      </c>
      <c r="Y147" s="130">
        <f>'3-2'!Q146</f>
        <v>-0.22866551600000001</v>
      </c>
    </row>
    <row r="148" spans="1:25" ht="15">
      <c r="A148" s="19" t="s">
        <v>155</v>
      </c>
      <c r="B148" s="166" t="s">
        <v>155</v>
      </c>
      <c r="C148" s="165">
        <f>IF(ISNUMBER('1-1'!H148),'1-1'!H148, "XXX")</f>
        <v>3.5</v>
      </c>
      <c r="D148" s="130" t="str">
        <f>IF(UCDP!Y148, UCDP!Y148, "0.0")</f>
        <v>0.0</v>
      </c>
      <c r="E148" s="130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130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130">
        <f>IF(ISNUMBER('1-5'!H147),'1-5'!H147, "XXX")</f>
        <v>6.4</v>
      </c>
      <c r="H148" s="130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130">
        <f>AVERAGE('2-1-2'!D147, '2-1-2'!E147)</f>
        <v>0.57501500000000005</v>
      </c>
      <c r="J148" s="130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130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130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130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130">
        <f>IF(ISNUMBER('2-4-1'!V148),'2-4-1'!V148,IF(ISNUMBER('2-4-1'!U148),'2-4-1'!U148,IF(ISNUMBER('2-4-1'!W148),'2-4-1'!W148,IF(ISNUMBER('2-4-1'!T148),'2-4-1'!T148,IF(ISNUMBER('2-4-1'!X148),'2-4-1'!X148,IF(ISNUMBER('2-4-1'!S148),'2-4-1'!S148,'2016'!N148))))))</f>
        <v>5.0385313344296199</v>
      </c>
      <c r="O148" s="130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130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130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130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130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130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130">
        <f>IF(ISNUMBER('3-1'!I147), '3-1'!I147, "XXX")</f>
        <v>8.8999999999999996E-2</v>
      </c>
      <c r="Y148" s="130">
        <f>'3-2'!Q147</f>
        <v>-0.91602021499999997</v>
      </c>
    </row>
    <row r="149" spans="1:25" ht="15">
      <c r="A149" s="19" t="s">
        <v>156</v>
      </c>
      <c r="B149" s="166" t="s">
        <v>156</v>
      </c>
      <c r="C149" s="165">
        <f>IF(ISNUMBER('1-1'!H149),'1-1'!H149, "XXX")</f>
        <v>1.3</v>
      </c>
      <c r="D149" s="130" t="str">
        <f>IF(UCDP!Y149, UCDP!Y149, "0.0")</f>
        <v>0.0</v>
      </c>
      <c r="E149" s="130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130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130">
        <f>IF(ISNUMBER('1-5'!H148),'1-5'!H148, "XXX")</f>
        <v>1.8</v>
      </c>
      <c r="H149" s="130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130">
        <f>AVERAGE('2-1-2'!D148, '2-1-2'!E148)</f>
        <v>0.83345500000000006</v>
      </c>
      <c r="J149" s="130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130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130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130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130">
        <f>IF(ISNUMBER('2-4-1'!V149),'2-4-1'!V149,IF(ISNUMBER('2-4-1'!U149),'2-4-1'!U149,IF(ISNUMBER('2-4-1'!W149),'2-4-1'!W149,IF(ISNUMBER('2-4-1'!T149),'2-4-1'!T149,IF(ISNUMBER('2-4-1'!X149),'2-4-1'!X149,IF(ISNUMBER('2-4-1'!S149),'2-4-1'!S149,'2016'!N149))))))</f>
        <v>21.873999999999999</v>
      </c>
      <c r="O149" s="130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130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130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130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130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130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130">
        <f>IF(ISNUMBER('3-1'!I148), '3-1'!I148, "XXX")</f>
        <v>0.86799999999999999</v>
      </c>
      <c r="Y149" s="130">
        <f>'3-2'!Q148</f>
        <v>1.376474142</v>
      </c>
    </row>
    <row r="150" spans="1:25" ht="15">
      <c r="A150" s="19" t="s">
        <v>157</v>
      </c>
      <c r="B150" s="166" t="s">
        <v>157</v>
      </c>
      <c r="C150" s="165">
        <f>IF(ISNUMBER('1-1'!H150),'1-1'!H150, "XXX")</f>
        <v>1</v>
      </c>
      <c r="D150" s="130" t="str">
        <f>IF(UCDP!Y150, UCDP!Y150, "0.0")</f>
        <v>0.0</v>
      </c>
      <c r="E150" s="130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130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130">
        <f>IF(ISNUMBER('1-5'!H149),'1-5'!H149, "XXX")</f>
        <v>3.2</v>
      </c>
      <c r="H150" s="130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130">
        <f>AVERAGE('2-1-2'!D149, '2-1-2'!E149)</f>
        <v>0.71327499999999999</v>
      </c>
      <c r="J150" s="130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130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130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130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130">
        <f>IF(ISNUMBER('2-4-1'!V150),'2-4-1'!V150,IF(ISNUMBER('2-4-1'!U150),'2-4-1'!U150,IF(ISNUMBER('2-4-1'!W150),'2-4-1'!W150,IF(ISNUMBER('2-4-1'!T150),'2-4-1'!T150,IF(ISNUMBER('2-4-1'!X150),'2-4-1'!X150,IF(ISNUMBER('2-4-1'!S150),'2-4-1'!S150,'2016'!N150))))))</f>
        <v>18.815999999999999</v>
      </c>
      <c r="O150" s="130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130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130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130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130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130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130">
        <f>IF(ISNUMBER('3-1'!I149), '3-1'!I149, "XXX")</f>
        <v>0.90600000000000003</v>
      </c>
      <c r="Y150" s="130">
        <f>'3-2'!Q149</f>
        <v>1.155875802</v>
      </c>
    </row>
    <row r="151" spans="1:25" ht="15">
      <c r="A151" s="19" t="s">
        <v>158</v>
      </c>
      <c r="B151" s="166" t="s">
        <v>158</v>
      </c>
      <c r="C151" s="165">
        <f>IF(ISNUMBER('1-1'!H151),'1-1'!H151, "XXX")</f>
        <v>3.5</v>
      </c>
      <c r="D151" s="130" t="str">
        <f>IF(UCDP!Y151, UCDP!Y151, "0.0")</f>
        <v>0.0</v>
      </c>
      <c r="E151" s="130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130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130">
        <f>IF(ISNUMBER('1-5'!H150),'1-5'!H150, "XXX")</f>
        <v>2.2999999999999998</v>
      </c>
      <c r="H151" s="130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130">
        <f>AVERAGE('2-1-2'!D150, '2-1-2'!E150)</f>
        <v>0.50244999999999995</v>
      </c>
      <c r="J151" s="130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130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130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130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130">
        <f>IF(ISNUMBER('2-4-1'!V151),'2-4-1'!V151,IF(ISNUMBER('2-4-1'!U151),'2-4-1'!U151,IF(ISNUMBER('2-4-1'!W151),'2-4-1'!W151,IF(ISNUMBER('2-4-1'!T151),'2-4-1'!T151,IF(ISNUMBER('2-4-1'!X151),'2-4-1'!X151,IF(ISNUMBER('2-4-1'!S151),'2-4-1'!S151,'2016'!N151))))))</f>
        <v>16.975033296437243</v>
      </c>
      <c r="O151" s="130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130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130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130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130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130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130">
        <f>IF(ISNUMBER('3-1'!I150), '3-1'!I150, "XXX")</f>
        <v>0.90800000000000003</v>
      </c>
      <c r="Y151" s="130">
        <f>'3-2'!Q150</f>
        <v>1.138512373</v>
      </c>
    </row>
    <row r="152" spans="1:25" ht="15">
      <c r="A152" s="19" t="s">
        <v>159</v>
      </c>
      <c r="B152" s="166" t="s">
        <v>159</v>
      </c>
      <c r="C152" s="165">
        <f>IF(ISNUMBER('1-1'!H152),'1-1'!H152, "XXX")</f>
        <v>5.4</v>
      </c>
      <c r="D152" s="130" t="str">
        <f>IF(UCDP!Y152, UCDP!Y152, "0.0")</f>
        <v>0.0</v>
      </c>
      <c r="E152" s="130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130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130">
        <f>IF(ISNUMBER('1-5'!H151),'1-5'!H151, "XXX")</f>
        <v>9.1999999999999993</v>
      </c>
      <c r="H152" s="130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130">
        <f>AVERAGE('2-1-2'!D151, '2-1-2'!E151)</f>
        <v>0.22040999999999999</v>
      </c>
      <c r="J152" s="130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130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130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130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130">
        <f>IF(ISNUMBER('2-4-1'!V152),'2-4-1'!V152,IF(ISNUMBER('2-4-1'!U152),'2-4-1'!U152,IF(ISNUMBER('2-4-1'!W152),'2-4-1'!W152,IF(ISNUMBER('2-4-1'!T152),'2-4-1'!T152,IF(ISNUMBER('2-4-1'!X152),'2-4-1'!X152,IF(ISNUMBER('2-4-1'!S152),'2-4-1'!S152,'2016'!N152))))))</f>
        <v>11.97268652129763</v>
      </c>
      <c r="O152" s="130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130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130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130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130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130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130">
        <f>IF(ISNUMBER('3-1'!I151), '3-1'!I151, "XXX")</f>
        <v>0.16700000000000001</v>
      </c>
      <c r="Y152" s="130">
        <f>'3-2'!Q151</f>
        <v>-1.8404726979999999</v>
      </c>
    </row>
    <row r="153" spans="1:25" ht="15">
      <c r="A153" s="19" t="s">
        <v>160</v>
      </c>
      <c r="B153" s="166" t="s">
        <v>160</v>
      </c>
      <c r="C153" s="165">
        <f>IF(ISNUMBER('1-1'!H153),'1-1'!H153, "XXX")</f>
        <v>5.6</v>
      </c>
      <c r="D153" s="130" t="str">
        <f>IF(UCDP!Y153, UCDP!Y153, "0.0")</f>
        <v>0.0</v>
      </c>
      <c r="E153" s="130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130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130">
        <f>IF(ISNUMBER('1-5'!H152),'1-5'!H152, "XXX")</f>
        <v>7.5</v>
      </c>
      <c r="H153" s="130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130">
        <f>AVERAGE('2-1-2'!D152, '2-1-2'!E152)</f>
        <v>0.38806000000000002</v>
      </c>
      <c r="J153" s="130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130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130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130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130">
        <f>IF(ISNUMBER('2-4-1'!V153),'2-4-1'!V153,IF(ISNUMBER('2-4-1'!U153),'2-4-1'!U153,IF(ISNUMBER('2-4-1'!W153),'2-4-1'!W153,IF(ISNUMBER('2-4-1'!T153),'2-4-1'!T153,IF(ISNUMBER('2-4-1'!X153),'2-4-1'!X153,IF(ISNUMBER('2-4-1'!S153),'2-4-1'!S153,'2016'!N153))))))</f>
        <v>5.1164041749674398</v>
      </c>
      <c r="O153" s="130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130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130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130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130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130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130">
        <f>IF(ISNUMBER('3-1'!I152), '3-1'!I152, "XXX")</f>
        <v>0.21299999999999999</v>
      </c>
      <c r="Y153" s="130">
        <f>'3-2'!Q152</f>
        <v>-1.2546830179999999</v>
      </c>
    </row>
    <row r="154" spans="1:25" ht="15">
      <c r="A154" s="19" t="s">
        <v>196</v>
      </c>
      <c r="B154" s="166" t="s">
        <v>161</v>
      </c>
      <c r="C154" s="165">
        <f>IF(ISNUMBER('1-1'!H154),'1-1'!H154, "XXX")</f>
        <v>8.6999999999999993</v>
      </c>
      <c r="D154" s="130">
        <f>IF(UCDP!Y154, UCDP!Y154, "0.0")</f>
        <v>0.67007068907437661</v>
      </c>
      <c r="E154" s="130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130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130">
        <f>IF(ISNUMBER('1-5'!H153),'1-5'!H153, "XXX")</f>
        <v>8.6999999999999993</v>
      </c>
      <c r="H154" s="130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130">
        <f>AVERAGE('2-1-2'!D153, '2-1-2'!E153)</f>
        <v>0.112985</v>
      </c>
      <c r="J154" s="130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130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130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130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130">
        <f>IF(ISNUMBER('2-4-1'!V154),'2-4-1'!V154,IF(ISNUMBER('2-4-1'!U154),'2-4-1'!U154,IF(ISNUMBER('2-4-1'!W154),'2-4-1'!W154,IF(ISNUMBER('2-4-1'!T154),'2-4-1'!T154,IF(ISNUMBER('2-4-1'!X154),'2-4-1'!X154,IF(ISNUMBER('2-4-1'!S154),'2-4-1'!S154,'2016'!N154))))))</f>
        <v>9.5579023480648306</v>
      </c>
      <c r="O154" s="130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130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130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130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130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130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130">
        <f>IF(ISNUMBER('3-1'!I153), '3-1'!I153, "XXX")</f>
        <v>0.34799999999999998</v>
      </c>
      <c r="Y154" s="130">
        <f>'3-2'!Q153</f>
        <v>-1.222642183</v>
      </c>
    </row>
    <row r="155" spans="1:25" ht="15">
      <c r="A155" s="19" t="s">
        <v>162</v>
      </c>
      <c r="B155" s="166" t="s">
        <v>162</v>
      </c>
      <c r="C155" s="165">
        <f>IF(ISNUMBER('1-1'!H155),'1-1'!H155, "XXX")</f>
        <v>7.2</v>
      </c>
      <c r="D155" s="130" t="str">
        <f>IF(UCDP!Y155, UCDP!Y155, "0.0")</f>
        <v>0.0</v>
      </c>
      <c r="E155" s="130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130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130">
        <f>IF(ISNUMBER('1-5'!H154),'1-5'!H154, "XXX")</f>
        <v>6.7</v>
      </c>
      <c r="H155" s="130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130">
        <f>AVERAGE('2-1-2'!D154, '2-1-2'!E154)</f>
        <v>9.2380000000000004E-2</v>
      </c>
      <c r="J155" s="130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130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130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130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130">
        <f>IF(ISNUMBER('2-4-1'!V155),'2-4-1'!V155,IF(ISNUMBER('2-4-1'!U155),'2-4-1'!U155,IF(ISNUMBER('2-4-1'!W155),'2-4-1'!W155,IF(ISNUMBER('2-4-1'!T155),'2-4-1'!T155,IF(ISNUMBER('2-4-1'!X155),'2-4-1'!X155,IF(ISNUMBER('2-4-1'!S155),'2-4-1'!S155,'2016'!N155))))))</f>
        <v>5.4589999999999996</v>
      </c>
      <c r="O155" s="130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130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130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130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130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130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130">
        <f>IF(ISNUMBER('3-1'!I154), '3-1'!I154, "XXX")</f>
        <v>0.496</v>
      </c>
      <c r="Y155" s="130">
        <f>'3-2'!Q154</f>
        <v>-2.4340302000000001E-2</v>
      </c>
    </row>
    <row r="156" spans="1:25" ht="15">
      <c r="A156" s="19" t="s">
        <v>163</v>
      </c>
      <c r="B156" s="166" t="s">
        <v>163</v>
      </c>
      <c r="C156" s="165">
        <f>IF(ISNUMBER('1-1'!H156),'1-1'!H156, "XXX")</f>
        <v>7.8</v>
      </c>
      <c r="D156" s="130" t="str">
        <f>IF(UCDP!Y156, UCDP!Y156, "0.0")</f>
        <v>0.0</v>
      </c>
      <c r="E156" s="130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130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130">
        <f>IF(ISNUMBER('1-5'!H155),'1-5'!H155, "XXX")</f>
        <v>8.9</v>
      </c>
      <c r="H156" s="130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130">
        <f>AVERAGE('2-1-2'!D155, '2-1-2'!E155)</f>
        <v>0.16683499999999998</v>
      </c>
      <c r="J156" s="130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130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130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130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130">
        <f>IF(ISNUMBER('2-4-1'!V156),'2-4-1'!V156,IF(ISNUMBER('2-4-1'!U156),'2-4-1'!U156,IF(ISNUMBER('2-4-1'!W156),'2-4-1'!W156,IF(ISNUMBER('2-4-1'!T156),'2-4-1'!T156,IF(ISNUMBER('2-4-1'!X156),'2-4-1'!X156,IF(ISNUMBER('2-4-1'!S156),'2-4-1'!S156,'2016'!N156))))))</f>
        <v>5.6</v>
      </c>
      <c r="O156" s="130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130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130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130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130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130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130">
        <f>IF(ISNUMBER('3-1'!I155), '3-1'!I155, "XXX")</f>
        <v>0.29099999999999998</v>
      </c>
      <c r="Y156" s="130">
        <f>'3-2'!Q155</f>
        <v>-1.273997426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5" ht="15">
      <c r="E177" s="81"/>
      <c r="H177" s="81"/>
      <c r="K177" s="81"/>
      <c r="T177" s="81"/>
      <c r="U177" s="81"/>
      <c r="V177" s="81"/>
      <c r="W177" s="81"/>
    </row>
    <row r="178" spans="2:25" ht="15">
      <c r="E178" s="81"/>
      <c r="H178" s="81"/>
      <c r="K178" s="81"/>
      <c r="T178" s="81"/>
      <c r="U178" s="81"/>
      <c r="V178" s="81"/>
      <c r="W178" s="81"/>
    </row>
    <row r="179" spans="2:25" ht="15">
      <c r="E179" s="81"/>
      <c r="H179" s="81"/>
      <c r="K179" s="81"/>
      <c r="T179" s="81"/>
      <c r="U179" s="81"/>
      <c r="V179" s="81"/>
      <c r="W179" s="81"/>
    </row>
    <row r="180" spans="2:25" ht="15">
      <c r="E180" s="81"/>
      <c r="H180" s="81"/>
      <c r="K180" s="81"/>
      <c r="T180" s="81"/>
      <c r="U180" s="81"/>
      <c r="V180" s="81"/>
      <c r="W180" s="81"/>
    </row>
    <row r="181" spans="2:25" ht="15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7" priority="1" operator="containsText" text="XXX">
      <formula>NOT(ISERROR(SEARCH("XXX",C3)))</formula>
    </cfRule>
    <cfRule type="expression" dxfId="26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S974"/>
  <sheetViews>
    <sheetView zoomScaleNormal="100" workbookViewId="0">
      <pane xSplit="2" ySplit="2" topLeftCell="C5" activePane="bottomRight" state="frozen"/>
      <selection pane="topRight" activeCell="B1" sqref="B1"/>
      <selection pane="bottomLeft" activeCell="A3" sqref="A3"/>
      <selection pane="bottomRight" activeCell="O105" sqref="O105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8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6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22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23" t="str">
        <f>IF(ISNUMBER('2013'!O3),('2013'!O3/100),"XXX")</f>
        <v>XXX</v>
      </c>
      <c r="Q3" s="223">
        <f>'2013'!P3</f>
        <v>0.30326135158538819</v>
      </c>
      <c r="R3" s="223">
        <f>IF(ISNUMBER('2013'!Q3),('2013'!Q3/100),"XXX")</f>
        <v>5.9000000000000004E-2</v>
      </c>
      <c r="S3" s="223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72">
        <f>AVERAGE(AE3,AG3,AI3,AK3,AM3,AO3,AQ3,AS3)</f>
        <v>0.21944313663657491</v>
      </c>
      <c r="Z3" s="116">
        <f>'2013'!X3</f>
        <v>0.38</v>
      </c>
      <c r="AA3" s="132">
        <f>('2013'!Y3+2.5)/5</f>
        <v>0.27374091140000001</v>
      </c>
      <c r="AB3" s="216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22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23" t="str">
        <f>IF(ISNUMBER('2013'!O4),('2013'!O4/100),"XXX")</f>
        <v>XXX</v>
      </c>
      <c r="Q4" s="223">
        <f>'2013'!P4</f>
        <v>0.40841059684753417</v>
      </c>
      <c r="R4" s="223" t="str">
        <f>IF(ISNUMBER('2013'!Q4),('2013'!Q4/100),"XXX")</f>
        <v>XXX</v>
      </c>
      <c r="S4" s="223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72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16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22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>
        <f>IF(ISNUMBER('2013'!N5),IF(('2013'!N5/10)&gt;1,1,'2013'!N5/10),"XXX")</f>
        <v>0.85290779867256639</v>
      </c>
      <c r="P5" s="223" t="str">
        <f>IF(ISNUMBER('2013'!O5),('2013'!O5/100),"XXX")</f>
        <v>XXX</v>
      </c>
      <c r="Q5" s="223">
        <f>'2013'!P5</f>
        <v>0.23637578487396241</v>
      </c>
      <c r="R5" s="223" t="str">
        <f>IF(ISNUMBER('2013'!Q5),('2013'!Q5/100),"XXX")</f>
        <v>XXX</v>
      </c>
      <c r="S5" s="223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72">
        <f t="shared" si="2"/>
        <v>0.55100679628885185</v>
      </c>
      <c r="Z5" s="116">
        <f>'2013'!X5</f>
        <v>0.32800000000000001</v>
      </c>
      <c r="AA5" s="132">
        <f>('2013'!Y5+2.5)/5</f>
        <v>0.3414269566</v>
      </c>
      <c r="AB5" s="216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0.78864401238628323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22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23">
        <f>IF(ISNUMBER('2013'!O6),('2013'!O6/100),"XXX")</f>
        <v>0.14499999999999999</v>
      </c>
      <c r="Q6" s="223">
        <f>'2013'!P6</f>
        <v>9.8767530918121335E-2</v>
      </c>
      <c r="R6" s="223">
        <f>IF(ISNUMBER('2013'!Q6),('2013'!Q6/100),"XXX")</f>
        <v>5.5E-2</v>
      </c>
      <c r="S6" s="223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72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16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22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23">
        <f>IF(ISNUMBER('2013'!O7),('2013'!O7/100),"XXX")</f>
        <v>0.89300000000000002</v>
      </c>
      <c r="Q7" s="223">
        <f>'2013'!P7</f>
        <v>0.6628923892974854</v>
      </c>
      <c r="R7" s="223">
        <f>IF(ISNUMBER('2013'!Q7),('2013'!Q7/100),"XXX")</f>
        <v>0.45299999999999996</v>
      </c>
      <c r="S7" s="223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72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16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22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23">
        <f>IF(ISNUMBER('2013'!O8),('2013'!O8/100),"XXX")</f>
        <v>0.68500000000000005</v>
      </c>
      <c r="Q8" s="223">
        <f>'2013'!P8</f>
        <v>0.30552608966827394</v>
      </c>
      <c r="R8" s="223">
        <f>IF(ISNUMBER('2013'!Q8),('2013'!Q8/100),"XXX")</f>
        <v>0.16200000000000001</v>
      </c>
      <c r="S8" s="223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72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16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22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23">
        <f>IF(ISNUMBER('2013'!O9),('2013'!O9/100),"XXX")</f>
        <v>0.70099999999999996</v>
      </c>
      <c r="Q9" s="223" t="str">
        <f>'2013'!P9</f>
        <v>XXX</v>
      </c>
      <c r="R9" s="223">
        <f>IF(ISNUMBER('2013'!Q9),('2013'!Q9/100),"XXX")</f>
        <v>0.53</v>
      </c>
      <c r="S9" s="223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72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16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22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23">
        <f>IF(ISNUMBER('2013'!O10),('2013'!O10/100),"XXX")</f>
        <v>1</v>
      </c>
      <c r="Q10" s="223">
        <f>'2013'!P10</f>
        <v>1</v>
      </c>
      <c r="R10" s="223">
        <f>IF(ISNUMBER('2013'!Q10),('2013'!Q10/100),"XXX")</f>
        <v>0.93</v>
      </c>
      <c r="S10" s="223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72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16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22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23">
        <f>IF(ISNUMBER('2013'!O11),('2013'!O11/100),"XXX")</f>
        <v>0.81099999999999994</v>
      </c>
      <c r="Q11" s="223">
        <f>'2013'!P11</f>
        <v>0.16821967363357543</v>
      </c>
      <c r="R11" s="223">
        <f>IF(ISNUMBER('2013'!Q11),('2013'!Q11/100),"XXX")</f>
        <v>0.126</v>
      </c>
      <c r="S11" s="223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72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16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22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>
        <f>IF(ISNUMBER('2013'!N12),IF(('2013'!N12/10)&gt;1,1,'2013'!N12/10),"XXX")</f>
        <v>0.40079999999999999</v>
      </c>
      <c r="P12" s="223" t="str">
        <f>IF(ISNUMBER('2013'!O12),('2013'!O12/100),"XXX")</f>
        <v>XXX</v>
      </c>
      <c r="Q12" s="223" t="str">
        <f>'2013'!P12</f>
        <v>XXX</v>
      </c>
      <c r="R12" s="223">
        <f>IF(ISNUMBER('2013'!Q12),('2013'!Q12/100),"XXX")</f>
        <v>0.36899999999999999</v>
      </c>
      <c r="S12" s="223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72">
        <f t="shared" si="2"/>
        <v>0.61322906275714295</v>
      </c>
      <c r="Z12" s="116">
        <f>'2013'!X12</f>
        <v>0.16400000000000001</v>
      </c>
      <c r="AA12" s="132">
        <f>('2013'!Y12+2.5)/5</f>
        <v>0.25862658019999996</v>
      </c>
      <c r="AB12" s="216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0.56581013720000006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22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>
        <f>IF(ISNUMBER('2013'!N13),IF(('2013'!N13/10)&gt;1,1,'2013'!N13/10),"XXX")</f>
        <v>0.16503239599999997</v>
      </c>
      <c r="P13" s="223">
        <f>IF(ISNUMBER('2013'!O13),('2013'!O13/100),"XXX")</f>
        <v>0.33399999999999996</v>
      </c>
      <c r="Q13" s="223">
        <f>'2013'!P13</f>
        <v>0.15263291597366332</v>
      </c>
      <c r="R13" s="223">
        <f>IF(ISNUMBER('2013'!Q13),('2013'!Q13/100),"XXX")</f>
        <v>4.2999999999999997E-2</v>
      </c>
      <c r="S13" s="223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72">
        <f t="shared" si="2"/>
        <v>0.33960483482871107</v>
      </c>
      <c r="Z13" s="116">
        <f>'2013'!X13</f>
        <v>0.372</v>
      </c>
      <c r="AA13" s="132">
        <f>('2013'!Y13+2.5)/5</f>
        <v>0.43668472180000001</v>
      </c>
      <c r="AB13" s="216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0.23994287949999998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22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>
        <f>IF(ISNUMBER('2013'!N14),IF(('2013'!N14/10)&gt;1,1,'2013'!N14/10),"XXX")</f>
        <v>1</v>
      </c>
      <c r="P14" s="223" t="str">
        <f>IF(ISNUMBER('2013'!O14),('2013'!O14/100),"XXX")</f>
        <v>XXX</v>
      </c>
      <c r="Q14" s="223" t="str">
        <f>'2013'!P14</f>
        <v>XXX</v>
      </c>
      <c r="R14" s="223">
        <f>IF(ISNUMBER('2013'!Q14),('2013'!Q14/100),"XXX")</f>
        <v>9.6000000000000002E-2</v>
      </c>
      <c r="S14" s="223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72">
        <f t="shared" si="2"/>
        <v>0.6855129486705358</v>
      </c>
      <c r="Z14" s="116">
        <f>'2013'!X14</f>
        <v>0.77900000000000003</v>
      </c>
      <c r="AA14" s="132">
        <f>('2013'!Y14+2.5)/5</f>
        <v>0.73788595199999996</v>
      </c>
      <c r="AB14" s="216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0.79506946565000003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22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23">
        <f>IF(ISNUMBER('2013'!O15),('2013'!O15/100),"XXX")</f>
        <v>1</v>
      </c>
      <c r="Q15" s="223">
        <f>'2013'!P15</f>
        <v>0.47649135589599612</v>
      </c>
      <c r="R15" s="223" t="str">
        <f>IF(ISNUMBER('2013'!Q15),('2013'!Q15/100),"XXX")</f>
        <v>XXX</v>
      </c>
      <c r="S15" s="223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72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16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22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23">
        <f>IF(ISNUMBER('2013'!O16),('2013'!O16/100),"XXX")</f>
        <v>1</v>
      </c>
      <c r="Q16" s="223" t="str">
        <f>'2013'!P16</f>
        <v>XXX</v>
      </c>
      <c r="R16" s="223">
        <f>IF(ISNUMBER('2013'!Q16),('2013'!Q16/100),"XXX")</f>
        <v>1</v>
      </c>
      <c r="S16" s="223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72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16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22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>
        <f>IF(ISNUMBER('2013'!N17),IF(('2013'!N17/10)&gt;1,1,'2013'!N17/10),"XXX")</f>
        <v>0.42029999999999995</v>
      </c>
      <c r="P17" s="223" t="str">
        <f>IF(ISNUMBER('2013'!O17),('2013'!O17/100),"XXX")</f>
        <v>XXX</v>
      </c>
      <c r="Q17" s="223">
        <f>'2013'!P17</f>
        <v>8.0426269769668574E-2</v>
      </c>
      <c r="R17" s="223" t="str">
        <f>IF(ISNUMBER('2013'!Q17),('2013'!Q17/100),"XXX")</f>
        <v>XXX</v>
      </c>
      <c r="S17" s="223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72">
        <f t="shared" si="2"/>
        <v>0.35529242507745856</v>
      </c>
      <c r="Z17" s="116">
        <f>'2013'!X17</f>
        <v>0.61499999999999999</v>
      </c>
      <c r="AA17" s="132">
        <f>('2013'!Y17+2.5)/5</f>
        <v>0.54619045259999999</v>
      </c>
      <c r="AB17" s="216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0.49858954084999996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22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23">
        <f>IF(ISNUMBER('2013'!O18),('2013'!O18/100),"XXX")</f>
        <v>1</v>
      </c>
      <c r="Q18" s="223">
        <f>'2013'!P18</f>
        <v>0.43673019409179686</v>
      </c>
      <c r="R18" s="223">
        <f>IF(ISNUMBER('2013'!Q18),('2013'!Q18/100),"XXX")</f>
        <v>0.34399999999999997</v>
      </c>
      <c r="S18" s="223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72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16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22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23">
        <f>IF(ISNUMBER('2013'!O19),('2013'!O19/100),"XXX")</f>
        <v>0.69499999999999995</v>
      </c>
      <c r="Q19" s="223">
        <f>'2013'!P19</f>
        <v>0.55816793441772461</v>
      </c>
      <c r="R19" s="223" t="str">
        <f>IF(ISNUMBER('2013'!Q19),('2013'!Q19/100),"XXX")</f>
        <v>XXX</v>
      </c>
      <c r="S19" s="223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72">
        <f t="shared" si="2"/>
        <v>0.65239618606025129</v>
      </c>
      <c r="Z19" s="116">
        <f>'2013'!X19</f>
        <v>0.58399999999999996</v>
      </c>
      <c r="AA19" s="132">
        <f>('2013'!Y19+2.5)/5</f>
        <v>0.49310090919999999</v>
      </c>
      <c r="AB19" s="216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22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>
        <f>IF(ISNUMBER('2013'!N20),IF(('2013'!N20/10)&gt;1,1,'2013'!N20/10),"XXX")</f>
        <v>0.65943927958833615</v>
      </c>
      <c r="P20" s="223">
        <f>IF(ISNUMBER('2013'!O20),('2013'!O20/100),"XXX")</f>
        <v>1</v>
      </c>
      <c r="Q20" s="223">
        <f>'2013'!P20</f>
        <v>0.6190918445587158</v>
      </c>
      <c r="R20" s="223">
        <f>IF(ISNUMBER('2013'!Q20),('2013'!Q20/100),"XXX")</f>
        <v>8.4000000000000005E-2</v>
      </c>
      <c r="S20" s="223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72">
        <f t="shared" si="2"/>
        <v>0.66073075461544084</v>
      </c>
      <c r="Z20" s="116">
        <f>'2013'!X20</f>
        <v>0.71499999999999997</v>
      </c>
      <c r="AA20" s="132">
        <f>('2013'!Y20+2.5)/5</f>
        <v>0.6113702178</v>
      </c>
      <c r="AB20" s="216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0.81079791764416809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22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23">
        <f>IF(ISNUMBER('2013'!O21),('2013'!O21/100),"XXX")</f>
        <v>0.78299999999999992</v>
      </c>
      <c r="Q21" s="223">
        <f>'2013'!P21</f>
        <v>0.25544664859771726</v>
      </c>
      <c r="R21" s="223">
        <f>IF(ISNUMBER('2013'!Q21),('2013'!Q21/100),"XXX")</f>
        <v>0.37</v>
      </c>
      <c r="S21" s="223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72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16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22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>
        <f>IF(ISNUMBER('2013'!N22),IF(('2013'!N22/10)&gt;1,1,'2013'!N22/10),"XXX")</f>
        <v>0.23119999999999999</v>
      </c>
      <c r="P22" s="223">
        <f>IF(ISNUMBER('2013'!O22),('2013'!O22/100),"XXX")</f>
        <v>0.90900000000000003</v>
      </c>
      <c r="Q22" s="223" t="str">
        <f>'2013'!P22</f>
        <v>XXX</v>
      </c>
      <c r="R22" s="223">
        <f>IF(ISNUMBER('2013'!Q22),('2013'!Q22/100),"XXX")</f>
        <v>0.14699999999999999</v>
      </c>
      <c r="S22" s="223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72">
        <f t="shared" si="2"/>
        <v>0.60323425373928563</v>
      </c>
      <c r="Z22" s="116" t="str">
        <f>'2013'!X22</f>
        <v>XXX</v>
      </c>
      <c r="AA22" s="132">
        <f>('2013'!Y22+2.5)/5</f>
        <v>0.41723990439999997</v>
      </c>
      <c r="AB22" s="216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0.56856289920000003</v>
      </c>
      <c r="AK22">
        <f t="shared" si="4"/>
        <v>0.57010000000000005</v>
      </c>
      <c r="AL22">
        <f t="shared" si="4"/>
        <v>0.90900000000000003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22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23">
        <f>IF(ISNUMBER('2013'!O23),('2013'!O23/100),"XXX")</f>
        <v>1</v>
      </c>
      <c r="Q23" s="223">
        <f>'2013'!P23</f>
        <v>0.21473228931427002</v>
      </c>
      <c r="R23" s="223">
        <f>IF(ISNUMBER('2013'!Q23),('2013'!Q23/100),"XXX")</f>
        <v>0.28800000000000003</v>
      </c>
      <c r="S23" s="223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72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16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22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>
        <f>IF(ISNUMBER('2013'!N24),IF(('2013'!N24/10)&gt;1,1,'2013'!N24/10),"XXX")</f>
        <v>0.50741029207232269</v>
      </c>
      <c r="P24" s="223">
        <f>IF(ISNUMBER('2013'!O24),('2013'!O24/100),"XXX")</f>
        <v>2.7000000000000003E-2</v>
      </c>
      <c r="Q24" s="223">
        <f>'2013'!P24</f>
        <v>0.36973667144775391</v>
      </c>
      <c r="R24" s="223">
        <f>IF(ISNUMBER('2013'!Q24),('2013'!Q24/100),"XXX")</f>
        <v>3.6000000000000004E-2</v>
      </c>
      <c r="S24" s="223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72">
        <f t="shared" si="2"/>
        <v>0.36730335537982617</v>
      </c>
      <c r="Z24" s="116">
        <f>'2013'!X24</f>
        <v>0.63200000000000001</v>
      </c>
      <c r="AA24" s="132">
        <f>('2013'!Y24+2.5)/5</f>
        <v>0.46596552720000001</v>
      </c>
      <c r="AB24" s="216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0.58601849288616137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22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>
        <f>IF(ISNUMBER('2013'!N25),IF(('2013'!N25/10)&gt;1,1,'2013'!N25/10),"XXX")</f>
        <v>0.49400000000000005</v>
      </c>
      <c r="P25" s="223">
        <f>IF(ISNUMBER('2013'!O25),('2013'!O25/100),"XXX")</f>
        <v>0.04</v>
      </c>
      <c r="Q25" s="223">
        <f>'2013'!P25</f>
        <v>0.4891377925872803</v>
      </c>
      <c r="R25" s="223" t="str">
        <f>IF(ISNUMBER('2013'!Q25),('2013'!Q25/100),"XXX")</f>
        <v>XXX</v>
      </c>
      <c r="S25" s="223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72">
        <f t="shared" si="2"/>
        <v>0.37922117570287428</v>
      </c>
      <c r="Z25" s="116">
        <f>'2013'!X25</f>
        <v>0.28100000000000003</v>
      </c>
      <c r="AA25" s="132">
        <f>('2013'!Y25+2.5)/5</f>
        <v>0.3297578692</v>
      </c>
      <c r="AB25" s="216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0.64157802775000006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22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23">
        <f>IF(ISNUMBER('2013'!O26),('2013'!O26/100),"XXX")</f>
        <v>3.2000000000000001E-2</v>
      </c>
      <c r="Q26" s="223">
        <f>'2013'!P26</f>
        <v>0.17919692993164063</v>
      </c>
      <c r="R26" s="223">
        <f>IF(ISNUMBER('2013'!Q26),('2013'!Q26/100),"XXX")</f>
        <v>4.2999999999999997E-2</v>
      </c>
      <c r="S26" s="223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72">
        <f t="shared" si="2"/>
        <v>0.34238303933124342</v>
      </c>
      <c r="Z26" s="116">
        <f>'2013'!X26</f>
        <v>0.29499999999999998</v>
      </c>
      <c r="AA26" s="132">
        <f>('2013'!Y26+2.5)/5</f>
        <v>0.32431902880000002</v>
      </c>
      <c r="AB26" s="216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22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>
        <f>IF(ISNUMBER('2013'!N27),IF(('2013'!N27/10)&gt;1,1,'2013'!N27/10),"XXX")</f>
        <v>0.23318402203856747</v>
      </c>
      <c r="P27" s="223">
        <f>IF(ISNUMBER('2013'!O27),('2013'!O27/100),"XXX")</f>
        <v>0.13</v>
      </c>
      <c r="Q27" s="223">
        <f>'2013'!P27</f>
        <v>6.1492912471294405E-3</v>
      </c>
      <c r="R27" s="223">
        <f>IF(ISNUMBER('2013'!Q27),('2013'!Q27/100),"XXX")</f>
        <v>2E-3</v>
      </c>
      <c r="S27" s="223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72">
        <f t="shared" si="2"/>
        <v>0.31933706183124888</v>
      </c>
      <c r="Z27" s="116">
        <f>'2013'!X27</f>
        <v>0.33900000000000002</v>
      </c>
      <c r="AA27" s="132">
        <f>('2013'!Y27+2.5)/5</f>
        <v>0.3134024144</v>
      </c>
      <c r="AB27" s="216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0.26797052816928368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22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23">
        <f>IF(ISNUMBER('2013'!O28),('2013'!O28/100),"XXX")</f>
        <v>0.92099999999999993</v>
      </c>
      <c r="Q28" s="223" t="str">
        <f>'2013'!P28</f>
        <v>XXX</v>
      </c>
      <c r="R28" s="223">
        <f>IF(ISNUMBER('2013'!Q28),('2013'!Q28/100),"XXX")</f>
        <v>0.99</v>
      </c>
      <c r="S28" s="223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72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16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22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>
        <f>IF(ISNUMBER('2013'!N29),IF(('2013'!N29/10)&gt;1,1,'2013'!N29/10),"XXX")</f>
        <v>0.25533260088074866</v>
      </c>
      <c r="P29" s="223" t="str">
        <f>IF(ISNUMBER('2013'!O29),('2013'!O29/100),"XXX")</f>
        <v>XXX</v>
      </c>
      <c r="Q29" s="223">
        <f>'2013'!P29</f>
        <v>0.51651091575622554</v>
      </c>
      <c r="R29" s="223" t="str">
        <f>IF(ISNUMBER('2013'!Q29),('2013'!Q29/100),"XXX")</f>
        <v>XXX</v>
      </c>
      <c r="S29" s="223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72">
        <f t="shared" si="2"/>
        <v>0.26381216028116233</v>
      </c>
      <c r="Z29" s="116">
        <f>'2013'!X29</f>
        <v>0.26700000000000002</v>
      </c>
      <c r="AA29" s="132">
        <f>('2013'!Y29+2.5)/5</f>
        <v>0.2279245376</v>
      </c>
      <c r="AB29" s="216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0.39124345649037429</v>
      </c>
      <c r="AK29">
        <f t="shared" si="4"/>
        <v>0.25533260088074866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22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>
        <f>IF(ISNUMBER('2013'!N30),IF(('2013'!N30/10)&gt;1,1,'2013'!N30/10),"XXX")</f>
        <v>0.13059999999999999</v>
      </c>
      <c r="P30" s="223">
        <f>IF(ISNUMBER('2013'!O30),('2013'!O30/100),"XXX")</f>
        <v>1.6E-2</v>
      </c>
      <c r="Q30" s="223">
        <f>'2013'!P30</f>
        <v>0.14949174000000001</v>
      </c>
      <c r="R30" s="223" t="str">
        <f>IF(ISNUMBER('2013'!Q30),('2013'!Q30/100),"XXX")</f>
        <v>XXX</v>
      </c>
      <c r="S30" s="223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72">
        <f t="shared" si="2"/>
        <v>0.25834392119910715</v>
      </c>
      <c r="Z30" s="116">
        <f>'2013'!X30</f>
        <v>0.27500000000000002</v>
      </c>
      <c r="AA30" s="132">
        <f>('2013'!Y30+2.5)/5</f>
        <v>0.24745574000000001</v>
      </c>
      <c r="AB30" s="216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0.27211022644999994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22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23">
        <f>IF(ISNUMBER('2013'!O31),('2013'!O31/100),"XXX")</f>
        <v>0.40600000000000003</v>
      </c>
      <c r="Q31" s="223">
        <f>'2013'!P31</f>
        <v>0.72847476005554201</v>
      </c>
      <c r="R31" s="223">
        <f>IF(ISNUMBER('2013'!Q31),('2013'!Q31/100),"XXX")</f>
        <v>0.188</v>
      </c>
      <c r="S31" s="223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72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16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22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23">
        <f>IF(ISNUMBER('2013'!O32),('2013'!O32/100),"XXX")</f>
        <v>1</v>
      </c>
      <c r="Q32" s="223">
        <f>'2013'!P32</f>
        <v>0.24880714416503907</v>
      </c>
      <c r="R32" s="223">
        <f>IF(ISNUMBER('2013'!Q32),('2013'!Q32/100),"XXX")</f>
        <v>0.31</v>
      </c>
      <c r="S32" s="223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72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16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22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23">
        <f>IF(ISNUMBER('2013'!O33),('2013'!O33/100),"XXX")</f>
        <v>0.51700000000000002</v>
      </c>
      <c r="Q33" s="223">
        <f>'2013'!P33</f>
        <v>0.68907794952392576</v>
      </c>
      <c r="R33" s="223">
        <f>IF(ISNUMBER('2013'!Q33),('2013'!Q33/100),"XXX")</f>
        <v>0.14099999999999999</v>
      </c>
      <c r="S33" s="223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72">
        <f t="shared" si="2"/>
        <v>0.58786159445863828</v>
      </c>
      <c r="Z33" s="116">
        <f>'2013'!X33</f>
        <v>0.66900000000000004</v>
      </c>
      <c r="AA33" s="132">
        <f>('2013'!Y33+2.5)/5</f>
        <v>0.49997217879999994</v>
      </c>
      <c r="AB33" s="216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22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>
        <f>IF(ISNUMBER('2013'!N34),IF(('2013'!N34/10)&gt;1,1,'2013'!N34/10),"XXX")</f>
        <v>0.34836285501004305</v>
      </c>
      <c r="P34" s="223" t="str">
        <f>IF(ISNUMBER('2013'!O34),('2013'!O34/100),"XXX")</f>
        <v>XXX</v>
      </c>
      <c r="Q34" s="223">
        <f>'2013'!P34</f>
        <v>0.13607640266418458</v>
      </c>
      <c r="R34" s="223">
        <f>IF(ISNUMBER('2013'!Q34),('2013'!Q34/100),"XXX")</f>
        <v>5.5999999999999994E-2</v>
      </c>
      <c r="S34" s="223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72">
        <f t="shared" si="2"/>
        <v>0.31743339963383832</v>
      </c>
      <c r="Z34" s="116">
        <f>'2013'!X34</f>
        <v>0.32600000000000001</v>
      </c>
      <c r="AA34" s="132">
        <f>('2013'!Y34+2.5)/5</f>
        <v>0.23108277319999998</v>
      </c>
      <c r="AB34" s="216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0.47701658680502151</v>
      </c>
      <c r="AK34">
        <f t="shared" si="4"/>
        <v>0.34836285501004305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22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>
        <f>IF(ISNUMBER('2013'!N35),IF(('2013'!N35/10)&gt;1,1,'2013'!N35/10),"XXX")</f>
        <v>0.22084605999295248</v>
      </c>
      <c r="P35" s="223" t="str">
        <f>IF(ISNUMBER('2013'!O35),('2013'!O35/100),"XXX")</f>
        <v>XXX</v>
      </c>
      <c r="Q35" s="223">
        <f>'2013'!P35</f>
        <v>7.6034680008888241E-3</v>
      </c>
      <c r="R35" s="223" t="str">
        <f>IF(ISNUMBER('2013'!Q35),('2013'!Q35/100),"XXX")</f>
        <v>XXX</v>
      </c>
      <c r="S35" s="223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72">
        <f t="shared" si="2"/>
        <v>0.24899644034897359</v>
      </c>
      <c r="Z35" s="116">
        <f>'2013'!X35</f>
        <v>0.25</v>
      </c>
      <c r="AA35" s="132">
        <f>('2013'!Y35+2.5)/5</f>
        <v>0.29761171339999998</v>
      </c>
      <c r="AB35" s="216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0.45716010009647623</v>
      </c>
      <c r="AK35">
        <f t="shared" si="5"/>
        <v>0.22084605999295248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22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23">
        <f>IF(ISNUMBER('2013'!O36),('2013'!O36/100),"XXX")</f>
        <v>0.68799999999999994</v>
      </c>
      <c r="Q36" s="223">
        <f>'2013'!P36</f>
        <v>0.27320694923400879</v>
      </c>
      <c r="R36" s="223">
        <f>IF(ISNUMBER('2013'!Q36),('2013'!Q36/100),"XXX")</f>
        <v>0.66500000000000004</v>
      </c>
      <c r="S36" s="223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72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16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22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>
        <f>IF(ISNUMBER('2013'!N37),IF(('2013'!N37/10)&gt;1,1,'2013'!N37/10),"XXX")</f>
        <v>0.19482116402116401</v>
      </c>
      <c r="P37" s="223" t="str">
        <f>IF(ISNUMBER('2013'!O37),('2013'!O37/100),"XXX")</f>
        <v>XXX</v>
      </c>
      <c r="Q37" s="223">
        <f>'2013'!P37</f>
        <v>2E-3</v>
      </c>
      <c r="R37" s="223" t="str">
        <f>IF(ISNUMBER('2013'!Q37),('2013'!Q37/100),"XXX")</f>
        <v>XXX</v>
      </c>
      <c r="S37" s="223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72">
        <f t="shared" si="2"/>
        <v>0.34735286450710978</v>
      </c>
      <c r="Z37" s="116">
        <f>'2013'!X37</f>
        <v>0.46200000000000002</v>
      </c>
      <c r="AA37" s="132">
        <f>('2013'!Y37+2.5)/5</f>
        <v>0.3691790224</v>
      </c>
      <c r="AB37" s="216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0.31661395876058201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22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23">
        <f>IF(ISNUMBER('2013'!O38),('2013'!O38/100),"XXX")</f>
        <v>0.57600000000000007</v>
      </c>
      <c r="Q38" s="223">
        <f>'2013'!P38</f>
        <v>0.64542903900146487</v>
      </c>
      <c r="R38" s="223" t="str">
        <f>IF(ISNUMBER('2013'!Q38),('2013'!Q38/100),"XXX")</f>
        <v>XXX</v>
      </c>
      <c r="S38" s="223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72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16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22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23">
        <f>IF(ISNUMBER('2013'!O39),('2013'!O39/100),"XXX")</f>
        <v>0.91400000000000003</v>
      </c>
      <c r="Q39" s="223" t="str">
        <f>'2013'!P39</f>
        <v>XXX</v>
      </c>
      <c r="R39" s="223">
        <f>IF(ISNUMBER('2013'!Q39),('2013'!Q39/100),"XXX")</f>
        <v>0.24100000000000002</v>
      </c>
      <c r="S39" s="223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72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16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22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23">
        <f>IF(ISNUMBER('2013'!O40),('2013'!O40/100),"XXX")</f>
        <v>1</v>
      </c>
      <c r="Q40" s="223">
        <f>'2013'!P40</f>
        <v>0.15703710317611694</v>
      </c>
      <c r="R40" s="223">
        <f>IF(ISNUMBER('2013'!Q40),('2013'!Q40/100),"XXX")</f>
        <v>0.32</v>
      </c>
      <c r="S40" s="223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72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16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22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23">
        <f>IF(ISNUMBER('2013'!O41),('2013'!O41/100),"XXX")</f>
        <v>0.96799999999999997</v>
      </c>
      <c r="Q41" s="223">
        <f>'2013'!P41</f>
        <v>1</v>
      </c>
      <c r="R41" s="223">
        <f>IF(ISNUMBER('2013'!Q41),('2013'!Q41/100),"XXX")</f>
        <v>0.63700000000000001</v>
      </c>
      <c r="S41" s="223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72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16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22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>
        <f>IF(ISNUMBER('2013'!N42),IF(('2013'!N42/10)&gt;1,1,'2013'!N42/10),"XXX")</f>
        <v>0.64004775400000002</v>
      </c>
      <c r="P42" s="223" t="str">
        <f>IF(ISNUMBER('2013'!O42),('2013'!O42/100),"XXX")</f>
        <v>XXX</v>
      </c>
      <c r="Q42" s="223">
        <f>'2013'!P42</f>
        <v>0.31864085197448733</v>
      </c>
      <c r="R42" s="223">
        <f>IF(ISNUMBER('2013'!Q42),('2013'!Q42/100),"XXX")</f>
        <v>0.41499999999999998</v>
      </c>
      <c r="S42" s="223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72">
        <f t="shared" si="2"/>
        <v>0.49435737422697684</v>
      </c>
      <c r="Z42" s="116">
        <f>'2013'!X42</f>
        <v>0.58199999999999996</v>
      </c>
      <c r="AA42" s="132">
        <f>('2013'!Y42+2.5)/5</f>
        <v>0.53835906980000003</v>
      </c>
      <c r="AB42" s="216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0.60910775839999998</v>
      </c>
      <c r="AK42">
        <f t="shared" si="5"/>
        <v>0.64004775400000002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22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23">
        <f>IF(ISNUMBER('2013'!O43),('2013'!O43/100),"XXX")</f>
        <v>0.52</v>
      </c>
      <c r="Q43" s="223">
        <f>'2013'!P43</f>
        <v>0.29986422061920165</v>
      </c>
      <c r="R43" s="223">
        <f>IF(ISNUMBER('2013'!Q43),('2013'!Q43/100),"XXX")</f>
        <v>0.113</v>
      </c>
      <c r="S43" s="223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72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16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22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23">
        <f>IF(ISNUMBER('2013'!O44),('2013'!O44/100),"XXX")</f>
        <v>0.375</v>
      </c>
      <c r="Q44" s="223">
        <f>'2013'!P44</f>
        <v>0.61390299797058101</v>
      </c>
      <c r="R44" s="223">
        <f>IF(ISNUMBER('2013'!Q44),('2013'!Q44/100),"XXX")</f>
        <v>0.19899999999999998</v>
      </c>
      <c r="S44" s="223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72">
        <f t="shared" si="2"/>
        <v>0.50165746201333983</v>
      </c>
      <c r="Z44" s="116">
        <f>'2013'!X44</f>
        <v>0.24099999999999999</v>
      </c>
      <c r="AA44" s="132">
        <f>('2013'!Y44+2.5)/5</f>
        <v>0.3105384826</v>
      </c>
      <c r="AB44" s="216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22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23" t="str">
        <f>IF(ISNUMBER('2013'!O45),('2013'!O45/100),"XXX")</f>
        <v>XXX</v>
      </c>
      <c r="Q45" s="223">
        <f>'2013'!P45</f>
        <v>0.28195548057556152</v>
      </c>
      <c r="R45" s="223">
        <f>IF(ISNUMBER('2013'!Q45),('2013'!Q45/100),"XXX")</f>
        <v>6.9000000000000006E-2</v>
      </c>
      <c r="S45" s="223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72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16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22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23">
        <f>IF(ISNUMBER('2013'!O46),('2013'!O46/100),"XXX")</f>
        <v>1</v>
      </c>
      <c r="Q46" s="223">
        <f>'2013'!P46</f>
        <v>0.62287850379943843</v>
      </c>
      <c r="R46" s="223">
        <f>IF(ISNUMBER('2013'!Q46),('2013'!Q46/100),"XXX")</f>
        <v>0.91700000000000004</v>
      </c>
      <c r="S46" s="223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72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16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>
      <c r="A47" s="19" t="s">
        <v>56</v>
      </c>
      <c r="B47" s="27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22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23" t="str">
        <f>IF(ISNUMBER('2013'!O47),('2013'!O47/100),"XXX")</f>
        <v>XXX</v>
      </c>
      <c r="Q47" s="223">
        <f>'2013'!P47</f>
        <v>0.30091000000000001</v>
      </c>
      <c r="R47" s="223">
        <f>IF(ISNUMBER('2013'!Q47),('2013'!Q47/100),"XXX")</f>
        <v>0.20199999999999999</v>
      </c>
      <c r="S47" s="223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72">
        <f t="shared" si="2"/>
        <v>0.55747440765612244</v>
      </c>
      <c r="Z47" s="116">
        <f>'2013'!X47</f>
        <v>0.13200000000000001</v>
      </c>
      <c r="AA47" s="132">
        <f>('2013'!Y47+2.5)/5</f>
        <v>0.2694587946</v>
      </c>
      <c r="AB47" s="216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22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>
        <f>IF(ISNUMBER('2013'!N48),IF(('2013'!N48/10)&gt;1,1,'2013'!N48/10),"XXX")</f>
        <v>0.31721786015164277</v>
      </c>
      <c r="P48" s="223">
        <f>IF(ISNUMBER('2013'!O48),('2013'!O48/100),"XXX")</f>
        <v>0.153</v>
      </c>
      <c r="Q48" s="223">
        <f>'2013'!P48</f>
        <v>0.20459775924682616</v>
      </c>
      <c r="R48" s="223">
        <f>IF(ISNUMBER('2013'!Q48),('2013'!Q48/100),"XXX")</f>
        <v>0.08</v>
      </c>
      <c r="S48" s="223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72">
        <f t="shared" si="2"/>
        <v>0.35694566211151141</v>
      </c>
      <c r="Z48" s="116">
        <f>'2013'!X48</f>
        <v>0.22600000000000001</v>
      </c>
      <c r="AA48" s="132">
        <f>('2013'!Y48+2.5)/5</f>
        <v>0.25949113359999998</v>
      </c>
      <c r="AB48" s="216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0.44658859012582136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22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>
        <f>IF(ISNUMBER('2013'!N49),IF(('2013'!N49/10)&gt;1,1,'2013'!N49/10),"XXX")</f>
        <v>0.33932081100000006</v>
      </c>
      <c r="P49" s="223">
        <f>IF(ISNUMBER('2013'!O49),('2013'!O49/100),"XXX")</f>
        <v>0.106</v>
      </c>
      <c r="Q49" s="223">
        <f>'2013'!P49</f>
        <v>0.14481496810913086</v>
      </c>
      <c r="R49" s="223">
        <f>IF(ISNUMBER('2013'!Q49),('2013'!Q49/100),"XXX")</f>
        <v>0.25</v>
      </c>
      <c r="S49" s="223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72">
        <f t="shared" si="2"/>
        <v>0.48817637510909434</v>
      </c>
      <c r="Z49" s="116">
        <f>'2013'!X49</f>
        <v>0.14699999999999999</v>
      </c>
      <c r="AA49" s="132">
        <f>('2013'!Y49+2.5)/5</f>
        <v>0.33826295140000001</v>
      </c>
      <c r="AB49" s="216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0.55692722260000005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22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23">
        <f>IF(ISNUMBER('2013'!O50),('2013'!O50/100),"XXX")</f>
        <v>1</v>
      </c>
      <c r="Q50" s="223" t="str">
        <f>'2013'!P50</f>
        <v>XXX</v>
      </c>
      <c r="R50" s="223">
        <f>IF(ISNUMBER('2013'!Q50),('2013'!Q50/100),"XXX")</f>
        <v>1</v>
      </c>
      <c r="S50" s="223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72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16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22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23">
        <f>IF(ISNUMBER('2013'!O51),('2013'!O51/100),"XXX")</f>
        <v>1</v>
      </c>
      <c r="Q51" s="223">
        <f>'2013'!P51</f>
        <v>1</v>
      </c>
      <c r="R51" s="223">
        <f>IF(ISNUMBER('2013'!Q51),('2013'!Q51/100),"XXX")</f>
        <v>1</v>
      </c>
      <c r="S51" s="223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72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16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22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23" t="str">
        <f>IF(ISNUMBER('2013'!O52),('2013'!O52/100),"XXX")</f>
        <v>XXX</v>
      </c>
      <c r="Q52" s="223">
        <f>'2013'!P52</f>
        <v>3.960685729980469E-2</v>
      </c>
      <c r="R52" s="223" t="str">
        <f>IF(ISNUMBER('2013'!Q52),('2013'!Q52/100),"XXX")</f>
        <v>XXX</v>
      </c>
      <c r="S52" s="223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72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16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22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>
        <f>IF(ISNUMBER('2013'!N53),IF(('2013'!N53/10)&gt;1,1,'2013'!N53/10),"XXX")</f>
        <v>0.42116284500000001</v>
      </c>
      <c r="P53" s="223">
        <f>IF(ISNUMBER('2013'!O53),('2013'!O53/100),"XXX")</f>
        <v>0.17</v>
      </c>
      <c r="Q53" s="223" t="str">
        <f>'2013'!P53</f>
        <v>XXX</v>
      </c>
      <c r="R53" s="223">
        <f>IF(ISNUMBER('2013'!Q53),('2013'!Q53/100),"XXX")</f>
        <v>5.0000000000000001E-3</v>
      </c>
      <c r="S53" s="223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72">
        <f t="shared" si="2"/>
        <v>0.42559665376696432</v>
      </c>
      <c r="Z53" s="116">
        <f>'2013'!X53</f>
        <v>0.245</v>
      </c>
      <c r="AA53" s="132">
        <f>('2013'!Y53+2.5)/5</f>
        <v>0.2703670024</v>
      </c>
      <c r="AB53" s="216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0.60607985085000005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22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23">
        <f>IF(ISNUMBER('2013'!O54),('2013'!O54/100),"XXX")</f>
        <v>0.91900000000000004</v>
      </c>
      <c r="Q54" s="223">
        <f>'2013'!P54</f>
        <v>1</v>
      </c>
      <c r="R54" s="223">
        <f>IF(ISNUMBER('2013'!Q54),('2013'!Q54/100),"XXX")</f>
        <v>0.12</v>
      </c>
      <c r="S54" s="223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72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16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22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23">
        <f>IF(ISNUMBER('2013'!O55),('2013'!O55/100),"XXX")</f>
        <v>0.71099999999999997</v>
      </c>
      <c r="Q55" s="223">
        <f>'2013'!P55</f>
        <v>1</v>
      </c>
      <c r="R55" s="223">
        <f>IF(ISNUMBER('2013'!Q55),('2013'!Q55/100),"XXX")</f>
        <v>0.96</v>
      </c>
      <c r="S55" s="223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72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16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22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>
        <f>IF(ISNUMBER('2013'!N56),IF(('2013'!N56/10)&gt;1,1,'2013'!N56/10),"XXX")</f>
        <v>0.53915444839857651</v>
      </c>
      <c r="P56" s="223">
        <f>IF(ISNUMBER('2013'!O56),('2013'!O56/100),"XXX")</f>
        <v>0.16899999999999998</v>
      </c>
      <c r="Q56" s="223">
        <f>'2013'!P56</f>
        <v>8.870990872383118E-2</v>
      </c>
      <c r="R56" s="223">
        <f>IF(ISNUMBER('2013'!Q56),('2013'!Q56/100),"XXX")</f>
        <v>3.3000000000000002E-2</v>
      </c>
      <c r="S56" s="223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72">
        <f t="shared" si="2"/>
        <v>0.45918918207818621</v>
      </c>
      <c r="Z56" s="116">
        <f>'2013'!X56</f>
        <v>0.754</v>
      </c>
      <c r="AA56" s="132">
        <f>('2013'!Y56+2.5)/5</f>
        <v>0.60150724639999997</v>
      </c>
      <c r="AB56" s="216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0.57519867654928825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22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23">
        <f>IF(ISNUMBER('2013'!O57),('2013'!O57/100),"XXX")</f>
        <v>0.95799999999999996</v>
      </c>
      <c r="Q57" s="223">
        <f>'2013'!P57</f>
        <v>1</v>
      </c>
      <c r="R57" s="223" t="str">
        <f>IF(ISNUMBER('2013'!Q57),('2013'!Q57/100),"XXX")</f>
        <v>XXX</v>
      </c>
      <c r="S57" s="223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72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16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22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>
        <f>IF(ISNUMBER('2013'!N58),IF(('2013'!N58/10)&gt;1,1,'2013'!N58/10),"XXX")</f>
        <v>0.43899999999999995</v>
      </c>
      <c r="P58" s="223">
        <f>IF(ISNUMBER('2013'!O58),('2013'!O58/100),"XXX")</f>
        <v>8.3000000000000004E-2</v>
      </c>
      <c r="Q58" s="223">
        <f>'2013'!P58</f>
        <v>0.25503761768341066</v>
      </c>
      <c r="R58" s="223">
        <f>IF(ISNUMBER('2013'!Q58),('2013'!Q58/100),"XXX")</f>
        <v>0.02</v>
      </c>
      <c r="S58" s="223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72">
        <f t="shared" si="2"/>
        <v>0.41952997123824887</v>
      </c>
      <c r="Z58" s="116">
        <f>'2013'!X58</f>
        <v>0.57999999999999996</v>
      </c>
      <c r="AA58" s="132">
        <f>('2013'!Y58+2.5)/5</f>
        <v>0.44427483680000002</v>
      </c>
      <c r="AB58" s="216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0.44640259934999998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22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>
        <f>IF(ISNUMBER('2013'!N59),IF(('2013'!N59/10)&gt;1,1,'2013'!N59/10),"XXX")</f>
        <v>0.24726754436176304</v>
      </c>
      <c r="P59" s="223" t="str">
        <f>IF(ISNUMBER('2013'!O59),('2013'!O59/100),"XXX")</f>
        <v>XXX</v>
      </c>
      <c r="Q59" s="223">
        <f>'2013'!P59</f>
        <v>0.23412568569183351</v>
      </c>
      <c r="R59" s="223" t="str">
        <f>IF(ISNUMBER('2013'!Q59),('2013'!Q59/100),"XXX")</f>
        <v>XXX</v>
      </c>
      <c r="S59" s="223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72">
        <f t="shared" si="2"/>
        <v>0.2949741196200924</v>
      </c>
      <c r="Z59" s="116">
        <f>'2013'!X59</f>
        <v>0.318</v>
      </c>
      <c r="AA59" s="132">
        <f>('2013'!Y59+2.5)/5</f>
        <v>0.31624678379999999</v>
      </c>
      <c r="AB59" s="216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0.3141038382308815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22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23" t="str">
        <f>IF(ISNUMBER('2013'!O60),('2013'!O60/100),"XXX")</f>
        <v>XXX</v>
      </c>
      <c r="Q60" s="223" t="str">
        <f>'2013'!P60</f>
        <v>XXX</v>
      </c>
      <c r="R60" s="223">
        <f>IF(ISNUMBER('2013'!Q60),('2013'!Q60/100),"XXX")</f>
        <v>3.2000000000000001E-2</v>
      </c>
      <c r="S60" s="223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72">
        <f t="shared" si="2"/>
        <v>0.31608710211875002</v>
      </c>
      <c r="Z60" s="116">
        <f>'2013'!X60</f>
        <v>0.43</v>
      </c>
      <c r="AA60" s="132">
        <f>('2013'!Y60+2.5)/5</f>
        <v>0.36952991480000003</v>
      </c>
      <c r="AB60" s="216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22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>
        <f>IF(ISNUMBER('2013'!N61),IF(('2013'!N61/10)&gt;1,1,'2013'!N61/10),"XXX")</f>
        <v>0.43899999999999995</v>
      </c>
      <c r="P61" s="223">
        <f>IF(ISNUMBER('2013'!O61),('2013'!O61/100),"XXX")</f>
        <v>7.4999999999999997E-2</v>
      </c>
      <c r="Q61" s="223">
        <f>'2013'!P61</f>
        <v>8.5620498657226568E-2</v>
      </c>
      <c r="R61" s="223">
        <f>IF(ISNUMBER('2013'!Q61),('2013'!Q61/100),"XXX")</f>
        <v>0.182</v>
      </c>
      <c r="S61" s="223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72">
        <f t="shared" si="2"/>
        <v>0.43090775636518375</v>
      </c>
      <c r="Z61" s="116">
        <f>'2013'!X61</f>
        <v>0.42499999999999999</v>
      </c>
      <c r="AA61" s="132">
        <f>('2013'!Y61+2.5)/5</f>
        <v>0.42311578399999999</v>
      </c>
      <c r="AB61" s="216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0.47320832445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22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23">
        <f>IF(ISNUMBER('2013'!O62),('2013'!O62/100),"XXX")</f>
        <v>1</v>
      </c>
      <c r="Q62" s="223">
        <f>'2013'!P62</f>
        <v>0.36997637748718259</v>
      </c>
      <c r="R62" s="223">
        <f>IF(ISNUMBER('2013'!Q62),('2013'!Q62/100),"XXX")</f>
        <v>0.56000000000000005</v>
      </c>
      <c r="S62" s="223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72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16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22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23">
        <f>IF(ISNUMBER('2013'!O63),('2013'!O63/100),"XXX")</f>
        <v>0.66700000000000004</v>
      </c>
      <c r="Q63" s="223">
        <f>'2013'!P63</f>
        <v>1</v>
      </c>
      <c r="R63" s="223" t="str">
        <f>IF(ISNUMBER('2013'!Q63),('2013'!Q63/100),"XXX")</f>
        <v>XXX</v>
      </c>
      <c r="S63" s="223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72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16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22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>
        <f>IF(ISNUMBER('2013'!N64),IF(('2013'!N64/10)&gt;1,1,'2013'!N64/10),"XXX")</f>
        <v>0.23874854203162071</v>
      </c>
      <c r="P64" s="223">
        <f>IF(ISNUMBER('2013'!O64),('2013'!O64/100),"XXX")</f>
        <v>0.252</v>
      </c>
      <c r="Q64" s="223">
        <f>'2013'!P64</f>
        <v>0.29923396110534667</v>
      </c>
      <c r="R64" s="223">
        <f>IF(ISNUMBER('2013'!Q64),('2013'!Q64/100),"XXX")</f>
        <v>0.10400000000000001</v>
      </c>
      <c r="S64" s="223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72">
        <f t="shared" si="2"/>
        <v>0.39100326841659616</v>
      </c>
      <c r="Z64" s="116">
        <f>'2013'!X64</f>
        <v>0.69499999999999995</v>
      </c>
      <c r="AA64" s="132">
        <f>('2013'!Y64+2.5)/5</f>
        <v>0.60032212739999991</v>
      </c>
      <c r="AB64" s="216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0.27400909006581042</v>
      </c>
      <c r="AK64">
        <f t="shared" si="6"/>
        <v>0.24537427101581036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22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23">
        <f>IF(ISNUMBER('2013'!O65),('2013'!O65/100),"XXX")</f>
        <v>0.14000000000000001</v>
      </c>
      <c r="Q65" s="223">
        <f>'2013'!P65</f>
        <v>0.1104079008102417</v>
      </c>
      <c r="R65" s="223">
        <f>IF(ISNUMBER('2013'!Q65),('2013'!Q65/100),"XXX")</f>
        <v>0.16500000000000001</v>
      </c>
      <c r="S65" s="223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72">
        <f t="shared" si="2"/>
        <v>0.42278545517920896</v>
      </c>
      <c r="Z65" s="116">
        <f>'2013'!X65</f>
        <v>0.69199999999999995</v>
      </c>
      <c r="AA65" s="132">
        <f>('2013'!Y65+2.5)/5</f>
        <v>0.52288194900000007</v>
      </c>
      <c r="AB65" s="216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22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>
        <f>IF(ISNUMBER('2013'!N66),IF(('2013'!N66/10)&gt;1,1,'2013'!N66/10),"XXX")</f>
        <v>1</v>
      </c>
      <c r="P66" s="223">
        <f>IF(ISNUMBER('2013'!O66),('2013'!O66/100),"XXX")</f>
        <v>0.17</v>
      </c>
      <c r="Q66" s="223" t="str">
        <f>'2013'!P66</f>
        <v>XXX</v>
      </c>
      <c r="R66" s="223">
        <f>IF(ISNUMBER('2013'!Q66),('2013'!Q66/100),"XXX")</f>
        <v>9.3000000000000013E-2</v>
      </c>
      <c r="S66" s="223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72">
        <f t="shared" si="2"/>
        <v>0.48815947658482139</v>
      </c>
      <c r="Z66" s="116">
        <f>'2013'!X66</f>
        <v>0.19900000000000001</v>
      </c>
      <c r="AA66" s="132">
        <f>('2013'!Y66+2.5)/5</f>
        <v>0.20182390219999999</v>
      </c>
      <c r="AB66" s="216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0.74466524125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0.3256193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22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>
        <f>IF(ISNUMBER('2013'!N67),IF(('2013'!N67/10)&gt;1,1,'2013'!N67/10),"XXX")</f>
        <v>0.76</v>
      </c>
      <c r="P67" s="223" t="str">
        <f>IF(ISNUMBER('2013'!O67),('2013'!O67/100),"XXX")</f>
        <v>XXX</v>
      </c>
      <c r="Q67" s="223">
        <f>'2013'!P67</f>
        <v>0.29656302928924561</v>
      </c>
      <c r="R67" s="223">
        <f>IF(ISNUMBER('2013'!Q67),('2013'!Q67/100),"XXX")</f>
        <v>0.26899999999999996</v>
      </c>
      <c r="S67" s="223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72">
        <f t="shared" si="2"/>
        <v>0.47959910010892448</v>
      </c>
      <c r="Z67" s="116">
        <f>'2013'!X67</f>
        <v>0.41899999999999998</v>
      </c>
      <c r="AA67" s="132">
        <f>('2013'!Y67+2.5)/5</f>
        <v>0.30943833580000002</v>
      </c>
      <c r="AB67" s="216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0.58825111389999996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22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23">
        <f>IF(ISNUMBER('2013'!O68),('2013'!O68/100),"XXX")</f>
        <v>0.70400000000000007</v>
      </c>
      <c r="Q68" s="223" t="str">
        <f>'2013'!P68</f>
        <v>XXX</v>
      </c>
      <c r="R68" s="223">
        <f>IF(ISNUMBER('2013'!Q68),('2013'!Q68/100),"XXX")</f>
        <v>0.73799999999999999</v>
      </c>
      <c r="S68" s="223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72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16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22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23">
        <f>IF(ISNUMBER('2013'!O69),('2013'!O69/100),"XXX")</f>
        <v>0.81099999999999994</v>
      </c>
      <c r="Q69" s="223">
        <f>'2013'!P69</f>
        <v>0.2</v>
      </c>
      <c r="R69" s="223" t="str">
        <f>IF(ISNUMBER('2013'!Q69),('2013'!Q69/100),"XXX")</f>
        <v>XXX</v>
      </c>
      <c r="S69" s="223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72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16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22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23">
        <f>IF(ISNUMBER('2013'!O70),('2013'!O70/100),"XXX")</f>
        <v>0.90200000000000002</v>
      </c>
      <c r="Q70" s="223" t="str">
        <f>'2013'!P70</f>
        <v>XXX</v>
      </c>
      <c r="R70" s="223">
        <f>IF(ISNUMBER('2013'!Q70),('2013'!Q70/100),"XXX")</f>
        <v>0.42599999999999999</v>
      </c>
      <c r="S70" s="223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72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16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22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>
        <f>IF(ISNUMBER('2013'!N71),IF(('2013'!N71/10)&gt;1,1,'2013'!N71/10),"XXX")</f>
        <v>0.442</v>
      </c>
      <c r="P71" s="223">
        <f>IF(ISNUMBER('2013'!O71),('2013'!O71/100),"XXX")</f>
        <v>0.30299999999999999</v>
      </c>
      <c r="Q71" s="223">
        <f>'2013'!P71</f>
        <v>0.3024594783782959</v>
      </c>
      <c r="R71" s="223">
        <f>IF(ISNUMBER('2013'!Q71),('2013'!Q71/100),"XXX")</f>
        <v>0.14300000000000002</v>
      </c>
      <c r="S71" s="223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72">
        <f t="shared" si="8"/>
        <v>0.53060631920489354</v>
      </c>
      <c r="Z71" s="116">
        <f>'2013'!X71</f>
        <v>0.81200000000000006</v>
      </c>
      <c r="AA71" s="132">
        <f>('2013'!Y71+2.5)/5</f>
        <v>0.62192488899999998</v>
      </c>
      <c r="AB71" s="216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0.62361055944999999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22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23">
        <f>IF(ISNUMBER('2013'!O72),('2013'!O72/100),"XXX")</f>
        <v>1</v>
      </c>
      <c r="Q72" s="223" t="str">
        <f>'2013'!P72</f>
        <v>XXX</v>
      </c>
      <c r="R72" s="223">
        <f>IF(ISNUMBER('2013'!Q72),('2013'!Q72/100),"XXX")</f>
        <v>1</v>
      </c>
      <c r="S72" s="223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72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16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22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23" t="str">
        <f>IF(ISNUMBER('2013'!O73),('2013'!O73/100),"XXX")</f>
        <v>XXX</v>
      </c>
      <c r="Q73" s="223">
        <f>'2013'!P73</f>
        <v>0.35469357967376708</v>
      </c>
      <c r="R73" s="223">
        <f>IF(ISNUMBER('2013'!Q73),('2013'!Q73/100),"XXX")</f>
        <v>9.6999999999999989E-2</v>
      </c>
      <c r="S73" s="223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72">
        <f t="shared" si="8"/>
        <v>0.66831455799500938</v>
      </c>
      <c r="Z73" s="116">
        <f>'2013'!X73</f>
        <v>0.26300000000000001</v>
      </c>
      <c r="AA73" s="132">
        <f>('2013'!Y73+2.5)/5</f>
        <v>0.3583280324</v>
      </c>
      <c r="AB73" s="216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22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23">
        <f>IF(ISNUMBER('2013'!O74),('2013'!O74/100),"XXX")</f>
        <v>0.82599999999999996</v>
      </c>
      <c r="Q74" s="223">
        <f>'2013'!P74</f>
        <v>0.34161612987518308</v>
      </c>
      <c r="R74" s="223">
        <f>IF(ISNUMBER('2013'!Q74),('2013'!Q74/100),"XXX")</f>
        <v>1</v>
      </c>
      <c r="S74" s="223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72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16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22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>
        <f>IF(ISNUMBER('2013'!N75),IF(('2013'!N75/10)&gt;1,1,'2013'!N75/10),"XXX")</f>
        <v>0.22867993499636086</v>
      </c>
      <c r="P75" s="223">
        <f>IF(ISNUMBER('2013'!O75),('2013'!O75/100),"XXX")</f>
        <v>0.248</v>
      </c>
      <c r="Q75" s="223">
        <f>'2013'!P75</f>
        <v>7.4854296445846555E-2</v>
      </c>
      <c r="R75" s="223">
        <f>IF(ISNUMBER('2013'!Q75),('2013'!Q75/100),"XXX")</f>
        <v>5.7999999999999996E-2</v>
      </c>
      <c r="S75" s="223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72">
        <f t="shared" si="8"/>
        <v>0.42122790040263802</v>
      </c>
      <c r="Z75" s="116">
        <f>'2013'!X75</f>
        <v>0.495</v>
      </c>
      <c r="AA75" s="132">
        <f>('2013'!Y75+2.5)/5</f>
        <v>0.47438909699999998</v>
      </c>
      <c r="AB75" s="216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0.45367979599818042</v>
      </c>
      <c r="AK75">
        <f t="shared" si="10"/>
        <v>0.23833996749818043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22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23">
        <f>IF(ISNUMBER('2013'!O76),('2013'!O76/100),"XXX")</f>
        <v>1</v>
      </c>
      <c r="Q76" s="223" t="str">
        <f>'2013'!P76</f>
        <v>XXX</v>
      </c>
      <c r="R76" s="223">
        <f>IF(ISNUMBER('2013'!Q76),('2013'!Q76/100),"XXX")</f>
        <v>0.48899999999999999</v>
      </c>
      <c r="S76" s="223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72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16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22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>
        <f>IF(ISNUMBER('2013'!N77),IF(('2013'!N77/10)&gt;1,1,'2013'!N77/10),"XXX")</f>
        <v>1</v>
      </c>
      <c r="P77" s="223">
        <f>IF(ISNUMBER('2013'!O77),('2013'!O77/100),"XXX")</f>
        <v>0.27300000000000002</v>
      </c>
      <c r="Q77" s="223">
        <f>'2013'!P77</f>
        <v>0.15931460857391358</v>
      </c>
      <c r="R77" s="223">
        <f>IF(ISNUMBER('2013'!Q77),('2013'!Q77/100),"XXX")</f>
        <v>2.6000000000000002E-2</v>
      </c>
      <c r="S77" s="223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72">
        <f t="shared" si="8"/>
        <v>0.56781433927961966</v>
      </c>
      <c r="Z77" s="116">
        <f>'2013'!X77</f>
        <v>0.307</v>
      </c>
      <c r="AA77" s="132">
        <f>('2013'!Y77+2.5)/5</f>
        <v>0.3874427318</v>
      </c>
      <c r="AB77" s="216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0.92757279395000003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22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23">
        <f>IF(ISNUMBER('2013'!O78),('2013'!O78/100),"XXX")</f>
        <v>1</v>
      </c>
      <c r="Q78" s="223">
        <f>'2013'!P78</f>
        <v>0.51941585540771484</v>
      </c>
      <c r="R78" s="223">
        <f>IF(ISNUMBER('2013'!Q78),('2013'!Q78/100),"XXX")</f>
        <v>0.14099999999999999</v>
      </c>
      <c r="S78" s="223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72">
        <f t="shared" si="8"/>
        <v>0.54018414007649085</v>
      </c>
      <c r="Z78" s="116">
        <f>'2013'!X78</f>
        <v>0.44900000000000001</v>
      </c>
      <c r="AA78" s="132">
        <f>('2013'!Y78+2.5)/5</f>
        <v>0.41075050839999994</v>
      </c>
      <c r="AB78" s="216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22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23" t="str">
        <f>IF(ISNUMBER('2013'!O79),('2013'!O79/100),"XXX")</f>
        <v>XXX</v>
      </c>
      <c r="Q79" s="223">
        <f>'2013'!P79</f>
        <v>7.7714800834655763E-3</v>
      </c>
      <c r="R79" s="223">
        <f>IF(ISNUMBER('2013'!Q79),('2013'!Q79/100),"XXX")</f>
        <v>0</v>
      </c>
      <c r="S79" s="223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72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16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22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23">
        <f>IF(ISNUMBER('2013'!O80),('2013'!O80/100),"XXX")</f>
        <v>1</v>
      </c>
      <c r="Q80" s="223">
        <f>'2013'!P80</f>
        <v>0.20472662448883056</v>
      </c>
      <c r="R80" s="223">
        <f>IF(ISNUMBER('2013'!Q80),('2013'!Q80/100),"XXX")</f>
        <v>0.85</v>
      </c>
      <c r="S80" s="223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72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16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22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23" t="str">
        <f>IF(ISNUMBER('2013'!O81),('2013'!O81/100),"XXX")</f>
        <v>XXX</v>
      </c>
      <c r="Q81" s="223" t="str">
        <f>'2013'!P81</f>
        <v>XXX</v>
      </c>
      <c r="R81" s="223">
        <f>IF(ISNUMBER('2013'!Q81),('2013'!Q81/100),"XXX")</f>
        <v>1.7000000000000001E-2</v>
      </c>
      <c r="S81" s="223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72">
        <f t="shared" si="8"/>
        <v>0.45475182001017955</v>
      </c>
      <c r="Z81" s="116">
        <f>'2013'!X81</f>
        <v>0.51600000000000001</v>
      </c>
      <c r="AA81" s="132">
        <f>('2013'!Y81+2.5)/5</f>
        <v>0.43677456980000001</v>
      </c>
      <c r="AB81" s="216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22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>
        <f>IF(ISNUMBER('2013'!N82),IF(('2013'!N82/10)&gt;1,1,'2013'!N82/10),"XXX")</f>
        <v>1</v>
      </c>
      <c r="P82" s="223">
        <f>IF(ISNUMBER('2013'!O82),('2013'!O82/100),"XXX")</f>
        <v>0.94</v>
      </c>
      <c r="Q82" s="223">
        <f>'2013'!P82</f>
        <v>1</v>
      </c>
      <c r="R82" s="223">
        <f>IF(ISNUMBER('2013'!Q82),('2013'!Q82/100),"XXX")</f>
        <v>7.8E-2</v>
      </c>
      <c r="S82" s="223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72">
        <f t="shared" si="8"/>
        <v>0.62400223591874993</v>
      </c>
      <c r="Z82" s="116">
        <f>'2013'!X82</f>
        <v>0.625</v>
      </c>
      <c r="AA82" s="132">
        <f>('2013'!Y82+2.5)/5</f>
        <v>0.53932165799999998</v>
      </c>
      <c r="AB82" s="216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0.91888687135000002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22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>
        <f>IF(ISNUMBER('2013'!N83),IF(('2013'!N83/10)&gt;1,1,'2013'!N83/10),"XXX")</f>
        <v>0.33492430400000001</v>
      </c>
      <c r="P83" s="223" t="str">
        <f>IF(ISNUMBER('2013'!O83),('2013'!O83/100),"XXX")</f>
        <v>XXX</v>
      </c>
      <c r="Q83" s="223">
        <f>'2013'!P83</f>
        <v>0.33653879999999997</v>
      </c>
      <c r="R83" s="223">
        <f>IF(ISNUMBER('2013'!Q83),('2013'!Q83/100),"XXX")</f>
        <v>2.7000000000000003E-2</v>
      </c>
      <c r="S83" s="223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72">
        <f t="shared" si="8"/>
        <v>0.35505963122410716</v>
      </c>
      <c r="Z83" s="116">
        <f>'2013'!X83</f>
        <v>0.60899999999999999</v>
      </c>
      <c r="AA83" s="132">
        <f>('2013'!Y83+2.5)/5</f>
        <v>0.44021633859999998</v>
      </c>
      <c r="AB83" s="216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0.42660554265000006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22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23">
        <f>IF(ISNUMBER('2013'!O84),('2013'!O84/100),"XXX")</f>
        <v>1</v>
      </c>
      <c r="Q84" s="223">
        <f>'2013'!P84</f>
        <v>8.6066693067550659E-2</v>
      </c>
      <c r="R84" s="223">
        <f>IF(ISNUMBER('2013'!Q84),('2013'!Q84/100),"XXX")</f>
        <v>0.51300000000000001</v>
      </c>
      <c r="S84" s="223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72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16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22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23">
        <f>IF(ISNUMBER('2013'!O85),('2013'!O85/100),"XXX")</f>
        <v>1</v>
      </c>
      <c r="Q85" s="223">
        <f>'2013'!P85</f>
        <v>1</v>
      </c>
      <c r="R85" s="223" t="str">
        <f>IF(ISNUMBER('2013'!Q85),('2013'!Q85/100),"XXX")</f>
        <v>XXX</v>
      </c>
      <c r="S85" s="223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72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16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22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23" t="str">
        <f>IF(ISNUMBER('2013'!O86),('2013'!O86/100),"XXX")</f>
        <v>XXX</v>
      </c>
      <c r="Q86" s="223">
        <f>'2013'!P86</f>
        <v>4.4278539999999998E-2</v>
      </c>
      <c r="R86" s="223" t="str">
        <f>IF(ISNUMBER('2013'!Q86),('2013'!Q86/100),"XXX")</f>
        <v>XXX</v>
      </c>
      <c r="S86" s="223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72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16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22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>
        <f>IF(ISNUMBER('2013'!N87),IF(('2013'!N87/10)&gt;1,1,'2013'!N87/10),"XXX")</f>
        <v>9.9465048534524911E-2</v>
      </c>
      <c r="P87" s="223">
        <f>IF(ISNUMBER('2013'!O87),('2013'!O87/100),"XXX")</f>
        <v>2.3E-2</v>
      </c>
      <c r="Q87" s="223">
        <f>'2013'!P87</f>
        <v>0.29898924827575685</v>
      </c>
      <c r="R87" s="223">
        <f>IF(ISNUMBER('2013'!Q87),('2013'!Q87/100),"XXX")</f>
        <v>0.19600000000000001</v>
      </c>
      <c r="S87" s="223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72">
        <f t="shared" si="8"/>
        <v>0.3873265121158212</v>
      </c>
      <c r="Z87" s="116">
        <f>'2013'!X87</f>
        <v>0.56100000000000005</v>
      </c>
      <c r="AA87" s="132">
        <f>('2013'!Y87+2.5)/5</f>
        <v>0.48093497600000001</v>
      </c>
      <c r="AB87" s="216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0.5162027062172625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22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>
        <f>IF(ISNUMBER('2013'!N88),IF(('2013'!N88/10)&gt;1,1,'2013'!N88/10),"XXX")</f>
        <v>0.37718299999999999</v>
      </c>
      <c r="P88" s="223" t="str">
        <f>IF(ISNUMBER('2013'!O88),('2013'!O88/100),"XXX")</f>
        <v>XXX</v>
      </c>
      <c r="Q88" s="223">
        <f>'2013'!P88</f>
        <v>0.15177552700042723</v>
      </c>
      <c r="R88" s="223">
        <f>IF(ISNUMBER('2013'!Q88),('2013'!Q88/100),"XXX")</f>
        <v>2.1000000000000001E-2</v>
      </c>
      <c r="S88" s="223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72">
        <f t="shared" si="8"/>
        <v>0.57244837822145533</v>
      </c>
      <c r="Z88" s="116">
        <f>'2013'!X88</f>
        <v>0.31900000000000001</v>
      </c>
      <c r="AA88" s="132">
        <f>('2013'!Y88+2.5)/5</f>
        <v>0.44951020479999998</v>
      </c>
      <c r="AB88" s="216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0.52024606770000004</v>
      </c>
      <c r="AK88">
        <f t="shared" si="11"/>
        <v>0.37718299999999999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22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>
        <f>IF(ISNUMBER('2013'!N89),IF(('2013'!N89/10)&gt;1,1,'2013'!N89/10),"XXX")</f>
        <v>0.42038482774222202</v>
      </c>
      <c r="P89" s="223">
        <f>IF(ISNUMBER('2013'!O89),('2013'!O89/100),"XXX")</f>
        <v>0.997</v>
      </c>
      <c r="Q89" s="223">
        <f>'2013'!P89</f>
        <v>0.21444619999999998</v>
      </c>
      <c r="R89" s="223">
        <f>IF(ISNUMBER('2013'!Q89),('2013'!Q89/100),"XXX")</f>
        <v>8.1000000000000003E-2</v>
      </c>
      <c r="S89" s="223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72">
        <f t="shared" si="8"/>
        <v>0.55771942645351846</v>
      </c>
      <c r="Z89" s="116">
        <f>'2013'!X89</f>
        <v>0.46800000000000003</v>
      </c>
      <c r="AA89" s="132">
        <f>('2013'!Y89+2.5)/5</f>
        <v>0.4287583828</v>
      </c>
      <c r="AB89" s="216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0.54836694772111105</v>
      </c>
      <c r="AK89">
        <f t="shared" si="11"/>
        <v>0.70869241387111104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22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>
        <f>IF(ISNUMBER('2013'!N90),IF(('2013'!N90/10)&gt;1,1,'2013'!N90/10),"XXX")</f>
        <v>0.48840000000000006</v>
      </c>
      <c r="P90" s="223">
        <f>IF(ISNUMBER('2013'!O90),('2013'!O90/100),"XXX")</f>
        <v>2.7000000000000003E-2</v>
      </c>
      <c r="Q90" s="223">
        <f>'2013'!P90</f>
        <v>0.12427926063537598</v>
      </c>
      <c r="R90" s="223">
        <f>IF(ISNUMBER('2013'!Q90),('2013'!Q90/100),"XXX")</f>
        <v>5.7999999999999996E-2</v>
      </c>
      <c r="S90" s="223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72">
        <f t="shared" si="8"/>
        <v>0.34053591323703247</v>
      </c>
      <c r="Z90" s="116">
        <f>'2013'!X90</f>
        <v>0.32500000000000001</v>
      </c>
      <c r="AA90" s="132">
        <f>('2013'!Y90+2.5)/5</f>
        <v>0.46029224400000002</v>
      </c>
      <c r="AB90" s="216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0.57010328215000006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22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23">
        <f>IF(ISNUMBER('2013'!O91),('2013'!O91/100),"XXX")</f>
        <v>0.79299999999999993</v>
      </c>
      <c r="Q91" s="223">
        <f>'2013'!P91</f>
        <v>0.24</v>
      </c>
      <c r="R91" s="223" t="str">
        <f>IF(ISNUMBER('2013'!Q91),('2013'!Q91/100),"XXX")</f>
        <v>XXX</v>
      </c>
      <c r="S91" s="223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72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16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22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>
        <f>IF(ISNUMBER('2013'!N92),IF(('2013'!N92/10)&gt;1,1,'2013'!N92/10),"XXX")</f>
        <v>0.48683750000000003</v>
      </c>
      <c r="P92" s="223">
        <f>IF(ISNUMBER('2013'!O92),('2013'!O92/100),"XXX")</f>
        <v>9.3000000000000013E-2</v>
      </c>
      <c r="Q92" s="223">
        <f>'2013'!P92</f>
        <v>0.62726480000000007</v>
      </c>
      <c r="R92" s="223">
        <f>IF(ISNUMBER('2013'!Q92),('2013'!Q92/100),"XXX")</f>
        <v>4.9000000000000002E-2</v>
      </c>
      <c r="S92" s="223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72">
        <f t="shared" si="8"/>
        <v>0.38377998981607148</v>
      </c>
      <c r="Z92" s="116">
        <f>'2013'!X92</f>
        <v>0.45800000000000002</v>
      </c>
      <c r="AA92" s="132">
        <f>('2013'!Y92+2.5)/5</f>
        <v>0.3285276412</v>
      </c>
      <c r="AB92" s="216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0.49237615509999999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22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23" t="str">
        <f>IF(ISNUMBER('2013'!O93),('2013'!O93/100),"XXX")</f>
        <v>XXX</v>
      </c>
      <c r="Q93" s="223">
        <f>'2013'!P93</f>
        <v>0.69128828048706059</v>
      </c>
      <c r="R93" s="223" t="str">
        <f>IF(ISNUMBER('2013'!Q93),('2013'!Q93/100),"XXX")</f>
        <v>XXX</v>
      </c>
      <c r="S93" s="223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72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16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22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23">
        <f>IF(ISNUMBER('2013'!O94),('2013'!O94/100),"XXX")</f>
        <v>0.6409999999999999</v>
      </c>
      <c r="Q94" s="223">
        <f>'2013'!P94</f>
        <v>0.32452588081359862</v>
      </c>
      <c r="R94" s="223">
        <f>IF(ISNUMBER('2013'!Q94),('2013'!Q94/100),"XXX")</f>
        <v>0.28999999999999998</v>
      </c>
      <c r="S94" s="223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72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16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22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23">
        <f>IF(ISNUMBER('2013'!O95),('2013'!O95/100),"XXX")</f>
        <v>0.752</v>
      </c>
      <c r="Q95" s="223">
        <f>'2013'!P95</f>
        <v>0.2226564645767212</v>
      </c>
      <c r="R95" s="223" t="str">
        <f>IF(ISNUMBER('2013'!Q95),('2013'!Q95/100),"XXX")</f>
        <v>XXX</v>
      </c>
      <c r="S95" s="223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72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16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22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>
        <f>IF(ISNUMBER('2013'!N96),IF(('2013'!N96/10)&gt;1,1,'2013'!N96/10),"XXX")</f>
        <v>1</v>
      </c>
      <c r="P96" s="223">
        <f>IF(ISNUMBER('2013'!O96),('2013'!O96/100),"XXX")</f>
        <v>1</v>
      </c>
      <c r="Q96" s="223">
        <f>'2013'!P96</f>
        <v>0.50498690605163576</v>
      </c>
      <c r="R96" s="223">
        <f>IF(ISNUMBER('2013'!Q96),('2013'!Q96/100),"XXX")</f>
        <v>0.35100000000000003</v>
      </c>
      <c r="S96" s="223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72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16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0.81344558715000004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22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23">
        <f>IF(ISNUMBER('2013'!O97),('2013'!O97/100),"XXX")</f>
        <v>0.52300000000000002</v>
      </c>
      <c r="Q97" s="223">
        <f>'2013'!P97</f>
        <v>0.1198611855506897</v>
      </c>
      <c r="R97" s="223" t="str">
        <f>IF(ISNUMBER('2013'!Q97),('2013'!Q97/100),"XXX")</f>
        <v>XXX</v>
      </c>
      <c r="S97" s="223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72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16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22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>
        <f>IF(ISNUMBER('2013'!N98),IF(('2013'!N98/10)&gt;1,1,'2013'!N98/10),"XXX")</f>
        <v>0.65737439024390243</v>
      </c>
      <c r="P98" s="223" t="str">
        <f>IF(ISNUMBER('2013'!O98),('2013'!O98/100),"XXX")</f>
        <v>XXX</v>
      </c>
      <c r="Q98" s="223">
        <f>'2013'!P98</f>
        <v>0.4948880672454834</v>
      </c>
      <c r="R98" s="223" t="str">
        <f>IF(ISNUMBER('2013'!Q98),('2013'!Q98/100),"XXX")</f>
        <v>XXX</v>
      </c>
      <c r="S98" s="223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72">
        <f t="shared" si="8"/>
        <v>0.58622546354867322</v>
      </c>
      <c r="Z98" s="116">
        <f>'2013'!X98</f>
        <v>0.27200000000000002</v>
      </c>
      <c r="AA98" s="132">
        <f>('2013'!Y98+2.5)/5</f>
        <v>0.37945168019999997</v>
      </c>
      <c r="AB98" s="216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0.57034933502195129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22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>
        <f>IF(ISNUMBER('2013'!N99),IF(('2013'!N99/10)&gt;1,1,'2013'!N99/10),"XXX")</f>
        <v>0.45167347700000005</v>
      </c>
      <c r="P99" s="223">
        <f>IF(ISNUMBER('2013'!O99),('2013'!O99/100),"XXX")</f>
        <v>0.17300000000000001</v>
      </c>
      <c r="Q99" s="223">
        <f>'2013'!P99</f>
        <v>0.23288419999999999</v>
      </c>
      <c r="R99" s="223">
        <f>IF(ISNUMBER('2013'!Q99),('2013'!Q99/100),"XXX")</f>
        <v>8.199999999999999E-2</v>
      </c>
      <c r="S99" s="223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72">
        <f t="shared" si="8"/>
        <v>0.38437989471071432</v>
      </c>
      <c r="Z99" s="116">
        <f>'2013'!X99</f>
        <v>0.44400000000000001</v>
      </c>
      <c r="AA99" s="132">
        <f>('2013'!Y99+2.5)/5</f>
        <v>0.46578980380000001</v>
      </c>
      <c r="AB99" s="216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0.68575353039999998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22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>
        <f>IF(ISNUMBER('2013'!N100),IF(('2013'!N100/10)&gt;1,1,'2013'!N100/10),"XXX")</f>
        <v>9.5899999999999999E-2</v>
      </c>
      <c r="P100" s="223">
        <f>IF(ISNUMBER('2013'!O100),('2013'!O100/100),"XXX")</f>
        <v>9.0000000000000011E-3</v>
      </c>
      <c r="Q100" s="223">
        <f>'2013'!P100</f>
        <v>5.9382371604442593E-3</v>
      </c>
      <c r="R100" s="223">
        <f>IF(ISNUMBER('2013'!Q100),('2013'!Q100/100),"XXX")</f>
        <v>1.1000000000000001E-2</v>
      </c>
      <c r="S100" s="223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72">
        <f t="shared" si="8"/>
        <v>0.27011336345020631</v>
      </c>
      <c r="Z100" s="116">
        <f>'2013'!X100</f>
        <v>0.35599999999999998</v>
      </c>
      <c r="AA100" s="132">
        <f>('2013'!Y100+2.5)/5</f>
        <v>0.23048305519999998</v>
      </c>
      <c r="AB100" s="216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0.18679277345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22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23" t="str">
        <f>IF(ISNUMBER('2013'!O101),('2013'!O101/100),"XXX")</f>
        <v>XXX</v>
      </c>
      <c r="Q101" s="223">
        <f>'2013'!P101</f>
        <v>0.56142740249633794</v>
      </c>
      <c r="R101" s="223">
        <f>IF(ISNUMBER('2013'!Q101),('2013'!Q101/100),"XXX")</f>
        <v>0.18899999999999997</v>
      </c>
      <c r="S101" s="223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72">
        <f t="shared" si="8"/>
        <v>0.58929899628689097</v>
      </c>
      <c r="Z101" s="116">
        <f>'2013'!X101</f>
        <v>0.66200000000000003</v>
      </c>
      <c r="AA101" s="132">
        <f>('2013'!Y101+2.5)/5</f>
        <v>0.59397306439999997</v>
      </c>
      <c r="AB101" s="216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22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23">
        <f>IF(ISNUMBER('2013'!O102),('2013'!O102/100),"XXX")</f>
        <v>0.84200000000000008</v>
      </c>
      <c r="Q102" s="223">
        <f>'2013'!P102</f>
        <v>0.42087502479553224</v>
      </c>
      <c r="R102" s="223">
        <f>IF(ISNUMBER('2013'!Q102),('2013'!Q102/100),"XXX")</f>
        <v>0.14800000000000002</v>
      </c>
      <c r="S102" s="223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72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16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22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23">
        <f>IF(ISNUMBER('2013'!O103),('2013'!O103/100),"XXX")</f>
        <v>0.96799999999999997</v>
      </c>
      <c r="Q103" s="223">
        <f>'2013'!P103</f>
        <v>1</v>
      </c>
      <c r="R103" s="223">
        <f>IF(ISNUMBER('2013'!Q103),('2013'!Q103/100),"XXX")</f>
        <v>0.90300000000000002</v>
      </c>
      <c r="S103" s="223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72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16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22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23">
        <f>IF(ISNUMBER('2013'!O104),('2013'!O104/100),"XXX")</f>
        <v>0.97900000000000009</v>
      </c>
      <c r="Q104" s="223" t="str">
        <f>'2013'!P104</f>
        <v>XXX</v>
      </c>
      <c r="R104" s="223">
        <f>IF(ISNUMBER('2013'!Q104),('2013'!Q104/100),"XXX")</f>
        <v>9.6999999999999989E-2</v>
      </c>
      <c r="S104" s="223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72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16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22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>
        <f>IF(ISNUMBER('2013'!N105),IF(('2013'!N105/10)&gt;1,1,'2013'!N105/10),"XXX")</f>
        <v>0.04</v>
      </c>
      <c r="P105" s="223" t="str">
        <f>IF(ISNUMBER('2013'!O105),('2013'!O105/100),"XXX")</f>
        <v>XXX</v>
      </c>
      <c r="Q105" s="223">
        <f>'2013'!P105</f>
        <v>0.44447388648986819</v>
      </c>
      <c r="R105" s="223">
        <f>IF(ISNUMBER('2013'!Q105),('2013'!Q105/100),"XXX")</f>
        <v>2.3E-2</v>
      </c>
      <c r="S105" s="223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72">
        <f t="shared" si="8"/>
        <v>0.42239783378418816</v>
      </c>
      <c r="Z105" s="116">
        <f>'2013'!X105</f>
        <v>0.34</v>
      </c>
      <c r="AA105" s="132">
        <f>('2013'!Y105+2.5)/5</f>
        <v>0.42648468020000002</v>
      </c>
      <c r="AB105" s="216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0.3355221176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22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>
        <f>IF(ISNUMBER('2013'!N106),IF(('2013'!N106/10)&gt;1,1,'2013'!N106/10),"XXX")</f>
        <v>0.29122755671253253</v>
      </c>
      <c r="P106" s="223">
        <f>IF(ISNUMBER('2013'!O106),('2013'!O106/100),"XXX")</f>
        <v>5.7999999999999996E-2</v>
      </c>
      <c r="Q106" s="223">
        <f>'2013'!P106</f>
        <v>8.3960443735122681E-2</v>
      </c>
      <c r="R106" s="223">
        <f>IF(ISNUMBER('2013'!Q106),('2013'!Q106/100),"XXX")</f>
        <v>0.16399999999999998</v>
      </c>
      <c r="S106" s="223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72">
        <f t="shared" si="8"/>
        <v>0.27327412037420934</v>
      </c>
      <c r="Z106" s="116">
        <f>'2013'!X106</f>
        <v>0.63900000000000001</v>
      </c>
      <c r="AA106" s="132">
        <f>('2013'!Y106+2.5)/5</f>
        <v>0.4560352922</v>
      </c>
      <c r="AB106" s="216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0.36289534880626628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22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23">
        <f>IF(ISNUMBER('2013'!O107),('2013'!O107/100),"XXX")</f>
        <v>7.8E-2</v>
      </c>
      <c r="Q107" s="223">
        <f>'2013'!P107</f>
        <v>5.9248137474060061E-2</v>
      </c>
      <c r="R107" s="223">
        <f>IF(ISNUMBER('2013'!Q107),('2013'!Q107/100),"XXX")</f>
        <v>1.8000000000000002E-2</v>
      </c>
      <c r="S107" s="223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72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16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22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>
        <f>IF(ISNUMBER('2013'!N108),IF(('2013'!N108/10)&gt;1,1,'2013'!N108/10),"XXX")</f>
        <v>1</v>
      </c>
      <c r="P108" s="223">
        <f>IF(ISNUMBER('2013'!O108),('2013'!O108/100),"XXX")</f>
        <v>0.71400000000000008</v>
      </c>
      <c r="Q108" s="223">
        <f>'2013'!P108</f>
        <v>0.35950784683227538</v>
      </c>
      <c r="R108" s="223" t="str">
        <f>IF(ISNUMBER('2013'!Q108),('2013'!Q108/100),"XXX")</f>
        <v>XXX</v>
      </c>
      <c r="S108" s="223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72">
        <f t="shared" si="8"/>
        <v>0.63070489465314139</v>
      </c>
      <c r="Z108" s="116">
        <f>'2013'!X108</f>
        <v>0.442</v>
      </c>
      <c r="AA108" s="132">
        <f>('2013'!Y108+2.5)/5</f>
        <v>0.50460425679999998</v>
      </c>
      <c r="AB108" s="216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0.83146419524999993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22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23">
        <f>IF(ISNUMBER('2013'!O109),('2013'!O109/100),"XXX")</f>
        <v>0.94400000000000006</v>
      </c>
      <c r="Q109" s="223" t="str">
        <f>'2013'!P109</f>
        <v>XXX</v>
      </c>
      <c r="R109" s="223">
        <f>IF(ISNUMBER('2013'!Q109),('2013'!Q109/100),"XXX")</f>
        <v>0.83099999999999996</v>
      </c>
      <c r="S109" s="223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72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16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22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23" t="str">
        <f>IF(ISNUMBER('2013'!O110),('2013'!O110/100),"XXX")</f>
        <v>XXX</v>
      </c>
      <c r="Q110" s="223" t="str">
        <f>'2013'!P110</f>
        <v>XXX</v>
      </c>
      <c r="R110" s="223">
        <f>IF(ISNUMBER('2013'!Q110),('2013'!Q110/100),"XXX")</f>
        <v>1.7000000000000001E-2</v>
      </c>
      <c r="S110" s="223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72">
        <f t="shared" si="8"/>
        <v>0.62022463037011533</v>
      </c>
      <c r="Z110" s="116">
        <f>'2013'!X110</f>
        <v>0.17399999999999999</v>
      </c>
      <c r="AA110" s="132">
        <f>('2013'!Y110+2.5)/5</f>
        <v>0.31306382420000001</v>
      </c>
      <c r="AB110" s="216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22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23" t="str">
        <f>IF(ISNUMBER('2013'!O111),('2013'!O111/100),"XXX")</f>
        <v>XXX</v>
      </c>
      <c r="Q111" s="223">
        <f>'2013'!P111</f>
        <v>0.1235242486000061</v>
      </c>
      <c r="R111" s="223">
        <f>IF(ISNUMBER('2013'!Q111),('2013'!Q111/100),"XXX")</f>
        <v>0.05</v>
      </c>
      <c r="S111" s="223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72">
        <f t="shared" si="8"/>
        <v>0.32226995039019574</v>
      </c>
      <c r="Z111" s="116">
        <f>'2013'!X111</f>
        <v>0.45600000000000002</v>
      </c>
      <c r="AA111" s="132">
        <f>('2013'!Y111+2.5)/5</f>
        <v>0.35975122459999997</v>
      </c>
      <c r="AB111" s="216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22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>
        <f>IF(ISNUMBER('2013'!N112),IF(('2013'!N112/10)&gt;1,1,'2013'!N112/10),"XXX")</f>
        <v>0.97905808163101393</v>
      </c>
      <c r="P112" s="223" t="str">
        <f>IF(ISNUMBER('2013'!O112),('2013'!O112/100),"XXX")</f>
        <v>XXX</v>
      </c>
      <c r="Q112" s="223">
        <f>'2013'!P112</f>
        <v>0.29505276679992676</v>
      </c>
      <c r="R112" s="223">
        <f>IF(ISNUMBER('2013'!Q112),('2013'!Q112/100),"XXX")</f>
        <v>0.215</v>
      </c>
      <c r="S112" s="223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72">
        <f t="shared" si="8"/>
        <v>0.63388939520297938</v>
      </c>
      <c r="Z112" s="116">
        <f>'2013'!X112</f>
        <v>0.76200000000000001</v>
      </c>
      <c r="AA112" s="132">
        <f>('2013'!Y112+2.5)/5</f>
        <v>0.5986653864</v>
      </c>
      <c r="AB112" s="216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0.82795757626550692</v>
      </c>
      <c r="AK112">
        <f t="shared" si="12"/>
        <v>0.97905808163101393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22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>
        <f>IF(ISNUMBER('2013'!N113),IF(('2013'!N113/10)&gt;1,1,'2013'!N113/10),"XXX")</f>
        <v>0.43906386157101968</v>
      </c>
      <c r="P113" s="223" t="str">
        <f>IF(ISNUMBER('2013'!O113),('2013'!O113/100),"XXX")</f>
        <v>XXX</v>
      </c>
      <c r="Q113" s="223">
        <f>'2013'!P113</f>
        <v>1.1170576326549053E-3</v>
      </c>
      <c r="R113" s="223" t="str">
        <f>IF(ISNUMBER('2013'!Q113),('2013'!Q113/100),"XXX")</f>
        <v>XXX</v>
      </c>
      <c r="S113" s="223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72">
        <f t="shared" si="8"/>
        <v>0.31790737925073487</v>
      </c>
      <c r="Z113" s="116">
        <f>'2013'!X113</f>
        <v>0.41299999999999998</v>
      </c>
      <c r="AA113" s="132">
        <f>('2013'!Y113+2.5)/5</f>
        <v>0.51497302499999997</v>
      </c>
      <c r="AB113" s="216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0.68666976583550987</v>
      </c>
      <c r="AK113">
        <f t="shared" si="12"/>
        <v>0.43906386157101968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22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>
        <f>IF(ISNUMBER('2013'!N114),IF(('2013'!N114/10)&gt;1,1,'2013'!N114/10),"XXX")</f>
        <v>0.63500000000000001</v>
      </c>
      <c r="P114" s="223">
        <f>IF(ISNUMBER('2013'!O114),('2013'!O114/100),"XXX")</f>
        <v>0.222</v>
      </c>
      <c r="Q114" s="223">
        <f>'2013'!P114</f>
        <v>0.28224813938140869</v>
      </c>
      <c r="R114" s="223">
        <f>IF(ISNUMBER('2013'!Q114),('2013'!Q114/100),"XXX")</f>
        <v>0.17600000000000002</v>
      </c>
      <c r="S114" s="223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72">
        <f t="shared" si="8"/>
        <v>0.44368069741401667</v>
      </c>
      <c r="Z114" s="116">
        <f>'2013'!X114</f>
        <v>0.59</v>
      </c>
      <c r="AA114" s="132">
        <f>('2013'!Y114+2.5)/5</f>
        <v>0.49535604820000001</v>
      </c>
      <c r="AB114" s="216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0.57997924805000001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22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23">
        <f>IF(ISNUMBER('2013'!O115),('2013'!O115/100),"XXX")</f>
        <v>0.193</v>
      </c>
      <c r="Q115" s="223">
        <f>'2013'!P115</f>
        <v>0.27695720195770263</v>
      </c>
      <c r="R115" s="223">
        <f>IF(ISNUMBER('2013'!Q115),('2013'!Q115/100),"XXX")</f>
        <v>0.151</v>
      </c>
      <c r="S115" s="223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72">
        <f t="shared" si="8"/>
        <v>0.44898666466789211</v>
      </c>
      <c r="Z115" s="116">
        <f>'2013'!X115</f>
        <v>0.80600000000000005</v>
      </c>
      <c r="AA115" s="132">
        <f>('2013'!Y115+2.5)/5</f>
        <v>0.53239078519999994</v>
      </c>
      <c r="AB115" s="216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22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23">
        <f>IF(ISNUMBER('2013'!O116),('2013'!O116/100),"XXX")</f>
        <v>0.39799999999999996</v>
      </c>
      <c r="Q116" s="223">
        <f>'2013'!P116</f>
        <v>0.13316737413406371</v>
      </c>
      <c r="R116" s="223">
        <f>IF(ISNUMBER('2013'!Q116),('2013'!Q116/100),"XXX")</f>
        <v>7.8E-2</v>
      </c>
      <c r="S116" s="223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72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16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22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23">
        <f>IF(ISNUMBER('2013'!O117),('2013'!O117/100),"XXX")</f>
        <v>1</v>
      </c>
      <c r="Q117" s="223">
        <f>'2013'!P117</f>
        <v>0.39336483478546141</v>
      </c>
      <c r="R117" s="223">
        <f>IF(ISNUMBER('2013'!Q117),('2013'!Q117/100),"XXX")</f>
        <v>0.52</v>
      </c>
      <c r="S117" s="223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72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16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22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23">
        <f>IF(ISNUMBER('2013'!O118),('2013'!O118/100),"XXX")</f>
        <v>0.82200000000000006</v>
      </c>
      <c r="Q118" s="223" t="str">
        <f>'2013'!P118</f>
        <v>XXX</v>
      </c>
      <c r="R118" s="223">
        <f>IF(ISNUMBER('2013'!Q118),('2013'!Q118/100),"XXX")</f>
        <v>0.59299999999999997</v>
      </c>
      <c r="S118" s="223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72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16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22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>
        <f>IF(ISNUMBER('2013'!N119),IF(('2013'!N119/10)&gt;1,1,'2013'!N119/10),"XXX")</f>
        <v>0.1741</v>
      </c>
      <c r="P119" s="223">
        <f>IF(ISNUMBER('2013'!O119),('2013'!O119/100),"XXX")</f>
        <v>0.18</v>
      </c>
      <c r="Q119" s="223" t="str">
        <f>'2013'!P119</f>
        <v>XXX</v>
      </c>
      <c r="R119" s="223">
        <f>IF(ISNUMBER('2013'!Q119),('2013'!Q119/100),"XXX")</f>
        <v>0.01</v>
      </c>
      <c r="S119" s="223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72">
        <f t="shared" si="8"/>
        <v>0.61409937470803566</v>
      </c>
      <c r="Z119" s="116">
        <f>'2013'!X119</f>
        <v>8.3000000000000004E-2</v>
      </c>
      <c r="AA119" s="132">
        <f>('2013'!Y119+2.5)/5</f>
        <v>0.32481472499999997</v>
      </c>
      <c r="AB119" s="216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0.55250283794999999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22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23">
        <f>IF(ISNUMBER('2013'!O120),('2013'!O120/100),"XXX")</f>
        <v>1</v>
      </c>
      <c r="Q120" s="223">
        <f>'2013'!P120</f>
        <v>0.25942456722259521</v>
      </c>
      <c r="R120" s="223">
        <f>IF(ISNUMBER('2013'!Q120),('2013'!Q120/100),"XXX")</f>
        <v>0.82599999999999996</v>
      </c>
      <c r="S120" s="223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72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16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22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23">
        <f>IF(ISNUMBER('2013'!O121),('2013'!O121/100),"XXX")</f>
        <v>0.91200000000000003</v>
      </c>
      <c r="Q121" s="223">
        <f>'2013'!P121</f>
        <v>0.32162744998931886</v>
      </c>
      <c r="R121" s="223">
        <f>IF(ISNUMBER('2013'!Q121),('2013'!Q121/100),"XXX")</f>
        <v>0.54500000000000004</v>
      </c>
      <c r="S121" s="223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72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16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22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>
        <f>IF(ISNUMBER('2013'!N122),IF(('2013'!N122/10)&gt;1,1,'2013'!N122/10),"XXX")</f>
        <v>0.7312558702944465</v>
      </c>
      <c r="P122" s="223">
        <f>IF(ISNUMBER('2013'!O122),('2013'!O122/100),"XXX")</f>
        <v>4.7E-2</v>
      </c>
      <c r="Q122" s="223">
        <f>'2013'!P122</f>
        <v>0.13945368</v>
      </c>
      <c r="R122" s="223">
        <f>IF(ISNUMBER('2013'!Q122),('2013'!Q122/100),"XXX")</f>
        <v>4.0999999999999995E-2</v>
      </c>
      <c r="S122" s="223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72">
        <f t="shared" si="8"/>
        <v>0.4754463586996529</v>
      </c>
      <c r="Z122" s="116">
        <f>'2013'!X122</f>
        <v>0.22800000000000001</v>
      </c>
      <c r="AA122" s="132">
        <f>('2013'!Y122+2.5)/5</f>
        <v>0.27937796119999997</v>
      </c>
      <c r="AB122" s="216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0.80407878659722321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22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>
        <f>IF(ISNUMBER('2013'!N123),IF(('2013'!N123/10)&gt;1,1,'2013'!N123/10),"XXX")</f>
        <v>0.36430000000000001</v>
      </c>
      <c r="P123" s="223" t="str">
        <f>IF(ISNUMBER('2013'!O123),('2013'!O123/100),"XXX")</f>
        <v>XXX</v>
      </c>
      <c r="Q123" s="223">
        <f>'2013'!P123</f>
        <v>0.14259861707687377</v>
      </c>
      <c r="R123" s="223">
        <f>IF(ISNUMBER('2013'!Q123),('2013'!Q123/100),"XXX")</f>
        <v>0.498</v>
      </c>
      <c r="S123" s="223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72">
        <f t="shared" si="8"/>
        <v>0.6432638404056974</v>
      </c>
      <c r="Z123" s="116">
        <f>'2013'!X123</f>
        <v>1.7000000000000001E-2</v>
      </c>
      <c r="AA123" s="132">
        <f>('2013'!Y123+2.5)/5</f>
        <v>0.14949281220000002</v>
      </c>
      <c r="AB123" s="216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0.61035067885000005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22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>
        <f>IF(ISNUMBER('2013'!N124),IF(('2013'!N124/10)&gt;1,1,'2013'!N124/10),"XXX")</f>
        <v>0.53369999999999995</v>
      </c>
      <c r="P124" s="223">
        <f>IF(ISNUMBER('2013'!O124),('2013'!O124/100),"XXX")</f>
        <v>0.29899999999999999</v>
      </c>
      <c r="Q124" s="223">
        <f>'2013'!P124</f>
        <v>0.17713587284088134</v>
      </c>
      <c r="R124" s="223">
        <f>IF(ISNUMBER('2013'!Q124),('2013'!Q124/100),"XXX")</f>
        <v>0.17</v>
      </c>
      <c r="S124" s="223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72">
        <f t="shared" si="8"/>
        <v>0.41267233326148367</v>
      </c>
      <c r="Z124" s="116">
        <f>'2013'!X124</f>
        <v>0.71899999999999997</v>
      </c>
      <c r="AA124" s="132">
        <f>('2013'!Y124+2.5)/5</f>
        <v>0.52755125759999999</v>
      </c>
      <c r="AB124" s="216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0.49065531309999993</v>
      </c>
      <c r="AK124">
        <f t="shared" si="13"/>
        <v>0.41635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22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23" t="str">
        <f>IF(ISNUMBER('2013'!O125),('2013'!O125/100),"XXX")</f>
        <v>XXX</v>
      </c>
      <c r="Q125" s="223">
        <f>'2013'!P125</f>
        <v>0.31926538944244387</v>
      </c>
      <c r="R125" s="223">
        <f>IF(ISNUMBER('2013'!Q125),('2013'!Q125/100),"XXX")</f>
        <v>0.107</v>
      </c>
      <c r="S125" s="223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72">
        <f t="shared" si="8"/>
        <v>0.59250149244193839</v>
      </c>
      <c r="Z125" s="116">
        <f>'2013'!X125</f>
        <v>0.504</v>
      </c>
      <c r="AA125" s="132">
        <f>('2013'!Y125+2.5)/5</f>
        <v>0.57157074799999996</v>
      </c>
      <c r="AB125" s="216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22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23" t="str">
        <f>IF(ISNUMBER('2013'!O126),('2013'!O126/100),"XXX")</f>
        <v>XXX</v>
      </c>
      <c r="Q126" s="223">
        <f>'2013'!P126</f>
        <v>0.5175178050994873</v>
      </c>
      <c r="R126" s="223" t="str">
        <f>IF(ISNUMBER('2013'!Q126),('2013'!Q126/100),"XXX")</f>
        <v>XXX</v>
      </c>
      <c r="S126" s="223" t="str">
        <f>IF(ISNUMBER('2013'!R126),('2013'!R126/100),"XXX")</f>
        <v>XXX</v>
      </c>
      <c r="T126" s="116">
        <v>1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72">
        <f t="shared" si="8"/>
        <v>0.65426277597618177</v>
      </c>
      <c r="Z126" s="116">
        <f>'2013'!X126</f>
        <v>0.47099999999999997</v>
      </c>
      <c r="AA126" s="132">
        <f>('2013'!Y126+2.5)/5</f>
        <v>0.51976481520000006</v>
      </c>
      <c r="AB126" s="216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0.80857142857142861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22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>
        <f>IF(ISNUMBER('2013'!N127),IF(('2013'!N127/10)&gt;1,1,'2013'!N127/10),"XXX")</f>
        <v>6.9999999999999993E-2</v>
      </c>
      <c r="P127" s="223" t="str">
        <f>IF(ISNUMBER('2013'!O127),('2013'!O127/100),"XXX")</f>
        <v>XXX</v>
      </c>
      <c r="Q127" s="223">
        <f>'2013'!P127</f>
        <v>0.19601252079010009</v>
      </c>
      <c r="R127" s="223">
        <f>IF(ISNUMBER('2013'!Q127),('2013'!Q127/100),"XXX")</f>
        <v>1.3999999999999999E-2</v>
      </c>
      <c r="S127" s="223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72">
        <f t="shared" si="8"/>
        <v>0.3057283182975955</v>
      </c>
      <c r="Z127" s="116">
        <f>'2013'!X127</f>
        <v>0.50900000000000001</v>
      </c>
      <c r="AA127" s="132">
        <f>('2013'!Y127+2.5)/5</f>
        <v>0.44894452099999993</v>
      </c>
      <c r="AB127" s="216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0.22049514769999998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22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23">
        <f>IF(ISNUMBER('2013'!O128),('2013'!O128/100),"XXX")</f>
        <v>0.48899999999999999</v>
      </c>
      <c r="Q128" s="223" t="str">
        <f>'2013'!P128</f>
        <v>XXX</v>
      </c>
      <c r="R128" s="223">
        <f>IF(ISNUMBER('2013'!Q128),('2013'!Q128/100),"XXX")</f>
        <v>1</v>
      </c>
      <c r="S128" s="223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72">
        <f t="shared" si="8"/>
        <v>0.73509366426657152</v>
      </c>
      <c r="Z128" s="116">
        <f>'2013'!X128</f>
        <v>0.40200000000000002</v>
      </c>
      <c r="AA128" s="132">
        <f>('2013'!Y128+2.5)/5</f>
        <v>0.52300616799999999</v>
      </c>
      <c r="AB128" s="216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22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23">
        <f>IF(ISNUMBER('2013'!O129),('2013'!O129/100),"XXX")</f>
        <v>1</v>
      </c>
      <c r="Q129" s="223">
        <f>'2013'!P129</f>
        <v>0.29588358402252196</v>
      </c>
      <c r="R129" s="223">
        <f>IF(ISNUMBER('2013'!Q129),('2013'!Q129/100),"XXX")</f>
        <v>0.7</v>
      </c>
      <c r="S129" s="223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72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16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22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23">
        <f>IF(ISNUMBER('2013'!O130),('2013'!O130/100),"XXX")</f>
        <v>1</v>
      </c>
      <c r="Q130" s="223" t="str">
        <f>'2013'!P130</f>
        <v>XXX</v>
      </c>
      <c r="R130" s="223">
        <f>IF(ISNUMBER('2013'!Q130),('2013'!Q130/100),"XXX")</f>
        <v>1</v>
      </c>
      <c r="S130" s="223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72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16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22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23">
        <f>IF(ISNUMBER('2013'!O131),('2013'!O131/100),"XXX")</f>
        <v>0.81400000000000006</v>
      </c>
      <c r="Q131" s="223">
        <f>'2013'!P131</f>
        <v>0.99075117111206057</v>
      </c>
      <c r="R131" s="223">
        <f>IF(ISNUMBER('2013'!Q131),('2013'!Q131/100),"XXX")</f>
        <v>0.35600000000000004</v>
      </c>
      <c r="S131" s="223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72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16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22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23">
        <f>IF(ISNUMBER('2013'!O132),('2013'!O132/100),"XXX")</f>
        <v>0</v>
      </c>
      <c r="Q132" s="223" t="str">
        <f>'2013'!P132</f>
        <v>XXX</v>
      </c>
      <c r="R132" s="223">
        <f>IF(ISNUMBER('2013'!Q132),('2013'!Q132/100),"XXX")</f>
        <v>0.16399999999999998</v>
      </c>
      <c r="S132" s="223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72">
        <f t="shared" si="8"/>
        <v>0.154427754275</v>
      </c>
      <c r="Z132" s="116">
        <f>'2013'!X132</f>
        <v>0.186</v>
      </c>
      <c r="AA132" s="132">
        <f>('2013'!Y132+2.5)/5</f>
        <v>0.23424541959999998</v>
      </c>
      <c r="AB132" s="216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0.12997937999999998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22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23">
        <f>IF(ISNUMBER('2013'!O133),('2013'!O133/100),"XXX")</f>
        <v>0.65099999999999991</v>
      </c>
      <c r="Q133" s="223" t="str">
        <f>'2013'!P133</f>
        <v>XXX</v>
      </c>
      <c r="R133" s="223">
        <f>IF(ISNUMBER('2013'!Q133),('2013'!Q133/100),"XXX")</f>
        <v>0.45</v>
      </c>
      <c r="S133" s="223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72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16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22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23">
        <f>IF(ISNUMBER('2013'!O134),('2013'!O134/100),"XXX")</f>
        <v>0.252</v>
      </c>
      <c r="Q134" s="223">
        <f>'2013'!P134</f>
        <v>0.10237623453140259</v>
      </c>
      <c r="R134" s="223">
        <f>IF(ISNUMBER('2013'!Q134),('2013'!Q134/100),"XXX")</f>
        <v>4.4000000000000004E-2</v>
      </c>
      <c r="S134" s="223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72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16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22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>
        <f>IF(ISNUMBER('2013'!N135),IF(('2013'!N135/10)&gt;1,1,'2013'!N135/10),"XXX")</f>
        <v>0.22748561434193268</v>
      </c>
      <c r="P135" s="223">
        <f>IF(ISNUMBER('2013'!O135),('2013'!O135/100),"XXX")</f>
        <v>0.11</v>
      </c>
      <c r="Q135" s="223">
        <f>'2013'!P135</f>
        <v>0.19439363479614258</v>
      </c>
      <c r="R135" s="223">
        <f>IF(ISNUMBER('2013'!Q135),('2013'!Q135/100),"XXX")</f>
        <v>7.4999999999999997E-2</v>
      </c>
      <c r="S135" s="223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72">
        <f t="shared" si="31"/>
        <v>0.27059866496380752</v>
      </c>
      <c r="Z135" s="116">
        <f>'2013'!X135</f>
        <v>0.23100000000000001</v>
      </c>
      <c r="AA135" s="132">
        <f>('2013'!Y135+2.5)/5</f>
        <v>0.16912841799999997</v>
      </c>
      <c r="AB135" s="216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0.23957135942096636</v>
      </c>
      <c r="AK135">
        <f t="shared" si="32"/>
        <v>0.16874280717096635</v>
      </c>
      <c r="AL135">
        <f t="shared" si="32"/>
        <v>0.15219681739807128</v>
      </c>
      <c r="AM135">
        <f t="shared" si="32"/>
        <v>0.13469681739807129</v>
      </c>
      <c r="AN135">
        <f t="shared" si="32"/>
        <v>0.25791009999999998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22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23">
        <f>IF(ISNUMBER('2013'!O136),('2013'!O136/100),"XXX")</f>
        <v>1</v>
      </c>
      <c r="Q136" s="223">
        <f>'2013'!P136</f>
        <v>1</v>
      </c>
      <c r="R136" s="223">
        <f>IF(ISNUMBER('2013'!Q136),('2013'!Q136/100),"XXX")</f>
        <v>1</v>
      </c>
      <c r="S136" s="223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72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16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22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23">
        <f>IF(ISNUMBER('2013'!O137),('2013'!O137/100),"XXX")</f>
        <v>0.97599999999999998</v>
      </c>
      <c r="Q137" s="223">
        <f>'2013'!P137</f>
        <v>1</v>
      </c>
      <c r="R137" s="223">
        <f>IF(ISNUMBER('2013'!Q137),('2013'!Q137/100),"XXX")</f>
        <v>0.70200000000000007</v>
      </c>
      <c r="S137" s="223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72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16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22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>
        <f>IF(ISNUMBER('2013'!N138),IF(('2013'!N138/10)&gt;1,1,'2013'!N138/10),"XXX")</f>
        <v>0.4</v>
      </c>
      <c r="P138" s="223">
        <f>IF(ISNUMBER('2013'!O138),('2013'!O138/100),"XXX")</f>
        <v>0.92799999999999994</v>
      </c>
      <c r="Q138" s="223">
        <f>'2013'!P138</f>
        <v>0.1490084171295166</v>
      </c>
      <c r="R138" s="223">
        <f>IF(ISNUMBER('2013'!Q138),('2013'!Q138/100),"XXX")</f>
        <v>7.4999999999999997E-2</v>
      </c>
      <c r="S138" s="223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72">
        <f t="shared" si="31"/>
        <v>0.48420487521077338</v>
      </c>
      <c r="Z138" s="116">
        <f>'2013'!X138</f>
        <v>0.214</v>
      </c>
      <c r="AA138" s="132">
        <f>('2013'!Y138+2.5)/5</f>
        <v>0.22217426300000001</v>
      </c>
      <c r="AB138" s="216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0.39042762754999999</v>
      </c>
      <c r="AK138">
        <f t="shared" si="32"/>
        <v>0.66399999999999992</v>
      </c>
      <c r="AL138">
        <f t="shared" si="32"/>
        <v>0.53850420856475822</v>
      </c>
      <c r="AM138">
        <f t="shared" si="32"/>
        <v>0.11200420856475829</v>
      </c>
      <c r="AN138">
        <f t="shared" si="32"/>
        <v>0.37578989999999995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22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>
        <f>IF(ISNUMBER('2013'!N139),IF(('2013'!N139/10)&gt;1,1,'2013'!N139/10),"XXX")</f>
        <v>0.68059999999999998</v>
      </c>
      <c r="P139" s="223">
        <f>IF(ISNUMBER('2013'!O139),('2013'!O139/100),"XXX")</f>
        <v>3.2000000000000001E-2</v>
      </c>
      <c r="Q139" s="223">
        <f>'2013'!P139</f>
        <v>3.066449463367462E-2</v>
      </c>
      <c r="R139" s="223">
        <f>IF(ISNUMBER('2013'!Q139),('2013'!Q139/100),"XXX")</f>
        <v>0.03</v>
      </c>
      <c r="S139" s="223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72">
        <f t="shared" si="31"/>
        <v>0.35107616233246181</v>
      </c>
      <c r="Z139" s="116">
        <f>'2013'!X139</f>
        <v>0.48</v>
      </c>
      <c r="AA139" s="132">
        <f>('2013'!Y139+2.5)/5</f>
        <v>0.47604752919999999</v>
      </c>
      <c r="AB139" s="216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0.71984765319999999</v>
      </c>
      <c r="AK139">
        <f t="shared" si="32"/>
        <v>0.35630000000000001</v>
      </c>
      <c r="AL139">
        <f t="shared" si="32"/>
        <v>3.1332247316837314E-2</v>
      </c>
      <c r="AM139">
        <f t="shared" si="32"/>
        <v>3.033224731683731E-2</v>
      </c>
      <c r="AN139">
        <f t="shared" si="32"/>
        <v>8.0675499999999997E-2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22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23">
        <f>IF(ISNUMBER('2013'!O140),('2013'!O140/100),"XXX")</f>
        <v>0.83</v>
      </c>
      <c r="Q140" s="223">
        <f>'2013'!P140</f>
        <v>0.33828370571136473</v>
      </c>
      <c r="R140" s="223">
        <f>IF(ISNUMBER('2013'!Q140),('2013'!Q140/100),"XXX")</f>
        <v>0.54299999999999993</v>
      </c>
      <c r="S140" s="223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72">
        <f t="shared" si="31"/>
        <v>0.57369415011588887</v>
      </c>
      <c r="Z140" s="116">
        <f>'2013'!X140</f>
        <v>0.41299999999999998</v>
      </c>
      <c r="AA140" s="132">
        <f>('2013'!Y140+2.5)/5</f>
        <v>0.43190032240000004</v>
      </c>
      <c r="AB140" s="216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0.44064185285568236</v>
      </c>
      <c r="AN140">
        <f t="shared" si="32"/>
        <v>0.49490104999999995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22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23">
        <f>IF(ISNUMBER('2013'!O141),('2013'!O141/100),"XXX")</f>
        <v>0.89700000000000002</v>
      </c>
      <c r="Q141" s="223">
        <f>'2013'!P141</f>
        <v>1</v>
      </c>
      <c r="R141" s="223">
        <f>IF(ISNUMBER('2013'!Q141),('2013'!Q141/100),"XXX")</f>
        <v>0.26500000000000001</v>
      </c>
      <c r="S141" s="223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72">
        <f t="shared" si="31"/>
        <v>0.56086253789647289</v>
      </c>
      <c r="Z141" s="116">
        <f>'2013'!X141</f>
        <v>0.64800000000000002</v>
      </c>
      <c r="AA141" s="132">
        <f>('2013'!Y141+2.5)/5</f>
        <v>0.5336350768</v>
      </c>
      <c r="AB141" s="216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0.63250000000000006</v>
      </c>
      <c r="AN141">
        <f t="shared" si="32"/>
        <v>0.28369224999999998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22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>
        <f>IF(ISNUMBER('2013'!N142),IF(('2013'!N142/10)&gt;1,1,'2013'!N142/10),"XXX")</f>
        <v>0.25983070500000005</v>
      </c>
      <c r="P142" s="223">
        <f>IF(ISNUMBER('2013'!O142),('2013'!O142/100),"XXX")</f>
        <v>0.19</v>
      </c>
      <c r="Q142" s="223">
        <f>'2013'!P142</f>
        <v>2.8606596589088439E-2</v>
      </c>
      <c r="R142" s="223" t="str">
        <f>IF(ISNUMBER('2013'!Q142),('2013'!Q142/100),"XXX")</f>
        <v>XXX</v>
      </c>
      <c r="S142" s="223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72">
        <f t="shared" si="31"/>
        <v>0.29194878388984807</v>
      </c>
      <c r="Z142" s="116">
        <f>'2013'!X142</f>
        <v>0.45</v>
      </c>
      <c r="AA142" s="132">
        <f>('2013'!Y142+2.5)/5</f>
        <v>0.33925268659999996</v>
      </c>
      <c r="AB142" s="216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0.34056766575000003</v>
      </c>
      <c r="AK142">
        <f t="shared" si="32"/>
        <v>0.22491535250000003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22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>
        <f>IF(ISNUMBER('2013'!N143),IF(('2013'!N143/10)&gt;1,1,'2013'!N143/10),"XXX")</f>
        <v>0.89600000000000013</v>
      </c>
      <c r="P143" s="223" t="str">
        <f>IF(ISNUMBER('2013'!O143),('2013'!O143/100),"XXX")</f>
        <v>XXX</v>
      </c>
      <c r="Q143" s="223">
        <f>'2013'!P143</f>
        <v>0.76183004379272456</v>
      </c>
      <c r="R143" s="223">
        <f>IF(ISNUMBER('2013'!Q143),('2013'!Q143/100),"XXX")</f>
        <v>0.24</v>
      </c>
      <c r="S143" s="223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72">
        <f t="shared" si="31"/>
        <v>0.621250248070081</v>
      </c>
      <c r="Z143" s="116">
        <f>'2013'!X143</f>
        <v>0.753</v>
      </c>
      <c r="AA143" s="132">
        <f>('2013'!Y143+2.5)/5</f>
        <v>0.60999561540000002</v>
      </c>
      <c r="AB143" s="216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0.73213490295000005</v>
      </c>
      <c r="AK143">
        <f t="shared" si="32"/>
        <v>0.89600000000000013</v>
      </c>
      <c r="AL143">
        <f t="shared" si="32"/>
        <v>0.76183004379272456</v>
      </c>
      <c r="AM143">
        <f t="shared" si="32"/>
        <v>0.50091502189636228</v>
      </c>
      <c r="AN143">
        <f t="shared" si="32"/>
        <v>0.5125111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22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>
        <f>IF(ISNUMBER('2013'!N144),IF(('2013'!N144/10)&gt;1,1,'2013'!N144/10),"XXX")</f>
        <v>1</v>
      </c>
      <c r="P144" s="223">
        <f>IF(ISNUMBER('2013'!O144),('2013'!O144/100),"XXX")</f>
        <v>0.33799999999999997</v>
      </c>
      <c r="Q144" s="223">
        <f>'2013'!P144</f>
        <v>0.15036736726760863</v>
      </c>
      <c r="R144" s="223">
        <f>IF(ISNUMBER('2013'!Q144),('2013'!Q144/100),"XXX")</f>
        <v>0.21299999999999999</v>
      </c>
      <c r="S144" s="223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72">
        <f t="shared" si="31"/>
        <v>0.58544720215868984</v>
      </c>
      <c r="Z144" s="116">
        <f>'2013'!X144</f>
        <v>0.77500000000000002</v>
      </c>
      <c r="AA144" s="132">
        <f>('2013'!Y144+2.5)/5</f>
        <v>0.49935083520000001</v>
      </c>
      <c r="AB144" s="216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0.80468006135000003</v>
      </c>
      <c r="AK144">
        <f t="shared" si="32"/>
        <v>0.66900000000000004</v>
      </c>
      <c r="AL144">
        <f t="shared" si="32"/>
        <v>0.2441836836338043</v>
      </c>
      <c r="AM144">
        <f t="shared" si="32"/>
        <v>0.18168368363380433</v>
      </c>
      <c r="AN144">
        <f t="shared" si="32"/>
        <v>0.4671517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22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23">
        <f>IF(ISNUMBER('2013'!O145),('2013'!O145/100),"XXX")</f>
        <v>1</v>
      </c>
      <c r="Q145" s="223">
        <f>'2013'!P145</f>
        <v>0.22678444385528565</v>
      </c>
      <c r="R145" s="223" t="str">
        <f>IF(ISNUMBER('2013'!Q145),('2013'!Q145/100),"XXX")</f>
        <v>XXX</v>
      </c>
      <c r="S145" s="223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72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16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22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>
        <f>IF(ISNUMBER('2013'!N146),IF(('2013'!N146/10)&gt;1,1,'2013'!N146/10),"XXX")</f>
        <v>0.34600000000000003</v>
      </c>
      <c r="P146" s="223">
        <f>IF(ISNUMBER('2013'!O146),('2013'!O146/100),"XXX")</f>
        <v>6.6000000000000003E-2</v>
      </c>
      <c r="Q146" s="223">
        <f>'2013'!P146</f>
        <v>0.12002218961715698</v>
      </c>
      <c r="R146" s="223">
        <f>IF(ISNUMBER('2013'!Q146),('2013'!Q146/100),"XXX")</f>
        <v>6.0000000000000001E-3</v>
      </c>
      <c r="S146" s="223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72">
        <f t="shared" si="31"/>
        <v>0.3287839275983937</v>
      </c>
      <c r="Z146" s="116">
        <f>'2013'!X146</f>
        <v>0.33200000000000002</v>
      </c>
      <c r="AA146" s="132">
        <f>('2013'!Y146+2.5)/5</f>
        <v>0.40807273979999997</v>
      </c>
      <c r="AB146" s="216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0.46041111754999997</v>
      </c>
      <c r="AK146">
        <f t="shared" si="32"/>
        <v>0.20600000000000002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22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23">
        <f>IF(ISNUMBER('2013'!O147),('2013'!O147/100),"XXX")</f>
        <v>0.91900000000000004</v>
      </c>
      <c r="Q147" s="223">
        <f>'2013'!P147</f>
        <v>1</v>
      </c>
      <c r="R147" s="223">
        <f>IF(ISNUMBER('2013'!Q147),('2013'!Q147/100),"XXX")</f>
        <v>0.39</v>
      </c>
      <c r="S147" s="223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72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16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22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23" t="str">
        <f>IF(ISNUMBER('2013'!O148),('2013'!O148/100),"XXX")</f>
        <v>XXX</v>
      </c>
      <c r="Q148" s="223" t="str">
        <f>'2013'!P148</f>
        <v>XXX</v>
      </c>
      <c r="R148" s="223">
        <f>IF(ISNUMBER('2013'!Q148),('2013'!Q148/100),"XXX")</f>
        <v>1.2E-2</v>
      </c>
      <c r="S148" s="223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72">
        <f t="shared" si="31"/>
        <v>0.64840433384287022</v>
      </c>
      <c r="Z148" s="116">
        <f>'2013'!X148</f>
        <v>8.8999999999999996E-2</v>
      </c>
      <c r="AA148" s="132">
        <f>('2013'!Y148+2.5)/5</f>
        <v>0.31679595699999996</v>
      </c>
      <c r="AB148" s="216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>
        <f t="shared" si="32"/>
        <v>1.2E-2</v>
      </c>
      <c r="AN148">
        <f t="shared" si="32"/>
        <v>0.48955890000000002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22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23">
        <f>IF(ISNUMBER('2013'!O149),('2013'!O149/100),"XXX")</f>
        <v>1</v>
      </c>
      <c r="Q149" s="223">
        <f>'2013'!P149</f>
        <v>1</v>
      </c>
      <c r="R149" s="223">
        <f>IF(ISNUMBER('2013'!Q149),('2013'!Q149/100),"XXX")</f>
        <v>0.7659999999999999</v>
      </c>
      <c r="S149" s="223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72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16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22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23">
        <f>IF(ISNUMBER('2013'!O150),('2013'!O150/100),"XXX")</f>
        <v>0.85799999999999998</v>
      </c>
      <c r="Q150" s="223" t="str">
        <f>'2013'!P150</f>
        <v>XXX</v>
      </c>
      <c r="R150" s="223">
        <f>IF(ISNUMBER('2013'!Q150),('2013'!Q150/100),"XXX")</f>
        <v>0.31</v>
      </c>
      <c r="S150" s="223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72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16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22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>
        <f>IF(ISNUMBER('2013'!N151),IF(('2013'!N151/10)&gt;1,1,'2013'!N151/10),"XXX")</f>
        <v>1</v>
      </c>
      <c r="P151" s="223">
        <f>IF(ISNUMBER('2013'!O151),('2013'!O151/100),"XXX")</f>
        <v>0.76500000000000001</v>
      </c>
      <c r="Q151" s="223">
        <f>'2013'!P151</f>
        <v>0.23009517192840576</v>
      </c>
      <c r="R151" s="223">
        <f>IF(ISNUMBER('2013'!Q151),('2013'!Q151/100),"XXX")</f>
        <v>0.84299999999999997</v>
      </c>
      <c r="S151" s="223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72">
        <f t="shared" si="31"/>
        <v>0.68941801650534684</v>
      </c>
      <c r="Z151" s="116">
        <f>'2013'!X151</f>
        <v>0.90800000000000003</v>
      </c>
      <c r="AA151" s="132">
        <f>('2013'!Y151+2.5)/5</f>
        <v>0.72770247460000004</v>
      </c>
      <c r="AB151" s="216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0.91153152464999998</v>
      </c>
      <c r="AK151">
        <f t="shared" si="33"/>
        <v>0.88250000000000006</v>
      </c>
      <c r="AL151">
        <f t="shared" si="33"/>
        <v>0.4975475859642029</v>
      </c>
      <c r="AM151">
        <f t="shared" si="33"/>
        <v>0.53654758596420282</v>
      </c>
      <c r="AN151">
        <f t="shared" si="33"/>
        <v>0.7849134499999999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22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23">
        <f>IF(ISNUMBER('2013'!O152),('2013'!O152/100),"XXX")</f>
        <v>1</v>
      </c>
      <c r="Q152" s="223">
        <f>'2013'!P152</f>
        <v>0.15021169185638428</v>
      </c>
      <c r="R152" s="223">
        <f>IF(ISNUMBER('2013'!Q152),('2013'!Q152/100),"XXX")</f>
        <v>0.16</v>
      </c>
      <c r="S152" s="223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72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16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22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23">
        <f>IF(ISNUMBER('2013'!O153),('2013'!O153/100),"XXX")</f>
        <v>0.39899999999999997</v>
      </c>
      <c r="Q153" s="223">
        <f>'2013'!P153</f>
        <v>0.31053154468536376</v>
      </c>
      <c r="R153" s="223">
        <f>IF(ISNUMBER('2013'!Q153),('2013'!Q153/100),"XXX")</f>
        <v>0.1</v>
      </c>
      <c r="S153" s="223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72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16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22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>
        <f>IF(ISNUMBER('2013'!N154),IF(('2013'!N154/10)&gt;1,1,'2013'!N154/10),"XXX")</f>
        <v>0.95579023480648306</v>
      </c>
      <c r="P154" s="223" t="str">
        <f>IF(ISNUMBER('2013'!O154),('2013'!O154/100),"XXX")</f>
        <v>XXX</v>
      </c>
      <c r="Q154" s="223" t="str">
        <f>'2013'!P154</f>
        <v>XXX</v>
      </c>
      <c r="R154" s="223">
        <f>IF(ISNUMBER('2013'!Q154),('2013'!Q154/100),"XXX")</f>
        <v>0</v>
      </c>
      <c r="S154" s="223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72">
        <f t="shared" si="31"/>
        <v>0.4257290802963461</v>
      </c>
      <c r="Z154" s="116">
        <f>'2013'!X154</f>
        <v>0.34799999999999998</v>
      </c>
      <c r="AA154" s="132">
        <f>('2013'!Y154+2.5)/5</f>
        <v>0.25547156339999999</v>
      </c>
      <c r="AB154" s="216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0.60497771325324146</v>
      </c>
      <c r="AK154">
        <f t="shared" si="33"/>
        <v>0.95579023480648306</v>
      </c>
      <c r="AL154" t="str">
        <f t="shared" si="33"/>
        <v>XXX</v>
      </c>
      <c r="AM154">
        <f t="shared" si="33"/>
        <v>0</v>
      </c>
      <c r="AN154">
        <f t="shared" si="33"/>
        <v>0.25192324999999999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22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>
        <f>IF(ISNUMBER('2013'!N155),IF(('2013'!N155/10)&gt;1,1,'2013'!N155/10),"XXX")</f>
        <v>0.54589999999999994</v>
      </c>
      <c r="P155" s="223">
        <f>IF(ISNUMBER('2013'!O155),('2013'!O155/100),"XXX")</f>
        <v>8.8000000000000009E-2</v>
      </c>
      <c r="Q155" s="223">
        <f>'2013'!P155</f>
        <v>4.4443309307098389E-2</v>
      </c>
      <c r="R155" s="223">
        <f>IF(ISNUMBER('2013'!Q155),('2013'!Q155/100),"XXX")</f>
        <v>0.10199999999999999</v>
      </c>
      <c r="S155" s="223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72">
        <f t="shared" si="31"/>
        <v>0.42643792837365796</v>
      </c>
      <c r="Z155" s="116">
        <f>'2013'!X155</f>
        <v>0.496</v>
      </c>
      <c r="AA155" s="132">
        <f>('2013'!Y155+2.5)/5</f>
        <v>0.49513193959999996</v>
      </c>
      <c r="AB155" s="216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0.71586458604999992</v>
      </c>
      <c r="AK155">
        <f t="shared" si="33"/>
        <v>0.31694999999999995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22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>
        <f>IF(ISNUMBER('2013'!N156),IF(('2013'!N156/10)&gt;1,1,'2013'!N156/10),"XXX")</f>
        <v>0.55999999999999994</v>
      </c>
      <c r="P156" s="223">
        <f>IF(ISNUMBER('2013'!O156),('2013'!O156/100),"XXX")</f>
        <v>0.20800000000000002</v>
      </c>
      <c r="Q156" s="223">
        <f>'2013'!P156</f>
        <v>6.930301189422608E-2</v>
      </c>
      <c r="R156" s="223">
        <f>IF(ISNUMBER('2013'!Q156),('2013'!Q156/100),"XXX")</f>
        <v>5.7999999999999996E-2</v>
      </c>
      <c r="S156" s="223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72">
        <f t="shared" si="31"/>
        <v>0.43371268921124623</v>
      </c>
      <c r="Z156" s="116">
        <f>'2013'!X156</f>
        <v>0.29099999999999998</v>
      </c>
      <c r="AA156" s="132">
        <f>('2013'!Y156+2.5)/5</f>
        <v>0.24520051479999999</v>
      </c>
      <c r="AB156" s="216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0.63122017860000001</v>
      </c>
      <c r="AK156">
        <f t="shared" si="33"/>
        <v>0.38400000000000001</v>
      </c>
      <c r="AL156">
        <f t="shared" si="33"/>
        <v>0.13865150594711306</v>
      </c>
      <c r="AM156">
        <f t="shared" si="33"/>
        <v>6.3651505947113038E-2</v>
      </c>
      <c r="AN156">
        <f t="shared" si="33"/>
        <v>0.19852245000000002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5" priority="6" operator="greaterThan">
      <formula>1</formula>
    </cfRule>
  </conditionalFormatting>
  <conditionalFormatting sqref="AE3:AS156">
    <cfRule type="cellIs" dxfId="24" priority="5" operator="greaterThan">
      <formula>1</formula>
    </cfRule>
  </conditionalFormatting>
  <conditionalFormatting sqref="Y78:Y156">
    <cfRule type="cellIs" dxfId="23" priority="4" operator="greaterThan">
      <formula>1</formula>
    </cfRule>
  </conditionalFormatting>
  <conditionalFormatting sqref="Y3:Y156">
    <cfRule type="cellIs" dxfId="22" priority="2" operator="lessThan">
      <formula>0</formula>
    </cfRule>
    <cfRule type="cellIs" dxfId="21" priority="3" operator="greaterThan">
      <formula>1</formula>
    </cfRule>
  </conditionalFormatting>
  <conditionalFormatting sqref="Y14:Y156">
    <cfRule type="cellIs" dxfId="20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A1000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" defaultRowHeight="15.75" customHeight="1"/>
  <cols>
    <col min="2" max="2" width="12.5" style="21"/>
    <col min="3" max="4" width="9.5" customWidth="1"/>
    <col min="5" max="25" width="9.5" style="21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>
      <c r="B2" s="157"/>
      <c r="C2" s="173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</row>
    <row r="3" spans="1:25" ht="15.75" customHeight="1">
      <c r="A3" s="19" t="s">
        <v>12</v>
      </c>
      <c r="B3" s="166" t="s">
        <v>12</v>
      </c>
      <c r="C3" s="175">
        <f>IF(ISNUMBER('1-1'!K3),'1-1'!K3, "XXX")</f>
        <v>9.9</v>
      </c>
      <c r="D3" s="175">
        <f>IF(UCDP!AB3, UCDP!AB3, "0.0")</f>
        <v>5.2330693885278983</v>
      </c>
      <c r="E3" s="176" t="str">
        <f>IF(ISNUMBER('1-3'!L3), '1-3'!L3, IF(ISNUMBER('1-3'!M3), '1-3'!M3, IF(ISNUMBER('1-3'!P3), '1-3'!P3, IF(ISNUMBER('1-3'!Q3), '1-3'!Q3, "XXX"))))</f>
        <v>XXX</v>
      </c>
      <c r="F3" s="176">
        <f>IF(ISNUMBER('1-4'!AR3),'1-4'!AR3, IF(ISNUMBER('1-4'!AS3),'1-4'!AS3, IF(ISNUMBER('1-4'!AT3),'1-4'!AT3, IF(ISNUMBER('1-4'!AU3),'1-4'!AU3, IF(ISNUMBER('1-4'!AV3),'1-4'!AV3, "XXX")))))</f>
        <v>5</v>
      </c>
      <c r="G3" s="176">
        <f>IF(ISNUMBER('1-5'!K2),'1-5'!K2, "XXX")</f>
        <v>8.6999999999999993</v>
      </c>
      <c r="H3" s="176" t="str">
        <f>IF(ISNUMBER('2-1-1'!K3), '2-1-1'!K3, IF(ISNUMBER('2-1-1'!L3), '2-1-1'!L3, IF(ISNUMBER('2-1-1'!M3), '2-1-1'!M3, "XXX")))</f>
        <v>XXX</v>
      </c>
      <c r="I3" s="176">
        <f>IF(ISNUMBER('2-1-2'!F2),'2-1-2'!F2, "XXX")</f>
        <v>0.10657999999999999</v>
      </c>
      <c r="J3" s="176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176" t="str">
        <f>IF(ISNUMBER('2-2-2'!K3),'2-2-2'!K3,IF(ISNUMBER('2-2-2'!L3),'2-2-2'!L3,IF(ISNUMBER('2-2-2'!J3),'2-2-2'!J3,IF(ISNUMBER('2-2-2'!M3),'2-2-2'!M3,"XXX"))))</f>
        <v>XXX</v>
      </c>
      <c r="L3" s="176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176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176">
        <f>IF(ISNUMBER('2-4-1'!Y3),'2-4-1'!Y3,IF(ISNUMBER('2-4-1'!X3),'2-4-1'!X3,IF(ISNUMBER('2-4-1'!Z3),'2-4-1'!Z3,IF(ISNUMBER('2-4-1'!W3),'2-4-1'!W3,IF(ISNUMBER('2-4-1'!V3),'2-4-1'!V3,'2019'!N3)))))</f>
        <v>2.8000626612675532</v>
      </c>
      <c r="O3" s="176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176">
        <f>IF(ISNUMBER('2-5-1'!H235), '2-5-1'!H235, "XXX")</f>
        <v>0.30326135158538819</v>
      </c>
      <c r="Q3" s="176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176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176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176" t="str">
        <f>IF(ISNUMBER('2-7-1'!K3), '2-7-1'!K3, IF(ISNUMBER('2-7-1'!L3), '2-7-1'!L3, IF(ISNUMBER('2-7-1'!J3), '2-7-1'!J3, IF(ISNUMBER('2-7-1'!M3), '2-7-1'!M3, "XXX"))))</f>
        <v>XXX</v>
      </c>
      <c r="U3" s="176" t="str">
        <f>IF(ISNUMBER('2-7-2'!K3), '2-7-2'!K3, IF(ISNUMBER('2-7-2'!L3), '2-7-2'!L3, IF(ISNUMBER('2-7-2'!J3), '2-7-2'!J3, IF(ISNUMBER('2-7-2'!M3), '2-7-2'!M3, "XXX"))))</f>
        <v>XXX</v>
      </c>
      <c r="V3" s="176" t="str">
        <f>IF(ISNUMBER('2-8-1'!K3), '2-8-1'!K3, IF(ISNUMBER('2-8-1'!L3), '2-8-1'!L3, IF(ISNUMBER('2-8-1'!J3), '2-8-1'!J3, IF(ISNUMBER('2-8-1'!M3), '2-8-1'!M3, "XXX"))))</f>
        <v>XXX</v>
      </c>
      <c r="W3" s="176" t="str">
        <f>IF(ISNUMBER('2-8-2'!K3), '2-8-2'!K3, IF(ISNUMBER('2-8-2'!L3), '2-8-2'!L3, IF(ISNUMBER('2-8-2'!J3), '2-8-2'!J3, IF(ISNUMBER('2-8-2'!M3), '2-8-2'!M3, "XXX"))))</f>
        <v>XXX</v>
      </c>
      <c r="X3" s="176">
        <f>IF(ISNUMBER('3-1'!L2), '3-1'!L2, "XXX")</f>
        <v>0.35399999999999998</v>
      </c>
      <c r="Y3" s="224">
        <f>'3-2'!T2</f>
        <v>-0.96994161599999995</v>
      </c>
    </row>
    <row r="4" spans="1:25" ht="15.75" customHeight="1">
      <c r="A4" s="19" t="s">
        <v>13</v>
      </c>
      <c r="B4" s="166" t="s">
        <v>13</v>
      </c>
      <c r="C4" s="175">
        <f>IF(ISNUMBER('1-1'!K4),'1-1'!K4, "XXX")</f>
        <v>6.4</v>
      </c>
      <c r="D4" s="175" t="str">
        <f>IF(UCDP!AB4, UCDP!AB4, "0.0")</f>
        <v>0.0</v>
      </c>
      <c r="E4" s="176">
        <f>IF(ISNUMBER('1-3'!L4), '1-3'!L4, IF(ISNUMBER('1-3'!M4), '1-3'!M4, IF(ISNUMBER('1-3'!P4), '1-3'!P4, IF(ISNUMBER('1-3'!Q4), '1-3'!Q4, "XXX"))))</f>
        <v>81.166666666666671</v>
      </c>
      <c r="F4" s="176">
        <f>IF(ISNUMBER('1-4'!AR4),'1-4'!AR4, IF(ISNUMBER('1-4'!AS4),'1-4'!AS4, IF(ISNUMBER('1-4'!AT4),'1-4'!AT4, IF(ISNUMBER('1-4'!AU4),'1-4'!AU4, IF(ISNUMBER('1-4'!AV4),'1-4'!AV4, "XXX")))))</f>
        <v>2</v>
      </c>
      <c r="G4" s="176">
        <f>IF(ISNUMBER('1-5'!K3),'1-5'!K3, "XXX")</f>
        <v>5</v>
      </c>
      <c r="H4" s="176">
        <f>IF(ISNUMBER('2-1-1'!K4), '2-1-1'!K4, IF(ISNUMBER('2-1-1'!L4), '2-1-1'!L4, IF(ISNUMBER('2-1-1'!M4), '2-1-1'!M4, "XXX")))</f>
        <v>0.49571428571428572</v>
      </c>
      <c r="I4" s="176">
        <f>IF(ISNUMBER('2-1-2'!F3),'2-1-2'!F3, "XXX")</f>
        <v>0.35296</v>
      </c>
      <c r="J4" s="176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176">
        <f>IF(ISNUMBER('2-2-2'!K4),'2-2-2'!K4,IF(ISNUMBER('2-2-2'!L4),'2-2-2'!L4,IF(ISNUMBER('2-2-2'!J4),'2-2-2'!J4,IF(ISNUMBER('2-2-2'!M4),'2-2-2'!M4,"XXX"))))</f>
        <v>0.73428571428571421</v>
      </c>
      <c r="L4" s="176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176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176">
        <f>IF(ISNUMBER('2-4-1'!Y4),'2-4-1'!Y4,IF(ISNUMBER('2-4-1'!X4),'2-4-1'!X4,IF(ISNUMBER('2-4-1'!Z4),'2-4-1'!Z4,IF(ISNUMBER('2-4-1'!W4),'2-4-1'!W4,IF(ISNUMBER('2-4-1'!V4),'2-4-1'!V4,'2019'!N4)))))</f>
        <v>11.870565757979</v>
      </c>
      <c r="O4" s="176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176">
        <f>IF(ISNUMBER('2-5-1'!H236), '2-5-1'!H236, "XXX")</f>
        <v>0.40841059684753417</v>
      </c>
      <c r="Q4" s="176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176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176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176">
        <f>IF(ISNUMBER('2-7-1'!K4), '2-7-1'!K4, IF(ISNUMBER('2-7-1'!L4), '2-7-1'!L4, IF(ISNUMBER('2-7-1'!J4), '2-7-1'!J4, IF(ISNUMBER('2-7-1'!M4), '2-7-1'!M4, "XXX"))))</f>
        <v>0.49571428571428572</v>
      </c>
      <c r="U4" s="176">
        <f>IF(ISNUMBER('2-7-2'!K4), '2-7-2'!K4, IF(ISNUMBER('2-7-2'!L4), '2-7-2'!L4, IF(ISNUMBER('2-7-2'!J4), '2-7-2'!J4, IF(ISNUMBER('2-7-2'!M4), '2-7-2'!M4, "XXX"))))</f>
        <v>0.44142857142857139</v>
      </c>
      <c r="V4" s="176">
        <f>IF(ISNUMBER('2-8-1'!K4), '2-8-1'!K4, IF(ISNUMBER('2-8-1'!L4), '2-8-1'!L4, IF(ISNUMBER('2-8-1'!J4), '2-8-1'!J4, IF(ISNUMBER('2-8-1'!M4), '2-8-1'!M4, "XXX"))))</f>
        <v>0.61857142857142855</v>
      </c>
      <c r="W4" s="176">
        <f>IF(ISNUMBER('2-8-2'!K4), '2-8-2'!K4, IF(ISNUMBER('2-8-2'!L4), '2-8-2'!L4, IF(ISNUMBER('2-8-2'!J4), '2-8-2'!J4, IF(ISNUMBER('2-8-2'!M4), '2-8-2'!M4, "XXX"))))</f>
        <v>0.51428571428571435</v>
      </c>
      <c r="X4" s="176">
        <f>IF(ISNUMBER('3-1'!L3), '3-1'!L3, "XXX")</f>
        <v>0.50800000000000001</v>
      </c>
      <c r="Y4" s="224">
        <f>'3-2'!T3</f>
        <v>0.216624856</v>
      </c>
    </row>
    <row r="5" spans="1:25" ht="15.75" customHeight="1">
      <c r="A5" s="19" t="s">
        <v>14</v>
      </c>
      <c r="B5" s="166" t="s">
        <v>14</v>
      </c>
      <c r="C5" s="175">
        <f>IF(ISNUMBER('1-1'!K5),'1-1'!K5, "XXX")</f>
        <v>5.0999999999999996</v>
      </c>
      <c r="D5" s="175">
        <f>IF(UCDP!AB5, UCDP!AB5, "0.0")</f>
        <v>2.0555962275293362E-2</v>
      </c>
      <c r="E5" s="176">
        <f>IF(ISNUMBER('1-3'!L5), '1-3'!L5, IF(ISNUMBER('1-3'!M5), '1-3'!M5, IF(ISNUMBER('1-3'!P5), '1-3'!P5, IF(ISNUMBER('1-3'!Q5), '1-3'!Q5, "XXX"))))</f>
        <v>76.666666666666671</v>
      </c>
      <c r="F5" s="176">
        <f>IF(ISNUMBER('1-4'!AR5),'1-4'!AR5, IF(ISNUMBER('1-4'!AS5),'1-4'!AS5, IF(ISNUMBER('1-4'!AT5),'1-4'!AT5, IF(ISNUMBER('1-4'!AU5),'1-4'!AU5, IF(ISNUMBER('1-4'!AV5),'1-4'!AV5, "XXX")))))</f>
        <v>3</v>
      </c>
      <c r="G5" s="176">
        <f>IF(ISNUMBER('1-5'!K4),'1-5'!K4, "XXX")</f>
        <v>6.8</v>
      </c>
      <c r="H5" s="176">
        <f>IF(ISNUMBER('2-1-1'!K5), '2-1-1'!K5, IF(ISNUMBER('2-1-1'!L5), '2-1-1'!L5, IF(ISNUMBER('2-1-1'!M5), '2-1-1'!M5, "XXX")))</f>
        <v>0.46857142857142853</v>
      </c>
      <c r="I5" s="176">
        <f>IF(ISNUMBER('2-1-2'!F4),'2-1-2'!F4, "XXX")</f>
        <v>0.19336</v>
      </c>
      <c r="J5" s="176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176">
        <f>IF(ISNUMBER('2-2-2'!K5),'2-2-2'!K5,IF(ISNUMBER('2-2-2'!L5),'2-2-2'!L5,IF(ISNUMBER('2-2-2'!J5),'2-2-2'!J5,IF(ISNUMBER('2-2-2'!M5),'2-2-2'!M5,"XXX"))))</f>
        <v>0.46857142857142853</v>
      </c>
      <c r="L5" s="176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176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176">
        <f>IF(ISNUMBER('2-4-1'!Y5),'2-4-1'!Y5,IF(ISNUMBER('2-4-1'!X5),'2-4-1'!X5,IF(ISNUMBER('2-4-1'!Z5),'2-4-1'!Z5,IF(ISNUMBER('2-4-1'!W5),'2-4-1'!W5,IF(ISNUMBER('2-4-1'!V5),'2-4-1'!V5,'2019'!N5)))))</f>
        <v>8.9</v>
      </c>
      <c r="O5" s="176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176">
        <f>IF(ISNUMBER('2-5-1'!H237), '2-5-1'!H237, "XXX")</f>
        <v>0.23637578487396241</v>
      </c>
      <c r="Q5" s="176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176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176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176">
        <f>IF(ISNUMBER('2-7-1'!K5), '2-7-1'!K5, IF(ISNUMBER('2-7-1'!L5), '2-7-1'!L5, IF(ISNUMBER('2-7-1'!J5), '2-7-1'!J5, IF(ISNUMBER('2-7-1'!M5), '2-7-1'!M5, "XXX"))))</f>
        <v>0.50857142857142856</v>
      </c>
      <c r="U5" s="176">
        <f>IF(ISNUMBER('2-7-2'!K5), '2-7-2'!K5, IF(ISNUMBER('2-7-2'!L5), '2-7-2'!L5, IF(ISNUMBER('2-7-2'!J5), '2-7-2'!J5, IF(ISNUMBER('2-7-2'!M5), '2-7-2'!M5, "XXX"))))</f>
        <v>0.45357142857142857</v>
      </c>
      <c r="V5" s="176">
        <f>IF(ISNUMBER('2-8-1'!K5), '2-8-1'!K5, IF(ISNUMBER('2-8-1'!L5), '2-8-1'!L5, IF(ISNUMBER('2-8-1'!J5), '2-8-1'!J5, IF(ISNUMBER('2-8-1'!M5), '2-8-1'!M5, "XXX"))))</f>
        <v>0.52</v>
      </c>
      <c r="W5" s="176">
        <f>IF(ISNUMBER('2-8-2'!K5), '2-8-2'!K5, IF(ISNUMBER('2-8-2'!L5), '2-8-2'!L5, IF(ISNUMBER('2-8-2'!J5), '2-8-2'!J5, IF(ISNUMBER('2-8-2'!M5), '2-8-2'!M5, "XXX"))))</f>
        <v>0.47000000000000003</v>
      </c>
      <c r="X5" s="176">
        <f>IF(ISNUMBER('3-1'!L4), '3-1'!L4, "XXX")</f>
        <v>0.31</v>
      </c>
      <c r="Y5" s="224">
        <f>'3-2'!T4</f>
        <v>-0.79696494299999998</v>
      </c>
    </row>
    <row r="6" spans="1:25" ht="15.75" customHeight="1">
      <c r="A6" s="19" t="s">
        <v>15</v>
      </c>
      <c r="B6" s="166" t="s">
        <v>15</v>
      </c>
      <c r="C6" s="175">
        <f>IF(ISNUMBER('1-1'!K6),'1-1'!K6, "XXX")</f>
        <v>5.6</v>
      </c>
      <c r="D6" s="175">
        <f>IF(UCDP!AB6, UCDP!AB6, "0.0")</f>
        <v>5.0851295566538461E-3</v>
      </c>
      <c r="E6" s="177">
        <f>AVERAGE('1-3'!J6,'1-3'!P6)</f>
        <v>64.483817099875736</v>
      </c>
      <c r="F6" s="176">
        <f>IF(ISNUMBER('1-4'!AR6),'1-4'!AR6, IF(ISNUMBER('1-4'!AS6),'1-4'!AS6, IF(ISNUMBER('1-4'!AT6),'1-4'!AT6, IF(ISNUMBER('1-4'!AU6),'1-4'!AU6, IF(ISNUMBER('1-4'!AV6),'1-4'!AV6, "XXX")))))</f>
        <v>2</v>
      </c>
      <c r="G6" s="176">
        <f>IF(ISNUMBER('1-5'!K5),'1-5'!K5, "XXX")</f>
        <v>7.5</v>
      </c>
      <c r="H6" s="176">
        <f>IF(ISNUMBER('2-1-1'!K6), '2-1-1'!K6, IF(ISNUMBER('2-1-1'!L6), '2-1-1'!L6, IF(ISNUMBER('2-1-1'!M6), '2-1-1'!M6, "XXX")))</f>
        <v>0.40197008741775447</v>
      </c>
      <c r="I6" s="176">
        <f>IF(ISNUMBER('2-1-2'!F5),'2-1-2'!F5, "XXX")</f>
        <v>0.14409</v>
      </c>
      <c r="J6" s="176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176">
        <f>IF(ISNUMBER('2-2-2'!K6),'2-2-2'!K6,IF(ISNUMBER('2-2-2'!L6),'2-2-2'!L6,IF(ISNUMBER('2-2-2'!J6),'2-2-2'!J6,IF(ISNUMBER('2-2-2'!M6),'2-2-2'!M6,"XXX"))))</f>
        <v>9.2737774083333321E-2</v>
      </c>
      <c r="L6" s="176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176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176">
        <f>IF(ISNUMBER('2-4-1'!Y6),'2-4-1'!Y6,IF(ISNUMBER('2-4-1'!X6),'2-4-1'!X6,IF(ISNUMBER('2-4-1'!Z6),'2-4-1'!Z6,IF(ISNUMBER('2-4-1'!W6),'2-4-1'!W6,IF(ISNUMBER('2-4-1'!V6),'2-4-1'!V6,'2019'!N6)))))</f>
        <v>9.5738161790930896</v>
      </c>
      <c r="O6" s="176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176">
        <f>IF(ISNUMBER('2-5-1'!H238), '2-5-1'!H238, "XXX")</f>
        <v>9.8767530918121335E-2</v>
      </c>
      <c r="Q6" s="176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176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176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176">
        <f>IF(ISNUMBER('2-7-1'!K6), '2-7-1'!K6, IF(ISNUMBER('2-7-1'!L6), '2-7-1'!L6, IF(ISNUMBER('2-7-1'!J6), '2-7-1'!J6, IF(ISNUMBER('2-7-1'!M6), '2-7-1'!M6, "XXX"))))</f>
        <v>0.29846578972222221</v>
      </c>
      <c r="U6" s="176">
        <f>IF(ISNUMBER('2-7-2'!K6), '2-7-2'!K6, IF(ISNUMBER('2-7-2'!L6), '2-7-2'!L6, IF(ISNUMBER('2-7-2'!J6), '2-7-2'!J6, IF(ISNUMBER('2-7-2'!M6), '2-7-2'!M6, "XXX"))))</f>
        <v>0.19</v>
      </c>
      <c r="V6" s="176">
        <f>IF(ISNUMBER('2-8-1'!K6), '2-8-1'!K6, IF(ISNUMBER('2-8-1'!L6), '2-8-1'!L6, IF(ISNUMBER('2-8-1'!J6), '2-8-1'!J6, IF(ISNUMBER('2-8-1'!M6), '2-8-1'!M6, "XXX"))))</f>
        <v>0.2996824449814815</v>
      </c>
      <c r="W6" s="176">
        <f>IF(ISNUMBER('2-8-2'!K6), '2-8-2'!K6, IF(ISNUMBER('2-8-2'!L6), '2-8-2'!L6, IF(ISNUMBER('2-8-2'!J6), '2-8-2'!J6, IF(ISNUMBER('2-8-2'!M6), '2-8-2'!M6, "XXX"))))</f>
        <v>0.3312943809777778</v>
      </c>
      <c r="X6" s="176">
        <f>IF(ISNUMBER('3-1'!L5), '3-1'!L5, "XXX")</f>
        <v>0.30599999999999999</v>
      </c>
      <c r="Y6" s="224">
        <f>'3-2'!T5</f>
        <v>-1.0705358979999999</v>
      </c>
    </row>
    <row r="7" spans="1:25" ht="15.75" customHeight="1">
      <c r="A7" s="19" t="s">
        <v>16</v>
      </c>
      <c r="B7" s="166" t="s">
        <v>16</v>
      </c>
      <c r="C7" s="175">
        <f>IF(ISNUMBER('1-1'!K7),'1-1'!K7, "XXX")</f>
        <v>4.3</v>
      </c>
      <c r="D7" s="175" t="str">
        <f>IF(UCDP!AB7, UCDP!AB7, "0.0")</f>
        <v>0.0</v>
      </c>
      <c r="E7" s="176">
        <f>IF(ISNUMBER('1-3'!L7), '1-3'!L7, IF(ISNUMBER('1-3'!M7), '1-3'!M7, IF(ISNUMBER('1-3'!P7), '1-3'!P7, IF(ISNUMBER('1-3'!Q7), '1-3'!Q7, "XXX"))))</f>
        <v>67.166666666666671</v>
      </c>
      <c r="F7" s="176">
        <f>IF(ISNUMBER('1-4'!AR7),'1-4'!AR7, IF(ISNUMBER('1-4'!AS7),'1-4'!AS7, IF(ISNUMBER('1-4'!AT7),'1-4'!AT7, IF(ISNUMBER('1-4'!AU7),'1-4'!AU7, IF(ISNUMBER('1-4'!AV7),'1-4'!AV7, "XXX")))))</f>
        <v>2</v>
      </c>
      <c r="G7" s="176">
        <f>IF(ISNUMBER('1-5'!K6),'1-5'!K6, "XXX")</f>
        <v>3.8</v>
      </c>
      <c r="H7" s="176">
        <f>IF(ISNUMBER('2-1-1'!K7), '2-1-1'!K7, IF(ISNUMBER('2-1-1'!L7), '2-1-1'!L7, IF(ISNUMBER('2-1-1'!M7), '2-1-1'!M7, "XXX")))</f>
        <v>0.5228571428571428</v>
      </c>
      <c r="I7" s="176">
        <f>IF(ISNUMBER('2-1-2'!F6),'2-1-2'!F6, "XXX")</f>
        <v>0.50305999999999995</v>
      </c>
      <c r="J7" s="176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176">
        <f>IF(ISNUMBER('2-2-2'!K7),'2-2-2'!K7,IF(ISNUMBER('2-2-2'!L7),'2-2-2'!L7,IF(ISNUMBER('2-2-2'!J7),'2-2-2'!J7,IF(ISNUMBER('2-2-2'!M7),'2-2-2'!M7,"XXX"))))</f>
        <v>0.48857142857142855</v>
      </c>
      <c r="L7" s="176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176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176" t="str">
        <f>IF(ISNUMBER('2-4-1'!Y7),'2-4-1'!Y7,IF(ISNUMBER('2-4-1'!X7),'2-4-1'!X7,IF(ISNUMBER('2-4-1'!Z7),'2-4-1'!Z7,IF(ISNUMBER('2-4-1'!W7),'2-4-1'!W7,IF(ISNUMBER('2-4-1'!V7),'2-4-1'!V7,'2019'!N7)))))</f>
        <v>XXX</v>
      </c>
      <c r="O7" s="176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176">
        <f>IF(ISNUMBER('2-5-1'!H239), '2-5-1'!H239, "XXX")</f>
        <v>0.6628923892974854</v>
      </c>
      <c r="Q7" s="176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176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176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176">
        <f>IF(ISNUMBER('2-7-1'!K7), '2-7-1'!K7, IF(ISNUMBER('2-7-1'!L7), '2-7-1'!L7, IF(ISNUMBER('2-7-1'!J7), '2-7-1'!J7, IF(ISNUMBER('2-7-1'!M7), '2-7-1'!M7, "XXX"))))</f>
        <v>0.47428571428571425</v>
      </c>
      <c r="U7" s="176">
        <f>IF(ISNUMBER('2-7-2'!K7), '2-7-2'!K7, IF(ISNUMBER('2-7-2'!L7), '2-7-2'!L7, IF(ISNUMBER('2-7-2'!J7), '2-7-2'!J7, IF(ISNUMBER('2-7-2'!M7), '2-7-2'!M7, "XXX"))))</f>
        <v>0.33857142857142858</v>
      </c>
      <c r="V7" s="176">
        <f>IF(ISNUMBER('2-8-1'!K7), '2-8-1'!K7, IF(ISNUMBER('2-8-1'!L7), '2-8-1'!L7, IF(ISNUMBER('2-8-1'!J7), '2-8-1'!J7, IF(ISNUMBER('2-8-1'!M7), '2-8-1'!M7, "XXX"))))</f>
        <v>0.42571428571428571</v>
      </c>
      <c r="W7" s="176">
        <f>IF(ISNUMBER('2-8-2'!K7), '2-8-2'!K7, IF(ISNUMBER('2-8-2'!L7), '2-8-2'!L7, IF(ISNUMBER('2-8-2'!J7), '2-8-2'!J7, IF(ISNUMBER('2-8-2'!M7), '2-8-2'!M7, "XXX"))))</f>
        <v>0.35571428571428576</v>
      </c>
      <c r="X7" s="176">
        <f>IF(ISNUMBER('3-1'!L6), '3-1'!L6, "XXX")</f>
        <v>0.76200000000000001</v>
      </c>
      <c r="Y7" s="224">
        <f>'3-2'!T6</f>
        <v>0.53283023799999996</v>
      </c>
    </row>
    <row r="8" spans="1:25" ht="15.75" customHeight="1">
      <c r="A8" s="19" t="s">
        <v>17</v>
      </c>
      <c r="B8" s="166" t="s">
        <v>17</v>
      </c>
      <c r="C8" s="175">
        <f>IF(ISNUMBER('1-1'!K8),'1-1'!K8, "XXX")</f>
        <v>6.9</v>
      </c>
      <c r="D8" s="175" t="str">
        <f>IF(UCDP!AB8, UCDP!AB8, "0.0")</f>
        <v>0.0</v>
      </c>
      <c r="E8" s="176">
        <f>IF(ISNUMBER('1-3'!L8), '1-3'!L8, IF(ISNUMBER('1-3'!M8), '1-3'!M8, IF(ISNUMBER('1-3'!P8), '1-3'!P8, IF(ISNUMBER('1-3'!Q8), '1-3'!Q8, "XXX"))))</f>
        <v>86.333333333333329</v>
      </c>
      <c r="F8" s="176">
        <f>IF(ISNUMBER('1-4'!AR8),'1-4'!AR8, IF(ISNUMBER('1-4'!AS8),'1-4'!AS8, IF(ISNUMBER('1-4'!AT8),'1-4'!AT8, IF(ISNUMBER('1-4'!AU8),'1-4'!AU8, IF(ISNUMBER('1-4'!AV8),'1-4'!AV8, "XXX")))))</f>
        <v>3</v>
      </c>
      <c r="G8" s="176">
        <f>IF(ISNUMBER('1-5'!K7),'1-5'!K7, "XXX")</f>
        <v>7</v>
      </c>
      <c r="H8" s="176">
        <f>IF(ISNUMBER('2-1-1'!K8), '2-1-1'!K8, IF(ISNUMBER('2-1-1'!L8), '2-1-1'!L8, IF(ISNUMBER('2-1-1'!M8), '2-1-1'!M8, "XXX")))</f>
        <v>0.53857142857142859</v>
      </c>
      <c r="I8" s="176">
        <f>IF(ISNUMBER('2-1-2'!F7),'2-1-2'!F7, "XXX")</f>
        <v>0.39224999999999999</v>
      </c>
      <c r="J8" s="176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176">
        <f>IF(ISNUMBER('2-2-2'!K8),'2-2-2'!K8,IF(ISNUMBER('2-2-2'!L8),'2-2-2'!L8,IF(ISNUMBER('2-2-2'!J8),'2-2-2'!J8,IF(ISNUMBER('2-2-2'!M8),'2-2-2'!M8,"XXX"))))</f>
        <v>0.58714285714285719</v>
      </c>
      <c r="L8" s="176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176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176">
        <f>IF(ISNUMBER('2-4-1'!Y8),'2-4-1'!Y8,IF(ISNUMBER('2-4-1'!X8),'2-4-1'!X8,IF(ISNUMBER('2-4-1'!Z8),'2-4-1'!Z8,IF(ISNUMBER('2-4-1'!W8),'2-4-1'!W8,IF(ISNUMBER('2-4-1'!V8),'2-4-1'!V8,'2019'!N8)))))</f>
        <v>7.6</v>
      </c>
      <c r="O8" s="176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176">
        <f>IF(ISNUMBER('2-5-1'!H240), '2-5-1'!H240, "XXX")</f>
        <v>0.30552608966827394</v>
      </c>
      <c r="Q8" s="176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176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176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176">
        <f>IF(ISNUMBER('2-7-1'!K8), '2-7-1'!K8, IF(ISNUMBER('2-7-1'!L8), '2-7-1'!L8, IF(ISNUMBER('2-7-1'!J8), '2-7-1'!J8, IF(ISNUMBER('2-7-1'!M8), '2-7-1'!M8, "XXX"))))</f>
        <v>0.59142857142857141</v>
      </c>
      <c r="U8" s="176">
        <f>IF(ISNUMBER('2-7-2'!K8), '2-7-2'!K8, IF(ISNUMBER('2-7-2'!L8), '2-7-2'!L8, IF(ISNUMBER('2-7-2'!J8), '2-7-2'!J8, IF(ISNUMBER('2-7-2'!M8), '2-7-2'!M8, "XXX"))))</f>
        <v>0.48142857142857143</v>
      </c>
      <c r="V8" s="176">
        <f>IF(ISNUMBER('2-8-1'!K8), '2-8-1'!K8, IF(ISNUMBER('2-8-1'!L8), '2-8-1'!L8, IF(ISNUMBER('2-8-1'!J8), '2-8-1'!J8, IF(ISNUMBER('2-8-1'!M8), '2-8-1'!M8, "XXX"))))</f>
        <v>0.69285714285714284</v>
      </c>
      <c r="W8" s="176">
        <f>IF(ISNUMBER('2-8-2'!K8), '2-8-2'!K8, IF(ISNUMBER('2-8-2'!L8), '2-8-2'!L8, IF(ISNUMBER('2-8-2'!J8), '2-8-2'!J8, IF(ISNUMBER('2-8-2'!M8), '2-8-2'!M8, "XXX"))))</f>
        <v>0.51571428571428568</v>
      </c>
      <c r="X8" s="176">
        <f>IF(ISNUMBER('3-1'!L7), '3-1'!L7, "XXX")</f>
        <v>0.35699999999999998</v>
      </c>
      <c r="Y8" s="224">
        <f>'3-2'!T7</f>
        <v>-0.51968514899999996</v>
      </c>
    </row>
    <row r="9" spans="1:25" ht="15.75" customHeight="1">
      <c r="A9" s="19" t="s">
        <v>18</v>
      </c>
      <c r="B9" s="166" t="s">
        <v>18</v>
      </c>
      <c r="C9" s="175">
        <f>IF(ISNUMBER('1-1'!K9),'1-1'!K9, "XXX")</f>
        <v>1</v>
      </c>
      <c r="D9" s="175" t="str">
        <f>IF(UCDP!AB9, UCDP!AB9, "0.0")</f>
        <v>0.0</v>
      </c>
      <c r="E9" s="176">
        <f>IF(ISNUMBER('1-3'!L9), '1-3'!L9, IF(ISNUMBER('1-3'!M9), '1-3'!M9, IF(ISNUMBER('1-3'!P9), '1-3'!P9, IF(ISNUMBER('1-3'!Q9), '1-3'!Q9, "XXX"))))</f>
        <v>93.500000000000014</v>
      </c>
      <c r="F9" s="176">
        <f>IF(ISNUMBER('1-4'!AR9),'1-4'!AR9, IF(ISNUMBER('1-4'!AS9),'1-4'!AS9, IF(ISNUMBER('1-4'!AT9),'1-4'!AT9, IF(ISNUMBER('1-4'!AU9),'1-4'!AU9, IF(ISNUMBER('1-4'!AV9),'1-4'!AV9, "XXX")))))</f>
        <v>2</v>
      </c>
      <c r="G9" s="176">
        <f>IF(ISNUMBER('1-5'!K8),'1-5'!K8, "XXX")</f>
        <v>2.5</v>
      </c>
      <c r="H9" s="176">
        <f>IF(ISNUMBER('2-1-1'!K9), '2-1-1'!K9, IF(ISNUMBER('2-1-1'!L9), '2-1-1'!L9, IF(ISNUMBER('2-1-1'!M9), '2-1-1'!M9, "XXX")))</f>
        <v>0.80714285714285716</v>
      </c>
      <c r="I9" s="176">
        <f>IF(ISNUMBER('2-1-2'!F8),'2-1-2'!F8, "XXX")</f>
        <v>0.76458999999999999</v>
      </c>
      <c r="J9" s="176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176">
        <f>IF(ISNUMBER('2-2-2'!K9),'2-2-2'!K9,IF(ISNUMBER('2-2-2'!L9),'2-2-2'!L9,IF(ISNUMBER('2-2-2'!J9),'2-2-2'!J9,IF(ISNUMBER('2-2-2'!M9),'2-2-2'!M9,"XXX"))))</f>
        <v>0.78428571428571436</v>
      </c>
      <c r="L9" s="176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176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176">
        <f>IF(ISNUMBER('2-4-1'!Y9),'2-4-1'!Y9,IF(ISNUMBER('2-4-1'!X9),'2-4-1'!X9,IF(ISNUMBER('2-4-1'!Z9),'2-4-1'!Z9,IF(ISNUMBER('2-4-1'!W9),'2-4-1'!W9,IF(ISNUMBER('2-4-1'!V9),'2-4-1'!V9,'2019'!N9)))))</f>
        <v>18.794</v>
      </c>
      <c r="O9" s="176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176" t="str">
        <f>IF(ISNUMBER('2-5-1'!H241), '2-5-1'!H241, "XXX")</f>
        <v>XXX</v>
      </c>
      <c r="Q9" s="176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176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176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176">
        <f>IF(ISNUMBER('2-7-1'!K9), '2-7-1'!K9, IF(ISNUMBER('2-7-1'!L9), '2-7-1'!L9, IF(ISNUMBER('2-7-1'!J9), '2-7-1'!J9, IF(ISNUMBER('2-7-1'!M9), '2-7-1'!M9, "XXX"))))</f>
        <v>0.8342857142857143</v>
      </c>
      <c r="U9" s="176">
        <f>IF(ISNUMBER('2-7-2'!K9), '2-7-2'!K9, IF(ISNUMBER('2-7-2'!L9), '2-7-2'!L9, IF(ISNUMBER('2-7-2'!J9), '2-7-2'!J9, IF(ISNUMBER('2-7-2'!M9), '2-7-2'!M9, "XXX"))))</f>
        <v>0.76142857142857145</v>
      </c>
      <c r="V9" s="176">
        <f>IF(ISNUMBER('2-8-1'!K9), '2-8-1'!K9, IF(ISNUMBER('2-8-1'!L9), '2-8-1'!L9, IF(ISNUMBER('2-8-1'!J9), '2-8-1'!J9, IF(ISNUMBER('2-8-1'!M9), '2-8-1'!M9, "XXX"))))</f>
        <v>0.70000000000000007</v>
      </c>
      <c r="W9" s="176">
        <f>IF(ISNUMBER('2-8-2'!K9), '2-8-2'!K9, IF(ISNUMBER('2-8-2'!L9), '2-8-2'!L9, IF(ISNUMBER('2-8-2'!J9), '2-8-2'!J9, IF(ISNUMBER('2-8-2'!M9), '2-8-2'!M9, "XXX"))))</f>
        <v>0.60285714285714287</v>
      </c>
      <c r="X9" s="176">
        <f>IF(ISNUMBER('3-1'!L8), '3-1'!L8, "XXX")</f>
        <v>0.88700000000000001</v>
      </c>
      <c r="Y9" s="224">
        <f>'3-2'!T8</f>
        <v>1.377740145</v>
      </c>
    </row>
    <row r="10" spans="1:25" ht="15.75" customHeight="1">
      <c r="A10" s="19" t="s">
        <v>19</v>
      </c>
      <c r="B10" s="166" t="s">
        <v>19</v>
      </c>
      <c r="C10" s="175">
        <f>IF(ISNUMBER('1-1'!K10),'1-1'!K10, "XXX")</f>
        <v>1.4</v>
      </c>
      <c r="D10" s="175" t="str">
        <f>IF(UCDP!AB10, UCDP!AB10, "0.0")</f>
        <v>0.0</v>
      </c>
      <c r="E10" s="176">
        <f>IF(ISNUMBER('1-3'!L10), '1-3'!L10, IF(ISNUMBER('1-3'!M10), '1-3'!M10, IF(ISNUMBER('1-3'!P10), '1-3'!P10, IF(ISNUMBER('1-3'!Q10), '1-3'!Q10, "XXX"))))</f>
        <v>97.833333333333343</v>
      </c>
      <c r="F10" s="176">
        <f>IF(ISNUMBER('1-4'!AR10),'1-4'!AR10, IF(ISNUMBER('1-4'!AS10),'1-4'!AS10, IF(ISNUMBER('1-4'!AT10),'1-4'!AT10, IF(ISNUMBER('1-4'!AU10),'1-4'!AU10, IF(ISNUMBER('1-4'!AV10),'1-4'!AV10, "XXX")))))</f>
        <v>1</v>
      </c>
      <c r="G10" s="176">
        <f>IF(ISNUMBER('1-5'!K9),'1-5'!K9, "XXX")</f>
        <v>1.4</v>
      </c>
      <c r="H10" s="176">
        <f>IF(ISNUMBER('2-1-1'!K10), '2-1-1'!K10, IF(ISNUMBER('2-1-1'!L10), '2-1-1'!L10, IF(ISNUMBER('2-1-1'!M10), '2-1-1'!M10, "XXX")))</f>
        <v>0.82428571428571418</v>
      </c>
      <c r="I10" s="176">
        <f>IF(ISNUMBER('2-1-2'!F9),'2-1-2'!F9, "XXX")</f>
        <v>0.70981000000000005</v>
      </c>
      <c r="J10" s="176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176">
        <f>IF(ISNUMBER('2-2-2'!K10),'2-2-2'!K10,IF(ISNUMBER('2-2-2'!L10),'2-2-2'!L10,IF(ISNUMBER('2-2-2'!J10),'2-2-2'!J10,IF(ISNUMBER('2-2-2'!M10),'2-2-2'!M10,"XXX"))))</f>
        <v>0.69714285714285718</v>
      </c>
      <c r="L10" s="176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176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176">
        <f>IF(ISNUMBER('2-4-1'!Y10),'2-4-1'!Y10,IF(ISNUMBER('2-4-1'!X10),'2-4-1'!X10,IF(ISNUMBER('2-4-1'!Z10),'2-4-1'!Z10,IF(ISNUMBER('2-4-1'!W10),'2-4-1'!W10,IF(ISNUMBER('2-4-1'!V10),'2-4-1'!V10,'2019'!N10)))))</f>
        <v>28.03</v>
      </c>
      <c r="O10" s="176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176">
        <f>IF(ISNUMBER('2-5-1'!H242), '2-5-1'!H242, "XXX")</f>
        <v>1</v>
      </c>
      <c r="Q10" s="176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176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176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176">
        <f>IF(ISNUMBER('2-7-1'!K10), '2-7-1'!K10, IF(ISNUMBER('2-7-1'!L10), '2-7-1'!L10, IF(ISNUMBER('2-7-1'!J10), '2-7-1'!J10, IF(ISNUMBER('2-7-1'!M10), '2-7-1'!M10, "XXX"))))</f>
        <v>0.84142857142857141</v>
      </c>
      <c r="U10" s="176">
        <f>IF(ISNUMBER('2-7-2'!K10), '2-7-2'!K10, IF(ISNUMBER('2-7-2'!L10), '2-7-2'!L10, IF(ISNUMBER('2-7-2'!J10), '2-7-2'!J10, IF(ISNUMBER('2-7-2'!M10), '2-7-2'!M10, "XXX"))))</f>
        <v>0.68285714285714294</v>
      </c>
      <c r="V10" s="176">
        <f>IF(ISNUMBER('2-8-1'!K10), '2-8-1'!K10, IF(ISNUMBER('2-8-1'!L10), '2-8-1'!L10, IF(ISNUMBER('2-8-1'!J10), '2-8-1'!J10, IF(ISNUMBER('2-8-1'!M10), '2-8-1'!M10, "XXX"))))</f>
        <v>0.67999999999999994</v>
      </c>
      <c r="W10" s="176">
        <f>IF(ISNUMBER('2-8-2'!K10), '2-8-2'!K10, IF(ISNUMBER('2-8-2'!L10), '2-8-2'!L10, IF(ISNUMBER('2-8-2'!J10), '2-8-2'!J10, IF(ISNUMBER('2-8-2'!M10), '2-8-2'!M10, "XXX"))))</f>
        <v>0.62285714285714289</v>
      </c>
      <c r="X10" s="176">
        <f>IF(ISNUMBER('3-1'!L9), '3-1'!L9, "XXX")</f>
        <v>0.85399999999999998</v>
      </c>
      <c r="Y10" s="224">
        <f>'3-2'!T9</f>
        <v>1.361787796</v>
      </c>
    </row>
    <row r="11" spans="1:25" ht="15.75" customHeight="1">
      <c r="A11" s="19" t="s">
        <v>20</v>
      </c>
      <c r="B11" s="166" t="s">
        <v>20</v>
      </c>
      <c r="C11" s="175">
        <f>IF(ISNUMBER('1-1'!K11),'1-1'!K11, "XXX")</f>
        <v>6.6</v>
      </c>
      <c r="D11" s="175" t="str">
        <f>IF(UCDP!AB11, UCDP!AB11, "0.0")</f>
        <v>0.0</v>
      </c>
      <c r="E11" s="176">
        <f>IF(ISNUMBER('1-3'!L11), '1-3'!L11, IF(ISNUMBER('1-3'!M11), '1-3'!M11, IF(ISNUMBER('1-3'!P11), '1-3'!P11, IF(ISNUMBER('1-3'!Q11), '1-3'!Q11, "XXX"))))</f>
        <v>88.000000000000014</v>
      </c>
      <c r="F11" s="176">
        <f>IF(ISNUMBER('1-4'!AR11),'1-4'!AR11, IF(ISNUMBER('1-4'!AS11),'1-4'!AS11, IF(ISNUMBER('1-4'!AT11),'1-4'!AT11, IF(ISNUMBER('1-4'!AU11),'1-4'!AU11, IF(ISNUMBER('1-4'!AV11),'1-4'!AV11, "XXX")))))</f>
        <v>3</v>
      </c>
      <c r="G11" s="176">
        <f>IF(ISNUMBER('1-5'!K10),'1-5'!K10, "XXX")</f>
        <v>8.6</v>
      </c>
      <c r="H11" s="176">
        <f>IF(ISNUMBER('2-1-1'!K11), '2-1-1'!K11, IF(ISNUMBER('2-1-1'!L11), '2-1-1'!L11, IF(ISNUMBER('2-1-1'!M11), '2-1-1'!M11, "XXX")))</f>
        <v>0.61428571428571421</v>
      </c>
      <c r="I11" s="176">
        <f>IF(ISNUMBER('2-1-2'!F10),'2-1-2'!F10, "XXX")</f>
        <v>0.48525000000000001</v>
      </c>
      <c r="J11" s="176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176">
        <f>IF(ISNUMBER('2-2-2'!K11),'2-2-2'!K11,IF(ISNUMBER('2-2-2'!L11),'2-2-2'!L11,IF(ISNUMBER('2-2-2'!J11),'2-2-2'!J11,IF(ISNUMBER('2-2-2'!M11),'2-2-2'!M11,"XXX"))))</f>
        <v>0.54142857142857148</v>
      </c>
      <c r="L11" s="176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176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176">
        <f>IF(ISNUMBER('2-4-1'!Y11),'2-4-1'!Y11,IF(ISNUMBER('2-4-1'!X11),'2-4-1'!X11,IF(ISNUMBER('2-4-1'!Z11),'2-4-1'!Z11,IF(ISNUMBER('2-4-1'!W11),'2-4-1'!W11,IF(ISNUMBER('2-4-1'!V11),'2-4-1'!V11,'2019'!N11)))))</f>
        <v>8.1652778825473096</v>
      </c>
      <c r="O11" s="176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176">
        <f>IF(ISNUMBER('2-5-1'!H243), '2-5-1'!H243, "XXX")</f>
        <v>0.16821967363357543</v>
      </c>
      <c r="Q11" s="176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176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176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176">
        <f>IF(ISNUMBER('2-7-1'!K11), '2-7-1'!K11, IF(ISNUMBER('2-7-1'!L11), '2-7-1'!L11, IF(ISNUMBER('2-7-1'!J11), '2-7-1'!J11, IF(ISNUMBER('2-7-1'!M11), '2-7-1'!M11, "XXX"))))</f>
        <v>0.59857142857142864</v>
      </c>
      <c r="U11" s="176">
        <f>IF(ISNUMBER('2-7-2'!K11), '2-7-2'!K11, IF(ISNUMBER('2-7-2'!L11), '2-7-2'!L11, IF(ISNUMBER('2-7-2'!J11), '2-7-2'!J11, IF(ISNUMBER('2-7-2'!M11), '2-7-2'!M11, "XXX"))))</f>
        <v>0.53357142857142859</v>
      </c>
      <c r="V11" s="176">
        <f>IF(ISNUMBER('2-8-1'!K11), '2-8-1'!K11, IF(ISNUMBER('2-8-1'!L11), '2-8-1'!L11, IF(ISNUMBER('2-8-1'!J11), '2-8-1'!J11, IF(ISNUMBER('2-8-1'!M11), '2-8-1'!M11, "XXX"))))</f>
        <v>0.66714285714285715</v>
      </c>
      <c r="W11" s="176">
        <f>IF(ISNUMBER('2-8-2'!K11), '2-8-2'!K11, IF(ISNUMBER('2-8-2'!L11), '2-8-2'!L11, IF(ISNUMBER('2-8-2'!J11), '2-8-2'!J11, IF(ISNUMBER('2-8-2'!M11), '2-8-2'!M11, "XXX"))))</f>
        <v>0.58142857142857152</v>
      </c>
      <c r="X11" s="176">
        <f>IF(ISNUMBER('3-1'!L10), '3-1'!L10, "XXX")</f>
        <v>0.2</v>
      </c>
      <c r="Y11" s="224">
        <f>'3-2'!T10</f>
        <v>-1.4833483700000001</v>
      </c>
    </row>
    <row r="12" spans="1:25" ht="15.75" customHeight="1">
      <c r="A12" s="19" t="s">
        <v>21</v>
      </c>
      <c r="B12" s="166" t="s">
        <v>21</v>
      </c>
      <c r="C12" s="175">
        <f>IF(ISNUMBER('1-1'!K12),'1-1'!K12, "XXX")</f>
        <v>5</v>
      </c>
      <c r="D12" s="175" t="str">
        <f>IF(UCDP!AB12, UCDP!AB12, "0.0")</f>
        <v>0.0</v>
      </c>
      <c r="E12" s="176">
        <f>IF(ISNUMBER('1-3'!L12), '1-3'!L12, IF(ISNUMBER('1-3'!M12), '1-3'!M12, IF(ISNUMBER('1-3'!P12), '1-3'!P12, IF(ISNUMBER('1-3'!Q12), '1-3'!Q12, "XXX"))))</f>
        <v>90.000000000000014</v>
      </c>
      <c r="F12" s="176">
        <f>IF(ISNUMBER('1-4'!AR12),'1-4'!AR12, IF(ISNUMBER('1-4'!AS12),'1-4'!AS12, IF(ISNUMBER('1-4'!AT12),'1-4'!AT12, IF(ISNUMBER('1-4'!AU12),'1-4'!AU12, IF(ISNUMBER('1-4'!AV12),'1-4'!AV12, "XXX")))))</f>
        <v>3</v>
      </c>
      <c r="G12" s="176">
        <f>IF(ISNUMBER('1-5'!K11),'1-5'!K11, "XXX")</f>
        <v>8.3000000000000007</v>
      </c>
      <c r="H12" s="176">
        <f>IF(ISNUMBER('2-1-1'!K12), '2-1-1'!K12, IF(ISNUMBER('2-1-1'!L12), '2-1-1'!L12, IF(ISNUMBER('2-1-1'!M12), '2-1-1'!M12, "XXX")))</f>
        <v>0.71571428571428564</v>
      </c>
      <c r="I12" s="176">
        <f>IF(ISNUMBER('2-1-2'!F11),'2-1-2'!F11, "XXX")</f>
        <v>0.7762</v>
      </c>
      <c r="J12" s="176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176">
        <f>IF(ISNUMBER('2-2-2'!K12),'2-2-2'!K12,IF(ISNUMBER('2-2-2'!L12),'2-2-2'!L12,IF(ISNUMBER('2-2-2'!J12),'2-2-2'!J12,IF(ISNUMBER('2-2-2'!M12),'2-2-2'!M12,"XXX"))))</f>
        <v>0.6785714285714286</v>
      </c>
      <c r="L12" s="176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176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176">
        <f>IF(ISNUMBER('2-4-1'!Y12),'2-4-1'!Y12,IF(ISNUMBER('2-4-1'!X12),'2-4-1'!X12,IF(ISNUMBER('2-4-1'!Z12),'2-4-1'!Z12,IF(ISNUMBER('2-4-1'!W12),'2-4-1'!W12,IF(ISNUMBER('2-4-1'!V12),'2-4-1'!V12,'2019'!N12)))))</f>
        <v>6.3</v>
      </c>
      <c r="O12" s="176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176" t="str">
        <f>IF(ISNUMBER('2-5-1'!H244), '2-5-1'!H244, "XXX")</f>
        <v>XXX</v>
      </c>
      <c r="Q12" s="176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176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176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176">
        <f>IF(ISNUMBER('2-7-1'!K12), '2-7-1'!K12, IF(ISNUMBER('2-7-1'!L12), '2-7-1'!L12, IF(ISNUMBER('2-7-1'!J12), '2-7-1'!J12, IF(ISNUMBER('2-7-1'!M12), '2-7-1'!M12, "XXX"))))</f>
        <v>0.76</v>
      </c>
      <c r="U12" s="176">
        <f>IF(ISNUMBER('2-7-2'!K12), '2-7-2'!K12, IF(ISNUMBER('2-7-2'!L12), '2-7-2'!L12, IF(ISNUMBER('2-7-2'!J12), '2-7-2'!J12, IF(ISNUMBER('2-7-2'!M12), '2-7-2'!M12, "XXX"))))</f>
        <v>0.70071428571428573</v>
      </c>
      <c r="V12" s="176">
        <f>IF(ISNUMBER('2-8-1'!K12), '2-8-1'!K12, IF(ISNUMBER('2-8-1'!L12), '2-8-1'!L12, IF(ISNUMBER('2-8-1'!J12), '2-8-1'!J12, IF(ISNUMBER('2-8-1'!M12), '2-8-1'!M12, "XXX"))))</f>
        <v>0.75571428571428567</v>
      </c>
      <c r="W12" s="176">
        <f>IF(ISNUMBER('2-8-2'!K12), '2-8-2'!K12, IF(ISNUMBER('2-8-2'!L12), '2-8-2'!L12, IF(ISNUMBER('2-8-2'!J12), '2-8-2'!J12, IF(ISNUMBER('2-8-2'!M12), '2-8-2'!M12, "XXX"))))</f>
        <v>0.66714285714285715</v>
      </c>
      <c r="X12" s="176">
        <f>IF(ISNUMBER('3-1'!L11), '3-1'!L11, "XXX")</f>
        <v>0.13100000000000001</v>
      </c>
      <c r="Y12" s="224">
        <f>'3-2'!T11</f>
        <v>-1.2977056499999999</v>
      </c>
    </row>
    <row r="13" spans="1:25" ht="15.75" customHeight="1">
      <c r="A13" s="19" t="s">
        <v>22</v>
      </c>
      <c r="B13" s="166" t="s">
        <v>22</v>
      </c>
      <c r="C13" s="175">
        <f>IF(ISNUMBER('1-1'!K13),'1-1'!K13, "XXX")</f>
        <v>6</v>
      </c>
      <c r="D13" s="175">
        <f>IF(UCDP!AB13, UCDP!AB13, "0.0")</f>
        <v>1.607367799141267E-3</v>
      </c>
      <c r="E13" s="176">
        <f>IF(ISNUMBER('1-3'!L13), '1-3'!L13, IF(ISNUMBER('1-3'!M13), '1-3'!M13, IF(ISNUMBER('1-3'!P13), '1-3'!P13, IF(ISNUMBER('1-3'!Q13), '1-3'!Q13, "XXX"))))</f>
        <v>61.666666666666671</v>
      </c>
      <c r="F13" s="176">
        <f>IF(ISNUMBER('1-4'!AR13),'1-4'!AR13, IF(ISNUMBER('1-4'!AS13),'1-4'!AS13, IF(ISNUMBER('1-4'!AT13),'1-4'!AT13, IF(ISNUMBER('1-4'!AU13),'1-4'!AU13, IF(ISNUMBER('1-4'!AV13),'1-4'!AV13, "XXX")))))</f>
        <v>4</v>
      </c>
      <c r="G13" s="176">
        <f>IF(ISNUMBER('1-5'!K12),'1-5'!K12, "XXX")</f>
        <v>7.6</v>
      </c>
      <c r="H13" s="176">
        <f>IF(ISNUMBER('2-1-1'!K13), '2-1-1'!K13, IF(ISNUMBER('2-1-1'!L13), '2-1-1'!L13, IF(ISNUMBER('2-1-1'!M13), '2-1-1'!M13, "XXX")))</f>
        <v>0.39571428571428569</v>
      </c>
      <c r="I13" s="176">
        <f>IF(ISNUMBER('2-1-2'!F12),'2-1-2'!F12, "XXX")</f>
        <v>0.11934</v>
      </c>
      <c r="J13" s="176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176">
        <f>IF(ISNUMBER('2-2-2'!K13),'2-2-2'!K13,IF(ISNUMBER('2-2-2'!L13),'2-2-2'!L13,IF(ISNUMBER('2-2-2'!J13),'2-2-2'!J13,IF(ISNUMBER('2-2-2'!M13),'2-2-2'!M13,"XXX"))))</f>
        <v>0.43714285714285717</v>
      </c>
      <c r="L13" s="176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176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176">
        <f>IF(ISNUMBER('2-4-1'!Y13),'2-4-1'!Y13,IF(ISNUMBER('2-4-1'!X13),'2-4-1'!X13,IF(ISNUMBER('2-4-1'!Z13),'2-4-1'!Z13,IF(ISNUMBER('2-4-1'!W13),'2-4-1'!W13,IF(ISNUMBER('2-4-1'!V13),'2-4-1'!V13,'2019'!N13)))))</f>
        <v>1.6503239599999997</v>
      </c>
      <c r="O13" s="176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176">
        <f>IF(ISNUMBER('2-5-1'!H245), '2-5-1'!H245, "XXX")</f>
        <v>0.15263291597366332</v>
      </c>
      <c r="Q13" s="176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176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176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176">
        <f>IF(ISNUMBER('2-7-1'!K13), '2-7-1'!K13, IF(ISNUMBER('2-7-1'!L13), '2-7-1'!L13, IF(ISNUMBER('2-7-1'!J13), '2-7-1'!J13, IF(ISNUMBER('2-7-1'!M13), '2-7-1'!M13, "XXX"))))</f>
        <v>0.50857142857142856</v>
      </c>
      <c r="U13" s="176">
        <f>IF(ISNUMBER('2-7-2'!K13), '2-7-2'!K13, IF(ISNUMBER('2-7-2'!L13), '2-7-2'!L13, IF(ISNUMBER('2-7-2'!J13), '2-7-2'!J13, IF(ISNUMBER('2-7-2'!M13), '2-7-2'!M13, "XXX"))))</f>
        <v>0.3507142857142857</v>
      </c>
      <c r="V13" s="176">
        <f>IF(ISNUMBER('2-8-1'!K13), '2-8-1'!K13, IF(ISNUMBER('2-8-1'!L13), '2-8-1'!L13, IF(ISNUMBER('2-8-1'!J13), '2-8-1'!J13, IF(ISNUMBER('2-8-1'!M13), '2-8-1'!M13, "XXX"))))</f>
        <v>0.62857142857142867</v>
      </c>
      <c r="W13" s="176">
        <f>IF(ISNUMBER('2-8-2'!K13), '2-8-2'!K13, IF(ISNUMBER('2-8-2'!L13), '2-8-2'!L13, IF(ISNUMBER('2-8-2'!J13), '2-8-2'!J13, IF(ISNUMBER('2-8-2'!M13), '2-8-2'!M13, "XXX"))))</f>
        <v>0.43142857142857144</v>
      </c>
      <c r="X13" s="176">
        <f>IF(ISNUMBER('3-1'!L12), '3-1'!L12, "XXX")</f>
        <v>0.28000000000000003</v>
      </c>
      <c r="Y13" s="224">
        <f>'3-2'!T12</f>
        <v>-0.524753213</v>
      </c>
    </row>
    <row r="14" spans="1:25" ht="15.75" customHeight="1">
      <c r="A14" s="19" t="s">
        <v>23</v>
      </c>
      <c r="B14" s="166" t="s">
        <v>23</v>
      </c>
      <c r="C14" s="175">
        <f>IF(ISNUMBER('1-1'!K14),'1-1'!K14, "XXX")</f>
        <v>5.7</v>
      </c>
      <c r="D14" s="175" t="str">
        <f>IF(UCDP!AB14, UCDP!AB14, "0.0")</f>
        <v>0.0</v>
      </c>
      <c r="E14" s="176">
        <f>IF(ISNUMBER('1-3'!L14), '1-3'!L14, IF(ISNUMBER('1-3'!M14), '1-3'!M14, IF(ISNUMBER('1-3'!P14), '1-3'!P14, IF(ISNUMBER('1-3'!Q14), '1-3'!Q14, "XXX"))))</f>
        <v>88.833333333333343</v>
      </c>
      <c r="F14" s="176" t="str">
        <f>IF(ISNUMBER('1-4'!AR14),'1-4'!AR14, IF(ISNUMBER('1-4'!AS14),'1-4'!AS14, IF(ISNUMBER('1-4'!AT14),'1-4'!AT14, IF(ISNUMBER('1-4'!AU14),'1-4'!AU14, IF(ISNUMBER('1-4'!AV14),'1-4'!AV14, "XXX")))))</f>
        <v>XXX</v>
      </c>
      <c r="G14" s="176">
        <f>IF(ISNUMBER('1-5'!K13),'1-5'!K13, "XXX")</f>
        <v>2.6</v>
      </c>
      <c r="H14" s="176">
        <f>IF(ISNUMBER('2-1-1'!K14), '2-1-1'!K14, IF(ISNUMBER('2-1-1'!L14), '2-1-1'!L14, IF(ISNUMBER('2-1-1'!M14), '2-1-1'!M14, "XXX")))</f>
        <v>0.73285714285714276</v>
      </c>
      <c r="I14" s="176">
        <f>IF(ISNUMBER('2-1-2'!F13),'2-1-2'!F13, "XXX")</f>
        <v>0.63966999999999996</v>
      </c>
      <c r="J14" s="176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176">
        <f>IF(ISNUMBER('2-2-2'!K14),'2-2-2'!K14,IF(ISNUMBER('2-2-2'!L14),'2-2-2'!L14,IF(ISNUMBER('2-2-2'!J14),'2-2-2'!J14,IF(ISNUMBER('2-2-2'!M14),'2-2-2'!M14,"XXX"))))</f>
        <v>0.80428571428571427</v>
      </c>
      <c r="L14" s="176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176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176">
        <f>IF(ISNUMBER('2-4-1'!Y14),'2-4-1'!Y14,IF(ISNUMBER('2-4-1'!X14),'2-4-1'!X14,IF(ISNUMBER('2-4-1'!Z14),'2-4-1'!Z14,IF(ISNUMBER('2-4-1'!W14),'2-4-1'!W14,IF(ISNUMBER('2-4-1'!V14),'2-4-1'!V14,'2019'!N14)))))</f>
        <v>4.0999999999999996</v>
      </c>
      <c r="O14" s="176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176" t="str">
        <f>IF(ISNUMBER('2-5-1'!H246), '2-5-1'!H246, "XXX")</f>
        <v>XXX</v>
      </c>
      <c r="Q14" s="176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176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176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176">
        <f>IF(ISNUMBER('2-7-1'!K14), '2-7-1'!K14, IF(ISNUMBER('2-7-1'!L14), '2-7-1'!L14, IF(ISNUMBER('2-7-1'!J14), '2-7-1'!J14, IF(ISNUMBER('2-7-1'!M14), '2-7-1'!M14, "XXX"))))</f>
        <v>0.67714285714285716</v>
      </c>
      <c r="U14" s="176">
        <f>IF(ISNUMBER('2-7-2'!K14), '2-7-2'!K14, IF(ISNUMBER('2-7-2'!L14), '2-7-2'!L14, IF(ISNUMBER('2-7-2'!J14), '2-7-2'!J14, IF(ISNUMBER('2-7-2'!M14), '2-7-2'!M14, "XXX"))))</f>
        <v>0.55999999999999994</v>
      </c>
      <c r="V14" s="176">
        <f>IF(ISNUMBER('2-8-1'!K14), '2-8-1'!K14, IF(ISNUMBER('2-8-1'!L14), '2-8-1'!L14, IF(ISNUMBER('2-8-1'!J14), '2-8-1'!J14, IF(ISNUMBER('2-8-1'!M14), '2-8-1'!M14, "XXX"))))</f>
        <v>0.62285714285714289</v>
      </c>
      <c r="W14" s="176">
        <f>IF(ISNUMBER('2-8-2'!K14), '2-8-2'!K14, IF(ISNUMBER('2-8-2'!L14), '2-8-2'!L14, IF(ISNUMBER('2-8-2'!J14), '2-8-2'!J14, IF(ISNUMBER('2-8-2'!M14), '2-8-2'!M14, "XXX"))))</f>
        <v>0.52</v>
      </c>
      <c r="X14" s="176">
        <f>IF(ISNUMBER('3-1'!L13), '3-1'!L13, "XXX")</f>
        <v>0.77300000000000002</v>
      </c>
      <c r="Y14" s="224">
        <f>'3-2'!T13</f>
        <v>1.114334822</v>
      </c>
    </row>
    <row r="15" spans="1:25" ht="15.75" customHeight="1">
      <c r="A15" s="19" t="s">
        <v>24</v>
      </c>
      <c r="B15" s="166" t="s">
        <v>24</v>
      </c>
      <c r="C15" s="175">
        <f>IF(ISNUMBER('1-1'!K15),'1-1'!K15, "XXX")</f>
        <v>7.5</v>
      </c>
      <c r="D15" s="175" t="str">
        <f>IF(UCDP!AB15, UCDP!AB15, "0.0")</f>
        <v>0.0</v>
      </c>
      <c r="E15" s="176" t="str">
        <f>IF(ISNUMBER('1-3'!L15), '1-3'!L15, IF(ISNUMBER('1-3'!M15), '1-3'!M15, IF(ISNUMBER('1-3'!P15), '1-3'!P15, IF(ISNUMBER('1-3'!Q15), '1-3'!Q15, "XXX"))))</f>
        <v>XXX</v>
      </c>
      <c r="F15" s="176">
        <f>IF(ISNUMBER('1-4'!AR15),'1-4'!AR15, IF(ISNUMBER('1-4'!AS15),'1-4'!AS15, IF(ISNUMBER('1-4'!AT15),'1-4'!AT15, IF(ISNUMBER('1-4'!AU15),'1-4'!AU15, IF(ISNUMBER('1-4'!AV15),'1-4'!AV15, "XXX")))))</f>
        <v>2</v>
      </c>
      <c r="G15" s="176">
        <f>IF(ISNUMBER('1-5'!K14),'1-5'!K14, "XXX")</f>
        <v>8.1</v>
      </c>
      <c r="H15" s="176" t="str">
        <f>IF(ISNUMBER('2-1-1'!K15), '2-1-1'!K15, IF(ISNUMBER('2-1-1'!L15), '2-1-1'!L15, IF(ISNUMBER('2-1-1'!M15), '2-1-1'!M15, "XXX")))</f>
        <v>XXX</v>
      </c>
      <c r="I15" s="176">
        <f>IF(ISNUMBER('2-1-2'!F14),'2-1-2'!F14, "XXX")</f>
        <v>0.63036999999999999</v>
      </c>
      <c r="J15" s="176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176" t="str">
        <f>IF(ISNUMBER('2-2-2'!K15),'2-2-2'!K15,IF(ISNUMBER('2-2-2'!L15),'2-2-2'!L15,IF(ISNUMBER('2-2-2'!J15),'2-2-2'!J15,IF(ISNUMBER('2-2-2'!M15),'2-2-2'!M15,"XXX"))))</f>
        <v>XXX</v>
      </c>
      <c r="L15" s="176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176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176">
        <f>IF(ISNUMBER('2-4-1'!Y15),'2-4-1'!Y15,IF(ISNUMBER('2-4-1'!X15),'2-4-1'!X15,IF(ISNUMBER('2-4-1'!Z15),'2-4-1'!Z15,IF(ISNUMBER('2-4-1'!W15),'2-4-1'!W15,IF(ISNUMBER('2-4-1'!V15),'2-4-1'!V15,'2019'!N15)))))</f>
        <v>19.390198321045041</v>
      </c>
      <c r="O15" s="176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176">
        <f>IF(ISNUMBER('2-5-1'!H247), '2-5-1'!H247, "XXX")</f>
        <v>0.47649135589599612</v>
      </c>
      <c r="Q15" s="176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176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176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176" t="str">
        <f>IF(ISNUMBER('2-7-1'!K15), '2-7-1'!K15, IF(ISNUMBER('2-7-1'!L15), '2-7-1'!L15, IF(ISNUMBER('2-7-1'!J15), '2-7-1'!J15, IF(ISNUMBER('2-7-1'!M15), '2-7-1'!M15, "XXX"))))</f>
        <v>XXX</v>
      </c>
      <c r="U15" s="176" t="str">
        <f>IF(ISNUMBER('2-7-2'!K15), '2-7-2'!K15, IF(ISNUMBER('2-7-2'!L15), '2-7-2'!L15, IF(ISNUMBER('2-7-2'!J15), '2-7-2'!J15, IF(ISNUMBER('2-7-2'!M15), '2-7-2'!M15, "XXX"))))</f>
        <v>XXX</v>
      </c>
      <c r="V15" s="176" t="str">
        <f>IF(ISNUMBER('2-8-1'!K15), '2-8-1'!K15, IF(ISNUMBER('2-8-1'!L15), '2-8-1'!L15, IF(ISNUMBER('2-8-1'!J15), '2-8-1'!J15, IF(ISNUMBER('2-8-1'!M15), '2-8-1'!M15, "XXX"))))</f>
        <v>XXX</v>
      </c>
      <c r="W15" s="176" t="str">
        <f>IF(ISNUMBER('2-8-2'!K15), '2-8-2'!K15, IF(ISNUMBER('2-8-2'!L15), '2-8-2'!L15, IF(ISNUMBER('2-8-2'!J15), '2-8-2'!J15, IF(ISNUMBER('2-8-2'!M15), '2-8-2'!M15, "XXX"))))</f>
        <v>XXX</v>
      </c>
      <c r="X15" s="176">
        <f>IF(ISNUMBER('3-1'!L14), '3-1'!L14, "XXX")</f>
        <v>0.25600000000000001</v>
      </c>
      <c r="Y15" s="224">
        <f>'3-2'!T14</f>
        <v>-1.265861154</v>
      </c>
    </row>
    <row r="16" spans="1:25" ht="15.75" customHeight="1">
      <c r="A16" s="19" t="s">
        <v>25</v>
      </c>
      <c r="B16" s="166" t="s">
        <v>25</v>
      </c>
      <c r="C16" s="175">
        <f>IF(ISNUMBER('1-1'!K16),'1-1'!K16, "XXX")</f>
        <v>1.2</v>
      </c>
      <c r="D16" s="175" t="str">
        <f>IF(UCDP!AB16, UCDP!AB16, "0.0")</f>
        <v>0.0</v>
      </c>
      <c r="E16" s="176">
        <f>IF(ISNUMBER('1-3'!L16), '1-3'!L16, IF(ISNUMBER('1-3'!M16), '1-3'!M16, IF(ISNUMBER('1-3'!P16), '1-3'!P16, IF(ISNUMBER('1-3'!Q16), '1-3'!Q16, "XXX"))))</f>
        <v>88.333333333333343</v>
      </c>
      <c r="F16" s="176">
        <f>IF(ISNUMBER('1-4'!AR16),'1-4'!AR16, IF(ISNUMBER('1-4'!AS16),'1-4'!AS16, IF(ISNUMBER('1-4'!AT16),'1-4'!AT16, IF(ISNUMBER('1-4'!AU16),'1-4'!AU16, IF(ISNUMBER('1-4'!AV16),'1-4'!AV16, "XXX")))))</f>
        <v>1</v>
      </c>
      <c r="G16" s="176">
        <f>IF(ISNUMBER('1-5'!K15),'1-5'!K15, "XXX")</f>
        <v>1</v>
      </c>
      <c r="H16" s="176">
        <f>IF(ISNUMBER('2-1-1'!K16), '2-1-1'!K16, IF(ISNUMBER('2-1-1'!L16), '2-1-1'!L16, IF(ISNUMBER('2-1-1'!M16), '2-1-1'!M16, "XXX")))</f>
        <v>0.77999999999999992</v>
      </c>
      <c r="I16" s="176">
        <f>IF(ISNUMBER('2-1-2'!F15),'2-1-2'!F15, "XXX")</f>
        <v>0.68083000000000005</v>
      </c>
      <c r="J16" s="176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176">
        <f>IF(ISNUMBER('2-2-2'!K16),'2-2-2'!K16,IF(ISNUMBER('2-2-2'!L16),'2-2-2'!L16,IF(ISNUMBER('2-2-2'!J16),'2-2-2'!J16,IF(ISNUMBER('2-2-2'!M16),'2-2-2'!M16,"XXX"))))</f>
        <v>0.88571428571428579</v>
      </c>
      <c r="L16" s="176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176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176">
        <f>IF(ISNUMBER('2-4-1'!Y16),'2-4-1'!Y16,IF(ISNUMBER('2-4-1'!X16),'2-4-1'!X16,IF(ISNUMBER('2-4-1'!Z16),'2-4-1'!Z16,IF(ISNUMBER('2-4-1'!W16),'2-4-1'!W16,IF(ISNUMBER('2-4-1'!V16),'2-4-1'!V16,'2019'!N16)))))</f>
        <v>29.17</v>
      </c>
      <c r="O16" s="176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176" t="str">
        <f>IF(ISNUMBER('2-5-1'!H248), '2-5-1'!H248, "XXX")</f>
        <v>XXX</v>
      </c>
      <c r="Q16" s="176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176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176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176">
        <f>IF(ISNUMBER('2-7-1'!K16), '2-7-1'!K16, IF(ISNUMBER('2-7-1'!L16), '2-7-1'!L16, IF(ISNUMBER('2-7-1'!J16), '2-7-1'!J16, IF(ISNUMBER('2-7-1'!M16), '2-7-1'!M16, "XXX"))))</f>
        <v>0.83142857142857152</v>
      </c>
      <c r="U16" s="176">
        <f>IF(ISNUMBER('2-7-2'!K16), '2-7-2'!K16, IF(ISNUMBER('2-7-2'!L16), '2-7-2'!L16, IF(ISNUMBER('2-7-2'!J16), '2-7-2'!J16, IF(ISNUMBER('2-7-2'!M16), '2-7-2'!M16, "XXX"))))</f>
        <v>0.74714285714285722</v>
      </c>
      <c r="V16" s="176">
        <f>IF(ISNUMBER('2-8-1'!K16), '2-8-1'!K16, IF(ISNUMBER('2-8-1'!L16), '2-8-1'!L16, IF(ISNUMBER('2-8-1'!J16), '2-8-1'!J16, IF(ISNUMBER('2-8-1'!M16), '2-8-1'!M16, "XXX"))))</f>
        <v>0.71857142857142864</v>
      </c>
      <c r="W16" s="176">
        <f>IF(ISNUMBER('2-8-2'!K16), '2-8-2'!K16, IF(ISNUMBER('2-8-2'!L16), '2-8-2'!L16, IF(ISNUMBER('2-8-2'!J16), '2-8-2'!J16, IF(ISNUMBER('2-8-2'!M16), '2-8-2'!M16, "XXX"))))</f>
        <v>0.58285714285714285</v>
      </c>
      <c r="X16" s="176">
        <f>IF(ISNUMBER('3-1'!L15), '3-1'!L15, "XXX")</f>
        <v>0.89600000000000002</v>
      </c>
      <c r="Y16" s="224">
        <f>'3-2'!T15</f>
        <v>1.4004615549999999</v>
      </c>
    </row>
    <row r="17" spans="1:25" ht="15.75" customHeight="1">
      <c r="A17" s="19" t="s">
        <v>26</v>
      </c>
      <c r="B17" s="166" t="s">
        <v>26</v>
      </c>
      <c r="C17" s="175">
        <f>IF(ISNUMBER('1-1'!K17),'1-1'!K17, "XXX")</f>
        <v>6.8</v>
      </c>
      <c r="D17" s="175" t="str">
        <f>IF(UCDP!AB17, UCDP!AB17, "0.0")</f>
        <v>0.0</v>
      </c>
      <c r="E17" s="176">
        <f>IF(ISNUMBER('1-3'!L17), '1-3'!L17, IF(ISNUMBER('1-3'!M17), '1-3'!M17, IF(ISNUMBER('1-3'!P17), '1-3'!P17, IF(ISNUMBER('1-3'!Q17), '1-3'!Q17, "XXX"))))</f>
        <v>72.166666666666671</v>
      </c>
      <c r="F17" s="176">
        <f>IF(ISNUMBER('1-4'!AR17),'1-4'!AR17, IF(ISNUMBER('1-4'!AS17),'1-4'!AS17, IF(ISNUMBER('1-4'!AT17),'1-4'!AT17, IF(ISNUMBER('1-4'!AU17),'1-4'!AU17, IF(ISNUMBER('1-4'!AV17),'1-4'!AV17, "XXX")))))</f>
        <v>2</v>
      </c>
      <c r="G17" s="176">
        <f>IF(ISNUMBER('1-5'!K16),'1-5'!K16, "XXX")</f>
        <v>5.4</v>
      </c>
      <c r="H17" s="176">
        <f>IF(ISNUMBER('2-1-1'!K17), '2-1-1'!K17, IF(ISNUMBER('2-1-1'!L17), '2-1-1'!L17, IF(ISNUMBER('2-1-1'!M17), '2-1-1'!M17, "XXX")))</f>
        <v>0.31714285714285717</v>
      </c>
      <c r="I17" s="176">
        <f>IF(ISNUMBER('2-1-2'!F16),'2-1-2'!F16, "XXX")</f>
        <v>0.14709</v>
      </c>
      <c r="J17" s="176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176">
        <f>IF(ISNUMBER('2-2-2'!K17),'2-2-2'!K17,IF(ISNUMBER('2-2-2'!L17),'2-2-2'!L17,IF(ISNUMBER('2-2-2'!J17),'2-2-2'!J17,IF(ISNUMBER('2-2-2'!M17),'2-2-2'!M17,"XXX"))))</f>
        <v>0.41428571428571426</v>
      </c>
      <c r="L17" s="176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176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176">
        <f>IF(ISNUMBER('2-4-1'!Y17),'2-4-1'!Y17,IF(ISNUMBER('2-4-1'!X17),'2-4-1'!X17,IF(ISNUMBER('2-4-1'!Z17),'2-4-1'!Z17,IF(ISNUMBER('2-4-1'!W17),'2-4-1'!W17,IF(ISNUMBER('2-4-1'!V17),'2-4-1'!V17,'2019'!N17)))))</f>
        <v>1.3</v>
      </c>
      <c r="O17" s="176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176">
        <f>IF(ISNUMBER('2-5-1'!H249), '2-5-1'!H249, "XXX")</f>
        <v>8.0426269769668574E-2</v>
      </c>
      <c r="Q17" s="176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176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176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176">
        <f>IF(ISNUMBER('2-7-1'!K17), '2-7-1'!K17, IF(ISNUMBER('2-7-1'!L17), '2-7-1'!L17, IF(ISNUMBER('2-7-1'!J17), '2-7-1'!J17, IF(ISNUMBER('2-7-1'!M17), '2-7-1'!M17, "XXX"))))</f>
        <v>0.40004428488888893</v>
      </c>
      <c r="U17" s="176">
        <f>IF(ISNUMBER('2-7-2'!K17), '2-7-2'!K17, IF(ISNUMBER('2-7-2'!L17), '2-7-2'!L17, IF(ISNUMBER('2-7-2'!J17), '2-7-2'!J17, IF(ISNUMBER('2-7-2'!M17), '2-7-2'!M17, "XXX"))))</f>
        <v>0.42357142857142854</v>
      </c>
      <c r="V17" s="176">
        <f>IF(ISNUMBER('2-8-1'!K17), '2-8-1'!K17, IF(ISNUMBER('2-8-1'!L17), '2-8-1'!L17, IF(ISNUMBER('2-8-1'!J17), '2-8-1'!J17, IF(ISNUMBER('2-8-1'!M17), '2-8-1'!M17, "XXX"))))</f>
        <v>0.55714285714285716</v>
      </c>
      <c r="W17" s="176">
        <f>IF(ISNUMBER('2-8-2'!K17), '2-8-2'!K17, IF(ISNUMBER('2-8-2'!L17), '2-8-2'!L17, IF(ISNUMBER('2-8-2'!J17), '2-8-2'!J17, IF(ISNUMBER('2-8-2'!M17), '2-8-2'!M17, "XXX"))))</f>
        <v>0.47857142857142859</v>
      </c>
      <c r="X17" s="176">
        <f>IF(ISNUMBER('3-1'!L16), '3-1'!L16, "XXX")</f>
        <v>0.71</v>
      </c>
      <c r="Y17" s="224">
        <f>'3-2'!T16</f>
        <v>0.448914021</v>
      </c>
    </row>
    <row r="18" spans="1:25" ht="15.75" customHeight="1">
      <c r="A18" s="19" t="s">
        <v>27</v>
      </c>
      <c r="B18" s="166" t="s">
        <v>27</v>
      </c>
      <c r="C18" s="175">
        <f>IF(ISNUMBER('1-1'!K18),'1-1'!K18, "XXX")</f>
        <v>6</v>
      </c>
      <c r="D18" s="175" t="str">
        <f>IF(UCDP!AB18, UCDP!AB18, "0.0")</f>
        <v>0.0</v>
      </c>
      <c r="E18" s="176">
        <f>IF(ISNUMBER('1-3'!L18), '1-3'!L18, IF(ISNUMBER('1-3'!M18), '1-3'!M18, IF(ISNUMBER('1-3'!P18), '1-3'!P18, IF(ISNUMBER('1-3'!Q18), '1-3'!Q18, "XXX"))))</f>
        <v>74.333333333333343</v>
      </c>
      <c r="F18" s="176">
        <f>IF(ISNUMBER('1-4'!AR18),'1-4'!AR18, IF(ISNUMBER('1-4'!AS18),'1-4'!AS18, IF(ISNUMBER('1-4'!AT18),'1-4'!AT18, IF(ISNUMBER('1-4'!AU18),'1-4'!AU18, IF(ISNUMBER('1-4'!AV18),'1-4'!AV18, "XXX")))))</f>
        <v>1</v>
      </c>
      <c r="G18" s="176">
        <f>IF(ISNUMBER('1-5'!K17),'1-5'!K17, "XXX")</f>
        <v>6.2</v>
      </c>
      <c r="H18" s="176">
        <f>IF(ISNUMBER('2-1-1'!K18), '2-1-1'!K18, IF(ISNUMBER('2-1-1'!L18), '2-1-1'!L18, IF(ISNUMBER('2-1-1'!M18), '2-1-1'!M18, "XXX")))</f>
        <v>0.45714285714285713</v>
      </c>
      <c r="I18" s="176">
        <f>IF(ISNUMBER('2-1-2'!F17),'2-1-2'!F17, "XXX")</f>
        <v>0.25322</v>
      </c>
      <c r="J18" s="176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176">
        <f>IF(ISNUMBER('2-2-2'!K18),'2-2-2'!K18,IF(ISNUMBER('2-2-2'!L18),'2-2-2'!L18,IF(ISNUMBER('2-2-2'!J18),'2-2-2'!J18,IF(ISNUMBER('2-2-2'!M18),'2-2-2'!M18,"XXX"))))</f>
        <v>0.40571428571428569</v>
      </c>
      <c r="L18" s="176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176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176">
        <f>IF(ISNUMBER('2-4-1'!Y18),'2-4-1'!Y18,IF(ISNUMBER('2-4-1'!X18),'2-4-1'!X18,IF(ISNUMBER('2-4-1'!Z18),'2-4-1'!Z18,IF(ISNUMBER('2-4-1'!W18),'2-4-1'!W18,IF(ISNUMBER('2-4-1'!V18),'2-4-1'!V18,'2019'!N18)))))</f>
        <v>10.176604718</v>
      </c>
      <c r="O18" s="176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176">
        <f>IF(ISNUMBER('2-5-1'!H250), '2-5-1'!H250, "XXX")</f>
        <v>0.43673019409179686</v>
      </c>
      <c r="Q18" s="176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176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176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176">
        <f>IF(ISNUMBER('2-7-1'!K18), '2-7-1'!K18, IF(ISNUMBER('2-7-1'!L18), '2-7-1'!L18, IF(ISNUMBER('2-7-1'!J18), '2-7-1'!J18, IF(ISNUMBER('2-7-1'!M18), '2-7-1'!M18, "XXX"))))</f>
        <v>0.42</v>
      </c>
      <c r="U18" s="176">
        <f>IF(ISNUMBER('2-7-2'!K18), '2-7-2'!K18, IF(ISNUMBER('2-7-2'!L18), '2-7-2'!L18, IF(ISNUMBER('2-7-2'!J18), '2-7-2'!J18, IF(ISNUMBER('2-7-2'!M18), '2-7-2'!M18, "XXX"))))</f>
        <v>0.26285714285714284</v>
      </c>
      <c r="V18" s="176">
        <f>IF(ISNUMBER('2-8-1'!K18), '2-8-1'!K18, IF(ISNUMBER('2-8-1'!L18), '2-8-1'!L18, IF(ISNUMBER('2-8-1'!J18), '2-8-1'!J18, IF(ISNUMBER('2-8-1'!M18), '2-8-1'!M18, "XXX"))))</f>
        <v>0.49428571428571427</v>
      </c>
      <c r="W18" s="176">
        <f>IF(ISNUMBER('2-8-2'!K18), '2-8-2'!K18, IF(ISNUMBER('2-8-2'!L18), '2-8-2'!L18, IF(ISNUMBER('2-8-2'!J18), '2-8-2'!J18, IF(ISNUMBER('2-8-2'!M18), '2-8-2'!M18, "XXX"))))</f>
        <v>0.38</v>
      </c>
      <c r="X18" s="176">
        <f>IF(ISNUMBER('3-1'!L17), '3-1'!L17, "XXX")</f>
        <v>0.629</v>
      </c>
      <c r="Y18" s="224">
        <f>'3-2'!T17</f>
        <v>1.2694888E-2</v>
      </c>
    </row>
    <row r="19" spans="1:25" ht="15.75" customHeight="1">
      <c r="A19" s="19" t="s">
        <v>28</v>
      </c>
      <c r="B19" s="166" t="s">
        <v>28</v>
      </c>
      <c r="C19" s="175">
        <f>IF(ISNUMBER('1-1'!K19),'1-1'!K19, "XXX")</f>
        <v>8.4</v>
      </c>
      <c r="D19" s="175" t="str">
        <f>IF(UCDP!AB19, UCDP!AB19, "0.0")</f>
        <v>0.0</v>
      </c>
      <c r="E19" s="176">
        <f>IF(ISNUMBER('1-3'!L19), '1-3'!L19, IF(ISNUMBER('1-3'!M19), '1-3'!M19, IF(ISNUMBER('1-3'!P19), '1-3'!P19, IF(ISNUMBER('1-3'!Q19), '1-3'!Q19, "XXX"))))</f>
        <v>71.166666666666671</v>
      </c>
      <c r="F19" s="176">
        <f>IF(ISNUMBER('1-4'!AR19),'1-4'!AR19, IF(ISNUMBER('1-4'!AS19),'1-4'!AS19, IF(ISNUMBER('1-4'!AT19),'1-4'!AT19, IF(ISNUMBER('1-4'!AU19),'1-4'!AU19, IF(ISNUMBER('1-4'!AV19),'1-4'!AV19, "XXX")))))</f>
        <v>2</v>
      </c>
      <c r="G19" s="176">
        <f>IF(ISNUMBER('1-5'!K18),'1-5'!K18, "XXX")</f>
        <v>6.1</v>
      </c>
      <c r="H19" s="176">
        <f>IF(ISNUMBER('2-1-1'!K19), '2-1-1'!K19, IF(ISNUMBER('2-1-1'!L19), '2-1-1'!L19, IF(ISNUMBER('2-1-1'!M19), '2-1-1'!M19, "XXX")))</f>
        <v>0.45571428571428568</v>
      </c>
      <c r="I19" s="176">
        <f>IF(ISNUMBER('2-1-2'!F18),'2-1-2'!F18, "XXX")</f>
        <v>0.40471000000000001</v>
      </c>
      <c r="J19" s="176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176">
        <f>IF(ISNUMBER('2-2-2'!K19),'2-2-2'!K19,IF(ISNUMBER('2-2-2'!L19),'2-2-2'!L19,IF(ISNUMBER('2-2-2'!J19),'2-2-2'!J19,IF(ISNUMBER('2-2-2'!M19),'2-2-2'!M19,"XXX"))))</f>
        <v>0.5485714285714286</v>
      </c>
      <c r="L19" s="176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176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176" t="str">
        <f>IF(ISNUMBER('2-4-1'!Y19),'2-4-1'!Y19,IF(ISNUMBER('2-4-1'!X19),'2-4-1'!X19,IF(ISNUMBER('2-4-1'!Z19),'2-4-1'!Z19,IF(ISNUMBER('2-4-1'!W19),'2-4-1'!W19,IF(ISNUMBER('2-4-1'!V19),'2-4-1'!V19,'2019'!N19)))))</f>
        <v>XXX</v>
      </c>
      <c r="O19" s="176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176">
        <f>IF(ISNUMBER('2-5-1'!H251), '2-5-1'!H251, "XXX")</f>
        <v>0.55816793441772461</v>
      </c>
      <c r="Q19" s="176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176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176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176">
        <f>IF(ISNUMBER('2-7-1'!K19), '2-7-1'!K19, IF(ISNUMBER('2-7-1'!L19), '2-7-1'!L19, IF(ISNUMBER('2-7-1'!J19), '2-7-1'!J19, IF(ISNUMBER('2-7-1'!M19), '2-7-1'!M19, "XXX"))))</f>
        <v>0.43857142857142856</v>
      </c>
      <c r="U19" s="176">
        <f>IF(ISNUMBER('2-7-2'!K19), '2-7-2'!K19, IF(ISNUMBER('2-7-2'!L19), '2-7-2'!L19, IF(ISNUMBER('2-7-2'!J19), '2-7-2'!J19, IF(ISNUMBER('2-7-2'!M19), '2-7-2'!M19, "XXX"))))</f>
        <v>0.38785714285714284</v>
      </c>
      <c r="V19" s="176">
        <f>IF(ISNUMBER('2-8-1'!K19), '2-8-1'!K19, IF(ISNUMBER('2-8-1'!L19), '2-8-1'!L19, IF(ISNUMBER('2-8-1'!J19), '2-8-1'!J19, IF(ISNUMBER('2-8-1'!M19), '2-8-1'!M19, "XXX"))))</f>
        <v>0.54714285714285715</v>
      </c>
      <c r="W19" s="176">
        <f>IF(ISNUMBER('2-8-2'!K19), '2-8-2'!K19, IF(ISNUMBER('2-8-2'!L19), '2-8-2'!L19, IF(ISNUMBER('2-8-2'!J19), '2-8-2'!J19, IF(ISNUMBER('2-8-2'!M19), '2-8-2'!M19, "XXX"))))</f>
        <v>0.35857142857142854</v>
      </c>
      <c r="X19" s="176">
        <f>IF(ISNUMBER('3-1'!L18), '3-1'!L18, "XXX")</f>
        <v>0.56200000000000006</v>
      </c>
      <c r="Y19" s="224">
        <f>'3-2'!T18</f>
        <v>-7.9936899000000006E-2</v>
      </c>
    </row>
    <row r="20" spans="1:25" ht="15.75" customHeight="1">
      <c r="A20" s="19" t="s">
        <v>29</v>
      </c>
      <c r="B20" s="166" t="s">
        <v>29</v>
      </c>
      <c r="C20" s="175">
        <f>IF(ISNUMBER('1-1'!K20),'1-1'!K20, "XXX")</f>
        <v>4.3</v>
      </c>
      <c r="D20" s="175" t="str">
        <f>IF(UCDP!AB20, UCDP!AB20, "0.0")</f>
        <v>0.0</v>
      </c>
      <c r="E20" s="176">
        <f>IF(ISNUMBER('1-3'!L20), '1-3'!L20, IF(ISNUMBER('1-3'!M20), '1-3'!M20, IF(ISNUMBER('1-3'!P20), '1-3'!P20, IF(ISNUMBER('1-3'!Q20), '1-3'!Q20, "XXX"))))</f>
        <v>83.833333333333343</v>
      </c>
      <c r="F20" s="176">
        <f>IF(ISNUMBER('1-4'!AR20),'1-4'!AR20, IF(ISNUMBER('1-4'!AS20),'1-4'!AS20, IF(ISNUMBER('1-4'!AT20),'1-4'!AT20, IF(ISNUMBER('1-4'!AU20),'1-4'!AU20, IF(ISNUMBER('1-4'!AV20),'1-4'!AV20, "XXX")))))</f>
        <v>2</v>
      </c>
      <c r="G20" s="176">
        <f>IF(ISNUMBER('1-5'!K19),'1-5'!K19, "XXX")</f>
        <v>4.7</v>
      </c>
      <c r="H20" s="176">
        <f>IF(ISNUMBER('2-1-1'!K20), '2-1-1'!K20, IF(ISNUMBER('2-1-1'!L20), '2-1-1'!L20, IF(ISNUMBER('2-1-1'!M20), '2-1-1'!M20, "XXX")))</f>
        <v>0.49857142857142855</v>
      </c>
      <c r="I20" s="176">
        <f>IF(ISNUMBER('2-1-2'!F19),'2-1-2'!F19, "XXX")</f>
        <v>0.42153000000000002</v>
      </c>
      <c r="J20" s="176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176">
        <f>IF(ISNUMBER('2-2-2'!K20),'2-2-2'!K20,IF(ISNUMBER('2-2-2'!L20),'2-2-2'!L20,IF(ISNUMBER('2-2-2'!J20),'2-2-2'!J20,IF(ISNUMBER('2-2-2'!M20),'2-2-2'!M20,"XXX"))))</f>
        <v>0.57000000000000006</v>
      </c>
      <c r="L20" s="176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176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176">
        <f>IF(ISNUMBER('2-4-1'!Y20),'2-4-1'!Y20,IF(ISNUMBER('2-4-1'!X20),'2-4-1'!X20,IF(ISNUMBER('2-4-1'!Z20),'2-4-1'!Z20,IF(ISNUMBER('2-4-1'!W20),'2-4-1'!W20,IF(ISNUMBER('2-4-1'!V20),'2-4-1'!V20,'2019'!N20)))))</f>
        <v>1.9</v>
      </c>
      <c r="O20" s="176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176">
        <f>IF(ISNUMBER('2-5-1'!H252), '2-5-1'!H252, "XXX")</f>
        <v>0.6190918445587158</v>
      </c>
      <c r="Q20" s="176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176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176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176">
        <f>IF(ISNUMBER('2-7-1'!K20), '2-7-1'!K20, IF(ISNUMBER('2-7-1'!L20), '2-7-1'!L20, IF(ISNUMBER('2-7-1'!J20), '2-7-1'!J20, IF(ISNUMBER('2-7-1'!M20), '2-7-1'!M20, "XXX"))))</f>
        <v>0.68428571428571427</v>
      </c>
      <c r="U20" s="176">
        <f>IF(ISNUMBER('2-7-2'!K20), '2-7-2'!K20, IF(ISNUMBER('2-7-2'!L20), '2-7-2'!L20, IF(ISNUMBER('2-7-2'!J20), '2-7-2'!J20, IF(ISNUMBER('2-7-2'!M20), '2-7-2'!M20, "XXX"))))</f>
        <v>0.6</v>
      </c>
      <c r="V20" s="176">
        <f>IF(ISNUMBER('2-8-1'!K20), '2-8-1'!K20, IF(ISNUMBER('2-8-1'!L20), '2-8-1'!L20, IF(ISNUMBER('2-8-1'!J20), '2-8-1'!J20, IF(ISNUMBER('2-8-1'!M20), '2-8-1'!M20, "XXX"))))</f>
        <v>0.64857142857142858</v>
      </c>
      <c r="W20" s="176">
        <f>IF(ISNUMBER('2-8-2'!K20), '2-8-2'!K20, IF(ISNUMBER('2-8-2'!L20), '2-8-2'!L20, IF(ISNUMBER('2-8-2'!J20), '2-8-2'!J20, IF(ISNUMBER('2-8-2'!M20), '2-8-2'!M20, "XXX"))))</f>
        <v>0.61</v>
      </c>
      <c r="X20" s="176">
        <f>IF(ISNUMBER('3-1'!L19), '3-1'!L19, "XXX")</f>
        <v>0.69899999999999995</v>
      </c>
      <c r="Y20" s="224">
        <f>'3-2'!T19</f>
        <v>0.444246262</v>
      </c>
    </row>
    <row r="21" spans="1:25" ht="15.75" customHeight="1">
      <c r="A21" s="19" t="s">
        <v>30</v>
      </c>
      <c r="B21" s="166" t="s">
        <v>30</v>
      </c>
      <c r="C21" s="175">
        <f>IF(ISNUMBER('1-1'!K21),'1-1'!K21, "XXX")</f>
        <v>3</v>
      </c>
      <c r="D21" s="175" t="str">
        <f>IF(UCDP!AB21, UCDP!AB21, "0.0")</f>
        <v>0.0</v>
      </c>
      <c r="E21" s="176">
        <f>IF(ISNUMBER('1-3'!L21), '1-3'!L21, IF(ISNUMBER('1-3'!M21), '1-3'!M21, IF(ISNUMBER('1-3'!P21), '1-3'!P21, IF(ISNUMBER('1-3'!Q21), '1-3'!Q21, "XXX"))))</f>
        <v>66.500000000000014</v>
      </c>
      <c r="F21" s="176">
        <f>IF(ISNUMBER('1-4'!AR21),'1-4'!AR21, IF(ISNUMBER('1-4'!AS21),'1-4'!AS21, IF(ISNUMBER('1-4'!AT21),'1-4'!AT21, IF(ISNUMBER('1-4'!AU21),'1-4'!AU21, IF(ISNUMBER('1-4'!AV21),'1-4'!AV21, "XXX")))))</f>
        <v>4</v>
      </c>
      <c r="G21" s="176">
        <f>IF(ISNUMBER('1-5'!K20),'1-5'!K20, "XXX")</f>
        <v>6.1</v>
      </c>
      <c r="H21" s="176">
        <f>IF(ISNUMBER('2-1-1'!K21), '2-1-1'!K21, IF(ISNUMBER('2-1-1'!L21), '2-1-1'!L21, IF(ISNUMBER('2-1-1'!M21), '2-1-1'!M21, "XXX")))</f>
        <v>0.56857142857142851</v>
      </c>
      <c r="I21" s="176">
        <f>IF(ISNUMBER('2-1-2'!F20),'2-1-2'!F20, "XXX")</f>
        <v>0.50249999999999995</v>
      </c>
      <c r="J21" s="176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176">
        <f>IF(ISNUMBER('2-2-2'!K21),'2-2-2'!K21,IF(ISNUMBER('2-2-2'!L21),'2-2-2'!L21,IF(ISNUMBER('2-2-2'!J21),'2-2-2'!J21,IF(ISNUMBER('2-2-2'!M21),'2-2-2'!M21,"XXX"))))</f>
        <v>0.37142857142857144</v>
      </c>
      <c r="L21" s="176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176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176">
        <f>IF(ISNUMBER('2-4-1'!Y21),'2-4-1'!Y21,IF(ISNUMBER('2-4-1'!X21),'2-4-1'!X21,IF(ISNUMBER('2-4-1'!Z21),'2-4-1'!Z21,IF(ISNUMBER('2-4-1'!W21),'2-4-1'!W21,IF(ISNUMBER('2-4-1'!V21),'2-4-1'!V21,'2019'!N21)))))</f>
        <v>18.26886721</v>
      </c>
      <c r="O21" s="176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176">
        <f>IF(ISNUMBER('2-5-1'!H253), '2-5-1'!H253, "XXX")</f>
        <v>0.25544664859771726</v>
      </c>
      <c r="Q21" s="176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176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176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176">
        <f>IF(ISNUMBER('2-7-1'!K21), '2-7-1'!K21, IF(ISNUMBER('2-7-1'!L21), '2-7-1'!L21, IF(ISNUMBER('2-7-1'!J21), '2-7-1'!J21, IF(ISNUMBER('2-7-1'!M21), '2-7-1'!M21, "XXX"))))</f>
        <v>0.58571428571428563</v>
      </c>
      <c r="U21" s="176">
        <f>IF(ISNUMBER('2-7-2'!K21), '2-7-2'!K21, IF(ISNUMBER('2-7-2'!L21), '2-7-2'!L21, IF(ISNUMBER('2-7-2'!J21), '2-7-2'!J21, IF(ISNUMBER('2-7-2'!M21), '2-7-2'!M21, "XXX"))))</f>
        <v>0.35928571428571426</v>
      </c>
      <c r="V21" s="176">
        <f>IF(ISNUMBER('2-8-1'!K21), '2-8-1'!K21, IF(ISNUMBER('2-8-1'!L21), '2-8-1'!L21, IF(ISNUMBER('2-8-1'!J21), '2-8-1'!J21, IF(ISNUMBER('2-8-1'!M21), '2-8-1'!M21, "XXX"))))</f>
        <v>0.52285714285714291</v>
      </c>
      <c r="W21" s="176">
        <f>IF(ISNUMBER('2-8-2'!K21), '2-8-2'!K21, IF(ISNUMBER('2-8-2'!L21), '2-8-2'!L21, IF(ISNUMBER('2-8-2'!J21), '2-8-2'!J21, IF(ISNUMBER('2-8-2'!M21), '2-8-2'!M21, "XXX"))))</f>
        <v>0.34857142857142859</v>
      </c>
      <c r="X21" s="176">
        <f>IF(ISNUMBER('3-1'!L20), '3-1'!L20, "XXX")</f>
        <v>0.80800000000000005</v>
      </c>
      <c r="Y21" s="224">
        <f>'3-2'!T20</f>
        <v>0.492306352</v>
      </c>
    </row>
    <row r="22" spans="1:25" ht="15.75" customHeight="1">
      <c r="A22" s="19" t="s">
        <v>31</v>
      </c>
      <c r="B22" s="166" t="s">
        <v>31</v>
      </c>
      <c r="C22" s="175">
        <f>IF(ISNUMBER('1-1'!K22),'1-1'!K22, "XXX")</f>
        <v>3.8</v>
      </c>
      <c r="D22" s="175" t="str">
        <f>IF(UCDP!AB22, UCDP!AB22, "0.0")</f>
        <v>0.0</v>
      </c>
      <c r="E22" s="176">
        <f>IF(ISNUMBER('1-3'!L22), '1-3'!L22, IF(ISNUMBER('1-3'!M22), '1-3'!M22, IF(ISNUMBER('1-3'!P22), '1-3'!P22, IF(ISNUMBER('1-3'!Q22), '1-3'!Q22, "XXX"))))</f>
        <v>85.166666666666671</v>
      </c>
      <c r="F22" s="176">
        <f>IF(ISNUMBER('1-4'!AR22),'1-4'!AR22, IF(ISNUMBER('1-4'!AS22),'1-4'!AS22, IF(ISNUMBER('1-4'!AT22),'1-4'!AT22, IF(ISNUMBER('1-4'!AU22),'1-4'!AU22, IF(ISNUMBER('1-4'!AV22),'1-4'!AV22, "XXX")))))</f>
        <v>2</v>
      </c>
      <c r="G22" s="176">
        <f>IF(ISNUMBER('1-5'!K21),'1-5'!K21, "XXX")</f>
        <v>7.9</v>
      </c>
      <c r="H22" s="176">
        <f>IF(ISNUMBER('2-1-1'!K22), '2-1-1'!K22, IF(ISNUMBER('2-1-1'!L22), '2-1-1'!L22, IF(ISNUMBER('2-1-1'!M22), '2-1-1'!M22, "XXX")))</f>
        <v>0.55428571428571427</v>
      </c>
      <c r="I22" s="176">
        <f>IF(ISNUMBER('2-1-2'!F21),'2-1-2'!F21, "XXX")</f>
        <v>0.35119</v>
      </c>
      <c r="J22" s="176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176">
        <f>IF(ISNUMBER('2-2-2'!K22),'2-2-2'!K22,IF(ISNUMBER('2-2-2'!L22),'2-2-2'!L22,IF(ISNUMBER('2-2-2'!J22),'2-2-2'!J22,IF(ISNUMBER('2-2-2'!M22),'2-2-2'!M22,"XXX"))))</f>
        <v>0.71285714285714286</v>
      </c>
      <c r="L22" s="176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176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176">
        <f>IF(ISNUMBER('2-4-1'!Y22),'2-4-1'!Y22,IF(ISNUMBER('2-4-1'!X22),'2-4-1'!X22,IF(ISNUMBER('2-4-1'!Z22),'2-4-1'!Z22,IF(ISNUMBER('2-4-1'!W22),'2-4-1'!W22,IF(ISNUMBER('2-4-1'!V22),'2-4-1'!V22,'2019'!N22)))))</f>
        <v>0.2</v>
      </c>
      <c r="O22" s="176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176" t="str">
        <f>IF(ISNUMBER('2-5-1'!H254), '2-5-1'!H254, "XXX")</f>
        <v>XXX</v>
      </c>
      <c r="Q22" s="176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176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176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176">
        <f>IF(ISNUMBER('2-7-1'!K22), '2-7-1'!K22, IF(ISNUMBER('2-7-1'!L22), '2-7-1'!L22, IF(ISNUMBER('2-7-1'!J22), '2-7-1'!J22, IF(ISNUMBER('2-7-1'!M22), '2-7-1'!M22, "XXX"))))</f>
        <v>0.61142857142857143</v>
      </c>
      <c r="U22" s="176">
        <f>IF(ISNUMBER('2-7-2'!K22), '2-7-2'!K22, IF(ISNUMBER('2-7-2'!L22), '2-7-2'!L22, IF(ISNUMBER('2-7-2'!J22), '2-7-2'!J22, IF(ISNUMBER('2-7-2'!M22), '2-7-2'!M22, "XXX"))))</f>
        <v>0.59285714285714286</v>
      </c>
      <c r="V22" s="176">
        <f>IF(ISNUMBER('2-8-1'!K22), '2-8-1'!K22, IF(ISNUMBER('2-8-1'!L22), '2-8-1'!L22, IF(ISNUMBER('2-8-1'!J22), '2-8-1'!J22, IF(ISNUMBER('2-8-1'!M22), '2-8-1'!M22, "XXX"))))</f>
        <v>0.66428571428571437</v>
      </c>
      <c r="W22" s="176">
        <f>IF(ISNUMBER('2-8-2'!K22), '2-8-2'!K22, IF(ISNUMBER('2-8-2'!L22), '2-8-2'!L22, IF(ISNUMBER('2-8-2'!J22), '2-8-2'!J22, IF(ISNUMBER('2-8-2'!M22), '2-8-2'!M22, "XXX"))))</f>
        <v>0.4757142857142857</v>
      </c>
      <c r="X22" s="176" t="str">
        <f>IF(ISNUMBER('3-1'!L21), '3-1'!L21, "XXX")</f>
        <v>XXX</v>
      </c>
      <c r="Y22" s="224">
        <f>'3-2'!T21</f>
        <v>-0.83504384799999998</v>
      </c>
    </row>
    <row r="23" spans="1:25" ht="15.75" customHeight="1">
      <c r="A23" s="19" t="s">
        <v>32</v>
      </c>
      <c r="B23" s="166" t="s">
        <v>32</v>
      </c>
      <c r="C23" s="175">
        <f>IF(ISNUMBER('1-1'!K23),'1-1'!K23, "XXX")</f>
        <v>4.5</v>
      </c>
      <c r="D23" s="175" t="str">
        <f>IF(UCDP!AB23, UCDP!AB23, "0.0")</f>
        <v>0.0</v>
      </c>
      <c r="E23" s="176">
        <f>IF(ISNUMBER('1-3'!L23), '1-3'!L23, IF(ISNUMBER('1-3'!M23), '1-3'!M23, IF(ISNUMBER('1-3'!P23), '1-3'!P23, IF(ISNUMBER('1-3'!Q23), '1-3'!Q23, "XXX"))))</f>
        <v>65.333333333333343</v>
      </c>
      <c r="F23" s="176">
        <f>IF(ISNUMBER('1-4'!AR23),'1-4'!AR23, IF(ISNUMBER('1-4'!AS23),'1-4'!AS23, IF(ISNUMBER('1-4'!AT23),'1-4'!AT23, IF(ISNUMBER('1-4'!AU23),'1-4'!AU23, IF(ISNUMBER('1-4'!AV23),'1-4'!AV23, "XXX")))))</f>
        <v>2</v>
      </c>
      <c r="G23" s="176">
        <f>IF(ISNUMBER('1-5'!K22),'1-5'!K22, "XXX")</f>
        <v>3.5</v>
      </c>
      <c r="H23" s="176">
        <f>IF(ISNUMBER('2-1-1'!K23), '2-1-1'!K23, IF(ISNUMBER('2-1-1'!L23), '2-1-1'!L23, IF(ISNUMBER('2-1-1'!M23), '2-1-1'!M23, "XXX")))</f>
        <v>0.57285714285714284</v>
      </c>
      <c r="I23" s="176">
        <f>IF(ISNUMBER('2-1-2'!F22),'2-1-2'!F22, "XXX")</f>
        <v>0.56023000000000001</v>
      </c>
      <c r="J23" s="176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176">
        <f>IF(ISNUMBER('2-2-2'!K23),'2-2-2'!K23,IF(ISNUMBER('2-2-2'!L23),'2-2-2'!L23,IF(ISNUMBER('2-2-2'!J23),'2-2-2'!J23,IF(ISNUMBER('2-2-2'!M23),'2-2-2'!M23,"XXX"))))</f>
        <v>0.58571428571428563</v>
      </c>
      <c r="L23" s="176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176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176">
        <f>IF(ISNUMBER('2-4-1'!Y23),'2-4-1'!Y23,IF(ISNUMBER('2-4-1'!X23),'2-4-1'!X23,IF(ISNUMBER('2-4-1'!Z23),'2-4-1'!Z23,IF(ISNUMBER('2-4-1'!W23),'2-4-1'!W23,IF(ISNUMBER('2-4-1'!V23),'2-4-1'!V23,'2019'!N23)))))</f>
        <v>18.5</v>
      </c>
      <c r="O23" s="176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176">
        <f>IF(ISNUMBER('2-5-1'!H255), '2-5-1'!H255, "XXX")</f>
        <v>0.21473228931427002</v>
      </c>
      <c r="Q23" s="176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176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176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176">
        <f>IF(ISNUMBER('2-7-1'!K23), '2-7-1'!K23, IF(ISNUMBER('2-7-1'!L23), '2-7-1'!L23, IF(ISNUMBER('2-7-1'!J23), '2-7-1'!J23, IF(ISNUMBER('2-7-1'!M23), '2-7-1'!M23, "XXX"))))</f>
        <v>0.51</v>
      </c>
      <c r="U23" s="176">
        <f>IF(ISNUMBER('2-7-2'!K23), '2-7-2'!K23, IF(ISNUMBER('2-7-2'!L23), '2-7-2'!L23, IF(ISNUMBER('2-7-2'!J23), '2-7-2'!J23, IF(ISNUMBER('2-7-2'!M23), '2-7-2'!M23, "XXX"))))</f>
        <v>0.42642857142857143</v>
      </c>
      <c r="V23" s="176">
        <f>IF(ISNUMBER('2-8-1'!K23), '2-8-1'!K23, IF(ISNUMBER('2-8-1'!L23), '2-8-1'!L23, IF(ISNUMBER('2-8-1'!J23), '2-8-1'!J23, IF(ISNUMBER('2-8-1'!M23), '2-8-1'!M23, "XXX"))))</f>
        <v>0.65285714285714291</v>
      </c>
      <c r="W23" s="176">
        <f>IF(ISNUMBER('2-8-2'!K23), '2-8-2'!K23, IF(ISNUMBER('2-8-2'!L23), '2-8-2'!L23, IF(ISNUMBER('2-8-2'!J23), '2-8-2'!J23, IF(ISNUMBER('2-8-2'!M23), '2-8-2'!M23, "XXX"))))</f>
        <v>0.45714285714285718</v>
      </c>
      <c r="X23" s="176">
        <f>IF(ISNUMBER('3-1'!L22), '3-1'!L22, "XXX")</f>
        <v>0.67700000000000005</v>
      </c>
      <c r="Y23" s="224">
        <f>'3-2'!T22</f>
        <v>0.44362634400000001</v>
      </c>
    </row>
    <row r="24" spans="1:25" ht="15.75" customHeight="1">
      <c r="A24" s="19" t="s">
        <v>33</v>
      </c>
      <c r="B24" s="166" t="s">
        <v>33</v>
      </c>
      <c r="C24" s="175">
        <f>IF(ISNUMBER('1-1'!K24),'1-1'!K24, "XXX")</f>
        <v>7.7</v>
      </c>
      <c r="D24" s="175">
        <f>IF(UCDP!AB24, UCDP!AB24, "0.0")</f>
        <v>3.8739309115315302E-3</v>
      </c>
      <c r="E24" s="177">
        <f>AVERAGE('1-3'!J24,'1-3'!P24)</f>
        <v>71.076876740490661</v>
      </c>
      <c r="F24" s="176">
        <f>IF(ISNUMBER('1-4'!AR24),'1-4'!AR24, IF(ISNUMBER('1-4'!AS24),'1-4'!AS24, IF(ISNUMBER('1-4'!AT24),'1-4'!AT24, IF(ISNUMBER('1-4'!AU24),'1-4'!AU24, IF(ISNUMBER('1-4'!AV24),'1-4'!AV24, "XXX")))))</f>
        <v>2</v>
      </c>
      <c r="G24" s="176">
        <f>IF(ISNUMBER('1-5'!K23),'1-5'!K23, "XXX")</f>
        <v>6.3</v>
      </c>
      <c r="H24" s="176">
        <f>IF(ISNUMBER('2-1-1'!K24), '2-1-1'!K24, IF(ISNUMBER('2-1-1'!L24), '2-1-1'!L24, IF(ISNUMBER('2-1-1'!M24), '2-1-1'!M24, "XXX")))</f>
        <v>0.34817879863651624</v>
      </c>
      <c r="I24" s="176">
        <f>IF(ISNUMBER('2-1-2'!F23),'2-1-2'!F23, "XXX")</f>
        <v>0.12318</v>
      </c>
      <c r="J24" s="176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176">
        <f>IF(ISNUMBER('2-2-2'!K24),'2-2-2'!K24,IF(ISNUMBER('2-2-2'!L24),'2-2-2'!L24,IF(ISNUMBER('2-2-2'!J24),'2-2-2'!J24,IF(ISNUMBER('2-2-2'!M24),'2-2-2'!M24,"XXX"))))</f>
        <v>0.27005582641666659</v>
      </c>
      <c r="L24" s="176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176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176">
        <f>IF(ISNUMBER('2-4-1'!Y24),'2-4-1'!Y24,IF(ISNUMBER('2-4-1'!X24),'2-4-1'!X24,IF(ISNUMBER('2-4-1'!Z24),'2-4-1'!Z24,IF(ISNUMBER('2-4-1'!W24),'2-4-1'!W24,IF(ISNUMBER('2-4-1'!V24),'2-4-1'!V24,'2019'!N24)))))</f>
        <v>0.1</v>
      </c>
      <c r="O24" s="176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176">
        <f>IF(ISNUMBER('2-5-1'!H256), '2-5-1'!H256, "XXX")</f>
        <v>0.36973667144775391</v>
      </c>
      <c r="Q24" s="176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176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176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176">
        <f>IF(ISNUMBER('2-7-1'!K24), '2-7-1'!K24, IF(ISNUMBER('2-7-1'!L24), '2-7-1'!L24, IF(ISNUMBER('2-7-1'!J24), '2-7-1'!J24, IF(ISNUMBER('2-7-1'!M24), '2-7-1'!M24, "XXX"))))</f>
        <v>0.4555094798333334</v>
      </c>
      <c r="U24" s="176">
        <f>IF(ISNUMBER('2-7-2'!K24), '2-7-2'!K24, IF(ISNUMBER('2-7-2'!L24), '2-7-2'!L24, IF(ISNUMBER('2-7-2'!J24), '2-7-2'!J24, IF(ISNUMBER('2-7-2'!M24), '2-7-2'!M24, "XXX"))))</f>
        <v>0.41</v>
      </c>
      <c r="V24" s="176">
        <f>IF(ISNUMBER('2-8-1'!K24), '2-8-1'!K24, IF(ISNUMBER('2-8-1'!L24), '2-8-1'!L24, IF(ISNUMBER('2-8-1'!J24), '2-8-1'!J24, IF(ISNUMBER('2-8-1'!M24), '2-8-1'!M24, "XXX"))))</f>
        <v>0.46522650011111116</v>
      </c>
      <c r="W24" s="176">
        <f>IF(ISNUMBER('2-8-2'!K24), '2-8-2'!K24, IF(ISNUMBER('2-8-2'!L24), '2-8-2'!L24, IF(ISNUMBER('2-8-2'!J24), '2-8-2'!J24, IF(ISNUMBER('2-8-2'!M24), '2-8-2'!M24, "XXX"))))</f>
        <v>0.49818844264444445</v>
      </c>
      <c r="X24" s="176">
        <f>IF(ISNUMBER('3-1'!L23), '3-1'!L23, "XXX")</f>
        <v>0.72499999999999998</v>
      </c>
      <c r="Y24" s="224">
        <f>'3-2'!T23</f>
        <v>6.1871830000000003E-2</v>
      </c>
    </row>
    <row r="25" spans="1:25" ht="15.75" customHeight="1">
      <c r="A25" s="19" t="s">
        <v>34</v>
      </c>
      <c r="B25" s="166" t="s">
        <v>34</v>
      </c>
      <c r="C25" s="175">
        <f>IF(ISNUMBER('1-1'!K25),'1-1'!K25, "XXX")</f>
        <v>8.6999999999999993</v>
      </c>
      <c r="D25" s="175">
        <f>IF(UCDP!AB25, UCDP!AB25, "0.0")</f>
        <v>3.9463210573964333E-2</v>
      </c>
      <c r="E25" s="176">
        <f>IF(ISNUMBER('1-3'!L25), '1-3'!L25, IF(ISNUMBER('1-3'!M25), '1-3'!M25, IF(ISNUMBER('1-3'!P25), '1-3'!P25, IF(ISNUMBER('1-3'!Q25), '1-3'!Q25, "XXX"))))</f>
        <v>55.333333333333336</v>
      </c>
      <c r="F25" s="176">
        <f>IF(ISNUMBER('1-4'!AR25),'1-4'!AR25, IF(ISNUMBER('1-4'!AS25),'1-4'!AS25, IF(ISNUMBER('1-4'!AT25),'1-4'!AT25, IF(ISNUMBER('1-4'!AU25),'1-4'!AU25, IF(ISNUMBER('1-4'!AV25),'1-4'!AV25, "XXX")))))</f>
        <v>4</v>
      </c>
      <c r="G25" s="176">
        <f>IF(ISNUMBER('1-5'!K24),'1-5'!K24, "XXX")</f>
        <v>8.5</v>
      </c>
      <c r="H25" s="176">
        <f>IF(ISNUMBER('2-1-1'!K25), '2-1-1'!K25, IF(ISNUMBER('2-1-1'!L25), '2-1-1'!L25, IF(ISNUMBER('2-1-1'!M25), '2-1-1'!M25, "XXX")))</f>
        <v>0.27428571428571424</v>
      </c>
      <c r="I25" s="176">
        <f>IF(ISNUMBER('2-1-2'!F24),'2-1-2'!F24, "XXX")</f>
        <v>3.3079999999999998E-2</v>
      </c>
      <c r="J25" s="176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176">
        <f>IF(ISNUMBER('2-2-2'!K25),'2-2-2'!K25,IF(ISNUMBER('2-2-2'!L25),'2-2-2'!L25,IF(ISNUMBER('2-2-2'!J25),'2-2-2'!J25,IF(ISNUMBER('2-2-2'!M25),'2-2-2'!M25,"XXX"))))</f>
        <v>0.38714285714285712</v>
      </c>
      <c r="L25" s="176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176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176">
        <f>IF(ISNUMBER('2-4-1'!Y25),'2-4-1'!Y25,IF(ISNUMBER('2-4-1'!X25),'2-4-1'!X25,IF(ISNUMBER('2-4-1'!Z25),'2-4-1'!Z25,IF(ISNUMBER('2-4-1'!W25),'2-4-1'!W25,IF(ISNUMBER('2-4-1'!V25),'2-4-1'!V25,'2019'!N25)))))</f>
        <v>2.6</v>
      </c>
      <c r="O25" s="176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176">
        <f>IF(ISNUMBER('2-5-1'!H257), '2-5-1'!H257, "XXX")</f>
        <v>0.4891377925872803</v>
      </c>
      <c r="Q25" s="176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176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176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176">
        <f>IF(ISNUMBER('2-7-1'!K25), '2-7-1'!K25, IF(ISNUMBER('2-7-1'!L25), '2-7-1'!L25, IF(ISNUMBER('2-7-1'!J25), '2-7-1'!J25, IF(ISNUMBER('2-7-1'!M25), '2-7-1'!M25, "XXX"))))</f>
        <v>0.38857142857142862</v>
      </c>
      <c r="U25" s="176">
        <f>IF(ISNUMBER('2-7-2'!K25), '2-7-2'!K25, IF(ISNUMBER('2-7-2'!L25), '2-7-2'!L25, IF(ISNUMBER('2-7-2'!J25), '2-7-2'!J25, IF(ISNUMBER('2-7-2'!M25), '2-7-2'!M25, "XXX"))))</f>
        <v>0.33142857142857146</v>
      </c>
      <c r="V25" s="176">
        <f>IF(ISNUMBER('2-8-1'!K25), '2-8-1'!K25, IF(ISNUMBER('2-8-1'!L25), '2-8-1'!L25, IF(ISNUMBER('2-8-1'!J25), '2-8-1'!J25, IF(ISNUMBER('2-8-1'!M25), '2-8-1'!M25, "XXX"))))</f>
        <v>0.59571428571428575</v>
      </c>
      <c r="W25" s="176">
        <f>IF(ISNUMBER('2-8-2'!K25), '2-8-2'!K25, IF(ISNUMBER('2-8-2'!L25), '2-8-2'!L25, IF(ISNUMBER('2-8-2'!J25), '2-8-2'!J25, IF(ISNUMBER('2-8-2'!M25), '2-8-2'!M25, "XXX"))))</f>
        <v>0.39714285714285713</v>
      </c>
      <c r="X25" s="176">
        <f>IF(ISNUMBER('3-1'!L24), '3-1'!L24, "XXX")</f>
        <v>0.16400000000000001</v>
      </c>
      <c r="Y25" s="224">
        <f>'3-2'!T24</f>
        <v>-1.4781649109999999</v>
      </c>
    </row>
    <row r="26" spans="1:25" ht="15.75" customHeight="1">
      <c r="A26" s="19" t="s">
        <v>35</v>
      </c>
      <c r="B26" s="166" t="s">
        <v>35</v>
      </c>
      <c r="C26" s="175">
        <f>IF(ISNUMBER('1-1'!K26),'1-1'!K26, "XXX")</f>
        <v>7.6</v>
      </c>
      <c r="D26" s="175" t="str">
        <f>IF(UCDP!AB26, UCDP!AB26, "0.0")</f>
        <v>0.0</v>
      </c>
      <c r="E26" s="176">
        <f>IF(ISNUMBER('1-3'!L26), '1-3'!L26, IF(ISNUMBER('1-3'!M26), '1-3'!M26, IF(ISNUMBER('1-3'!P26), '1-3'!P26, IF(ISNUMBER('1-3'!Q26), '1-3'!Q26, "XXX"))))</f>
        <v>68.333333333333329</v>
      </c>
      <c r="F26" s="176">
        <f>IF(ISNUMBER('1-4'!AR26),'1-4'!AR26, IF(ISNUMBER('1-4'!AS26),'1-4'!AS26, IF(ISNUMBER('1-4'!AT26),'1-4'!AT26, IF(ISNUMBER('1-4'!AU26),'1-4'!AU26, IF(ISNUMBER('1-4'!AV26),'1-4'!AV26, "XXX")))))</f>
        <v>3</v>
      </c>
      <c r="G26" s="176">
        <f>IF(ISNUMBER('1-5'!K25),'1-5'!K25, "XXX")</f>
        <v>7.9</v>
      </c>
      <c r="H26" s="176">
        <f>IF(ISNUMBER('2-1-1'!K26), '2-1-1'!K26, IF(ISNUMBER('2-1-1'!L26), '2-1-1'!L26, IF(ISNUMBER('2-1-1'!M26), '2-1-1'!M26, "XXX")))</f>
        <v>0.45285714285714285</v>
      </c>
      <c r="I26" s="176">
        <f>IF(ISNUMBER('2-1-2'!F25),'2-1-2'!F25, "XXX")</f>
        <v>0.24862000000000001</v>
      </c>
      <c r="J26" s="176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176">
        <f>IF(ISNUMBER('2-2-2'!K26),'2-2-2'!K26,IF(ISNUMBER('2-2-2'!L26),'2-2-2'!L26,IF(ISNUMBER('2-2-2'!J26),'2-2-2'!J26,IF(ISNUMBER('2-2-2'!M26),'2-2-2'!M26,"XXX"))))</f>
        <v>0.43714285714285717</v>
      </c>
      <c r="L26" s="176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176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176">
        <f>IF(ISNUMBER('2-4-1'!Y26),'2-4-1'!Y26,IF(ISNUMBER('2-4-1'!X26),'2-4-1'!X26,IF(ISNUMBER('2-4-1'!Z26),'2-4-1'!Z26,IF(ISNUMBER('2-4-1'!W26),'2-4-1'!W26,IF(ISNUMBER('2-4-1'!V26),'2-4-1'!V26,'2019'!N26)))))</f>
        <v>1.19048</v>
      </c>
      <c r="O26" s="176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176">
        <f>IF(ISNUMBER('2-5-1'!H258), '2-5-1'!H258, "XXX")</f>
        <v>0.17919692993164063</v>
      </c>
      <c r="Q26" s="176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176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176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176">
        <f>IF(ISNUMBER('2-7-1'!K26), '2-7-1'!K26, IF(ISNUMBER('2-7-1'!L26), '2-7-1'!L26, IF(ISNUMBER('2-7-1'!J26), '2-7-1'!J26, IF(ISNUMBER('2-7-1'!M26), '2-7-1'!M26, "XXX"))))</f>
        <v>0.39635954961111108</v>
      </c>
      <c r="U26" s="176">
        <f>IF(ISNUMBER('2-7-2'!K26), '2-7-2'!K26, IF(ISNUMBER('2-7-2'!L26), '2-7-2'!L26, IF(ISNUMBER('2-7-2'!J26), '2-7-2'!J26, IF(ISNUMBER('2-7-2'!M26), '2-7-2'!M26, "XXX"))))</f>
        <v>0.435</v>
      </c>
      <c r="V26" s="176">
        <f>IF(ISNUMBER('2-8-1'!K26), '2-8-1'!K26, IF(ISNUMBER('2-8-1'!L26), '2-8-1'!L26, IF(ISNUMBER('2-8-1'!J26), '2-8-1'!J26, IF(ISNUMBER('2-8-1'!M26), '2-8-1'!M26, "XXX"))))</f>
        <v>0.60285714285714287</v>
      </c>
      <c r="W26" s="176">
        <f>IF(ISNUMBER('2-8-2'!K26), '2-8-2'!K26, IF(ISNUMBER('2-8-2'!L26), '2-8-2'!L26, IF(ISNUMBER('2-8-2'!J26), '2-8-2'!J26, IF(ISNUMBER('2-8-2'!M26), '2-8-2'!M26, "XXX"))))</f>
        <v>0.42571428571428571</v>
      </c>
      <c r="X26" s="176">
        <f>IF(ISNUMBER('3-1'!L25), '3-1'!L25, "XXX")</f>
        <v>0.27600000000000002</v>
      </c>
      <c r="Y26" s="224">
        <f>'3-2'!T25</f>
        <v>-1.036355972</v>
      </c>
    </row>
    <row r="27" spans="1:25" ht="15.75" customHeight="1">
      <c r="A27" s="19" t="s">
        <v>36</v>
      </c>
      <c r="B27" s="166" t="s">
        <v>36</v>
      </c>
      <c r="C27" s="175">
        <f>IF(ISNUMBER('1-1'!K27),'1-1'!K27, "XXX")</f>
        <v>8</v>
      </c>
      <c r="D27" s="175">
        <f>IF(UCDP!AB27, UCDP!AB27, "0.0")</f>
        <v>0.16173857230498462</v>
      </c>
      <c r="E27" s="176">
        <f>IF(ISNUMBER('1-3'!L27), '1-3'!L27, IF(ISNUMBER('1-3'!M27), '1-3'!M27, IF(ISNUMBER('1-3'!P27), '1-3'!P27, IF(ISNUMBER('1-3'!Q27), '1-3'!Q27, "XXX"))))</f>
        <v>67.333333333333343</v>
      </c>
      <c r="F27" s="176">
        <f>IF(ISNUMBER('1-4'!AR27),'1-4'!AR27, IF(ISNUMBER('1-4'!AS27),'1-4'!AS27, IF(ISNUMBER('1-4'!AT27),'1-4'!AT27, IF(ISNUMBER('1-4'!AU27),'1-4'!AU27, IF(ISNUMBER('1-4'!AV27),'1-4'!AV27, "XXX")))))</f>
        <v>4</v>
      </c>
      <c r="G27" s="176">
        <f>IF(ISNUMBER('1-5'!K26),'1-5'!K26, "XXX")</f>
        <v>7.7</v>
      </c>
      <c r="H27" s="176">
        <f>IF(ISNUMBER('2-1-1'!K27), '2-1-1'!K27, IF(ISNUMBER('2-1-1'!L27), '2-1-1'!L27, IF(ISNUMBER('2-1-1'!M27), '2-1-1'!M27, "XXX")))</f>
        <v>0.30714285714285711</v>
      </c>
      <c r="I27" s="176">
        <f>IF(ISNUMBER('2-1-2'!F26),'2-1-2'!F26, "XXX")</f>
        <v>0.13095999999999999</v>
      </c>
      <c r="J27" s="176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176">
        <f>IF(ISNUMBER('2-2-2'!K27),'2-2-2'!K27,IF(ISNUMBER('2-2-2'!L27),'2-2-2'!L27,IF(ISNUMBER('2-2-2'!J27),'2-2-2'!J27,IF(ISNUMBER('2-2-2'!M27),'2-2-2'!M27,"XXX"))))</f>
        <v>0.59571428571428575</v>
      </c>
      <c r="L27" s="176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176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176">
        <f>IF(ISNUMBER('2-4-1'!Y27),'2-4-1'!Y27,IF(ISNUMBER('2-4-1'!X27),'2-4-1'!X27,IF(ISNUMBER('2-4-1'!Z27),'2-4-1'!Z27,IF(ISNUMBER('2-4-1'!W27),'2-4-1'!W27,IF(ISNUMBER('2-4-1'!V27),'2-4-1'!V27,'2019'!N27)))))</f>
        <v>0.8</v>
      </c>
      <c r="O27" s="176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176">
        <f>IF(ISNUMBER('2-5-1'!H259), '2-5-1'!H259, "XXX")</f>
        <v>6.1492912471294405E-3</v>
      </c>
      <c r="Q27" s="176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176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176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176">
        <f>IF(ISNUMBER('2-7-1'!K27), '2-7-1'!K27, IF(ISNUMBER('2-7-1'!L27), '2-7-1'!L27, IF(ISNUMBER('2-7-1'!J27), '2-7-1'!J27, IF(ISNUMBER('2-7-1'!M27), '2-7-1'!M27, "XXX"))))</f>
        <v>0.59285714285714286</v>
      </c>
      <c r="U27" s="176">
        <f>IF(ISNUMBER('2-7-2'!K27), '2-7-2'!K27, IF(ISNUMBER('2-7-2'!L27), '2-7-2'!L27, IF(ISNUMBER('2-7-2'!J27), '2-7-2'!J27, IF(ISNUMBER('2-7-2'!M27), '2-7-2'!M27, "XXX"))))</f>
        <v>0.39857142857142858</v>
      </c>
      <c r="V27" s="176">
        <f>IF(ISNUMBER('2-8-1'!K27), '2-8-1'!K27, IF(ISNUMBER('2-8-1'!L27), '2-8-1'!L27, IF(ISNUMBER('2-8-1'!J27), '2-8-1'!J27, IF(ISNUMBER('2-8-1'!M27), '2-8-1'!M27, "XXX"))))</f>
        <v>0.62142857142857133</v>
      </c>
      <c r="W27" s="176">
        <f>IF(ISNUMBER('2-8-2'!K27), '2-8-2'!K27, IF(ISNUMBER('2-8-2'!L27), '2-8-2'!L27, IF(ISNUMBER('2-8-2'!J27), '2-8-2'!J27, IF(ISNUMBER('2-8-2'!M27), '2-8-2'!M27, "XXX"))))</f>
        <v>0.49857142857142861</v>
      </c>
      <c r="X27" s="176">
        <f>IF(ISNUMBER('3-1'!L26), '3-1'!L26, "XXX")</f>
        <v>0.33</v>
      </c>
      <c r="Y27" s="224">
        <f>'3-2'!T26</f>
        <v>-0.96320039000000002</v>
      </c>
    </row>
    <row r="28" spans="1:25" ht="15.75" customHeight="1">
      <c r="A28" s="19" t="s">
        <v>37</v>
      </c>
      <c r="B28" s="166" t="s">
        <v>37</v>
      </c>
      <c r="C28" s="175">
        <f>IF(ISNUMBER('1-1'!K28),'1-1'!K28, "XXX")</f>
        <v>1</v>
      </c>
      <c r="D28" s="175" t="str">
        <f>IF(UCDP!AB28, UCDP!AB28, "0.0")</f>
        <v>0.0</v>
      </c>
      <c r="E28" s="176">
        <f>IF(ISNUMBER('1-3'!L28), '1-3'!L28, IF(ISNUMBER('1-3'!M28), '1-3'!M28, IF(ISNUMBER('1-3'!P28), '1-3'!P28, IF(ISNUMBER('1-3'!Q28), '1-3'!Q28, "XXX"))))</f>
        <v>92.833333333333343</v>
      </c>
      <c r="F28" s="176">
        <f>IF(ISNUMBER('1-4'!AR28),'1-4'!AR28, IF(ISNUMBER('1-4'!AS28),'1-4'!AS28, IF(ISNUMBER('1-4'!AT28),'1-4'!AT28, IF(ISNUMBER('1-4'!AU28),'1-4'!AU28, IF(ISNUMBER('1-4'!AV28),'1-4'!AV28, "XXX")))))</f>
        <v>1</v>
      </c>
      <c r="G28" s="176">
        <f>IF(ISNUMBER('1-5'!K27),'1-5'!K27, "XXX")</f>
        <v>1.5</v>
      </c>
      <c r="H28" s="176">
        <f>IF(ISNUMBER('2-1-1'!K28), '2-1-1'!K28, IF(ISNUMBER('2-1-1'!L28), '2-1-1'!L28, IF(ISNUMBER('2-1-1'!M28), '2-1-1'!M28, "XXX")))</f>
        <v>0.81428571428571428</v>
      </c>
      <c r="I28" s="176">
        <f>IF(ISNUMBER('2-1-2'!F27),'2-1-2'!F27, "XXX")</f>
        <v>0.67173000000000005</v>
      </c>
      <c r="J28" s="176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176">
        <f>IF(ISNUMBER('2-2-2'!K28),'2-2-2'!K28,IF(ISNUMBER('2-2-2'!L28),'2-2-2'!L28,IF(ISNUMBER('2-2-2'!J28),'2-2-2'!J28,IF(ISNUMBER('2-2-2'!M28),'2-2-2'!M28,"XXX"))))</f>
        <v>0.78714285714285714</v>
      </c>
      <c r="L28" s="176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176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176">
        <f>IF(ISNUMBER('2-4-1'!Y28),'2-4-1'!Y28,IF(ISNUMBER('2-4-1'!X28),'2-4-1'!X28,IF(ISNUMBER('2-4-1'!Z28),'2-4-1'!Z28,IF(ISNUMBER('2-4-1'!W28),'2-4-1'!W28,IF(ISNUMBER('2-4-1'!V28),'2-4-1'!V28,'2019'!N28)))))</f>
        <v>17.213000000000001</v>
      </c>
      <c r="O28" s="176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176" t="str">
        <f>IF(ISNUMBER('2-5-1'!H260), '2-5-1'!H260, "XXX")</f>
        <v>XXX</v>
      </c>
      <c r="Q28" s="176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176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176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176">
        <f>IF(ISNUMBER('2-7-1'!K28), '2-7-1'!K28, IF(ISNUMBER('2-7-1'!L28), '2-7-1'!L28, IF(ISNUMBER('2-7-1'!J28), '2-7-1'!J28, IF(ISNUMBER('2-7-1'!M28), '2-7-1'!M28, "XXX"))))</f>
        <v>0.84142857142857141</v>
      </c>
      <c r="U28" s="176">
        <f>IF(ISNUMBER('2-7-2'!K28), '2-7-2'!K28, IF(ISNUMBER('2-7-2'!L28), '2-7-2'!L28, IF(ISNUMBER('2-7-2'!J28), '2-7-2'!J28, IF(ISNUMBER('2-7-2'!M28), '2-7-2'!M28, "XXX"))))</f>
        <v>0.73928571428571421</v>
      </c>
      <c r="V28" s="176">
        <f>IF(ISNUMBER('2-8-1'!K28), '2-8-1'!K28, IF(ISNUMBER('2-8-1'!L28), '2-8-1'!L28, IF(ISNUMBER('2-8-1'!J28), '2-8-1'!J28, IF(ISNUMBER('2-8-1'!M28), '2-8-1'!M28, "XXX"))))</f>
        <v>0.74714285714285722</v>
      </c>
      <c r="W28" s="176">
        <f>IF(ISNUMBER('2-8-2'!K28), '2-8-2'!K28, IF(ISNUMBER('2-8-2'!L28), '2-8-2'!L28, IF(ISNUMBER('2-8-2'!J28), '2-8-2'!J28, IF(ISNUMBER('2-8-2'!M28), '2-8-2'!M28, "XXX"))))</f>
        <v>0.66142857142857137</v>
      </c>
      <c r="X28" s="176">
        <f>IF(ISNUMBER('3-1'!L27), '3-1'!L27, "XXX")</f>
        <v>0.84099999999999997</v>
      </c>
      <c r="Y28" s="224">
        <f>'3-2'!T27</f>
        <v>1.467557311</v>
      </c>
    </row>
    <row r="29" spans="1:25" ht="15.75" customHeight="1">
      <c r="A29" s="19" t="s">
        <v>38</v>
      </c>
      <c r="B29" s="166" t="s">
        <v>38</v>
      </c>
      <c r="C29" s="175">
        <f>IF(ISNUMBER('1-1'!K29),'1-1'!K29, "XXX")</f>
        <v>9.5</v>
      </c>
      <c r="D29" s="175">
        <f>IF(UCDP!AB29, UCDP!AB29, "0.0")</f>
        <v>7.3771580315696389E-2</v>
      </c>
      <c r="E29" s="176" t="str">
        <f>IF(ISNUMBER('1-3'!L29), '1-3'!L29, IF(ISNUMBER('1-3'!M29), '1-3'!M29, IF(ISNUMBER('1-3'!P29), '1-3'!P29, IF(ISNUMBER('1-3'!Q29), '1-3'!Q29, "XXX"))))</f>
        <v>XXX</v>
      </c>
      <c r="F29" s="176">
        <f>IF(ISNUMBER('1-4'!AR29),'1-4'!AR29, IF(ISNUMBER('1-4'!AS29),'1-4'!AS29, IF(ISNUMBER('1-4'!AT29),'1-4'!AT29, IF(ISNUMBER('1-4'!AU29),'1-4'!AU29, IF(ISNUMBER('1-4'!AV29),'1-4'!AV29, "XXX")))))</f>
        <v>4</v>
      </c>
      <c r="G29" s="176">
        <f>IF(ISNUMBER('1-5'!K28),'1-5'!K28, "XXX")</f>
        <v>9.9</v>
      </c>
      <c r="H29" s="176" t="str">
        <f>IF(ISNUMBER('2-1-1'!K29), '2-1-1'!K29, IF(ISNUMBER('2-1-1'!L29), '2-1-1'!L29, IF(ISNUMBER('2-1-1'!M29), '2-1-1'!M29, "XXX")))</f>
        <v>XXX</v>
      </c>
      <c r="I29" s="176">
        <f>IF(ISNUMBER('2-1-2'!F28),'2-1-2'!F28, "XXX")</f>
        <v>3.8129999999999997E-2</v>
      </c>
      <c r="J29" s="176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176" t="str">
        <f>IF(ISNUMBER('2-2-2'!K29),'2-2-2'!K29,IF(ISNUMBER('2-2-2'!L29),'2-2-2'!L29,IF(ISNUMBER('2-2-2'!J29),'2-2-2'!J29,IF(ISNUMBER('2-2-2'!M29),'2-2-2'!M29,"XXX"))))</f>
        <v>XXX</v>
      </c>
      <c r="L29" s="176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176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176">
        <f>IF(ISNUMBER('2-4-1'!Y29),'2-4-1'!Y29,IF(ISNUMBER('2-4-1'!X29),'2-4-1'!X29,IF(ISNUMBER('2-4-1'!Z29),'2-4-1'!Z29,IF(ISNUMBER('2-4-1'!W29),'2-4-1'!W29,IF(ISNUMBER('2-4-1'!V29),'2-4-1'!V29,'2019'!N29)))))</f>
        <v>2.0085384899999998</v>
      </c>
      <c r="O29" s="176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176">
        <f>IF(ISNUMBER('2-5-1'!H261), '2-5-1'!H261, "XXX")</f>
        <v>0.51651091575622554</v>
      </c>
      <c r="Q29" s="176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176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176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176" t="str">
        <f>IF(ISNUMBER('2-7-1'!K29), '2-7-1'!K29, IF(ISNUMBER('2-7-1'!L29), '2-7-1'!L29, IF(ISNUMBER('2-7-1'!J29), '2-7-1'!J29, IF(ISNUMBER('2-7-1'!M29), '2-7-1'!M29, "XXX"))))</f>
        <v>XXX</v>
      </c>
      <c r="U29" s="176" t="str">
        <f>IF(ISNUMBER('2-7-2'!K29), '2-7-2'!K29, IF(ISNUMBER('2-7-2'!L29), '2-7-2'!L29, IF(ISNUMBER('2-7-2'!J29), '2-7-2'!J29, IF(ISNUMBER('2-7-2'!M29), '2-7-2'!M29, "XXX"))))</f>
        <v>XXX</v>
      </c>
      <c r="V29" s="176" t="str">
        <f>IF(ISNUMBER('2-8-1'!K29), '2-8-1'!K29, IF(ISNUMBER('2-8-1'!L29), '2-8-1'!L29, IF(ISNUMBER('2-8-1'!J29), '2-8-1'!J29, IF(ISNUMBER('2-8-1'!M29), '2-8-1'!M29, "XXX"))))</f>
        <v>XXX</v>
      </c>
      <c r="W29" s="176" t="str">
        <f>IF(ISNUMBER('2-8-2'!K29), '2-8-2'!K29, IF(ISNUMBER('2-8-2'!L29), '2-8-2'!L29, IF(ISNUMBER('2-8-2'!J29), '2-8-2'!J29, IF(ISNUMBER('2-8-2'!M29), '2-8-2'!M29, "XXX"))))</f>
        <v>XXX</v>
      </c>
      <c r="X29" s="176">
        <f>IF(ISNUMBER('3-1'!L28), '3-1'!L28, "XXX")</f>
        <v>0.39500000000000002</v>
      </c>
      <c r="Y29" s="224">
        <f>'3-2'!T28</f>
        <v>-1.011749268</v>
      </c>
    </row>
    <row r="30" spans="1:25" ht="15.75" customHeight="1">
      <c r="A30" s="19" t="s">
        <v>39</v>
      </c>
      <c r="B30" s="166" t="s">
        <v>39</v>
      </c>
      <c r="C30" s="175">
        <f>IF(ISNUMBER('1-1'!K30),'1-1'!K30, "XXX")</f>
        <v>8.5</v>
      </c>
      <c r="D30" s="175">
        <f>IF(UCDP!AB30, UCDP!AB30, "0.0")</f>
        <v>5.5641196742698976E-2</v>
      </c>
      <c r="E30" s="176">
        <f>IF(ISNUMBER('1-3'!L30), '1-3'!L30, IF(ISNUMBER('1-3'!M30), '1-3'!M30, IF(ISNUMBER('1-3'!P30), '1-3'!P30, IF(ISNUMBER('1-3'!Q30), '1-3'!Q30, "XXX"))))</f>
        <v>48.500000000000007</v>
      </c>
      <c r="F30" s="176">
        <f>IF(ISNUMBER('1-4'!AR30),'1-4'!AR30, IF(ISNUMBER('1-4'!AS30),'1-4'!AS30, IF(ISNUMBER('1-4'!AT30),'1-4'!AT30, IF(ISNUMBER('1-4'!AU30),'1-4'!AU30, IF(ISNUMBER('1-4'!AV30),'1-4'!AV30, "XXX")))))</f>
        <v>4</v>
      </c>
      <c r="G30" s="176">
        <f>IF(ISNUMBER('1-5'!K29),'1-5'!K29, "XXX")</f>
        <v>9.3000000000000007</v>
      </c>
      <c r="H30" s="176">
        <f>IF(ISNUMBER('2-1-1'!K30), '2-1-1'!K30, IF(ISNUMBER('2-1-1'!L30), '2-1-1'!L30, IF(ISNUMBER('2-1-1'!M30), '2-1-1'!M30, "XXX")))</f>
        <v>0.25</v>
      </c>
      <c r="I30" s="176">
        <f>IF(ISNUMBER('2-1-2'!F29),'2-1-2'!F29, "XXX")</f>
        <v>4.7550000000000002E-2</v>
      </c>
      <c r="J30" s="176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176">
        <f>IF(ISNUMBER('2-2-2'!K30),'2-2-2'!K30,IF(ISNUMBER('2-2-2'!L30),'2-2-2'!L30,IF(ISNUMBER('2-2-2'!J30),'2-2-2'!J30,IF(ISNUMBER('2-2-2'!M30),'2-2-2'!M30,"XXX"))))</f>
        <v>0.35571428571428576</v>
      </c>
      <c r="L30" s="176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176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176">
        <f>IF(ISNUMBER('2-4-1'!Y30),'2-4-1'!Y30,IF(ISNUMBER('2-4-1'!X30),'2-4-1'!X30,IF(ISNUMBER('2-4-1'!Z30),'2-4-1'!Z30,IF(ISNUMBER('2-4-1'!W30),'2-4-1'!W30,IF(ISNUMBER('2-4-1'!V30),'2-4-1'!V30,'2019'!N30)))))</f>
        <v>0.6</v>
      </c>
      <c r="O30" s="176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176">
        <f>IF(ISNUMBER('2-5-1'!H262), '2-5-1'!H262, "XXX")</f>
        <v>0.14949174000000001</v>
      </c>
      <c r="Q30" s="176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176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176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176">
        <f>IF(ISNUMBER('2-7-1'!K30), '2-7-1'!K30, IF(ISNUMBER('2-7-1'!L30), '2-7-1'!L30, IF(ISNUMBER('2-7-1'!J30), '2-7-1'!J30, IF(ISNUMBER('2-7-1'!M30), '2-7-1'!M30, "XXX"))))</f>
        <v>0.42</v>
      </c>
      <c r="U30" s="176">
        <f>IF(ISNUMBER('2-7-2'!K30), '2-7-2'!K30, IF(ISNUMBER('2-7-2'!L30), '2-7-2'!L30, IF(ISNUMBER('2-7-2'!J30), '2-7-2'!J30, IF(ISNUMBER('2-7-2'!M30), '2-7-2'!M30, "XXX"))))</f>
        <v>0.30499999999999999</v>
      </c>
      <c r="V30" s="176">
        <f>IF(ISNUMBER('2-8-1'!K30), '2-8-1'!K30, IF(ISNUMBER('2-8-1'!L30), '2-8-1'!L30, IF(ISNUMBER('2-8-1'!J30), '2-8-1'!J30, IF(ISNUMBER('2-8-1'!M30), '2-8-1'!M30, "XXX"))))</f>
        <v>0.45428571428571429</v>
      </c>
      <c r="W30" s="176">
        <f>IF(ISNUMBER('2-8-2'!K30), '2-8-2'!K30, IF(ISNUMBER('2-8-2'!L30), '2-8-2'!L30, IF(ISNUMBER('2-8-2'!J30), '2-8-2'!J30, IF(ISNUMBER('2-8-2'!M30), '2-8-2'!M30, "XXX"))))</f>
        <v>0.4042857142857143</v>
      </c>
      <c r="X30" s="176">
        <f>IF(ISNUMBER('3-1'!L29), '3-1'!L29, "XXX")</f>
        <v>0.27600000000000002</v>
      </c>
      <c r="Y30" s="224">
        <f>'3-2'!T29</f>
        <v>-1.289147496</v>
      </c>
    </row>
    <row r="31" spans="1:25" ht="15.75" customHeight="1">
      <c r="A31" s="19" t="s">
        <v>40</v>
      </c>
      <c r="B31" s="166" t="s">
        <v>40</v>
      </c>
      <c r="C31" s="175">
        <f>IF(ISNUMBER('1-1'!K31),'1-1'!K31, "XXX")</f>
        <v>2.2999999999999998</v>
      </c>
      <c r="D31" s="175" t="str">
        <f>IF(UCDP!AB31, UCDP!AB31, "0.0")</f>
        <v>0.0</v>
      </c>
      <c r="E31" s="176">
        <f>IF(ISNUMBER('1-3'!L31), '1-3'!L31, IF(ISNUMBER('1-3'!M31), '1-3'!M31, IF(ISNUMBER('1-3'!P31), '1-3'!P31, IF(ISNUMBER('1-3'!Q31), '1-3'!Q31, "XXX"))))</f>
        <v>86.666666666666671</v>
      </c>
      <c r="F31" s="176">
        <f>IF(ISNUMBER('1-4'!AR31),'1-4'!AR31, IF(ISNUMBER('1-4'!AS31),'1-4'!AS31, IF(ISNUMBER('1-4'!AT31),'1-4'!AT31, IF(ISNUMBER('1-4'!AU31),'1-4'!AU31, IF(ISNUMBER('1-4'!AV31),'1-4'!AV31, "XXX")))))</f>
        <v>2</v>
      </c>
      <c r="G31" s="176">
        <f>IF(ISNUMBER('1-5'!K30),'1-5'!K30, "XXX")</f>
        <v>3.2</v>
      </c>
      <c r="H31" s="176">
        <f>IF(ISNUMBER('2-1-1'!K31), '2-1-1'!K31, IF(ISNUMBER('2-1-1'!L31), '2-1-1'!L31, IF(ISNUMBER('2-1-1'!M31), '2-1-1'!M31, "XXX")))</f>
        <v>0.6657142857142857</v>
      </c>
      <c r="I31" s="176">
        <f>IF(ISNUMBER('2-1-2'!F30),'2-1-2'!F30, "XXX")</f>
        <v>0.49704999999999999</v>
      </c>
      <c r="J31" s="176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176">
        <f>IF(ISNUMBER('2-2-2'!K31),'2-2-2'!K31,IF(ISNUMBER('2-2-2'!L31),'2-2-2'!L31,IF(ISNUMBER('2-2-2'!J31),'2-2-2'!J31,IF(ISNUMBER('2-2-2'!M31),'2-2-2'!M31,"XXX"))))</f>
        <v>0.43571428571428567</v>
      </c>
      <c r="L31" s="176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176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176">
        <f>IF(ISNUMBER('2-4-1'!Y31),'2-4-1'!Y31,IF(ISNUMBER('2-4-1'!X31),'2-4-1'!X31,IF(ISNUMBER('2-4-1'!Z31),'2-4-1'!Z31,IF(ISNUMBER('2-4-1'!W31),'2-4-1'!W31,IF(ISNUMBER('2-4-1'!V31),'2-4-1'!V31,'2019'!N31)))))</f>
        <v>15.340999999999999</v>
      </c>
      <c r="O31" s="176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176">
        <f>IF(ISNUMBER('2-5-1'!H263), '2-5-1'!H263, "XXX")</f>
        <v>0.72847476005554201</v>
      </c>
      <c r="Q31" s="176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176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176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176">
        <f>IF(ISNUMBER('2-7-1'!K31), '2-7-1'!K31, IF(ISNUMBER('2-7-1'!L31), '2-7-1'!L31, IF(ISNUMBER('2-7-1'!J31), '2-7-1'!J31, IF(ISNUMBER('2-7-1'!M31), '2-7-1'!M31, "XXX"))))</f>
        <v>0.70857142857142852</v>
      </c>
      <c r="U31" s="176">
        <f>IF(ISNUMBER('2-7-2'!K31), '2-7-2'!K31, IF(ISNUMBER('2-7-2'!L31), '2-7-2'!L31, IF(ISNUMBER('2-7-2'!J31), '2-7-2'!J31, IF(ISNUMBER('2-7-2'!M31), '2-7-2'!M31, "XXX"))))</f>
        <v>0.59071428571428564</v>
      </c>
      <c r="V31" s="176">
        <f>IF(ISNUMBER('2-8-1'!K31), '2-8-1'!K31, IF(ISNUMBER('2-8-1'!L31), '2-8-1'!L31, IF(ISNUMBER('2-8-1'!J31), '2-8-1'!J31, IF(ISNUMBER('2-8-1'!M31), '2-8-1'!M31, "XXX"))))</f>
        <v>0.67428571428571427</v>
      </c>
      <c r="W31" s="176">
        <f>IF(ISNUMBER('2-8-2'!K31), '2-8-2'!K31, IF(ISNUMBER('2-8-2'!L31), '2-8-2'!L31, IF(ISNUMBER('2-8-2'!J31), '2-8-2'!J31, IF(ISNUMBER('2-8-2'!M31), '2-8-2'!M31, "XXX"))))</f>
        <v>0.57428571428571418</v>
      </c>
      <c r="X31" s="176">
        <f>IF(ISNUMBER('3-1'!L30), '3-1'!L30, "XXX")</f>
        <v>0.89100000000000001</v>
      </c>
      <c r="Y31" s="224">
        <f>'3-2'!T30</f>
        <v>1.0260877610000001</v>
      </c>
    </row>
    <row r="32" spans="1:25" ht="15.75" customHeight="1">
      <c r="A32" s="19" t="s">
        <v>41</v>
      </c>
      <c r="B32" s="166" t="s">
        <v>41</v>
      </c>
      <c r="C32" s="175">
        <f>IF(ISNUMBER('1-1'!K32),'1-1'!K32, "XXX")</f>
        <v>2.9</v>
      </c>
      <c r="D32" s="175" t="str">
        <f>IF(UCDP!AB32, UCDP!AB32, "0.0")</f>
        <v>0.0</v>
      </c>
      <c r="E32" s="176">
        <f>IF(ISNUMBER('1-3'!L32), '1-3'!L32, IF(ISNUMBER('1-3'!M32), '1-3'!M32, IF(ISNUMBER('1-3'!P32), '1-3'!P32, IF(ISNUMBER('1-3'!Q32), '1-3'!Q32, "XXX"))))</f>
        <v>80.333333333333343</v>
      </c>
      <c r="F32" s="176">
        <f>IF(ISNUMBER('1-4'!AR32),'1-4'!AR32, IF(ISNUMBER('1-4'!AS32),'1-4'!AS32, IF(ISNUMBER('1-4'!AT32),'1-4'!AT32, IF(ISNUMBER('1-4'!AU32),'1-4'!AU32, IF(ISNUMBER('1-4'!AV32),'1-4'!AV32, "XXX")))))</f>
        <v>4</v>
      </c>
      <c r="G32" s="176">
        <f>IF(ISNUMBER('1-5'!K31),'1-5'!K31, "XXX")</f>
        <v>8.6999999999999993</v>
      </c>
      <c r="H32" s="176">
        <f>IF(ISNUMBER('2-1-1'!K32), '2-1-1'!K32, IF(ISNUMBER('2-1-1'!L32), '2-1-1'!L32, IF(ISNUMBER('2-1-1'!M32), '2-1-1'!M32, "XXX")))</f>
        <v>0.67285714285714282</v>
      </c>
      <c r="I32" s="176">
        <f>IF(ISNUMBER('2-1-2'!F31),'2-1-2'!F31, "XXX")</f>
        <v>0.36726999999999999</v>
      </c>
      <c r="J32" s="176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176">
        <f>IF(ISNUMBER('2-2-2'!K32),'2-2-2'!K32,IF(ISNUMBER('2-2-2'!L32),'2-2-2'!L32,IF(ISNUMBER('2-2-2'!J32),'2-2-2'!J32,IF(ISNUMBER('2-2-2'!M32),'2-2-2'!M32,"XXX"))))</f>
        <v>0.64714285714285713</v>
      </c>
      <c r="L32" s="176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176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176">
        <f>IF(ISNUMBER('2-4-1'!Y32),'2-4-1'!Y32,IF(ISNUMBER('2-4-1'!X32),'2-4-1'!X32,IF(ISNUMBER('2-4-1'!Z32),'2-4-1'!Z32,IF(ISNUMBER('2-4-1'!W32),'2-4-1'!W32,IF(ISNUMBER('2-4-1'!V32),'2-4-1'!V32,'2019'!N32)))))</f>
        <v>6.2830371798263531</v>
      </c>
      <c r="O32" s="176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176">
        <f>IF(ISNUMBER('2-5-1'!H264), '2-5-1'!H264, "XXX")</f>
        <v>0.24880714416503907</v>
      </c>
      <c r="Q32" s="176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176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176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176">
        <f>IF(ISNUMBER('2-7-1'!K32), '2-7-1'!K32, IF(ISNUMBER('2-7-1'!L32), '2-7-1'!L32, IF(ISNUMBER('2-7-1'!J32), '2-7-1'!J32, IF(ISNUMBER('2-7-1'!M32), '2-7-1'!M32, "XXX"))))</f>
        <v>0.63285714285714278</v>
      </c>
      <c r="U32" s="176">
        <f>IF(ISNUMBER('2-7-2'!K32), '2-7-2'!K32, IF(ISNUMBER('2-7-2'!L32), '2-7-2'!L32, IF(ISNUMBER('2-7-2'!J32), '2-7-2'!J32, IF(ISNUMBER('2-7-2'!M32), '2-7-2'!M32, "XXX"))))</f>
        <v>0.59857142857142864</v>
      </c>
      <c r="V32" s="176">
        <f>IF(ISNUMBER('2-8-1'!K32), '2-8-1'!K32, IF(ISNUMBER('2-8-1'!L32), '2-8-1'!L32, IF(ISNUMBER('2-8-1'!J32), '2-8-1'!J32, IF(ISNUMBER('2-8-1'!M32), '2-8-1'!M32, "XXX"))))</f>
        <v>0.64142857142857146</v>
      </c>
      <c r="W32" s="176">
        <f>IF(ISNUMBER('2-8-2'!K32), '2-8-2'!K32, IF(ISNUMBER('2-8-2'!L32), '2-8-2'!L32, IF(ISNUMBER('2-8-2'!J32), '2-8-2'!J32, IF(ISNUMBER('2-8-2'!M32), '2-8-2'!M32, "XXX"))))</f>
        <v>0.59285714285714286</v>
      </c>
      <c r="X32" s="176">
        <f>IF(ISNUMBER('3-1'!L31), '3-1'!L31, "XXX")</f>
        <v>8.1000000000000003E-2</v>
      </c>
      <c r="Y32" s="224">
        <f>'3-2'!T31</f>
        <v>-1.4818035359999999</v>
      </c>
    </row>
    <row r="33" spans="1:25" ht="15.75" customHeight="1">
      <c r="A33" s="19" t="s">
        <v>42</v>
      </c>
      <c r="B33" s="166" t="s">
        <v>42</v>
      </c>
      <c r="C33" s="175">
        <f>IF(ISNUMBER('1-1'!K33),'1-1'!K33, "XXX")</f>
        <v>6.2</v>
      </c>
      <c r="D33" s="175">
        <f>IF(UCDP!AB33, UCDP!AB33, "0.0")</f>
        <v>1.3760089186605148E-2</v>
      </c>
      <c r="E33" s="176">
        <f>IF(ISNUMBER('1-3'!L33), '1-3'!L33, IF(ISNUMBER('1-3'!M33), '1-3'!M33, IF(ISNUMBER('1-3'!P33), '1-3'!P33, IF(ISNUMBER('1-3'!Q33), '1-3'!Q33, "XXX"))))</f>
        <v>50</v>
      </c>
      <c r="F33" s="176">
        <f>IF(ISNUMBER('1-4'!AR33),'1-4'!AR33, IF(ISNUMBER('1-4'!AS33),'1-4'!AS33, IF(ISNUMBER('1-4'!AT33),'1-4'!AT33, IF(ISNUMBER('1-4'!AU33),'1-4'!AU33, IF(ISNUMBER('1-4'!AV33),'1-4'!AV33, "XXX")))))</f>
        <v>3</v>
      </c>
      <c r="G33" s="176">
        <f>IF(ISNUMBER('1-5'!K32),'1-5'!K32, "XXX")</f>
        <v>7.2</v>
      </c>
      <c r="H33" s="176">
        <f>IF(ISNUMBER('2-1-1'!K33), '2-1-1'!K33, IF(ISNUMBER('2-1-1'!L33), '2-1-1'!L33, IF(ISNUMBER('2-1-1'!M33), '2-1-1'!M33, "XXX")))</f>
        <v>0.52428571428571424</v>
      </c>
      <c r="I33" s="176">
        <f>IF(ISNUMBER('2-1-2'!F32),'2-1-2'!F32, "XXX")</f>
        <v>0.38125999999999999</v>
      </c>
      <c r="J33" s="176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176">
        <f>IF(ISNUMBER('2-2-2'!K33),'2-2-2'!K33,IF(ISNUMBER('2-2-2'!L33),'2-2-2'!L33,IF(ISNUMBER('2-2-2'!J33),'2-2-2'!J33,IF(ISNUMBER('2-2-2'!M33),'2-2-2'!M33,"XXX"))))</f>
        <v>0.46857142857142853</v>
      </c>
      <c r="L33" s="176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176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176">
        <f>IF(ISNUMBER('2-4-1'!Y33),'2-4-1'!Y33,IF(ISNUMBER('2-4-1'!X33),'2-4-1'!X33,IF(ISNUMBER('2-4-1'!Z33),'2-4-1'!Z33,IF(ISNUMBER('2-4-1'!W33),'2-4-1'!W33,IF(ISNUMBER('2-4-1'!V33),'2-4-1'!V33,'2019'!N33)))))</f>
        <v>14.066438539</v>
      </c>
      <c r="O33" s="176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176">
        <f>IF(ISNUMBER('2-5-1'!H265), '2-5-1'!H265, "XXX")</f>
        <v>0.68907794952392576</v>
      </c>
      <c r="Q33" s="176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176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176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176">
        <f>IF(ISNUMBER('2-7-1'!K33), '2-7-1'!K33, IF(ISNUMBER('2-7-1'!L33), '2-7-1'!L33, IF(ISNUMBER('2-7-1'!J33), '2-7-1'!J33, IF(ISNUMBER('2-7-1'!M33), '2-7-1'!M33, "XXX"))))</f>
        <v>0.59</v>
      </c>
      <c r="U33" s="176">
        <f>IF(ISNUMBER('2-7-2'!K33), '2-7-2'!K33, IF(ISNUMBER('2-7-2'!L33), '2-7-2'!L33, IF(ISNUMBER('2-7-2'!J33), '2-7-2'!J33, IF(ISNUMBER('2-7-2'!M33), '2-7-2'!M33, "XXX"))))</f>
        <v>0.36571428571428571</v>
      </c>
      <c r="V33" s="176">
        <f>IF(ISNUMBER('2-8-1'!K33), '2-8-1'!K33, IF(ISNUMBER('2-8-1'!L33), '2-8-1'!L33, IF(ISNUMBER('2-8-1'!J33), '2-8-1'!J33, IF(ISNUMBER('2-8-1'!M33), '2-8-1'!M33, "XXX"))))</f>
        <v>0.57000000000000006</v>
      </c>
      <c r="W33" s="176">
        <f>IF(ISNUMBER('2-8-2'!K33), '2-8-2'!K33, IF(ISNUMBER('2-8-2'!L33), '2-8-2'!L33, IF(ISNUMBER('2-8-2'!J33), '2-8-2'!J33, IF(ISNUMBER('2-8-2'!M33), '2-8-2'!M33, "XXX"))))</f>
        <v>0.43</v>
      </c>
      <c r="X33" s="176">
        <f>IF(ISNUMBER('3-1'!L32), '3-1'!L32, "XXX")</f>
        <v>0.67600000000000005</v>
      </c>
      <c r="Y33" s="224">
        <f>'3-2'!T32</f>
        <v>0.16855935799999999</v>
      </c>
    </row>
    <row r="34" spans="1:25" ht="15.75" customHeight="1">
      <c r="A34" s="19" t="s">
        <v>43</v>
      </c>
      <c r="B34" s="166" t="s">
        <v>174</v>
      </c>
      <c r="C34" s="175">
        <f>IF(ISNUMBER('1-1'!K34),'1-1'!K34, "XXX")</f>
        <v>9.6999999999999993</v>
      </c>
      <c r="D34" s="175">
        <f>IF(UCDP!AB34, UCDP!AB34, "0.0")</f>
        <v>0.11237813054546697</v>
      </c>
      <c r="E34" s="176">
        <f>IF(ISNUMBER('1-3'!L34), '1-3'!L34, IF(ISNUMBER('1-3'!M34), '1-3'!M34, IF(ISNUMBER('1-3'!P34), '1-3'!P34, IF(ISNUMBER('1-3'!Q34), '1-3'!Q34, "XXX"))))</f>
        <v>73.166666666666671</v>
      </c>
      <c r="F34" s="176">
        <f>IF(ISNUMBER('1-4'!AR34),'1-4'!AR34, IF(ISNUMBER('1-4'!AS34),'1-4'!AS34, IF(ISNUMBER('1-4'!AT34),'1-4'!AT34, IF(ISNUMBER('1-4'!AU34),'1-4'!AU34, IF(ISNUMBER('1-4'!AV34),'1-4'!AV34, "XXX")))))</f>
        <v>5</v>
      </c>
      <c r="G34" s="176">
        <f>IF(ISNUMBER('1-5'!K33),'1-5'!K33, "XXX")</f>
        <v>10</v>
      </c>
      <c r="H34" s="176">
        <f>IF(ISNUMBER('2-1-1'!K34), '2-1-1'!K34, IF(ISNUMBER('2-1-1'!L34), '2-1-1'!L34, IF(ISNUMBER('2-1-1'!M34), '2-1-1'!M34, "XXX")))</f>
        <v>0.24571428571428569</v>
      </c>
      <c r="I34" s="176">
        <f>IF(ISNUMBER('2-1-2'!F33),'2-1-2'!F33, "XXX")</f>
        <v>7.8839999999999993E-2</v>
      </c>
      <c r="J34" s="176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176">
        <f>IF(ISNUMBER('2-2-2'!K34),'2-2-2'!K34,IF(ISNUMBER('2-2-2'!L34),'2-2-2'!L34,IF(ISNUMBER('2-2-2'!J34),'2-2-2'!J34,IF(ISNUMBER('2-2-2'!M34),'2-2-2'!M34,"XXX"))))</f>
        <v>0.51142857142857145</v>
      </c>
      <c r="L34" s="176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176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176">
        <f>IF(ISNUMBER('2-4-1'!Y34),'2-4-1'!Y34,IF(ISNUMBER('2-4-1'!X34),'2-4-1'!X34,IF(ISNUMBER('2-4-1'!Z34),'2-4-1'!Z34,IF(ISNUMBER('2-4-1'!W34),'2-4-1'!W34,IF(ISNUMBER('2-4-1'!V34),'2-4-1'!V34,'2019'!N34)))))</f>
        <v>1.8</v>
      </c>
      <c r="O34" s="176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176">
        <f>IF(ISNUMBER('2-5-1'!H266), '2-5-1'!H266, "XXX")</f>
        <v>0.13607640266418458</v>
      </c>
      <c r="Q34" s="176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176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176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176">
        <f>IF(ISNUMBER('2-7-1'!K34), '2-7-1'!K34, IF(ISNUMBER('2-7-1'!L34), '2-7-1'!L34, IF(ISNUMBER('2-7-1'!J34), '2-7-1'!J34, IF(ISNUMBER('2-7-1'!M34), '2-7-1'!M34, "XXX"))))</f>
        <v>0.52285714285714291</v>
      </c>
      <c r="U34" s="176">
        <f>IF(ISNUMBER('2-7-2'!K34), '2-7-2'!K34, IF(ISNUMBER('2-7-2'!L34), '2-7-2'!L34, IF(ISNUMBER('2-7-2'!J34), '2-7-2'!J34, IF(ISNUMBER('2-7-2'!M34), '2-7-2'!M34, "XXX"))))</f>
        <v>0.35714285714285715</v>
      </c>
      <c r="V34" s="176">
        <f>IF(ISNUMBER('2-8-1'!K34), '2-8-1'!K34, IF(ISNUMBER('2-8-1'!L34), '2-8-1'!L34, IF(ISNUMBER('2-8-1'!J34), '2-8-1'!J34, IF(ISNUMBER('2-8-1'!M34), '2-8-1'!M34, "XXX"))))</f>
        <v>0.5842857142857143</v>
      </c>
      <c r="W34" s="176">
        <f>IF(ISNUMBER('2-8-2'!K34), '2-8-2'!K34, IF(ISNUMBER('2-8-2'!L34), '2-8-2'!L34, IF(ISNUMBER('2-8-2'!J34), '2-8-2'!J34, IF(ISNUMBER('2-8-2'!M34), '2-8-2'!M34, "XXX"))))</f>
        <v>0.47142857142857142</v>
      </c>
      <c r="X34" s="176">
        <f>IF(ISNUMBER('3-1'!L33), '3-1'!L33, "XXX")</f>
        <v>0.317</v>
      </c>
      <c r="Y34" s="224">
        <f>'3-2'!T33</f>
        <v>-1.337448835</v>
      </c>
    </row>
    <row r="35" spans="1:25" ht="15.75" customHeight="1">
      <c r="A35" s="19" t="s">
        <v>44</v>
      </c>
      <c r="B35" s="166" t="s">
        <v>175</v>
      </c>
      <c r="C35" s="175">
        <f>IF(ISNUMBER('1-1'!K35),'1-1'!K35, "XXX")</f>
        <v>7.3</v>
      </c>
      <c r="D35" s="175">
        <f>IF(UCDP!AB35, UCDP!AB35, "0.0")</f>
        <v>5.6296492805616695E-2</v>
      </c>
      <c r="E35" s="176" t="str">
        <f>IF(ISNUMBER('1-3'!L35), '1-3'!L35, IF(ISNUMBER('1-3'!M35), '1-3'!M35, IF(ISNUMBER('1-3'!P35), '1-3'!P35, IF(ISNUMBER('1-3'!Q35), '1-3'!Q35, "XXX"))))</f>
        <v>XXX</v>
      </c>
      <c r="F35" s="176">
        <f>IF(ISNUMBER('1-4'!AR35),'1-4'!AR35, IF(ISNUMBER('1-4'!AS35),'1-4'!AS35, IF(ISNUMBER('1-4'!AT35),'1-4'!AT35, IF(ISNUMBER('1-4'!AU35),'1-4'!AU35, IF(ISNUMBER('1-4'!AV35),'1-4'!AV35, "XXX")))))</f>
        <v>4</v>
      </c>
      <c r="G35" s="176">
        <f>IF(ISNUMBER('1-5'!K34),'1-5'!K34, "XXX")</f>
        <v>8.1999999999999993</v>
      </c>
      <c r="H35" s="176" t="str">
        <f>IF(ISNUMBER('2-1-1'!K35), '2-1-1'!K35, IF(ISNUMBER('2-1-1'!L35), '2-1-1'!L35, IF(ISNUMBER('2-1-1'!M35), '2-1-1'!M35, "XXX")))</f>
        <v>XXX</v>
      </c>
      <c r="I35" s="176">
        <f>IF(ISNUMBER('2-1-2'!F34),'2-1-2'!F34, "XXX")</f>
        <v>0.17132</v>
      </c>
      <c r="J35" s="176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176" t="str">
        <f>IF(ISNUMBER('2-2-2'!K35),'2-2-2'!K35,IF(ISNUMBER('2-2-2'!L35),'2-2-2'!L35,IF(ISNUMBER('2-2-2'!J35),'2-2-2'!J35,IF(ISNUMBER('2-2-2'!M35),'2-2-2'!M35,"XXX"))))</f>
        <v>XXX</v>
      </c>
      <c r="L35" s="176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176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176">
        <f>IF(ISNUMBER('2-4-1'!Y35),'2-4-1'!Y35,IF(ISNUMBER('2-4-1'!X35),'2-4-1'!X35,IF(ISNUMBER('2-4-1'!Z35),'2-4-1'!Z35,IF(ISNUMBER('2-4-1'!W35),'2-4-1'!W35,IF(ISNUMBER('2-4-1'!V35),'2-4-1'!V35,'2019'!N35)))))</f>
        <v>1.4</v>
      </c>
      <c r="O35" s="176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176">
        <f>IF(ISNUMBER('2-5-1'!H267), '2-5-1'!H267, "XXX")</f>
        <v>7.6034680008888241E-3</v>
      </c>
      <c r="Q35" s="176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176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176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176" t="str">
        <f>IF(ISNUMBER('2-7-1'!K35), '2-7-1'!K35, IF(ISNUMBER('2-7-1'!L35), '2-7-1'!L35, IF(ISNUMBER('2-7-1'!J35), '2-7-1'!J35, IF(ISNUMBER('2-7-1'!M35), '2-7-1'!M35, "XXX"))))</f>
        <v>XXX</v>
      </c>
      <c r="U35" s="176" t="str">
        <f>IF(ISNUMBER('2-7-2'!K35), '2-7-2'!K35, IF(ISNUMBER('2-7-2'!L35), '2-7-2'!L35, IF(ISNUMBER('2-7-2'!J35), '2-7-2'!J35, IF(ISNUMBER('2-7-2'!M35), '2-7-2'!M35, "XXX"))))</f>
        <v>XXX</v>
      </c>
      <c r="V35" s="176" t="str">
        <f>IF(ISNUMBER('2-8-1'!K35), '2-8-1'!K35, IF(ISNUMBER('2-8-1'!L35), '2-8-1'!L35, IF(ISNUMBER('2-8-1'!J35), '2-8-1'!J35, IF(ISNUMBER('2-8-1'!M35), '2-8-1'!M35, "XXX"))))</f>
        <v>XXX</v>
      </c>
      <c r="W35" s="176" t="str">
        <f>IF(ISNUMBER('2-8-2'!K35), '2-8-2'!K35, IF(ISNUMBER('2-8-2'!L35), '2-8-2'!L35, IF(ISNUMBER('2-8-2'!J35), '2-8-2'!J35, IF(ISNUMBER('2-8-2'!M35), '2-8-2'!M35, "XXX"))))</f>
        <v>XXX</v>
      </c>
      <c r="X35" s="176">
        <f>IF(ISNUMBER('3-1'!L34), '3-1'!L34, "XXX")</f>
        <v>0.246</v>
      </c>
      <c r="Y35" s="224">
        <f>'3-2'!T34</f>
        <v>-1.091353893</v>
      </c>
    </row>
    <row r="36" spans="1:25" ht="15.75" customHeight="1">
      <c r="A36" s="19" t="s">
        <v>45</v>
      </c>
      <c r="B36" s="166" t="s">
        <v>45</v>
      </c>
      <c r="C36" s="175">
        <f>IF(ISNUMBER('1-1'!K36),'1-1'!K36, "XXX")</f>
        <v>4.3</v>
      </c>
      <c r="D36" s="175" t="str">
        <f>IF(UCDP!AB36, UCDP!AB36, "0.0")</f>
        <v>0.0</v>
      </c>
      <c r="E36" s="176">
        <f>IF(ISNUMBER('1-3'!L36), '1-3'!L36, IF(ISNUMBER('1-3'!M36), '1-3'!M36, IF(ISNUMBER('1-3'!P36), '1-3'!P36, IF(ISNUMBER('1-3'!Q36), '1-3'!Q36, "XXX"))))</f>
        <v>81.833333333333343</v>
      </c>
      <c r="F36" s="176" t="str">
        <f>IF(ISNUMBER('1-4'!AR36),'1-4'!AR36, IF(ISNUMBER('1-4'!AS36),'1-4'!AS36, IF(ISNUMBER('1-4'!AT36),'1-4'!AT36, IF(ISNUMBER('1-4'!AU36),'1-4'!AU36, IF(ISNUMBER('1-4'!AV36),'1-4'!AV36, "XXX")))))</f>
        <v>XXX</v>
      </c>
      <c r="G36" s="176">
        <f>IF(ISNUMBER('1-5'!K35),'1-5'!K35, "XXX")</f>
        <v>1.7</v>
      </c>
      <c r="H36" s="176">
        <f>IF(ISNUMBER('2-1-1'!K36), '2-1-1'!K36, IF(ISNUMBER('2-1-1'!L36), '2-1-1'!L36, IF(ISNUMBER('2-1-1'!M36), '2-1-1'!M36, "XXX")))</f>
        <v>0.57857142857142851</v>
      </c>
      <c r="I36" s="176">
        <f>IF(ISNUMBER('2-1-2'!F35),'2-1-2'!F35, "XXX")</f>
        <v>0.51293999999999995</v>
      </c>
      <c r="J36" s="176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176">
        <f>IF(ISNUMBER('2-2-2'!K36),'2-2-2'!K36,IF(ISNUMBER('2-2-2'!L36),'2-2-2'!L36,IF(ISNUMBER('2-2-2'!J36),'2-2-2'!J36,IF(ISNUMBER('2-2-2'!M36),'2-2-2'!M36,"XXX"))))</f>
        <v>0.66428571428571437</v>
      </c>
      <c r="L36" s="176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176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176">
        <f>IF(ISNUMBER('2-4-1'!Y36),'2-4-1'!Y36,IF(ISNUMBER('2-4-1'!X36),'2-4-1'!X36,IF(ISNUMBER('2-4-1'!Z36),'2-4-1'!Z36,IF(ISNUMBER('2-4-1'!W36),'2-4-1'!W36,IF(ISNUMBER('2-4-1'!V36),'2-4-1'!V36,'2019'!N36)))))</f>
        <v>13.551898022</v>
      </c>
      <c r="O36" s="176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176">
        <f>IF(ISNUMBER('2-5-1'!H268), '2-5-1'!H268, "XXX")</f>
        <v>0.27320694923400879</v>
      </c>
      <c r="Q36" s="176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176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176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176">
        <f>IF(ISNUMBER('2-7-1'!K36), '2-7-1'!K36, IF(ISNUMBER('2-7-1'!L36), '2-7-1'!L36, IF(ISNUMBER('2-7-1'!J36), '2-7-1'!J36, IF(ISNUMBER('2-7-1'!M36), '2-7-1'!M36, "XXX"))))</f>
        <v>0.65428571428571425</v>
      </c>
      <c r="U36" s="176">
        <f>IF(ISNUMBER('2-7-2'!K36), '2-7-2'!K36, IF(ISNUMBER('2-7-2'!L36), '2-7-2'!L36, IF(ISNUMBER('2-7-2'!J36), '2-7-2'!J36, IF(ISNUMBER('2-7-2'!M36), '2-7-2'!M36, "XXX"))))</f>
        <v>0.54357142857142848</v>
      </c>
      <c r="V36" s="176">
        <f>IF(ISNUMBER('2-8-1'!K36), '2-8-1'!K36, IF(ISNUMBER('2-8-1'!L36), '2-8-1'!L36, IF(ISNUMBER('2-8-1'!J36), '2-8-1'!J36, IF(ISNUMBER('2-8-1'!M36), '2-8-1'!M36, "XXX"))))</f>
        <v>0.59285714285714286</v>
      </c>
      <c r="W36" s="176">
        <f>IF(ISNUMBER('2-8-2'!K36), '2-8-2'!K36, IF(ISNUMBER('2-8-2'!L36), '2-8-2'!L36, IF(ISNUMBER('2-8-2'!J36), '2-8-2'!J36, IF(ISNUMBER('2-8-2'!M36), '2-8-2'!M36, "XXX"))))</f>
        <v>0.4757142857142857</v>
      </c>
      <c r="X36" s="176">
        <f>IF(ISNUMBER('3-1'!L35), '3-1'!L35, "XXX")</f>
        <v>0.90800000000000003</v>
      </c>
      <c r="Y36" s="224">
        <f>'3-2'!T35</f>
        <v>1.1459192039999999</v>
      </c>
    </row>
    <row r="37" spans="1:25" ht="15.75" customHeight="1">
      <c r="A37" s="19" t="s">
        <v>46</v>
      </c>
      <c r="B37" s="166" t="s">
        <v>46</v>
      </c>
      <c r="C37" s="175">
        <f>IF(ISNUMBER('1-1'!K37),'1-1'!K37, "XXX")</f>
        <v>9.4</v>
      </c>
      <c r="D37" s="175" t="str">
        <f>IF(UCDP!AB37, UCDP!AB37, "0.0")</f>
        <v>0.0</v>
      </c>
      <c r="E37" s="176">
        <f>IF(ISNUMBER('1-3'!L37), '1-3'!L37, IF(ISNUMBER('1-3'!M37), '1-3'!M37, IF(ISNUMBER('1-3'!P37), '1-3'!P37, IF(ISNUMBER('1-3'!Q37), '1-3'!Q37, "XXX"))))</f>
        <v>66.333333333333343</v>
      </c>
      <c r="F37" s="176">
        <f>IF(ISNUMBER('1-4'!AR37),'1-4'!AR37, IF(ISNUMBER('1-4'!AS37),'1-4'!AS37, IF(ISNUMBER('1-4'!AT37),'1-4'!AT37, IF(ISNUMBER('1-4'!AU37),'1-4'!AU37, IF(ISNUMBER('1-4'!AV37),'1-4'!AV37, "XXX")))))</f>
        <v>3</v>
      </c>
      <c r="G37" s="176">
        <f>IF(ISNUMBER('1-5'!K36),'1-5'!K36, "XXX")</f>
        <v>8.1</v>
      </c>
      <c r="H37" s="176">
        <f>IF(ISNUMBER('2-1-1'!K37), '2-1-1'!K37, IF(ISNUMBER('2-1-1'!L37), '2-1-1'!L37, IF(ISNUMBER('2-1-1'!M37), '2-1-1'!M37, "XXX")))</f>
        <v>0.51714285714285713</v>
      </c>
      <c r="I37" s="176">
        <f>IF(ISNUMBER('2-1-2'!F36),'2-1-2'!F36, "XXX")</f>
        <v>0.17107</v>
      </c>
      <c r="J37" s="176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176">
        <f>IF(ISNUMBER('2-2-2'!K37),'2-2-2'!K37,IF(ISNUMBER('2-2-2'!L37),'2-2-2'!L37,IF(ISNUMBER('2-2-2'!J37),'2-2-2'!J37,IF(ISNUMBER('2-2-2'!M37),'2-2-2'!M37,"XXX"))))</f>
        <v>0.58142857142857152</v>
      </c>
      <c r="L37" s="176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176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176">
        <f>IF(ISNUMBER('2-4-1'!Y37),'2-4-1'!Y37,IF(ISNUMBER('2-4-1'!X37),'2-4-1'!X37,IF(ISNUMBER('2-4-1'!Z37),'2-4-1'!Z37,IF(ISNUMBER('2-4-1'!W37),'2-4-1'!W37,IF(ISNUMBER('2-4-1'!V37),'2-4-1'!V37,'2019'!N37)))))</f>
        <v>1.2</v>
      </c>
      <c r="O37" s="176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176">
        <f>IF(ISNUMBER('2-5-1'!H269), '2-5-1'!H269, "XXX")</f>
        <v>2E-3</v>
      </c>
      <c r="Q37" s="176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176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176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176">
        <f>IF(ISNUMBER('2-7-1'!K37), '2-7-1'!K37, IF(ISNUMBER('2-7-1'!L37), '2-7-1'!L37, IF(ISNUMBER('2-7-1'!J37), '2-7-1'!J37, IF(ISNUMBER('2-7-1'!M37), '2-7-1'!M37, "XXX"))))</f>
        <v>0.58285714285714285</v>
      </c>
      <c r="U37" s="176">
        <f>IF(ISNUMBER('2-7-2'!K37), '2-7-2'!K37, IF(ISNUMBER('2-7-2'!L37), '2-7-2'!L37, IF(ISNUMBER('2-7-2'!J37), '2-7-2'!J37, IF(ISNUMBER('2-7-2'!M37), '2-7-2'!M37, "XXX"))))</f>
        <v>0.49000000000000005</v>
      </c>
      <c r="V37" s="176">
        <f>IF(ISNUMBER('2-8-1'!K37), '2-8-1'!K37, IF(ISNUMBER('2-8-1'!L37), '2-8-1'!L37, IF(ISNUMBER('2-8-1'!J37), '2-8-1'!J37, IF(ISNUMBER('2-8-1'!M37), '2-8-1'!M37, "XXX"))))</f>
        <v>0.63714285714285712</v>
      </c>
      <c r="W37" s="176">
        <f>IF(ISNUMBER('2-8-2'!K37), '2-8-2'!K37, IF(ISNUMBER('2-8-2'!L37), '2-8-2'!L37, IF(ISNUMBER('2-8-2'!J37), '2-8-2'!J37, IF(ISNUMBER('2-8-2'!M37), '2-8-2'!M37, "XXX"))))</f>
        <v>0.57000000000000006</v>
      </c>
      <c r="X37" s="176">
        <f>IF(ISNUMBER('3-1'!L36), '3-1'!L36, "XXX")</f>
        <v>0.53600000000000003</v>
      </c>
      <c r="Y37" s="224">
        <f>'3-2'!T36</f>
        <v>-0.25571343299999999</v>
      </c>
    </row>
    <row r="38" spans="1:25" ht="15.75" customHeight="1">
      <c r="A38" s="19" t="s">
        <v>47</v>
      </c>
      <c r="B38" s="166" t="s">
        <v>47</v>
      </c>
      <c r="C38" s="175">
        <f>IF(ISNUMBER('1-1'!K38),'1-1'!K38, "XXX")</f>
        <v>4.8</v>
      </c>
      <c r="D38" s="175" t="str">
        <f>IF(UCDP!AB38, UCDP!AB38, "0.0")</f>
        <v>0.0</v>
      </c>
      <c r="E38" s="176">
        <f>IF(ISNUMBER('1-3'!L38), '1-3'!L38, IF(ISNUMBER('1-3'!M38), '1-3'!M38, IF(ISNUMBER('1-3'!P38), '1-3'!P38, IF(ISNUMBER('1-3'!Q38), '1-3'!Q38, "XXX"))))</f>
        <v>90.5</v>
      </c>
      <c r="F38" s="176">
        <f>IF(ISNUMBER('1-4'!AR38),'1-4'!AR38, IF(ISNUMBER('1-4'!AS38),'1-4'!AS38, IF(ISNUMBER('1-4'!AT38),'1-4'!AT38, IF(ISNUMBER('1-4'!AU38),'1-4'!AU38, IF(ISNUMBER('1-4'!AV38),'1-4'!AV38, "XXX")))))</f>
        <v>1</v>
      </c>
      <c r="G38" s="176">
        <f>IF(ISNUMBER('1-5'!K37),'1-5'!K37, "XXX")</f>
        <v>3.8</v>
      </c>
      <c r="H38" s="176">
        <f>IF(ISNUMBER('2-1-1'!K38), '2-1-1'!K38, IF(ISNUMBER('2-1-1'!L38), '2-1-1'!L38, IF(ISNUMBER('2-1-1'!M38), '2-1-1'!M38, "XXX")))</f>
        <v>0.65428571428571425</v>
      </c>
      <c r="I38" s="176">
        <f>IF(ISNUMBER('2-1-2'!F37),'2-1-2'!F37, "XXX")</f>
        <v>0.59735000000000005</v>
      </c>
      <c r="J38" s="176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176">
        <f>IF(ISNUMBER('2-2-2'!K38),'2-2-2'!K38,IF(ISNUMBER('2-2-2'!L38),'2-2-2'!L38,IF(ISNUMBER('2-2-2'!J38),'2-2-2'!J38,IF(ISNUMBER('2-2-2'!M38),'2-2-2'!M38,"XXX"))))</f>
        <v>0.61428571428571421</v>
      </c>
      <c r="L38" s="176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176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176">
        <f>IF(ISNUMBER('2-4-1'!Y38),'2-4-1'!Y38,IF(ISNUMBER('2-4-1'!X38),'2-4-1'!X38,IF(ISNUMBER('2-4-1'!Z38),'2-4-1'!Z38,IF(ISNUMBER('2-4-1'!W38),'2-4-1'!W38,IF(ISNUMBER('2-4-1'!V38),'2-4-1'!V38,'2019'!N38)))))</f>
        <v>21.6</v>
      </c>
      <c r="O38" s="176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176">
        <f>IF(ISNUMBER('2-5-1'!H270), '2-5-1'!H270, "XXX")</f>
        <v>0.64542903900146487</v>
      </c>
      <c r="Q38" s="176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176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176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176">
        <f>IF(ISNUMBER('2-7-1'!K38), '2-7-1'!K38, IF(ISNUMBER('2-7-1'!L38), '2-7-1'!L38, IF(ISNUMBER('2-7-1'!J38), '2-7-1'!J38, IF(ISNUMBER('2-7-1'!M38), '2-7-1'!M38, "XXX"))))</f>
        <v>0.54285714285714282</v>
      </c>
      <c r="U38" s="176">
        <f>IF(ISNUMBER('2-7-2'!K38), '2-7-2'!K38, IF(ISNUMBER('2-7-2'!L38), '2-7-2'!L38, IF(ISNUMBER('2-7-2'!J38), '2-7-2'!J38, IF(ISNUMBER('2-7-2'!M38), '2-7-2'!M38, "XXX"))))</f>
        <v>0.41785714285714282</v>
      </c>
      <c r="V38" s="176">
        <f>IF(ISNUMBER('2-8-1'!K38), '2-8-1'!K38, IF(ISNUMBER('2-8-1'!L38), '2-8-1'!L38, IF(ISNUMBER('2-8-1'!J38), '2-8-1'!J38, IF(ISNUMBER('2-8-1'!M38), '2-8-1'!M38, "XXX"))))</f>
        <v>0.59285714285714286</v>
      </c>
      <c r="W38" s="176">
        <f>IF(ISNUMBER('2-8-2'!K38), '2-8-2'!K38, IF(ISNUMBER('2-8-2'!L38), '2-8-2'!L38, IF(ISNUMBER('2-8-2'!J38), '2-8-2'!J38, IF(ISNUMBER('2-8-2'!M38), '2-8-2'!M38, "XXX"))))</f>
        <v>0.34857142857142859</v>
      </c>
      <c r="X38" s="176">
        <f>IF(ISNUMBER('3-1'!L37), '3-1'!L37, "XXX")</f>
        <v>0.76500000000000001</v>
      </c>
      <c r="Y38" s="224">
        <f>'3-2'!T37</f>
        <v>0.56444823700000002</v>
      </c>
    </row>
    <row r="39" spans="1:25" ht="15">
      <c r="A39" s="19" t="s">
        <v>48</v>
      </c>
      <c r="B39" s="166" t="s">
        <v>48</v>
      </c>
      <c r="C39" s="175">
        <f>IF(ISNUMBER('1-1'!K39),'1-1'!K39, "XXX")</f>
        <v>9.1999999999999993</v>
      </c>
      <c r="D39" s="175" t="str">
        <f>IF(UCDP!AB39, UCDP!AB39, "0.0")</f>
        <v>0.0</v>
      </c>
      <c r="E39" s="176">
        <f>IF(ISNUMBER('1-3'!L39), '1-3'!L39, IF(ISNUMBER('1-3'!M39), '1-3'!M39, IF(ISNUMBER('1-3'!P39), '1-3'!P39, IF(ISNUMBER('1-3'!Q39), '1-3'!Q39, "XXX"))))</f>
        <v>84.666666666666671</v>
      </c>
      <c r="F39" s="176">
        <f>IF(ISNUMBER('1-4'!AR39),'1-4'!AR39, IF(ISNUMBER('1-4'!AS39),'1-4'!AS39, IF(ISNUMBER('1-4'!AT39),'1-4'!AT39, IF(ISNUMBER('1-4'!AU39),'1-4'!AU39, IF(ISNUMBER('1-4'!AV39),'1-4'!AV39, "XXX")))))</f>
        <v>1</v>
      </c>
      <c r="G39" s="176">
        <f>IF(ISNUMBER('1-5'!K38),'1-5'!K38, "XXX")</f>
        <v>3.2</v>
      </c>
      <c r="H39" s="176">
        <f>IF(ISNUMBER('2-1-1'!K39), '2-1-1'!K39, IF(ISNUMBER('2-1-1'!L39), '2-1-1'!L39, IF(ISNUMBER('2-1-1'!M39), '2-1-1'!M39, "XXX")))</f>
        <v>0.62714285714285711</v>
      </c>
      <c r="I39" s="176">
        <f>IF(ISNUMBER('2-1-2'!F38),'2-1-2'!F38, "XXX")</f>
        <v>0.49234</v>
      </c>
      <c r="J39" s="176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176">
        <f>IF(ISNUMBER('2-2-2'!K39),'2-2-2'!K39,IF(ISNUMBER('2-2-2'!L39),'2-2-2'!L39,IF(ISNUMBER('2-2-2'!J39),'2-2-2'!J39,IF(ISNUMBER('2-2-2'!M39),'2-2-2'!M39,"XXX"))))</f>
        <v>0.61</v>
      </c>
      <c r="L39" s="176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176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176">
        <f>IF(ISNUMBER('2-4-1'!Y39),'2-4-1'!Y39,IF(ISNUMBER('2-4-1'!X39),'2-4-1'!X39,IF(ISNUMBER('2-4-1'!Z39),'2-4-1'!Z39,IF(ISNUMBER('2-4-1'!W39),'2-4-1'!W39,IF(ISNUMBER('2-4-1'!V39),'2-4-1'!V39,'2019'!N39)))))</f>
        <v>23</v>
      </c>
      <c r="O39" s="176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176" t="str">
        <f>IF(ISNUMBER('2-5-1'!H271), '2-5-1'!H271, "XXX")</f>
        <v>XXX</v>
      </c>
      <c r="Q39" s="176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176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176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176">
        <f>IF(ISNUMBER('2-7-1'!K39), '2-7-1'!K39, IF(ISNUMBER('2-7-1'!L39), '2-7-1'!L39, IF(ISNUMBER('2-7-1'!J39), '2-7-1'!J39, IF(ISNUMBER('2-7-1'!M39), '2-7-1'!M39, "XXX"))))</f>
        <v>0.61</v>
      </c>
      <c r="U39" s="176">
        <f>IF(ISNUMBER('2-7-2'!K39), '2-7-2'!K39, IF(ISNUMBER('2-7-2'!L39), '2-7-2'!L39, IF(ISNUMBER('2-7-2'!J39), '2-7-2'!J39, IF(ISNUMBER('2-7-2'!M39), '2-7-2'!M39, "XXX"))))</f>
        <v>0.50785714285714278</v>
      </c>
      <c r="V39" s="176">
        <f>IF(ISNUMBER('2-8-1'!K39), '2-8-1'!K39, IF(ISNUMBER('2-8-1'!L39), '2-8-1'!L39, IF(ISNUMBER('2-8-1'!J39), '2-8-1'!J39, IF(ISNUMBER('2-8-1'!M39), '2-8-1'!M39, "XXX"))))</f>
        <v>0.70571428571428574</v>
      </c>
      <c r="W39" s="176">
        <f>IF(ISNUMBER('2-8-2'!K39), '2-8-2'!K39, IF(ISNUMBER('2-8-2'!L39), '2-8-2'!L39, IF(ISNUMBER('2-8-2'!J39), '2-8-2'!J39, IF(ISNUMBER('2-8-2'!M39), '2-8-2'!M39, "XXX"))))</f>
        <v>0.52</v>
      </c>
      <c r="X39" s="176">
        <f>IF(ISNUMBER('3-1'!L38), '3-1'!L38, "XXX")</f>
        <v>0.85599999999999998</v>
      </c>
      <c r="Y39" s="224">
        <f>'3-2'!T38</f>
        <v>1.0758485790000001</v>
      </c>
    </row>
    <row r="40" spans="1:25" ht="15">
      <c r="A40" s="19" t="s">
        <v>243</v>
      </c>
      <c r="B40" s="166" t="s">
        <v>49</v>
      </c>
      <c r="C40" s="175">
        <f>IF(ISNUMBER('1-1'!K40),'1-1'!K40, "XXX")</f>
        <v>2.9</v>
      </c>
      <c r="D40" s="175" t="str">
        <f>IF(UCDP!AB40, UCDP!AB40, "0.0")</f>
        <v>0.0</v>
      </c>
      <c r="E40" s="176">
        <f>IF(ISNUMBER('1-3'!L40), '1-3'!L40, IF(ISNUMBER('1-3'!M40), '1-3'!M40, IF(ISNUMBER('1-3'!P40), '1-3'!P40, IF(ISNUMBER('1-3'!Q40), '1-3'!Q40, "XXX"))))</f>
        <v>89.333333333333343</v>
      </c>
      <c r="F40" s="176">
        <f>IF(ISNUMBER('1-4'!AR40),'1-4'!AR40, IF(ISNUMBER('1-4'!AS40),'1-4'!AS40, IF(ISNUMBER('1-4'!AT40),'1-4'!AT40, IF(ISNUMBER('1-4'!AU40),'1-4'!AU40, IF(ISNUMBER('1-4'!AV40),'1-4'!AV40, "XXX")))))</f>
        <v>1</v>
      </c>
      <c r="G40" s="176">
        <f>IF(ISNUMBER('1-5'!K39),'1-5'!K39, "XXX")</f>
        <v>2.6</v>
      </c>
      <c r="H40" s="176">
        <f>IF(ISNUMBER('2-1-1'!K40), '2-1-1'!K40, IF(ISNUMBER('2-1-1'!L40), '2-1-1'!L40, IF(ISNUMBER('2-1-1'!M40), '2-1-1'!M40, "XXX")))</f>
        <v>0.66857142857142848</v>
      </c>
      <c r="I40" s="176">
        <f>IF(ISNUMBER('2-1-2'!F39),'2-1-2'!F39, "XXX")</f>
        <v>0.59518000000000004</v>
      </c>
      <c r="J40" s="176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176">
        <f>IF(ISNUMBER('2-2-2'!K40),'2-2-2'!K40,IF(ISNUMBER('2-2-2'!L40),'2-2-2'!L40,IF(ISNUMBER('2-2-2'!J40),'2-2-2'!J40,IF(ISNUMBER('2-2-2'!M40),'2-2-2'!M40,"XXX"))))</f>
        <v>0.68142857142857138</v>
      </c>
      <c r="L40" s="176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176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176">
        <f>IF(ISNUMBER('2-4-1'!Y40),'2-4-1'!Y40,IF(ISNUMBER('2-4-1'!X40),'2-4-1'!X40,IF(ISNUMBER('2-4-1'!Z40),'2-4-1'!Z40,IF(ISNUMBER('2-4-1'!W40),'2-4-1'!W40,IF(ISNUMBER('2-4-1'!V40),'2-4-1'!V40,'2019'!N40)))))</f>
        <v>19.475000000000001</v>
      </c>
      <c r="O40" s="176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176">
        <f>IF(ISNUMBER('2-5-1'!H272), '2-5-1'!H272, "XXX")</f>
        <v>0.15703710317611694</v>
      </c>
      <c r="Q40" s="176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176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176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176">
        <f>IF(ISNUMBER('2-7-1'!K40), '2-7-1'!K40, IF(ISNUMBER('2-7-1'!L40), '2-7-1'!L40, IF(ISNUMBER('2-7-1'!J40), '2-7-1'!J40, IF(ISNUMBER('2-7-1'!M40), '2-7-1'!M40, "XXX"))))</f>
        <v>0.66285714285714281</v>
      </c>
      <c r="U40" s="176">
        <f>IF(ISNUMBER('2-7-2'!K40), '2-7-2'!K40, IF(ISNUMBER('2-7-2'!L40), '2-7-2'!L40, IF(ISNUMBER('2-7-2'!J40), '2-7-2'!J40, IF(ISNUMBER('2-7-2'!M40), '2-7-2'!M40, "XXX"))))</f>
        <v>0.48928571428571427</v>
      </c>
      <c r="V40" s="176">
        <f>IF(ISNUMBER('2-8-1'!K40), '2-8-1'!K40, IF(ISNUMBER('2-8-1'!L40), '2-8-1'!L40, IF(ISNUMBER('2-8-1'!J40), '2-8-1'!J40, IF(ISNUMBER('2-8-1'!M40), '2-8-1'!M40, "XXX"))))</f>
        <v>0.6657142857142857</v>
      </c>
      <c r="W40" s="176">
        <f>IF(ISNUMBER('2-8-2'!K40), '2-8-2'!K40, IF(ISNUMBER('2-8-2'!L40), '2-8-2'!L40, IF(ISNUMBER('2-8-2'!J40), '2-8-2'!J40, IF(ISNUMBER('2-8-2'!M40), '2-8-2'!M40, "XXX"))))</f>
        <v>0.51571428571428568</v>
      </c>
      <c r="X40" s="176">
        <f>IF(ISNUMBER('3-1'!L39), '3-1'!L39, "XXX")</f>
        <v>0.85699999999999998</v>
      </c>
      <c r="Y40" s="224">
        <f>'3-2'!T39</f>
        <v>1.0550044780000001</v>
      </c>
    </row>
    <row r="41" spans="1:25" ht="15">
      <c r="A41" s="19" t="s">
        <v>50</v>
      </c>
      <c r="B41" s="166" t="s">
        <v>50</v>
      </c>
      <c r="C41" s="175">
        <f>IF(ISNUMBER('1-1'!K41),'1-1'!K41, "XXX")</f>
        <v>1.1000000000000001</v>
      </c>
      <c r="D41" s="175" t="str">
        <f>IF(UCDP!AB41, UCDP!AB41, "0.0")</f>
        <v>0.0</v>
      </c>
      <c r="E41" s="176">
        <f>IF(ISNUMBER('1-3'!L41), '1-3'!L41, IF(ISNUMBER('1-3'!M41), '1-3'!M41, IF(ISNUMBER('1-3'!P41), '1-3'!P41, IF(ISNUMBER('1-3'!Q41), '1-3'!Q41, "XXX"))))</f>
        <v>92.833333333333343</v>
      </c>
      <c r="F41" s="176">
        <f>IF(ISNUMBER('1-4'!AR41),'1-4'!AR41, IF(ISNUMBER('1-4'!AS41),'1-4'!AS41, IF(ISNUMBER('1-4'!AT41),'1-4'!AT41, IF(ISNUMBER('1-4'!AU41),'1-4'!AU41, IF(ISNUMBER('1-4'!AV41),'1-4'!AV41, "XXX")))))</f>
        <v>1</v>
      </c>
      <c r="G41" s="176">
        <f>IF(ISNUMBER('1-5'!K40),'1-5'!K40, "XXX")</f>
        <v>1.7</v>
      </c>
      <c r="H41" s="176">
        <f>IF(ISNUMBER('2-1-1'!K41), '2-1-1'!K41, IF(ISNUMBER('2-1-1'!L41), '2-1-1'!L41, IF(ISNUMBER('2-1-1'!M41), '2-1-1'!M41, "XXX")))</f>
        <v>0.79428571428571415</v>
      </c>
      <c r="I41" s="176">
        <f>IF(ISNUMBER('2-1-2'!F40),'2-1-2'!F40, "XXX")</f>
        <v>0.82465999999999995</v>
      </c>
      <c r="J41" s="176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176">
        <f>IF(ISNUMBER('2-2-2'!K41),'2-2-2'!K41,IF(ISNUMBER('2-2-2'!L41),'2-2-2'!L41,IF(ISNUMBER('2-2-2'!J41),'2-2-2'!J41,IF(ISNUMBER('2-2-2'!M41),'2-2-2'!M41,"XXX"))))</f>
        <v>0.69142857142857139</v>
      </c>
      <c r="L41" s="176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176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176">
        <f>IF(ISNUMBER('2-4-1'!Y41),'2-4-1'!Y41,IF(ISNUMBER('2-4-1'!X41),'2-4-1'!X41,IF(ISNUMBER('2-4-1'!Z41),'2-4-1'!Z41,IF(ISNUMBER('2-4-1'!W41),'2-4-1'!W41,IF(ISNUMBER('2-4-1'!V41),'2-4-1'!V41,'2019'!N41)))))</f>
        <v>28.814</v>
      </c>
      <c r="O41" s="176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176">
        <f>IF(ISNUMBER('2-5-1'!H273), '2-5-1'!H273, "XXX")</f>
        <v>1</v>
      </c>
      <c r="Q41" s="176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176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176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176">
        <f>IF(ISNUMBER('2-7-1'!K41), '2-7-1'!K41, IF(ISNUMBER('2-7-1'!L41), '2-7-1'!L41, IF(ISNUMBER('2-7-1'!J41), '2-7-1'!J41, IF(ISNUMBER('2-7-1'!M41), '2-7-1'!M41, "XXX"))))</f>
        <v>0.81857142857142862</v>
      </c>
      <c r="U41" s="176">
        <f>IF(ISNUMBER('2-7-2'!K41), '2-7-2'!K41, IF(ISNUMBER('2-7-2'!L41), '2-7-2'!L41, IF(ISNUMBER('2-7-2'!J41), '2-7-2'!J41, IF(ISNUMBER('2-7-2'!M41), '2-7-2'!M41, "XXX"))))</f>
        <v>0.81071428571428583</v>
      </c>
      <c r="V41" s="176">
        <f>IF(ISNUMBER('2-8-1'!K41), '2-8-1'!K41, IF(ISNUMBER('2-8-1'!L41), '2-8-1'!L41, IF(ISNUMBER('2-8-1'!J41), '2-8-1'!J41, IF(ISNUMBER('2-8-1'!M41), '2-8-1'!M41, "XXX"))))</f>
        <v>0.74714285714285722</v>
      </c>
      <c r="W41" s="176">
        <f>IF(ISNUMBER('2-8-2'!K41), '2-8-2'!K41, IF(ISNUMBER('2-8-2'!L41), '2-8-2'!L41, IF(ISNUMBER('2-8-2'!J41), '2-8-2'!J41, IF(ISNUMBER('2-8-2'!M41), '2-8-2'!M41, "XXX"))))</f>
        <v>0.61142857142857143</v>
      </c>
      <c r="X41" s="176">
        <f>IF(ISNUMBER('3-1'!L40), '3-1'!L40, "XXX")</f>
        <v>0.91400000000000003</v>
      </c>
      <c r="Y41" s="224">
        <f>'3-2'!T40</f>
        <v>1.5622063879999999</v>
      </c>
    </row>
    <row r="42" spans="1:25" ht="15">
      <c r="A42" s="19" t="s">
        <v>51</v>
      </c>
      <c r="B42" s="166" t="s">
        <v>51</v>
      </c>
      <c r="C42" s="175">
        <f>IF(ISNUMBER('1-1'!K42),'1-1'!K42, "XXX")</f>
        <v>5.6</v>
      </c>
      <c r="D42" s="175" t="str">
        <f>IF(UCDP!AB42, UCDP!AB42, "0.0")</f>
        <v>0.0</v>
      </c>
      <c r="E42" s="176">
        <f>IF(ISNUMBER('1-3'!L42), '1-3'!L42, IF(ISNUMBER('1-3'!M42), '1-3'!M42, IF(ISNUMBER('1-3'!P42), '1-3'!P42, IF(ISNUMBER('1-3'!Q42), '1-3'!Q42, "XXX"))))</f>
        <v>63.333333333333336</v>
      </c>
      <c r="F42" s="176">
        <f>IF(ISNUMBER('1-4'!AR42),'1-4'!AR42, IF(ISNUMBER('1-4'!AS42),'1-4'!AS42, IF(ISNUMBER('1-4'!AT42),'1-4'!AT42, IF(ISNUMBER('1-4'!AU42),'1-4'!AU42, IF(ISNUMBER('1-4'!AV42),'1-4'!AV42, "XXX")))))</f>
        <v>3</v>
      </c>
      <c r="G42" s="176">
        <f>IF(ISNUMBER('1-5'!K41),'1-5'!K41, "XXX")</f>
        <v>6</v>
      </c>
      <c r="H42" s="176">
        <f>IF(ISNUMBER('2-1-1'!K42), '2-1-1'!K42, IF(ISNUMBER('2-1-1'!L42), '2-1-1'!L42, IF(ISNUMBER('2-1-1'!M42), '2-1-1'!M42, "XXX")))</f>
        <v>0.46</v>
      </c>
      <c r="I42" s="176">
        <f>IF(ISNUMBER('2-1-2'!F41),'2-1-2'!F41, "XXX")</f>
        <v>0.29921999999999999</v>
      </c>
      <c r="J42" s="176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176">
        <f>IF(ISNUMBER('2-2-2'!K42),'2-2-2'!K42,IF(ISNUMBER('2-2-2'!L42),'2-2-2'!L42,IF(ISNUMBER('2-2-2'!J42),'2-2-2'!J42,IF(ISNUMBER('2-2-2'!M42),'2-2-2'!M42,"XXX"))))</f>
        <v>0.40142857142857141</v>
      </c>
      <c r="L42" s="176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176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176">
        <f>IF(ISNUMBER('2-4-1'!Y42),'2-4-1'!Y42,IF(ISNUMBER('2-4-1'!X42),'2-4-1'!X42,IF(ISNUMBER('2-4-1'!Z42),'2-4-1'!Z42,IF(ISNUMBER('2-4-1'!W42),'2-4-1'!W42,IF(ISNUMBER('2-4-1'!V42),'2-4-1'!V42,'2019'!N42)))))</f>
        <v>6.4004775399999998</v>
      </c>
      <c r="O42" s="176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176">
        <f>IF(ISNUMBER('2-5-1'!H274), '2-5-1'!H274, "XXX")</f>
        <v>0.31864085197448733</v>
      </c>
      <c r="Q42" s="176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176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176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176">
        <f>IF(ISNUMBER('2-7-1'!K42), '2-7-1'!K42, IF(ISNUMBER('2-7-1'!L42), '2-7-1'!L42, IF(ISNUMBER('2-7-1'!J42), '2-7-1'!J42, IF(ISNUMBER('2-7-1'!M42), '2-7-1'!M42, "XXX"))))</f>
        <v>0.5714285714285714</v>
      </c>
      <c r="U42" s="176">
        <f>IF(ISNUMBER('2-7-2'!K42), '2-7-2'!K42, IF(ISNUMBER('2-7-2'!L42), '2-7-2'!L42, IF(ISNUMBER('2-7-2'!J42), '2-7-2'!J42, IF(ISNUMBER('2-7-2'!M42), '2-7-2'!M42, "XXX"))))</f>
        <v>0.31857142857142862</v>
      </c>
      <c r="V42" s="176">
        <f>IF(ISNUMBER('2-8-1'!K42), '2-8-1'!K42, IF(ISNUMBER('2-8-1'!L42), '2-8-1'!L42, IF(ISNUMBER('2-8-1'!J42), '2-8-1'!J42, IF(ISNUMBER('2-8-1'!M42), '2-8-1'!M42, "XXX"))))</f>
        <v>0.59</v>
      </c>
      <c r="W42" s="176">
        <f>IF(ISNUMBER('2-8-2'!K42), '2-8-2'!K42, IF(ISNUMBER('2-8-2'!L42), '2-8-2'!L42, IF(ISNUMBER('2-8-2'!J42), '2-8-2'!J42, IF(ISNUMBER('2-8-2'!M42), '2-8-2'!M42, "XXX"))))</f>
        <v>0.41571428571428576</v>
      </c>
      <c r="X42" s="176">
        <f>IF(ISNUMBER('3-1'!L41), '3-1'!L41, "XXX")</f>
        <v>0.53700000000000003</v>
      </c>
      <c r="Y42" s="224">
        <f>'3-2'!T41</f>
        <v>0.227184206</v>
      </c>
    </row>
    <row r="43" spans="1:25" ht="15">
      <c r="A43" s="19" t="s">
        <v>52</v>
      </c>
      <c r="B43" s="166" t="s">
        <v>52</v>
      </c>
      <c r="C43" s="175">
        <f>IF(ISNUMBER('1-1'!K43),'1-1'!K43, "XXX")</f>
        <v>5.8</v>
      </c>
      <c r="D43" s="175" t="str">
        <f>IF(UCDP!AB43, UCDP!AB43, "0.0")</f>
        <v>0.0</v>
      </c>
      <c r="E43" s="176">
        <f>IF(ISNUMBER('1-3'!L43), '1-3'!L43, IF(ISNUMBER('1-3'!M43), '1-3'!M43, IF(ISNUMBER('1-3'!P43), '1-3'!P43, IF(ISNUMBER('1-3'!Q43), '1-3'!Q43, "XXX"))))</f>
        <v>74.5</v>
      </c>
      <c r="F43" s="176">
        <f>IF(ISNUMBER('1-4'!AR43),'1-4'!AR43, IF(ISNUMBER('1-4'!AS43),'1-4'!AS43, IF(ISNUMBER('1-4'!AT43),'1-4'!AT43, IF(ISNUMBER('1-4'!AU43),'1-4'!AU43, IF(ISNUMBER('1-4'!AV43),'1-4'!AV43, "XXX")))))</f>
        <v>2</v>
      </c>
      <c r="G43" s="176">
        <f>IF(ISNUMBER('1-5'!K42),'1-5'!K42, "XXX")</f>
        <v>5.2</v>
      </c>
      <c r="H43" s="176">
        <f>IF(ISNUMBER('2-1-1'!K43), '2-1-1'!K43, IF(ISNUMBER('2-1-1'!L43), '2-1-1'!L43, IF(ISNUMBER('2-1-1'!M43), '2-1-1'!M43, "XXX")))</f>
        <v>0.56999999999999995</v>
      </c>
      <c r="I43" s="176">
        <f>IF(ISNUMBER('2-1-2'!F42),'2-1-2'!F42, "XXX")</f>
        <v>0.34378999999999998</v>
      </c>
      <c r="J43" s="176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176">
        <f>IF(ISNUMBER('2-2-2'!K43),'2-2-2'!K43,IF(ISNUMBER('2-2-2'!L43),'2-2-2'!L43,IF(ISNUMBER('2-2-2'!J43),'2-2-2'!J43,IF(ISNUMBER('2-2-2'!M43),'2-2-2'!M43,"XXX"))))</f>
        <v>0.53142857142857147</v>
      </c>
      <c r="L43" s="176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176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176">
        <f>IF(ISNUMBER('2-4-1'!Y43),'2-4-1'!Y43,IF(ISNUMBER('2-4-1'!X43),'2-4-1'!X43,IF(ISNUMBER('2-4-1'!Z43),'2-4-1'!Z43,IF(ISNUMBER('2-4-1'!W43),'2-4-1'!W43,IF(ISNUMBER('2-4-1'!V43),'2-4-1'!V43,'2019'!N43)))))</f>
        <v>7.7681559307028714</v>
      </c>
      <c r="O43" s="176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176">
        <f>IF(ISNUMBER('2-5-1'!H275), '2-5-1'!H275, "XXX")</f>
        <v>0.29986422061920165</v>
      </c>
      <c r="Q43" s="176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176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176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176">
        <f>IF(ISNUMBER('2-7-1'!K43), '2-7-1'!K43, IF(ISNUMBER('2-7-1'!L43), '2-7-1'!L43, IF(ISNUMBER('2-7-1'!J43), '2-7-1'!J43, IF(ISNUMBER('2-7-1'!M43), '2-7-1'!M43, "XXX"))))</f>
        <v>0.52142857142857146</v>
      </c>
      <c r="U43" s="176">
        <f>IF(ISNUMBER('2-7-2'!K43), '2-7-2'!K43, IF(ISNUMBER('2-7-2'!L43), '2-7-2'!L43, IF(ISNUMBER('2-7-2'!J43), '2-7-2'!J43, IF(ISNUMBER('2-7-2'!M43), '2-7-2'!M43, "XXX"))))</f>
        <v>0.33857142857142858</v>
      </c>
      <c r="V43" s="176">
        <f>IF(ISNUMBER('2-8-1'!K43), '2-8-1'!K43, IF(ISNUMBER('2-8-1'!L43), '2-8-1'!L43, IF(ISNUMBER('2-8-1'!J43), '2-8-1'!J43, IF(ISNUMBER('2-8-1'!M43), '2-8-1'!M43, "XXX"))))</f>
        <v>0.55285714285714282</v>
      </c>
      <c r="W43" s="176">
        <f>IF(ISNUMBER('2-8-2'!K43), '2-8-2'!K43, IF(ISNUMBER('2-8-2'!L43), '2-8-2'!L43, IF(ISNUMBER('2-8-2'!J43), '2-8-2'!J43, IF(ISNUMBER('2-8-2'!M43), '2-8-2'!M43, "XXX"))))</f>
        <v>0.40714285714285714</v>
      </c>
      <c r="X43" s="176">
        <f>IF(ISNUMBER('3-1'!L42), '3-1'!L42, "XXX")</f>
        <v>0.56299999999999994</v>
      </c>
      <c r="Y43" s="224">
        <f>'3-2'!T42</f>
        <v>-0.194001585</v>
      </c>
    </row>
    <row r="44" spans="1:25" ht="15">
      <c r="A44" s="19" t="s">
        <v>188</v>
      </c>
      <c r="B44" s="166" t="s">
        <v>53</v>
      </c>
      <c r="C44" s="175">
        <f>IF(ISNUMBER('1-1'!K44),'1-1'!K44, "XXX")</f>
        <v>8.1</v>
      </c>
      <c r="D44" s="175">
        <f>IF(UCDP!AB44, UCDP!AB44, "0.0")</f>
        <v>4.8172939105080262E-2</v>
      </c>
      <c r="E44" s="176">
        <f>IF(ISNUMBER('1-3'!L44), '1-3'!L44, IF(ISNUMBER('1-3'!M44), '1-3'!M44, IF(ISNUMBER('1-3'!P44), '1-3'!P44, IF(ISNUMBER('1-3'!Q44), '1-3'!Q44, "XXX"))))</f>
        <v>52.5</v>
      </c>
      <c r="F44" s="176">
        <f>IF(ISNUMBER('1-4'!AR44),'1-4'!AR44, IF(ISNUMBER('1-4'!AS44),'1-4'!AS44, IF(ISNUMBER('1-4'!AT44),'1-4'!AT44, IF(ISNUMBER('1-4'!AU44),'1-4'!AU44, IF(ISNUMBER('1-4'!AV44),'1-4'!AV44, "XXX")))))</f>
        <v>4</v>
      </c>
      <c r="G44" s="176">
        <f>IF(ISNUMBER('1-5'!K43),'1-5'!K43, "XXX")</f>
        <v>9.6999999999999993</v>
      </c>
      <c r="H44" s="176">
        <f>IF(ISNUMBER('2-1-1'!K44), '2-1-1'!K44, IF(ISNUMBER('2-1-1'!L44), '2-1-1'!L44, IF(ISNUMBER('2-1-1'!M44), '2-1-1'!M44, "XXX")))</f>
        <v>0.48</v>
      </c>
      <c r="I44" s="176">
        <f>IF(ISNUMBER('2-1-2'!F43),'2-1-2'!F43, "XXX")</f>
        <v>0.30246000000000001</v>
      </c>
      <c r="J44" s="176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176">
        <f>IF(ISNUMBER('2-2-2'!K44),'2-2-2'!K44,IF(ISNUMBER('2-2-2'!L44),'2-2-2'!L44,IF(ISNUMBER('2-2-2'!J44),'2-2-2'!J44,IF(ISNUMBER('2-2-2'!M44),'2-2-2'!M44,"XXX"))))</f>
        <v>0.30428571428571427</v>
      </c>
      <c r="L44" s="176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176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176">
        <f>IF(ISNUMBER('2-4-1'!Y44),'2-4-1'!Y44,IF(ISNUMBER('2-4-1'!X44),'2-4-1'!X44,IF(ISNUMBER('2-4-1'!Z44),'2-4-1'!Z44,IF(ISNUMBER('2-4-1'!W44),'2-4-1'!W44,IF(ISNUMBER('2-4-1'!V44),'2-4-1'!V44,'2019'!N44)))))</f>
        <v>11.202033089143141</v>
      </c>
      <c r="O44" s="176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176">
        <f>IF(ISNUMBER('2-5-1'!H276), '2-5-1'!H276, "XXX")</f>
        <v>0.61390299797058101</v>
      </c>
      <c r="Q44" s="176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176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176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176">
        <f>IF(ISNUMBER('2-7-1'!K44), '2-7-1'!K44, IF(ISNUMBER('2-7-1'!L44), '2-7-1'!L44, IF(ISNUMBER('2-7-1'!J44), '2-7-1'!J44, IF(ISNUMBER('2-7-1'!M44), '2-7-1'!M44, "XXX"))))</f>
        <v>0.53</v>
      </c>
      <c r="U44" s="176">
        <f>IF(ISNUMBER('2-7-2'!K44), '2-7-2'!K44, IF(ISNUMBER('2-7-2'!L44), '2-7-2'!L44, IF(ISNUMBER('2-7-2'!J44), '2-7-2'!J44, IF(ISNUMBER('2-7-2'!M44), '2-7-2'!M44, "XXX"))))</f>
        <v>0.55571428571428572</v>
      </c>
      <c r="V44" s="176">
        <f>IF(ISNUMBER('2-8-1'!K44), '2-8-1'!K44, IF(ISNUMBER('2-8-1'!L44), '2-8-1'!L44, IF(ISNUMBER('2-8-1'!J44), '2-8-1'!J44, IF(ISNUMBER('2-8-1'!M44), '2-8-1'!M44, "XXX"))))</f>
        <v>0.59142857142857141</v>
      </c>
      <c r="W44" s="176">
        <f>IF(ISNUMBER('2-8-2'!K44), '2-8-2'!K44, IF(ISNUMBER('2-8-2'!L44), '2-8-2'!L44, IF(ISNUMBER('2-8-2'!J44), '2-8-2'!J44, IF(ISNUMBER('2-8-2'!M44), '2-8-2'!M44, "XXX"))))</f>
        <v>0.46571428571428569</v>
      </c>
      <c r="X44" s="176">
        <f>IF(ISNUMBER('3-1'!L43), '3-1'!L43, "XXX")</f>
        <v>0.188</v>
      </c>
      <c r="Y44" s="224">
        <f>'3-2'!T43</f>
        <v>-1.1338390110000001</v>
      </c>
    </row>
    <row r="45" spans="1:25" ht="15">
      <c r="A45" s="19" t="s">
        <v>54</v>
      </c>
      <c r="B45" s="166" t="s">
        <v>54</v>
      </c>
      <c r="C45" s="175">
        <f>IF(ISNUMBER('1-1'!K45),'1-1'!K45, "XXX")</f>
        <v>5.6</v>
      </c>
      <c r="D45" s="175" t="str">
        <f>IF(UCDP!AB45, UCDP!AB45, "0.0")</f>
        <v>0.0</v>
      </c>
      <c r="E45" s="176">
        <f>IF(ISNUMBER('1-3'!L45), '1-3'!L45, IF(ISNUMBER('1-3'!M45), '1-3'!M45, IF(ISNUMBER('1-3'!P45), '1-3'!P45, IF(ISNUMBER('1-3'!Q45), '1-3'!Q45, "XXX"))))</f>
        <v>37.333333333333343</v>
      </c>
      <c r="F45" s="176">
        <f>IF(ISNUMBER('1-4'!AR45),'1-4'!AR45, IF(ISNUMBER('1-4'!AS45),'1-4'!AS45, IF(ISNUMBER('1-4'!AT45),'1-4'!AT45, IF(ISNUMBER('1-4'!AU45),'1-4'!AU45, IF(ISNUMBER('1-4'!AV45),'1-4'!AV45, "XXX")))))</f>
        <v>2</v>
      </c>
      <c r="G45" s="176">
        <f>IF(ISNUMBER('1-5'!K44),'1-5'!K44, "XXX")</f>
        <v>6.5</v>
      </c>
      <c r="H45" s="176">
        <f>IF(ISNUMBER('2-1-1'!K45), '2-1-1'!K45, IF(ISNUMBER('2-1-1'!L45), '2-1-1'!L45, IF(ISNUMBER('2-1-1'!M45), '2-1-1'!M45, "XXX")))</f>
        <v>0.57571428571428573</v>
      </c>
      <c r="I45" s="176">
        <f>IF(ISNUMBER('2-1-2'!F44),'2-1-2'!F44, "XXX")</f>
        <v>0.32645999999999997</v>
      </c>
      <c r="J45" s="176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176">
        <f>IF(ISNUMBER('2-2-2'!K45),'2-2-2'!K45,IF(ISNUMBER('2-2-2'!L45),'2-2-2'!L45,IF(ISNUMBER('2-2-2'!J45),'2-2-2'!J45,IF(ISNUMBER('2-2-2'!M45),'2-2-2'!M45,"XXX"))))</f>
        <v>0.36</v>
      </c>
      <c r="L45" s="176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176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176">
        <f>IF(ISNUMBER('2-4-1'!Y45),'2-4-1'!Y45,IF(ISNUMBER('2-4-1'!X45),'2-4-1'!X45,IF(ISNUMBER('2-4-1'!Z45),'2-4-1'!Z45,IF(ISNUMBER('2-4-1'!W45),'2-4-1'!W45,IF(ISNUMBER('2-4-1'!V45),'2-4-1'!V45,'2019'!N45)))))</f>
        <v>11.592383195</v>
      </c>
      <c r="O45" s="176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176">
        <f>IF(ISNUMBER('2-5-1'!H277), '2-5-1'!H277, "XXX")</f>
        <v>0.28195548057556152</v>
      </c>
      <c r="Q45" s="176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176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176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176">
        <f>IF(ISNUMBER('2-7-1'!K45), '2-7-1'!K45, IF(ISNUMBER('2-7-1'!L45), '2-7-1'!L45, IF(ISNUMBER('2-7-1'!J45), '2-7-1'!J45, IF(ISNUMBER('2-7-1'!M45), '2-7-1'!M45, "XXX"))))</f>
        <v>0.52285714285714291</v>
      </c>
      <c r="U45" s="176">
        <f>IF(ISNUMBER('2-7-2'!K45), '2-7-2'!K45, IF(ISNUMBER('2-7-2'!L45), '2-7-2'!L45, IF(ISNUMBER('2-7-2'!J45), '2-7-2'!J45, IF(ISNUMBER('2-7-2'!M45), '2-7-2'!M45, "XXX"))))</f>
        <v>0.37357142857142861</v>
      </c>
      <c r="V45" s="176">
        <f>IF(ISNUMBER('2-8-1'!K45), '2-8-1'!K45, IF(ISNUMBER('2-8-1'!L45), '2-8-1'!L45, IF(ISNUMBER('2-8-1'!J45), '2-8-1'!J45, IF(ISNUMBER('2-8-1'!M45), '2-8-1'!M45, "XXX"))))</f>
        <v>0.58142857142857152</v>
      </c>
      <c r="W45" s="176">
        <f>IF(ISNUMBER('2-8-2'!K45), '2-8-2'!K45, IF(ISNUMBER('2-8-2'!L45), '2-8-2'!L45, IF(ISNUMBER('2-8-2'!J45), '2-8-2'!J45, IF(ISNUMBER('2-8-2'!M45), '2-8-2'!M45, "XXX"))))</f>
        <v>0.40857142857142853</v>
      </c>
      <c r="X45" s="176">
        <f>IF(ISNUMBER('3-1'!L44), '3-1'!L44, "XXX")</f>
        <v>0.67500000000000004</v>
      </c>
      <c r="Y45" s="224">
        <f>'3-2'!T44</f>
        <v>0.233810723</v>
      </c>
    </row>
    <row r="46" spans="1:25" ht="15">
      <c r="A46" s="19" t="s">
        <v>55</v>
      </c>
      <c r="B46" s="166" t="s">
        <v>55</v>
      </c>
      <c r="C46" s="175">
        <f>IF(ISNUMBER('1-1'!K46),'1-1'!K46, "XXX")</f>
        <v>4</v>
      </c>
      <c r="D46" s="175" t="str">
        <f>IF(UCDP!AB46, UCDP!AB46, "0.0")</f>
        <v>0.0</v>
      </c>
      <c r="E46" s="176">
        <f>IF(ISNUMBER('1-3'!L46), '1-3'!L46, IF(ISNUMBER('1-3'!M46), '1-3'!M46, IF(ISNUMBER('1-3'!P46), '1-3'!P46, IF(ISNUMBER('1-3'!Q46), '1-3'!Q46, "XXX"))))</f>
        <v>100.16666666666667</v>
      </c>
      <c r="F46" s="176">
        <f>IF(ISNUMBER('1-4'!AR46),'1-4'!AR46, IF(ISNUMBER('1-4'!AS46),'1-4'!AS46, IF(ISNUMBER('1-4'!AT46),'1-4'!AT46, IF(ISNUMBER('1-4'!AU46),'1-4'!AU46, IF(ISNUMBER('1-4'!AV46),'1-4'!AV46, "XXX")))))</f>
        <v>1</v>
      </c>
      <c r="G46" s="176">
        <f>IF(ISNUMBER('1-5'!K45),'1-5'!K45, "XXX")</f>
        <v>1.8</v>
      </c>
      <c r="H46" s="176">
        <f>IF(ISNUMBER('2-1-1'!K46), '2-1-1'!K46, IF(ISNUMBER('2-1-1'!L46), '2-1-1'!L46, IF(ISNUMBER('2-1-1'!M46), '2-1-1'!M46, "XXX")))</f>
        <v>0.71142857142857141</v>
      </c>
      <c r="I46" s="176">
        <f>IF(ISNUMBER('2-1-2'!F45),'2-1-2'!F45, "XXX")</f>
        <v>0.73294999999999999</v>
      </c>
      <c r="J46" s="176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176">
        <f>IF(ISNUMBER('2-2-2'!K46),'2-2-2'!K46,IF(ISNUMBER('2-2-2'!L46),'2-2-2'!L46,IF(ISNUMBER('2-2-2'!J46),'2-2-2'!J46,IF(ISNUMBER('2-2-2'!M46),'2-2-2'!M46,"XXX"))))</f>
        <v>0.81142857142857139</v>
      </c>
      <c r="L46" s="176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176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176">
        <f>IF(ISNUMBER('2-4-1'!Y46),'2-4-1'!Y46,IF(ISNUMBER('2-4-1'!X46),'2-4-1'!X46,IF(ISNUMBER('2-4-1'!Z46),'2-4-1'!Z46,IF(ISNUMBER('2-4-1'!W46),'2-4-1'!W46,IF(ISNUMBER('2-4-1'!V46),'2-4-1'!V46,'2019'!N46)))))</f>
        <v>17.036999999999999</v>
      </c>
      <c r="O46" s="176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176">
        <f>IF(ISNUMBER('2-5-1'!H278), '2-5-1'!H278, "XXX")</f>
        <v>0.62287850379943843</v>
      </c>
      <c r="Q46" s="176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176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176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176">
        <f>IF(ISNUMBER('2-7-1'!K46), '2-7-1'!K46, IF(ISNUMBER('2-7-1'!L46), '2-7-1'!L46, IF(ISNUMBER('2-7-1'!J46), '2-7-1'!J46, IF(ISNUMBER('2-7-1'!M46), '2-7-1'!M46, "XXX"))))</f>
        <v>0.78714285714285714</v>
      </c>
      <c r="U46" s="176">
        <f>IF(ISNUMBER('2-7-2'!K46), '2-7-2'!K46, IF(ISNUMBER('2-7-2'!L46), '2-7-2'!L46, IF(ISNUMBER('2-7-2'!J46), '2-7-2'!J46, IF(ISNUMBER('2-7-2'!M46), '2-7-2'!M46, "XXX"))))</f>
        <v>0.70714285714285707</v>
      </c>
      <c r="V46" s="176">
        <f>IF(ISNUMBER('2-8-1'!K46), '2-8-1'!K46, IF(ISNUMBER('2-8-1'!L46), '2-8-1'!L46, IF(ISNUMBER('2-8-1'!J46), '2-8-1'!J46, IF(ISNUMBER('2-8-1'!M46), '2-8-1'!M46, "XXX"))))</f>
        <v>0.72714285714285709</v>
      </c>
      <c r="W46" s="176">
        <f>IF(ISNUMBER('2-8-2'!K46), '2-8-2'!K46, IF(ISNUMBER('2-8-2'!L46), '2-8-2'!L46, IF(ISNUMBER('2-8-2'!J46), '2-8-2'!J46, IF(ISNUMBER('2-8-2'!M46), '2-8-2'!M46, "XXX"))))</f>
        <v>0.63857142857142857</v>
      </c>
      <c r="X46" s="176">
        <f>IF(ISNUMBER('3-1'!L45), '3-1'!L45, "XXX")</f>
        <v>0.90200000000000002</v>
      </c>
      <c r="Y46" s="224">
        <f>'3-2'!T45</f>
        <v>1.2345364089999999</v>
      </c>
    </row>
    <row r="47" spans="1:25" ht="15">
      <c r="A47" s="19" t="s">
        <v>56</v>
      </c>
      <c r="B47" s="166" t="s">
        <v>56</v>
      </c>
      <c r="C47" s="175" t="str">
        <f>IF(ISNUMBER('1-1'!K47),'1-1'!K47, "XXX")</f>
        <v>XXX</v>
      </c>
      <c r="D47" s="175" t="str">
        <f>IF(UCDP!AB47, UCDP!AB47, "0.0")</f>
        <v>0.0</v>
      </c>
      <c r="E47" s="177">
        <f>AVERAGE('1-3'!K47,'1-3'!M47)</f>
        <v>88.416666666666657</v>
      </c>
      <c r="F47" s="176">
        <f>IF(ISNUMBER('1-4'!AR47),'1-4'!AR47, IF(ISNUMBER('1-4'!AS47),'1-4'!AS47, IF(ISNUMBER('1-4'!AT47),'1-4'!AT47, IF(ISNUMBER('1-4'!AU47),'1-4'!AU47, IF(ISNUMBER('1-4'!AV47),'1-4'!AV47, "XXX")))))</f>
        <v>2</v>
      </c>
      <c r="G47" s="176" t="str">
        <f>IF(ISNUMBER('1-5'!K46),'1-5'!K46, "XXX")</f>
        <v>XXX</v>
      </c>
      <c r="H47" s="177">
        <f>AVERAGE('2-1-1'!J47, '2-1-1'!L47)</f>
        <v>0.45</v>
      </c>
      <c r="I47" s="176">
        <f>IF(ISNUMBER('2-1-2'!F46),'2-1-2'!F46, "XXX")</f>
        <v>0.16012000000000001</v>
      </c>
      <c r="J47" s="176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176">
        <f>IF(ISNUMBER('2-2-2'!K47),'2-2-2'!K47,IF(ISNUMBER('2-2-2'!L47),'2-2-2'!L47,IF(ISNUMBER('2-2-2'!J47),'2-2-2'!J47,IF(ISNUMBER('2-2-2'!M47),'2-2-2'!M47,"XXX"))))</f>
        <v>0.56857142857142862</v>
      </c>
      <c r="L47" s="176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176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176" t="str">
        <f>IF(ISNUMBER('2-4-1'!Y47),'2-4-1'!Y47,IF(ISNUMBER('2-4-1'!X47),'2-4-1'!X47,IF(ISNUMBER('2-4-1'!Z47),'2-4-1'!Z47,IF(ISNUMBER('2-4-1'!W47),'2-4-1'!W47,IF(ISNUMBER('2-4-1'!V47),'2-4-1'!V47,'2019'!N47)))))</f>
        <v>XXX</v>
      </c>
      <c r="O47" s="176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176">
        <f>IF(ISNUMBER('2-5-1'!H279), '2-5-1'!H279, "XXX")</f>
        <v>0.30091000000000001</v>
      </c>
      <c r="Q47" s="176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176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176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176">
        <f>IF(ISNUMBER('2-7-1'!K47), '2-7-1'!K47, IF(ISNUMBER('2-7-1'!L47), '2-7-1'!L47, IF(ISNUMBER('2-7-1'!J47), '2-7-1'!J47, IF(ISNUMBER('2-7-1'!M47), '2-7-1'!M47, "XXX"))))</f>
        <v>0.51142857142857145</v>
      </c>
      <c r="U47" s="176">
        <f>IF(ISNUMBER('2-7-2'!K47), '2-7-2'!K47, IF(ISNUMBER('2-7-2'!L47), '2-7-2'!L47, IF(ISNUMBER('2-7-2'!J47), '2-7-2'!J47, IF(ISNUMBER('2-7-2'!M47), '2-7-2'!M47, "XXX"))))</f>
        <v>0.51500000000000001</v>
      </c>
      <c r="V47" s="176">
        <f>IF(ISNUMBER('2-8-1'!K47), '2-8-1'!K47, IF(ISNUMBER('2-8-1'!L47), '2-8-1'!L47, IF(ISNUMBER('2-8-1'!J47), '2-8-1'!J47, IF(ISNUMBER('2-8-1'!M47), '2-8-1'!M47, "XXX"))))</f>
        <v>0.58571428571428563</v>
      </c>
      <c r="W47" s="176">
        <f>IF(ISNUMBER('2-8-2'!K47), '2-8-2'!K47, IF(ISNUMBER('2-8-2'!L47), '2-8-2'!L47, IF(ISNUMBER('2-8-2'!J47), '2-8-2'!J47, IF(ISNUMBER('2-8-2'!M47), '2-8-2'!M47, "XXX"))))</f>
        <v>0.4642857142857143</v>
      </c>
      <c r="X47" s="176">
        <f>IF(ISNUMBER('3-1'!L46), '3-1'!L46, "XXX")</f>
        <v>0.13200000000000001</v>
      </c>
      <c r="Y47" s="224">
        <f>'3-2'!T46</f>
        <v>-1.357553601</v>
      </c>
    </row>
    <row r="48" spans="1:25" ht="15">
      <c r="A48" s="19" t="s">
        <v>57</v>
      </c>
      <c r="B48" s="166" t="s">
        <v>57</v>
      </c>
      <c r="C48" s="175">
        <f>IF(ISNUMBER('1-1'!K48),'1-1'!K48, "XXX")</f>
        <v>8.1999999999999993</v>
      </c>
      <c r="D48" s="175">
        <f>IF(UCDP!AB48, UCDP!AB48, "0.0")</f>
        <v>3.1259694187648927E-3</v>
      </c>
      <c r="E48" s="176">
        <f>IF(ISNUMBER('1-3'!L48), '1-3'!L48, IF(ISNUMBER('1-3'!M48), '1-3'!M48, IF(ISNUMBER('1-3'!P48), '1-3'!P48, IF(ISNUMBER('1-3'!Q48), '1-3'!Q48, "XXX"))))</f>
        <v>68.500000000000014</v>
      </c>
      <c r="F48" s="176">
        <f>IF(ISNUMBER('1-4'!AR48),'1-4'!AR48, IF(ISNUMBER('1-4'!AS48),'1-4'!AS48, IF(ISNUMBER('1-4'!AT48),'1-4'!AT48, IF(ISNUMBER('1-4'!AU48),'1-4'!AU48, IF(ISNUMBER('1-4'!AV48),'1-4'!AV48, "XXX")))))</f>
        <v>4</v>
      </c>
      <c r="G48" s="176">
        <f>IF(ISNUMBER('1-5'!K47),'1-5'!K47, "XXX")</f>
        <v>8.5</v>
      </c>
      <c r="H48" s="176">
        <f>IF(ISNUMBER('2-1-1'!K48), '2-1-1'!K48, IF(ISNUMBER('2-1-1'!L48), '2-1-1'!L48, IF(ISNUMBER('2-1-1'!M48), '2-1-1'!M48, "XXX")))</f>
        <v>0.39571428571428569</v>
      </c>
      <c r="I48" s="176">
        <f>IF(ISNUMBER('2-1-2'!F47),'2-1-2'!F47, "XXX")</f>
        <v>4.9500000000000002E-2</v>
      </c>
      <c r="J48" s="176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176">
        <f>IF(ISNUMBER('2-2-2'!K48),'2-2-2'!K48,IF(ISNUMBER('2-2-2'!L48),'2-2-2'!L48,IF(ISNUMBER('2-2-2'!J48),'2-2-2'!J48,IF(ISNUMBER('2-2-2'!M48),'2-2-2'!M48,"XXX"))))</f>
        <v>0.44714285714285712</v>
      </c>
      <c r="L48" s="176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176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176">
        <f>IF(ISNUMBER('2-4-1'!Y48),'2-4-1'!Y48,IF(ISNUMBER('2-4-1'!X48),'2-4-1'!X48,IF(ISNUMBER('2-4-1'!Z48),'2-4-1'!Z48,IF(ISNUMBER('2-4-1'!W48),'2-4-1'!W48,IF(ISNUMBER('2-4-1'!V48),'2-4-1'!V48,'2019'!N48)))))</f>
        <v>0.7</v>
      </c>
      <c r="O48" s="176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176">
        <f>IF(ISNUMBER('2-5-1'!H280), '2-5-1'!H280, "XXX")</f>
        <v>0.20459775924682616</v>
      </c>
      <c r="Q48" s="176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176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176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176">
        <f>IF(ISNUMBER('2-7-1'!K48), '2-7-1'!K48, IF(ISNUMBER('2-7-1'!L48), '2-7-1'!L48, IF(ISNUMBER('2-7-1'!J48), '2-7-1'!J48, IF(ISNUMBER('2-7-1'!M48), '2-7-1'!M48, "XXX"))))</f>
        <v>0.56285714285714283</v>
      </c>
      <c r="U48" s="176">
        <f>IF(ISNUMBER('2-7-2'!K48), '2-7-2'!K48, IF(ISNUMBER('2-7-2'!L48), '2-7-2'!L48, IF(ISNUMBER('2-7-2'!J48), '2-7-2'!J48, IF(ISNUMBER('2-7-2'!M48), '2-7-2'!M48, "XXX"))))</f>
        <v>0.54571428571428571</v>
      </c>
      <c r="V48" s="176">
        <f>IF(ISNUMBER('2-8-1'!K48), '2-8-1'!K48, IF(ISNUMBER('2-8-1'!L48), '2-8-1'!L48, IF(ISNUMBER('2-8-1'!J48), '2-8-1'!J48, IF(ISNUMBER('2-8-1'!M48), '2-8-1'!M48, "XXX"))))</f>
        <v>0.62428571428571433</v>
      </c>
      <c r="W48" s="176">
        <f>IF(ISNUMBER('2-8-2'!K48), '2-8-2'!K48, IF(ISNUMBER('2-8-2'!L48), '2-8-2'!L48, IF(ISNUMBER('2-8-2'!J48), '2-8-2'!J48, IF(ISNUMBER('2-8-2'!M48), '2-8-2'!M48, "XXX"))))</f>
        <v>0.52571428571428569</v>
      </c>
      <c r="X48" s="176">
        <f>IF(ISNUMBER('3-1'!L47), '3-1'!L47, "XXX")</f>
        <v>0.22500000000000001</v>
      </c>
      <c r="Y48" s="224">
        <f>'3-2'!T47</f>
        <v>-1.327740908</v>
      </c>
    </row>
    <row r="49" spans="1:25" ht="15">
      <c r="A49" s="19" t="s">
        <v>58</v>
      </c>
      <c r="B49" s="166" t="s">
        <v>58</v>
      </c>
      <c r="C49" s="175">
        <f>IF(ISNUMBER('1-1'!K49),'1-1'!K49, "XXX")</f>
        <v>7.4</v>
      </c>
      <c r="D49" s="175" t="str">
        <f>IF(UCDP!AB49, UCDP!AB49, "0.0")</f>
        <v>0.0</v>
      </c>
      <c r="E49" s="176" t="str">
        <f>IF(ISNUMBER('1-3'!L49), '1-3'!L49, IF(ISNUMBER('1-3'!M49), '1-3'!M49, IF(ISNUMBER('1-3'!P49), '1-3'!P49, IF(ISNUMBER('1-3'!Q49), '1-3'!Q49, "XXX"))))</f>
        <v>XXX</v>
      </c>
      <c r="F49" s="176">
        <f>IF(ISNUMBER('1-4'!AR49),'1-4'!AR49, IF(ISNUMBER('1-4'!AS49),'1-4'!AS49, IF(ISNUMBER('1-4'!AT49),'1-4'!AT49, IF(ISNUMBER('1-4'!AU49),'1-4'!AU49, IF(ISNUMBER('1-4'!AV49),'1-4'!AV49, "XXX")))))</f>
        <v>1</v>
      </c>
      <c r="G49" s="176">
        <f>IF(ISNUMBER('1-5'!K48),'1-5'!K48, "XXX")</f>
        <v>6.6</v>
      </c>
      <c r="H49" s="176" t="str">
        <f>IF(ISNUMBER('2-1-1'!K49), '2-1-1'!K49, IF(ISNUMBER('2-1-1'!L49), '2-1-1'!L49, IF(ISNUMBER('2-1-1'!M49), '2-1-1'!M49, "XXX")))</f>
        <v>XXX</v>
      </c>
      <c r="I49" s="176">
        <f>IF(ISNUMBER('2-1-2'!F48),'2-1-2'!F48, "XXX")</f>
        <v>0.33262000000000003</v>
      </c>
      <c r="J49" s="176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176" t="str">
        <f>IF(ISNUMBER('2-2-2'!K49),'2-2-2'!K49,IF(ISNUMBER('2-2-2'!L49),'2-2-2'!L49,IF(ISNUMBER('2-2-2'!J49),'2-2-2'!J49,IF(ISNUMBER('2-2-2'!M49),'2-2-2'!M49,"XXX"))))</f>
        <v>XXX</v>
      </c>
      <c r="L49" s="176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176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176">
        <f>IF(ISNUMBER('2-4-1'!Y49),'2-4-1'!Y49,IF(ISNUMBER('2-4-1'!X49),'2-4-1'!X49,IF(ISNUMBER('2-4-1'!Z49),'2-4-1'!Z49,IF(ISNUMBER('2-4-1'!W49),'2-4-1'!W49,IF(ISNUMBER('2-4-1'!V49),'2-4-1'!V49,'2019'!N49)))))</f>
        <v>3.3932081100000007</v>
      </c>
      <c r="O49" s="176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176">
        <f>IF(ISNUMBER('2-5-1'!H281), '2-5-1'!H281, "XXX")</f>
        <v>0.14481496810913086</v>
      </c>
      <c r="Q49" s="176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176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176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176" t="str">
        <f>IF(ISNUMBER('2-7-1'!K49), '2-7-1'!K49, IF(ISNUMBER('2-7-1'!L49), '2-7-1'!L49, IF(ISNUMBER('2-7-1'!J49), '2-7-1'!J49, IF(ISNUMBER('2-7-1'!M49), '2-7-1'!M49, "XXX"))))</f>
        <v>XXX</v>
      </c>
      <c r="U49" s="176" t="str">
        <f>IF(ISNUMBER('2-7-2'!K49), '2-7-2'!K49, IF(ISNUMBER('2-7-2'!L49), '2-7-2'!L49, IF(ISNUMBER('2-7-2'!J49), '2-7-2'!J49, IF(ISNUMBER('2-7-2'!M49), '2-7-2'!M49, "XXX"))))</f>
        <v>XXX</v>
      </c>
      <c r="V49" s="176" t="str">
        <f>IF(ISNUMBER('2-8-1'!K49), '2-8-1'!K49, IF(ISNUMBER('2-8-1'!L49), '2-8-1'!L49, IF(ISNUMBER('2-8-1'!J49), '2-8-1'!J49, IF(ISNUMBER('2-8-1'!M49), '2-8-1'!M49, "XXX"))))</f>
        <v>XXX</v>
      </c>
      <c r="W49" s="176" t="str">
        <f>IF(ISNUMBER('2-8-2'!K49), '2-8-2'!K49, IF(ISNUMBER('2-8-2'!L49), '2-8-2'!L49, IF(ISNUMBER('2-8-2'!J49), '2-8-2'!J49, IF(ISNUMBER('2-8-2'!M49), '2-8-2'!M49, "XXX"))))</f>
        <v>XXX</v>
      </c>
      <c r="X49" s="176">
        <f>IF(ISNUMBER('3-1'!L48), '3-1'!L48, "XXX")</f>
        <v>0.40600000000000003</v>
      </c>
      <c r="Y49" s="224">
        <f>'3-2'!T48</f>
        <v>7.6844878000000005E-2</v>
      </c>
    </row>
    <row r="50" spans="1:25" ht="15">
      <c r="A50" s="19" t="s">
        <v>59</v>
      </c>
      <c r="B50" s="166" t="s">
        <v>59</v>
      </c>
      <c r="C50" s="175">
        <f>IF(ISNUMBER('1-1'!K50),'1-1'!K50, "XXX")</f>
        <v>1</v>
      </c>
      <c r="D50" s="175" t="str">
        <f>IF(UCDP!AB50, UCDP!AB50, "0.0")</f>
        <v>0.0</v>
      </c>
      <c r="E50" s="176">
        <f>IF(ISNUMBER('1-3'!L50), '1-3'!L50, IF(ISNUMBER('1-3'!M50), '1-3'!M50, IF(ISNUMBER('1-3'!P50), '1-3'!P50, IF(ISNUMBER('1-3'!Q50), '1-3'!Q50, "XXX"))))</f>
        <v>109.66666666666667</v>
      </c>
      <c r="F50" s="176">
        <f>IF(ISNUMBER('1-4'!AR50),'1-4'!AR50, IF(ISNUMBER('1-4'!AS50),'1-4'!AS50, IF(ISNUMBER('1-4'!AT50),'1-4'!AT50, IF(ISNUMBER('1-4'!AU50),'1-4'!AU50, IF(ISNUMBER('1-4'!AV50),'1-4'!AV50, "XXX")))))</f>
        <v>1</v>
      </c>
      <c r="G50" s="176">
        <f>IF(ISNUMBER('1-5'!K49),'1-5'!K49, "XXX")</f>
        <v>1</v>
      </c>
      <c r="H50" s="176">
        <f>IF(ISNUMBER('2-1-1'!K50), '2-1-1'!K50, IF(ISNUMBER('2-1-1'!L50), '2-1-1'!L50, IF(ISNUMBER('2-1-1'!M50), '2-1-1'!M50, "XXX")))</f>
        <v>0.76285714285714279</v>
      </c>
      <c r="I50" s="176">
        <f>IF(ISNUMBER('2-1-2'!F49),'2-1-2'!F49, "XXX")</f>
        <v>0.75902999999999998</v>
      </c>
      <c r="J50" s="176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176">
        <f>IF(ISNUMBER('2-2-2'!K50),'2-2-2'!K50,IF(ISNUMBER('2-2-2'!L50),'2-2-2'!L50,IF(ISNUMBER('2-2-2'!J50),'2-2-2'!J50,IF(ISNUMBER('2-2-2'!M50),'2-2-2'!M50,"XXX"))))</f>
        <v>0.96285714285714286</v>
      </c>
      <c r="L50" s="176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176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176">
        <f>IF(ISNUMBER('2-4-1'!Y50),'2-4-1'!Y50,IF(ISNUMBER('2-4-1'!X50),'2-4-1'!X50,IF(ISNUMBER('2-4-1'!Z50),'2-4-1'!Z50,IF(ISNUMBER('2-4-1'!W50),'2-4-1'!W50,IF(ISNUMBER('2-4-1'!V50),'2-4-1'!V50,'2019'!N50)))))</f>
        <v>30.574999999999999</v>
      </c>
      <c r="O50" s="176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176" t="str">
        <f>IF(ISNUMBER('2-5-1'!H282), '2-5-1'!H282, "XXX")</f>
        <v>XXX</v>
      </c>
      <c r="Q50" s="176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176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176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176">
        <f>IF(ISNUMBER('2-7-1'!K50), '2-7-1'!K50, IF(ISNUMBER('2-7-1'!L50), '2-7-1'!L50, IF(ISNUMBER('2-7-1'!J50), '2-7-1'!J50, IF(ISNUMBER('2-7-1'!M50), '2-7-1'!M50, "XXX"))))</f>
        <v>0.92285714285714282</v>
      </c>
      <c r="U50" s="176">
        <f>IF(ISNUMBER('2-7-2'!K50), '2-7-2'!K50, IF(ISNUMBER('2-7-2'!L50), '2-7-2'!L50, IF(ISNUMBER('2-7-2'!J50), '2-7-2'!J50, IF(ISNUMBER('2-7-2'!M50), '2-7-2'!M50, "XXX"))))</f>
        <v>0.88928571428571423</v>
      </c>
      <c r="V50" s="176">
        <f>IF(ISNUMBER('2-8-1'!K50), '2-8-1'!K50, IF(ISNUMBER('2-8-1'!L50), '2-8-1'!L50, IF(ISNUMBER('2-8-1'!J50), '2-8-1'!J50, IF(ISNUMBER('2-8-1'!M50), '2-8-1'!M50, "XXX"))))</f>
        <v>0.71142857142857152</v>
      </c>
      <c r="W50" s="176">
        <f>IF(ISNUMBER('2-8-2'!K50), '2-8-2'!K50, IF(ISNUMBER('2-8-2'!L50), '2-8-2'!L50, IF(ISNUMBER('2-8-2'!J50), '2-8-2'!J50, IF(ISNUMBER('2-8-2'!M50), '2-8-2'!M50, "XXX"))))</f>
        <v>0.76571428571428579</v>
      </c>
      <c r="X50" s="176">
        <f>IF(ISNUMBER('3-1'!L49), '3-1'!L49, "XXX")</f>
        <v>0.86799999999999999</v>
      </c>
      <c r="Y50" s="224">
        <f>'3-2'!T49</f>
        <v>1.5524507759999999</v>
      </c>
    </row>
    <row r="51" spans="1:25" ht="15">
      <c r="A51" s="19" t="s">
        <v>60</v>
      </c>
      <c r="B51" s="166" t="s">
        <v>60</v>
      </c>
      <c r="C51" s="175">
        <f>IF(ISNUMBER('1-1'!K51),'1-1'!K51, "XXX")</f>
        <v>2</v>
      </c>
      <c r="D51" s="175" t="str">
        <f>IF(UCDP!AB51, UCDP!AB51, "0.0")</f>
        <v>0.0</v>
      </c>
      <c r="E51" s="176">
        <f>IF(ISNUMBER('1-3'!L51), '1-3'!L51, IF(ISNUMBER('1-3'!M51), '1-3'!M51, IF(ISNUMBER('1-3'!P51), '1-3'!P51, IF(ISNUMBER('1-3'!Q51), '1-3'!Q51, "XXX"))))</f>
        <v>83.166666666666671</v>
      </c>
      <c r="F51" s="176">
        <f>IF(ISNUMBER('1-4'!AR51),'1-4'!AR51, IF(ISNUMBER('1-4'!AS51),'1-4'!AS51, IF(ISNUMBER('1-4'!AT51),'1-4'!AT51, IF(ISNUMBER('1-4'!AU51),'1-4'!AU51, IF(ISNUMBER('1-4'!AV51),'1-4'!AV51, "XXX")))))</f>
        <v>1</v>
      </c>
      <c r="G51" s="176">
        <f>IF(ISNUMBER('1-5'!K50),'1-5'!K50, "XXX")</f>
        <v>2.2999999999999998</v>
      </c>
      <c r="H51" s="176">
        <f>IF(ISNUMBER('2-1-1'!K51), '2-1-1'!K51, IF(ISNUMBER('2-1-1'!L51), '2-1-1'!L51, IF(ISNUMBER('2-1-1'!M51), '2-1-1'!M51, "XXX")))</f>
        <v>0.87428571428571422</v>
      </c>
      <c r="I51" s="176">
        <f>IF(ISNUMBER('2-1-2'!F50),'2-1-2'!F50, "XXX")</f>
        <v>0.75021000000000004</v>
      </c>
      <c r="J51" s="176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176">
        <f>IF(ISNUMBER('2-2-2'!K51),'2-2-2'!K51,IF(ISNUMBER('2-2-2'!L51),'2-2-2'!L51,IF(ISNUMBER('2-2-2'!J51),'2-2-2'!J51,IF(ISNUMBER('2-2-2'!M51),'2-2-2'!M51,"XXX"))))</f>
        <v>0.69714285714285718</v>
      </c>
      <c r="L51" s="176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176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176">
        <f>IF(ISNUMBER('2-4-1'!Y51),'2-4-1'!Y51,IF(ISNUMBER('2-4-1'!X51),'2-4-1'!X51,IF(ISNUMBER('2-4-1'!Z51),'2-4-1'!Z51,IF(ISNUMBER('2-4-1'!W51),'2-4-1'!W51,IF(ISNUMBER('2-4-1'!V51),'2-4-1'!V51,'2019'!N51)))))</f>
        <v>31.684999999999999</v>
      </c>
      <c r="O51" s="176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176">
        <f>IF(ISNUMBER('2-5-1'!H283), '2-5-1'!H283, "XXX")</f>
        <v>1</v>
      </c>
      <c r="Q51" s="176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176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176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176">
        <f>IF(ISNUMBER('2-7-1'!K51), '2-7-1'!K51, IF(ISNUMBER('2-7-1'!L51), '2-7-1'!L51, IF(ISNUMBER('2-7-1'!J51), '2-7-1'!J51, IF(ISNUMBER('2-7-1'!M51), '2-7-1'!M51, "XXX"))))</f>
        <v>0.80571428571428572</v>
      </c>
      <c r="U51" s="176">
        <f>IF(ISNUMBER('2-7-2'!K51), '2-7-2'!K51, IF(ISNUMBER('2-7-2'!L51), '2-7-2'!L51, IF(ISNUMBER('2-7-2'!J51), '2-7-2'!J51, IF(ISNUMBER('2-7-2'!M51), '2-7-2'!M51, "XXX"))))</f>
        <v>0.6735714285714286</v>
      </c>
      <c r="V51" s="176">
        <f>IF(ISNUMBER('2-8-1'!K51), '2-8-1'!K51, IF(ISNUMBER('2-8-1'!L51), '2-8-1'!L51, IF(ISNUMBER('2-8-1'!J51), '2-8-1'!J51, IF(ISNUMBER('2-8-1'!M51), '2-8-1'!M51, "XXX"))))</f>
        <v>0.66857142857142848</v>
      </c>
      <c r="W51" s="176">
        <f>IF(ISNUMBER('2-8-2'!K51), '2-8-2'!K51, IF(ISNUMBER('2-8-2'!L51), '2-8-2'!L51, IF(ISNUMBER('2-8-2'!J51), '2-8-2'!J51, IF(ISNUMBER('2-8-2'!M51), '2-8-2'!M51, "XXX"))))</f>
        <v>0.56714285714285717</v>
      </c>
      <c r="X51" s="176">
        <f>IF(ISNUMBER('3-1'!L50), '3-1'!L50, "XXX")</f>
        <v>0.89400000000000002</v>
      </c>
      <c r="Y51" s="224">
        <f>'3-2'!T50</f>
        <v>1.1645708079999999</v>
      </c>
    </row>
    <row r="52" spans="1:25" ht="15">
      <c r="A52" s="19" t="s">
        <v>61</v>
      </c>
      <c r="B52" s="166" t="s">
        <v>61</v>
      </c>
      <c r="C52" s="175">
        <f>IF(ISNUMBER('1-1'!K52),'1-1'!K52, "XXX")</f>
        <v>5.4</v>
      </c>
      <c r="D52" s="175" t="str">
        <f>IF(UCDP!AB52, UCDP!AB52, "0.0")</f>
        <v>0.0</v>
      </c>
      <c r="E52" s="176">
        <f>IF(ISNUMBER('1-3'!L52), '1-3'!L52, IF(ISNUMBER('1-3'!M52), '1-3'!M52, IF(ISNUMBER('1-3'!P52), '1-3'!P52, IF(ISNUMBER('1-3'!Q52), '1-3'!Q52, "XXX"))))</f>
        <v>78.166666666666686</v>
      </c>
      <c r="F52" s="176">
        <f>IF(ISNUMBER('1-4'!AR52),'1-4'!AR52, IF(ISNUMBER('1-4'!AS52),'1-4'!AS52, IF(ISNUMBER('1-4'!AT52),'1-4'!AT52, IF(ISNUMBER('1-4'!AU52),'1-4'!AU52, IF(ISNUMBER('1-4'!AV52),'1-4'!AV52, "XXX")))))</f>
        <v>3</v>
      </c>
      <c r="G52" s="176">
        <f>IF(ISNUMBER('1-5'!K51),'1-5'!K51, "XXX")</f>
        <v>7.2</v>
      </c>
      <c r="H52" s="176">
        <f>IF(ISNUMBER('2-1-1'!K52), '2-1-1'!K52, IF(ISNUMBER('2-1-1'!L52), '2-1-1'!L52, IF(ISNUMBER('2-1-1'!M52), '2-1-1'!M52, "XXX")))</f>
        <v>0.44142857142857139</v>
      </c>
      <c r="I52" s="176">
        <f>IF(ISNUMBER('2-1-2'!F51),'2-1-2'!F51, "XXX")</f>
        <v>0.30675999999999998</v>
      </c>
      <c r="J52" s="176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176">
        <f>IF(ISNUMBER('2-2-2'!K52),'2-2-2'!K52,IF(ISNUMBER('2-2-2'!L52),'2-2-2'!L52,IF(ISNUMBER('2-2-2'!J52),'2-2-2'!J52,IF(ISNUMBER('2-2-2'!M52),'2-2-2'!M52,"XXX"))))</f>
        <v>0.50857142857142856</v>
      </c>
      <c r="L52" s="176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176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176" t="str">
        <f>IF(ISNUMBER('2-4-1'!Y52),'2-4-1'!Y52,IF(ISNUMBER('2-4-1'!X52),'2-4-1'!X52,IF(ISNUMBER('2-4-1'!Z52),'2-4-1'!Z52,IF(ISNUMBER('2-4-1'!W52),'2-4-1'!W52,IF(ISNUMBER('2-4-1'!V52),'2-4-1'!V52,'2019'!N52)))))</f>
        <v>XXX</v>
      </c>
      <c r="O52" s="176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176">
        <f>IF(ISNUMBER('2-5-1'!H284), '2-5-1'!H284, "XXX")</f>
        <v>3.960685729980469E-2</v>
      </c>
      <c r="Q52" s="176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176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176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176">
        <f>IF(ISNUMBER('2-7-1'!K52), '2-7-1'!K52, IF(ISNUMBER('2-7-1'!L52), '2-7-1'!L52, IF(ISNUMBER('2-7-1'!J52), '2-7-1'!J52, IF(ISNUMBER('2-7-1'!M52), '2-7-1'!M52, "XXX"))))</f>
        <v>0.55999999999999994</v>
      </c>
      <c r="U52" s="176">
        <f>IF(ISNUMBER('2-7-2'!K52), '2-7-2'!K52, IF(ISNUMBER('2-7-2'!L52), '2-7-2'!L52, IF(ISNUMBER('2-7-2'!J52), '2-7-2'!J52, IF(ISNUMBER('2-7-2'!M52), '2-7-2'!M52, "XXX"))))</f>
        <v>0.43928571428571433</v>
      </c>
      <c r="V52" s="176">
        <f>IF(ISNUMBER('2-8-1'!K52), '2-8-1'!K52, IF(ISNUMBER('2-8-1'!L52), '2-8-1'!L52, IF(ISNUMBER('2-8-1'!J52), '2-8-1'!J52, IF(ISNUMBER('2-8-1'!M52), '2-8-1'!M52, "XXX"))))</f>
        <v>0.55142857142857138</v>
      </c>
      <c r="W52" s="176">
        <f>IF(ISNUMBER('2-8-2'!K52), '2-8-2'!K52, IF(ISNUMBER('2-8-2'!L52), '2-8-2'!L52, IF(ISNUMBER('2-8-2'!J52), '2-8-2'!J52, IF(ISNUMBER('2-8-2'!M52), '2-8-2'!M52, "XXX"))))</f>
        <v>0.49285714285714288</v>
      </c>
      <c r="X52" s="176">
        <f>IF(ISNUMBER('3-1'!L51), '3-1'!L51, "XXX")</f>
        <v>0.38100000000000001</v>
      </c>
      <c r="Y52" s="224">
        <f>'3-2'!T51</f>
        <v>-0.90170258299999995</v>
      </c>
    </row>
    <row r="53" spans="1:25" ht="15">
      <c r="A53" s="19" t="s">
        <v>189</v>
      </c>
      <c r="B53" s="166" t="s">
        <v>62</v>
      </c>
      <c r="C53" s="175">
        <f>IF(ISNUMBER('1-1'!K53),'1-1'!K53, "XXX")</f>
        <v>7.2</v>
      </c>
      <c r="D53" s="175" t="str">
        <f>IF(UCDP!AB53, UCDP!AB53, "0.0")</f>
        <v>0.0</v>
      </c>
      <c r="E53" s="176">
        <f>IF(ISNUMBER('1-3'!L53), '1-3'!L53, IF(ISNUMBER('1-3'!M53), '1-3'!M53, IF(ISNUMBER('1-3'!P53), '1-3'!P53, IF(ISNUMBER('1-3'!Q53), '1-3'!Q53, "XXX"))))</f>
        <v>87.833333333333329</v>
      </c>
      <c r="F53" s="176">
        <f>IF(ISNUMBER('1-4'!AR53),'1-4'!AR53, IF(ISNUMBER('1-4'!AS53),'1-4'!AS53, IF(ISNUMBER('1-4'!AT53),'1-4'!AT53, IF(ISNUMBER('1-4'!AU53),'1-4'!AU53, IF(ISNUMBER('1-4'!AV53),'1-4'!AV53, "XXX")))))</f>
        <v>3</v>
      </c>
      <c r="G53" s="176">
        <f>IF(ISNUMBER('1-5'!K52),'1-5'!K52, "XXX")</f>
        <v>8.9</v>
      </c>
      <c r="H53" s="176">
        <f>IF(ISNUMBER('2-1-1'!K53), '2-1-1'!K53, IF(ISNUMBER('2-1-1'!L53), '2-1-1'!L53, IF(ISNUMBER('2-1-1'!M53), '2-1-1'!M53, "XXX")))</f>
        <v>0.48857142857142855</v>
      </c>
      <c r="I53" s="176">
        <f>IF(ISNUMBER('2-1-2'!F52),'2-1-2'!F52, "XXX")</f>
        <v>0.19589000000000001</v>
      </c>
      <c r="J53" s="176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176">
        <f>IF(ISNUMBER('2-2-2'!K53),'2-2-2'!K53,IF(ISNUMBER('2-2-2'!L53),'2-2-2'!L53,IF(ISNUMBER('2-2-2'!J53),'2-2-2'!J53,IF(ISNUMBER('2-2-2'!M53),'2-2-2'!M53,"XXX"))))</f>
        <v>0.59428571428571431</v>
      </c>
      <c r="L53" s="176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176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176">
        <f>IF(ISNUMBER('2-4-1'!Y53),'2-4-1'!Y53,IF(ISNUMBER('2-4-1'!X53),'2-4-1'!X53,IF(ISNUMBER('2-4-1'!Z53),'2-4-1'!Z53,IF(ISNUMBER('2-4-1'!W53),'2-4-1'!W53,IF(ISNUMBER('2-4-1'!V53),'2-4-1'!V53,'2019'!N53)))))</f>
        <v>4.2116284500000001</v>
      </c>
      <c r="O53" s="176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176" t="str">
        <f>IF(ISNUMBER('2-5-1'!H285), '2-5-1'!H285, "XXX")</f>
        <v>XXX</v>
      </c>
      <c r="Q53" s="176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176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176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176">
        <f>IF(ISNUMBER('2-7-1'!K53), '2-7-1'!K53, IF(ISNUMBER('2-7-1'!L53), '2-7-1'!L53, IF(ISNUMBER('2-7-1'!J53), '2-7-1'!J53, IF(ISNUMBER('2-7-1'!M53), '2-7-1'!M53, "XXX"))))</f>
        <v>0.58142857142857152</v>
      </c>
      <c r="U53" s="176">
        <f>IF(ISNUMBER('2-7-2'!K53), '2-7-2'!K53, IF(ISNUMBER('2-7-2'!L53), '2-7-2'!L53, IF(ISNUMBER('2-7-2'!J53), '2-7-2'!J53, IF(ISNUMBER('2-7-2'!M53), '2-7-2'!M53, "XXX"))))</f>
        <v>0.54642857142857149</v>
      </c>
      <c r="V53" s="176">
        <f>IF(ISNUMBER('2-8-1'!K53), '2-8-1'!K53, IF(ISNUMBER('2-8-1'!L53), '2-8-1'!L53, IF(ISNUMBER('2-8-1'!J53), '2-8-1'!J53, IF(ISNUMBER('2-8-1'!M53), '2-8-1'!M53, "XXX"))))</f>
        <v>0.63857142857142857</v>
      </c>
      <c r="W53" s="176">
        <f>IF(ISNUMBER('2-8-2'!K53), '2-8-2'!K53, IF(ISNUMBER('2-8-2'!L53), '2-8-2'!L53, IF(ISNUMBER('2-8-2'!J53), '2-8-2'!J53, IF(ISNUMBER('2-8-2'!M53), '2-8-2'!M53, "XXX"))))</f>
        <v>0.59285714285714286</v>
      </c>
      <c r="X53" s="176">
        <f>IF(ISNUMBER('3-1'!L52), '3-1'!L52, "XXX")</f>
        <v>0.247</v>
      </c>
      <c r="Y53" s="224">
        <f>'3-2'!T52</f>
        <v>-1.188508868</v>
      </c>
    </row>
    <row r="54" spans="1:25" ht="15">
      <c r="A54" s="19" t="s">
        <v>63</v>
      </c>
      <c r="B54" s="166" t="s">
        <v>63</v>
      </c>
      <c r="C54" s="175">
        <f>IF(ISNUMBER('1-1'!K54),'1-1'!K54, "XXX")</f>
        <v>7.6</v>
      </c>
      <c r="D54" s="175" t="str">
        <f>IF(UCDP!AB54, UCDP!AB54, "0.0")</f>
        <v>0.0</v>
      </c>
      <c r="E54" s="176">
        <f>IF(ISNUMBER('1-3'!L54), '1-3'!L54, IF(ISNUMBER('1-3'!M54), '1-3'!M54, IF(ISNUMBER('1-3'!P54), '1-3'!P54, IF(ISNUMBER('1-3'!Q54), '1-3'!Q54, "XXX"))))</f>
        <v>92.833333333333343</v>
      </c>
      <c r="F54" s="176">
        <f>IF(ISNUMBER('1-4'!AR54),'1-4'!AR54, IF(ISNUMBER('1-4'!AS54),'1-4'!AS54, IF(ISNUMBER('1-4'!AT54),'1-4'!AT54, IF(ISNUMBER('1-4'!AU54),'1-4'!AU54, IF(ISNUMBER('1-4'!AV54),'1-4'!AV54, "XXX")))))</f>
        <v>2</v>
      </c>
      <c r="G54" s="176">
        <f>IF(ISNUMBER('1-5'!K53),'1-5'!K53, "XXX")</f>
        <v>5.8</v>
      </c>
      <c r="H54" s="176">
        <f>IF(ISNUMBER('2-1-1'!K54), '2-1-1'!K54, IF(ISNUMBER('2-1-1'!L54), '2-1-1'!L54, IF(ISNUMBER('2-1-1'!M54), '2-1-1'!M54, "XXX")))</f>
        <v>0.5914285714285713</v>
      </c>
      <c r="I54" s="176">
        <f>IF(ISNUMBER('2-1-2'!F53),'2-1-2'!F53, "XXX")</f>
        <v>0.41838999999999998</v>
      </c>
      <c r="J54" s="176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176">
        <f>IF(ISNUMBER('2-2-2'!K54),'2-2-2'!K54,IF(ISNUMBER('2-2-2'!L54),'2-2-2'!L54,IF(ISNUMBER('2-2-2'!J54),'2-2-2'!J54,IF(ISNUMBER('2-2-2'!M54),'2-2-2'!M54,"XXX"))))</f>
        <v>0.49142857142857144</v>
      </c>
      <c r="L54" s="176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176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176">
        <f>IF(ISNUMBER('2-4-1'!Y54),'2-4-1'!Y54,IF(ISNUMBER('2-4-1'!X54),'2-4-1'!X54,IF(ISNUMBER('2-4-1'!Z54),'2-4-1'!Z54,IF(ISNUMBER('2-4-1'!W54),'2-4-1'!W54,IF(ISNUMBER('2-4-1'!V54),'2-4-1'!V54,'2019'!N54)))))</f>
        <v>10.643529028231139</v>
      </c>
      <c r="O54" s="176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176">
        <f>IF(ISNUMBER('2-5-1'!H286), '2-5-1'!H286, "XXX")</f>
        <v>1</v>
      </c>
      <c r="Q54" s="176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176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176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176">
        <f>IF(ISNUMBER('2-7-1'!K54), '2-7-1'!K54, IF(ISNUMBER('2-7-1'!L54), '2-7-1'!L54, IF(ISNUMBER('2-7-1'!J54), '2-7-1'!J54, IF(ISNUMBER('2-7-1'!M54), '2-7-1'!M54, "XXX"))))</f>
        <v>0.62571428571428567</v>
      </c>
      <c r="U54" s="176">
        <f>IF(ISNUMBER('2-7-2'!K54), '2-7-2'!K54, IF(ISNUMBER('2-7-2'!L54), '2-7-2'!L54, IF(ISNUMBER('2-7-2'!J54), '2-7-2'!J54, IF(ISNUMBER('2-7-2'!M54), '2-7-2'!M54, "XXX"))))</f>
        <v>0.57214285714285718</v>
      </c>
      <c r="V54" s="176">
        <f>IF(ISNUMBER('2-8-1'!K54), '2-8-1'!K54, IF(ISNUMBER('2-8-1'!L54), '2-8-1'!L54, IF(ISNUMBER('2-8-1'!J54), '2-8-1'!J54, IF(ISNUMBER('2-8-1'!M54), '2-8-1'!M54, "XXX"))))</f>
        <v>0.69857142857142851</v>
      </c>
      <c r="W54" s="176">
        <f>IF(ISNUMBER('2-8-2'!K54), '2-8-2'!K54, IF(ISNUMBER('2-8-2'!L54), '2-8-2'!L54, IF(ISNUMBER('2-8-2'!J54), '2-8-2'!J54, IF(ISNUMBER('2-8-2'!M54), '2-8-2'!M54, "XXX"))))</f>
        <v>0.57857142857142851</v>
      </c>
      <c r="X54" s="176">
        <f>IF(ISNUMBER('3-1'!L53), '3-1'!L53, "XXX")</f>
        <v>0.69599999999999995</v>
      </c>
      <c r="Y54" s="224">
        <f>'3-2'!T53</f>
        <v>0.338921219</v>
      </c>
    </row>
    <row r="55" spans="1:25" ht="15">
      <c r="A55" s="19" t="s">
        <v>64</v>
      </c>
      <c r="B55" s="166" t="s">
        <v>64</v>
      </c>
      <c r="C55" s="175">
        <f>IF(ISNUMBER('1-1'!K55),'1-1'!K55, "XXX")</f>
        <v>1</v>
      </c>
      <c r="D55" s="175" t="str">
        <f>IF(UCDP!AB55, UCDP!AB55, "0.0")</f>
        <v>0.0</v>
      </c>
      <c r="E55" s="176">
        <f>IF(ISNUMBER('1-3'!L55), '1-3'!L55, IF(ISNUMBER('1-3'!M55), '1-3'!M55, IF(ISNUMBER('1-3'!P55), '1-3'!P55, IF(ISNUMBER('1-3'!Q55), '1-3'!Q55, "XXX"))))</f>
        <v>83.666666666666671</v>
      </c>
      <c r="F55" s="176">
        <f>IF(ISNUMBER('1-4'!AR55),'1-4'!AR55, IF(ISNUMBER('1-4'!AS55),'1-4'!AS55, IF(ISNUMBER('1-4'!AT55),'1-4'!AT55, IF(ISNUMBER('1-4'!AU55),'1-4'!AU55, IF(ISNUMBER('1-4'!AV55),'1-4'!AV55, "XXX")))))</f>
        <v>1</v>
      </c>
      <c r="G55" s="176">
        <f>IF(ISNUMBER('1-5'!K54),'1-5'!K54, "XXX")</f>
        <v>1.3</v>
      </c>
      <c r="H55" s="176">
        <f>IF(ISNUMBER('2-1-1'!K55), '2-1-1'!K55, IF(ISNUMBER('2-1-1'!L55), '2-1-1'!L55, IF(ISNUMBER('2-1-1'!M55), '2-1-1'!M55, "XXX")))</f>
        <v>0.86571428571428566</v>
      </c>
      <c r="I55" s="176">
        <f>IF(ISNUMBER('2-1-2'!F54),'2-1-2'!F54, "XXX")</f>
        <v>0.73414999999999997</v>
      </c>
      <c r="J55" s="176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176">
        <f>IF(ISNUMBER('2-2-2'!K55),'2-2-2'!K55,IF(ISNUMBER('2-2-2'!L55),'2-2-2'!L55,IF(ISNUMBER('2-2-2'!J55),'2-2-2'!J55,IF(ISNUMBER('2-2-2'!M55),'2-2-2'!M55,"XXX"))))</f>
        <v>0.74428571428571433</v>
      </c>
      <c r="L55" s="176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176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176">
        <f>IF(ISNUMBER('2-4-1'!Y55),'2-4-1'!Y55,IF(ISNUMBER('2-4-1'!X55),'2-4-1'!X55,IF(ISNUMBER('2-4-1'!Z55),'2-4-1'!Z55,IF(ISNUMBER('2-4-1'!W55),'2-4-1'!W55,IF(ISNUMBER('2-4-1'!V55),'2-4-1'!V55,'2019'!N55)))))</f>
        <v>24.963999999999999</v>
      </c>
      <c r="O55" s="176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176">
        <f>IF(ISNUMBER('2-5-1'!H287), '2-5-1'!H287, "XXX")</f>
        <v>1</v>
      </c>
      <c r="Q55" s="176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176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176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176">
        <f>IF(ISNUMBER('2-7-1'!K55), '2-7-1'!K55, IF(ISNUMBER('2-7-1'!L55), '2-7-1'!L55, IF(ISNUMBER('2-7-1'!J55), '2-7-1'!J55, IF(ISNUMBER('2-7-1'!M55), '2-7-1'!M55, "XXX"))))</f>
        <v>0.83</v>
      </c>
      <c r="U55" s="176">
        <f>IF(ISNUMBER('2-7-2'!K55), '2-7-2'!K55, IF(ISNUMBER('2-7-2'!L55), '2-7-2'!L55, IF(ISNUMBER('2-7-2'!J55), '2-7-2'!J55, IF(ISNUMBER('2-7-2'!M55), '2-7-2'!M55, "XXX"))))</f>
        <v>0.72357142857142853</v>
      </c>
      <c r="V55" s="176">
        <f>IF(ISNUMBER('2-8-1'!K55), '2-8-1'!K55, IF(ISNUMBER('2-8-1'!L55), '2-8-1'!L55, IF(ISNUMBER('2-8-1'!J55), '2-8-1'!J55, IF(ISNUMBER('2-8-1'!M55), '2-8-1'!M55, "XXX"))))</f>
        <v>0.72428571428571431</v>
      </c>
      <c r="W55" s="176">
        <f>IF(ISNUMBER('2-8-2'!K55), '2-8-2'!K55, IF(ISNUMBER('2-8-2'!L55), '2-8-2'!L55, IF(ISNUMBER('2-8-2'!J55), '2-8-2'!J55, IF(ISNUMBER('2-8-2'!M55), '2-8-2'!M55, "XXX"))))</f>
        <v>0.68571428571428572</v>
      </c>
      <c r="X55" s="176">
        <f>IF(ISNUMBER('3-1'!L54), '3-1'!L54, "XXX")</f>
        <v>0.88600000000000001</v>
      </c>
      <c r="Y55" s="224">
        <f>'3-2'!T54</f>
        <v>1.3881111150000001</v>
      </c>
    </row>
    <row r="56" spans="1:25" ht="15">
      <c r="A56" s="19" t="s">
        <v>65</v>
      </c>
      <c r="B56" s="166" t="s">
        <v>65</v>
      </c>
      <c r="C56" s="175">
        <f>IF(ISNUMBER('1-1'!K56),'1-1'!K56, "XXX")</f>
        <v>6.9</v>
      </c>
      <c r="D56" s="175" t="str">
        <f>IF(UCDP!AB56, UCDP!AB56, "0.0")</f>
        <v>0.0</v>
      </c>
      <c r="E56" s="176">
        <f>IF(ISNUMBER('1-3'!L56), '1-3'!L56, IF(ISNUMBER('1-3'!M56), '1-3'!M56, IF(ISNUMBER('1-3'!P56), '1-3'!P56, IF(ISNUMBER('1-3'!Q56), '1-3'!Q56, "XXX"))))</f>
        <v>76.333333333333343</v>
      </c>
      <c r="F56" s="176">
        <f>IF(ISNUMBER('1-4'!AR56),'1-4'!AR56, IF(ISNUMBER('1-4'!AS56),'1-4'!AS56, IF(ISNUMBER('1-4'!AT56),'1-4'!AT56, IF(ISNUMBER('1-4'!AU56),'1-4'!AU56, IF(ISNUMBER('1-4'!AV56),'1-4'!AV56, "XXX")))))</f>
        <v>2</v>
      </c>
      <c r="G56" s="176">
        <f>IF(ISNUMBER('1-5'!K55),'1-5'!K55, "XXX")</f>
        <v>5.3</v>
      </c>
      <c r="H56" s="176">
        <f>IF(ISNUMBER('2-1-1'!K56), '2-1-1'!K56, IF(ISNUMBER('2-1-1'!L56), '2-1-1'!L56, IF(ISNUMBER('2-1-1'!M56), '2-1-1'!M56, "XXX")))</f>
        <v>0.41142857142857137</v>
      </c>
      <c r="I56" s="176">
        <f>IF(ISNUMBER('2-1-2'!F55),'2-1-2'!F55, "XXX")</f>
        <v>0.25935999999999998</v>
      </c>
      <c r="J56" s="176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176">
        <f>IF(ISNUMBER('2-2-2'!K56),'2-2-2'!K56,IF(ISNUMBER('2-2-2'!L56),'2-2-2'!L56,IF(ISNUMBER('2-2-2'!J56),'2-2-2'!J56,IF(ISNUMBER('2-2-2'!M56),'2-2-2'!M56,"XXX"))))</f>
        <v>0.48571428571428571</v>
      </c>
      <c r="L56" s="176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176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176">
        <f>IF(ISNUMBER('2-4-1'!Y56),'2-4-1'!Y56,IF(ISNUMBER('2-4-1'!X56),'2-4-1'!X56,IF(ISNUMBER('2-4-1'!Z56),'2-4-1'!Z56,IF(ISNUMBER('2-4-1'!W56),'2-4-1'!W56,IF(ISNUMBER('2-4-1'!V56),'2-4-1'!V56,'2019'!N56)))))</f>
        <v>1.7</v>
      </c>
      <c r="O56" s="176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176">
        <f>IF(ISNUMBER('2-5-1'!H288), '2-5-1'!H288, "XXX")</f>
        <v>8.870990872383118E-2</v>
      </c>
      <c r="Q56" s="176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176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176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176">
        <f>IF(ISNUMBER('2-7-1'!K56), '2-7-1'!K56, IF(ISNUMBER('2-7-1'!L56), '2-7-1'!L56, IF(ISNUMBER('2-7-1'!J56), '2-7-1'!J56, IF(ISNUMBER('2-7-1'!M56), '2-7-1'!M56, "XXX"))))</f>
        <v>0.59428571428571431</v>
      </c>
      <c r="U56" s="176">
        <f>IF(ISNUMBER('2-7-2'!K56), '2-7-2'!K56, IF(ISNUMBER('2-7-2'!L56), '2-7-2'!L56, IF(ISNUMBER('2-7-2'!J56), '2-7-2'!J56, IF(ISNUMBER('2-7-2'!M56), '2-7-2'!M56, "XXX"))))</f>
        <v>0.48571428571428571</v>
      </c>
      <c r="V56" s="176">
        <f>IF(ISNUMBER('2-8-1'!K56), '2-8-1'!K56, IF(ISNUMBER('2-8-1'!L56), '2-8-1'!L56, IF(ISNUMBER('2-8-1'!J56), '2-8-1'!J56, IF(ISNUMBER('2-8-1'!M56), '2-8-1'!M56, "XXX"))))</f>
        <v>0.64</v>
      </c>
      <c r="W56" s="176">
        <f>IF(ISNUMBER('2-8-2'!K56), '2-8-2'!K56, IF(ISNUMBER('2-8-2'!L56), '2-8-2'!L56, IF(ISNUMBER('2-8-2'!J56), '2-8-2'!J56, IF(ISNUMBER('2-8-2'!M56), '2-8-2'!M56, "XXX"))))</f>
        <v>0.54285714285714282</v>
      </c>
      <c r="X56" s="176">
        <f>IF(ISNUMBER('3-1'!L55), '3-1'!L55, "XXX")</f>
        <v>0.73799999999999999</v>
      </c>
      <c r="Y56" s="224">
        <f>'3-2'!T55</f>
        <v>0.62105548399999999</v>
      </c>
    </row>
    <row r="57" spans="1:25" ht="15">
      <c r="A57" s="19" t="s">
        <v>66</v>
      </c>
      <c r="B57" s="166" t="s">
        <v>66</v>
      </c>
      <c r="C57" s="175">
        <f>IF(ISNUMBER('1-1'!K57),'1-1'!K57, "XXX")</f>
        <v>6.1</v>
      </c>
      <c r="D57" s="175" t="str">
        <f>IF(UCDP!AB57, UCDP!AB57, "0.0")</f>
        <v>0.0</v>
      </c>
      <c r="E57" s="176">
        <f>IF(ISNUMBER('1-3'!L57), '1-3'!L57, IF(ISNUMBER('1-3'!M57), '1-3'!M57, IF(ISNUMBER('1-3'!P57), '1-3'!P57, IF(ISNUMBER('1-3'!Q57), '1-3'!Q57, "XXX"))))</f>
        <v>84.666666666666671</v>
      </c>
      <c r="F57" s="176">
        <f>IF(ISNUMBER('1-4'!AR57),'1-4'!AR57, IF(ISNUMBER('1-4'!AS57),'1-4'!AS57, IF(ISNUMBER('1-4'!AT57),'1-4'!AT57, IF(ISNUMBER('1-4'!AU57),'1-4'!AU57, IF(ISNUMBER('1-4'!AV57),'1-4'!AV57, "XXX")))))</f>
        <v>3</v>
      </c>
      <c r="G57" s="176">
        <f>IF(ISNUMBER('1-5'!K56),'1-5'!K56, "XXX")</f>
        <v>3.2</v>
      </c>
      <c r="H57" s="176">
        <f>IF(ISNUMBER('2-1-1'!K57), '2-1-1'!K57, IF(ISNUMBER('2-1-1'!L57), '2-1-1'!L57, IF(ISNUMBER('2-1-1'!M57), '2-1-1'!M57, "XXX")))</f>
        <v>0.69</v>
      </c>
      <c r="I57" s="176">
        <f>IF(ISNUMBER('2-1-2'!F56),'2-1-2'!F56, "XXX")</f>
        <v>0.60318000000000005</v>
      </c>
      <c r="J57" s="176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176">
        <f>IF(ISNUMBER('2-2-2'!K57),'2-2-2'!K57,IF(ISNUMBER('2-2-2'!L57),'2-2-2'!L57,IF(ISNUMBER('2-2-2'!J57),'2-2-2'!J57,IF(ISNUMBER('2-2-2'!M57),'2-2-2'!M57,"XXX"))))</f>
        <v>0.53857142857142859</v>
      </c>
      <c r="L57" s="176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176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176">
        <f>IF(ISNUMBER('2-4-1'!Y57),'2-4-1'!Y57,IF(ISNUMBER('2-4-1'!X57),'2-4-1'!X57,IF(ISNUMBER('2-4-1'!Z57),'2-4-1'!Z57,IF(ISNUMBER('2-4-1'!W57),'2-4-1'!W57,IF(ISNUMBER('2-4-1'!V57),'2-4-1'!V57,'2019'!N57)))))</f>
        <v>26.387</v>
      </c>
      <c r="O57" s="176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176">
        <f>IF(ISNUMBER('2-5-1'!H289), '2-5-1'!H289, "XXX")</f>
        <v>1</v>
      </c>
      <c r="Q57" s="176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176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176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176">
        <f>IF(ISNUMBER('2-7-1'!K57), '2-7-1'!K57, IF(ISNUMBER('2-7-1'!L57), '2-7-1'!L57, IF(ISNUMBER('2-7-1'!J57), '2-7-1'!J57, IF(ISNUMBER('2-7-1'!M57), '2-7-1'!M57, "XXX"))))</f>
        <v>0.59</v>
      </c>
      <c r="U57" s="176">
        <f>IF(ISNUMBER('2-7-2'!K57), '2-7-2'!K57, IF(ISNUMBER('2-7-2'!L57), '2-7-2'!L57, IF(ISNUMBER('2-7-2'!J57), '2-7-2'!J57, IF(ISNUMBER('2-7-2'!M57), '2-7-2'!M57, "XXX"))))</f>
        <v>0.46857142857142858</v>
      </c>
      <c r="V57" s="176">
        <f>IF(ISNUMBER('2-8-1'!K57), '2-8-1'!K57, IF(ISNUMBER('2-8-1'!L57), '2-8-1'!L57, IF(ISNUMBER('2-8-1'!J57), '2-8-1'!J57, IF(ISNUMBER('2-8-1'!M57), '2-8-1'!M57, "XXX"))))</f>
        <v>0.58714285714285719</v>
      </c>
      <c r="W57" s="176">
        <f>IF(ISNUMBER('2-8-2'!K57), '2-8-2'!K57, IF(ISNUMBER('2-8-2'!L57), '2-8-2'!L57, IF(ISNUMBER('2-8-2'!J57), '2-8-2'!J57, IF(ISNUMBER('2-8-2'!M57), '2-8-2'!M57, "XXX"))))</f>
        <v>0.38714285714285712</v>
      </c>
      <c r="X57" s="176">
        <f>IF(ISNUMBER('3-1'!L56), '3-1'!L56, "XXX")</f>
        <v>0.86699999999999999</v>
      </c>
      <c r="Y57" s="224">
        <f>'3-2'!T56</f>
        <v>0.70521336800000001</v>
      </c>
    </row>
    <row r="58" spans="1:25" ht="15">
      <c r="A58" s="19" t="s">
        <v>67</v>
      </c>
      <c r="B58" s="166" t="s">
        <v>67</v>
      </c>
      <c r="C58" s="175">
        <f>IF(ISNUMBER('1-1'!K58),'1-1'!K58, "XXX")</f>
        <v>5.4</v>
      </c>
      <c r="D58" s="175" t="str">
        <f>IF(UCDP!AB58, UCDP!AB58, "0.0")</f>
        <v>0.0</v>
      </c>
      <c r="E58" s="176">
        <f>IF(ISNUMBER('1-3'!L58), '1-3'!L58, IF(ISNUMBER('1-3'!M58), '1-3'!M58, IF(ISNUMBER('1-3'!P58), '1-3'!P58, IF(ISNUMBER('1-3'!Q58), '1-3'!Q58, "XXX"))))</f>
        <v>50.333333333333336</v>
      </c>
      <c r="F58" s="176">
        <f>IF(ISNUMBER('1-4'!AR58),'1-4'!AR58, IF(ISNUMBER('1-4'!AS58),'1-4'!AS58, IF(ISNUMBER('1-4'!AT58),'1-4'!AT58, IF(ISNUMBER('1-4'!AU58),'1-4'!AU58, IF(ISNUMBER('1-4'!AV58),'1-4'!AV58, "XXX")))))</f>
        <v>2</v>
      </c>
      <c r="G58" s="176">
        <f>IF(ISNUMBER('1-5'!K57),'1-5'!K57, "XXX")</f>
        <v>6.9</v>
      </c>
      <c r="H58" s="176">
        <f>IF(ISNUMBER('2-1-1'!K58), '2-1-1'!K58, IF(ISNUMBER('2-1-1'!L58), '2-1-1'!L58, IF(ISNUMBER('2-1-1'!M58), '2-1-1'!M58, "XXX")))</f>
        <v>0.54571428571428571</v>
      </c>
      <c r="I58" s="176">
        <f>IF(ISNUMBER('2-1-2'!F57),'2-1-2'!F57, "XXX")</f>
        <v>0.23576</v>
      </c>
      <c r="J58" s="176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176">
        <f>IF(ISNUMBER('2-2-2'!K58),'2-2-2'!K58,IF(ISNUMBER('2-2-2'!L58),'2-2-2'!L58,IF(ISNUMBER('2-2-2'!J58),'2-2-2'!J58,IF(ISNUMBER('2-2-2'!M58),'2-2-2'!M58,"XXX"))))</f>
        <v>0.35428571428571426</v>
      </c>
      <c r="L58" s="176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176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176">
        <f>IF(ISNUMBER('2-4-1'!Y58),'2-4-1'!Y58,IF(ISNUMBER('2-4-1'!X58),'2-4-1'!X58,IF(ISNUMBER('2-4-1'!Z58),'2-4-1'!Z58,IF(ISNUMBER('2-4-1'!W58),'2-4-1'!W58,IF(ISNUMBER('2-4-1'!V58),'2-4-1'!V58,'2019'!N58)))))</f>
        <v>1.3</v>
      </c>
      <c r="O58" s="176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176">
        <f>IF(ISNUMBER('2-5-1'!H290), '2-5-1'!H290, "XXX")</f>
        <v>0.25503761768341066</v>
      </c>
      <c r="Q58" s="176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176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176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176">
        <f>IF(ISNUMBER('2-7-1'!K58), '2-7-1'!K58, IF(ISNUMBER('2-7-1'!L58), '2-7-1'!L58, IF(ISNUMBER('2-7-1'!J58), '2-7-1'!J58, IF(ISNUMBER('2-7-1'!M58), '2-7-1'!M58, "XXX"))))</f>
        <v>0.59714285714285709</v>
      </c>
      <c r="U58" s="176">
        <f>IF(ISNUMBER('2-7-2'!K58), '2-7-2'!K58, IF(ISNUMBER('2-7-2'!L58), '2-7-2'!L58, IF(ISNUMBER('2-7-2'!J58), '2-7-2'!J58, IF(ISNUMBER('2-7-2'!M58), '2-7-2'!M58, "XXX"))))</f>
        <v>0.38499999999999995</v>
      </c>
      <c r="V58" s="176">
        <f>IF(ISNUMBER('2-8-1'!K58), '2-8-1'!K58, IF(ISNUMBER('2-8-1'!L58), '2-8-1'!L58, IF(ISNUMBER('2-8-1'!J58), '2-8-1'!J58, IF(ISNUMBER('2-8-1'!M58), '2-8-1'!M58, "XXX"))))</f>
        <v>0.66285714285714281</v>
      </c>
      <c r="W58" s="176">
        <f>IF(ISNUMBER('2-8-2'!K58), '2-8-2'!K58, IF(ISNUMBER('2-8-2'!L58), '2-8-2'!L58, IF(ISNUMBER('2-8-2'!J58), '2-8-2'!J58, IF(ISNUMBER('2-8-2'!M58), '2-8-2'!M58, "XXX"))))</f>
        <v>0.45142857142857146</v>
      </c>
      <c r="X58" s="176">
        <f>IF(ISNUMBER('3-1'!L57), '3-1'!L57, "XXX")</f>
        <v>0.63500000000000001</v>
      </c>
      <c r="Y58" s="224">
        <f>'3-2'!T57</f>
        <v>-0.236321956</v>
      </c>
    </row>
    <row r="59" spans="1:25" ht="15">
      <c r="A59" s="19" t="s">
        <v>68</v>
      </c>
      <c r="B59" s="166" t="s">
        <v>68</v>
      </c>
      <c r="C59" s="175">
        <f>IF(ISNUMBER('1-1'!K59),'1-1'!K59, "XXX")</f>
        <v>7.6</v>
      </c>
      <c r="D59" s="175" t="str">
        <f>IF(UCDP!AB59, UCDP!AB59, "0.0")</f>
        <v>0.0</v>
      </c>
      <c r="E59" s="177">
        <f>AVERAGE('1-3'!K59,'1-3'!M59)</f>
        <v>60.333333333333343</v>
      </c>
      <c r="F59" s="176">
        <f>IF(ISNUMBER('1-4'!AR59),'1-4'!AR59, IF(ISNUMBER('1-4'!AS59),'1-4'!AS59, IF(ISNUMBER('1-4'!AT59),'1-4'!AT59, IF(ISNUMBER('1-4'!AU59),'1-4'!AU59, IF(ISNUMBER('1-4'!AV59),'1-4'!AV59, "XXX")))))</f>
        <v>3</v>
      </c>
      <c r="G59" s="176">
        <f>IF(ISNUMBER('1-5'!K58),'1-5'!K58, "XXX")</f>
        <v>7.9</v>
      </c>
      <c r="H59" s="177">
        <f>AVERAGE('2-1-1'!J59, '2-1-1'!L59)</f>
        <v>0.30142857142857143</v>
      </c>
      <c r="I59" s="176">
        <f>IF(ISNUMBER('2-1-2'!F58),'2-1-2'!F58, "XXX")</f>
        <v>9.0550000000000005E-2</v>
      </c>
      <c r="J59" s="176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176">
        <f>IF(ISNUMBER('2-2-2'!K59),'2-2-2'!K59,IF(ISNUMBER('2-2-2'!L59),'2-2-2'!L59,IF(ISNUMBER('2-2-2'!J59),'2-2-2'!J59,IF(ISNUMBER('2-2-2'!M59),'2-2-2'!M59,"XXX"))))</f>
        <v>0.43714285714285717</v>
      </c>
      <c r="L59" s="176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176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176">
        <f>IF(ISNUMBER('2-4-1'!Y59),'2-4-1'!Y59,IF(ISNUMBER('2-4-1'!X59),'2-4-1'!X59,IF(ISNUMBER('2-4-1'!Z59),'2-4-1'!Z59,IF(ISNUMBER('2-4-1'!W59),'2-4-1'!W59,IF(ISNUMBER('2-4-1'!V59),'2-4-1'!V59,'2019'!N59)))))</f>
        <v>0.5</v>
      </c>
      <c r="O59" s="176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176">
        <f>IF(ISNUMBER('2-5-1'!H291), '2-5-1'!H291, "XXX")</f>
        <v>0.23412568569183351</v>
      </c>
      <c r="Q59" s="176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176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176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176">
        <f>IF(ISNUMBER('2-7-1'!K59), '2-7-1'!K59, IF(ISNUMBER('2-7-1'!L59), '2-7-1'!L59, IF(ISNUMBER('2-7-1'!J59), '2-7-1'!J59, IF(ISNUMBER('2-7-1'!M59), '2-7-1'!M59, "XXX"))))</f>
        <v>0.62428571428571433</v>
      </c>
      <c r="U59" s="176">
        <f>IF(ISNUMBER('2-7-2'!K59), '2-7-2'!K59, IF(ISNUMBER('2-7-2'!L59), '2-7-2'!L59, IF(ISNUMBER('2-7-2'!J59), '2-7-2'!J59, IF(ISNUMBER('2-7-2'!M59), '2-7-2'!M59, "XXX"))))</f>
        <v>0.39499999999999996</v>
      </c>
      <c r="V59" s="176">
        <f>IF(ISNUMBER('2-8-1'!K59), '2-8-1'!K59, IF(ISNUMBER('2-8-1'!L59), '2-8-1'!L59, IF(ISNUMBER('2-8-1'!J59), '2-8-1'!J59, IF(ISNUMBER('2-8-1'!M59), '2-8-1'!M59, "XXX"))))</f>
        <v>0.62142857142857133</v>
      </c>
      <c r="W59" s="176">
        <f>IF(ISNUMBER('2-8-2'!K59), '2-8-2'!K59, IF(ISNUMBER('2-8-2'!L59), '2-8-2'!L59, IF(ISNUMBER('2-8-2'!J59), '2-8-2'!J59, IF(ISNUMBER('2-8-2'!M59), '2-8-2'!M59, "XXX"))))</f>
        <v>0.42</v>
      </c>
      <c r="X59" s="176">
        <f>IF(ISNUMBER('3-1'!L58), '3-1'!L58, "XXX")</f>
        <v>0.378</v>
      </c>
      <c r="Y59" s="224">
        <f>'3-2'!T58</f>
        <v>-0.69851654799999996</v>
      </c>
    </row>
    <row r="60" spans="1:25" ht="15">
      <c r="A60" s="19" t="s">
        <v>69</v>
      </c>
      <c r="B60" s="166" t="s">
        <v>69</v>
      </c>
      <c r="C60" s="175">
        <f>IF(ISNUMBER('1-1'!K60),'1-1'!K60, "XXX")</f>
        <v>9.9</v>
      </c>
      <c r="D60" s="175" t="str">
        <f>IF(UCDP!AB60, UCDP!AB60, "0.0")</f>
        <v>0.0</v>
      </c>
      <c r="E60" s="177">
        <f>AVERAGE('1-3'!K60,'1-3'!M60)</f>
        <v>61.5</v>
      </c>
      <c r="F60" s="176">
        <f>IF(ISNUMBER('1-4'!AR60),'1-4'!AR60, IF(ISNUMBER('1-4'!AS60),'1-4'!AS60, IF(ISNUMBER('1-4'!AT60),'1-4'!AT60, IF(ISNUMBER('1-4'!AU60),'1-4'!AU60, IF(ISNUMBER('1-4'!AV60),'1-4'!AV60, "XXX")))))</f>
        <v>2</v>
      </c>
      <c r="G60" s="176">
        <f>IF(ISNUMBER('1-5'!K59),'1-5'!K59, "XXX")</f>
        <v>7.7</v>
      </c>
      <c r="H60" s="177">
        <f>AVERAGE('2-1-1'!J60, '2-1-1'!L60)</f>
        <v>0.26500000000000001</v>
      </c>
      <c r="I60" s="176">
        <f>IF(ISNUMBER('2-1-2'!F59),'2-1-2'!F59, "XXX")</f>
        <v>0.10036</v>
      </c>
      <c r="J60" s="176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176">
        <f>IF(ISNUMBER('2-2-2'!K60),'2-2-2'!K60,IF(ISNUMBER('2-2-2'!L60),'2-2-2'!L60,IF(ISNUMBER('2-2-2'!J60),'2-2-2'!J60,IF(ISNUMBER('2-2-2'!M60),'2-2-2'!M60,"XXX"))))</f>
        <v>0.49142857142857144</v>
      </c>
      <c r="L60" s="176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176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176">
        <f>IF(ISNUMBER('2-4-1'!Y60),'2-4-1'!Y60,IF(ISNUMBER('2-4-1'!X60),'2-4-1'!X60,IF(ISNUMBER('2-4-1'!Z60),'2-4-1'!Z60,IF(ISNUMBER('2-4-1'!W60),'2-4-1'!W60,IF(ISNUMBER('2-4-1'!V60),'2-4-1'!V60,'2019'!N60)))))</f>
        <v>3.27</v>
      </c>
      <c r="O60" s="176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176" t="str">
        <f>IF(ISNUMBER('2-5-1'!H292), '2-5-1'!H292, "XXX")</f>
        <v>XXX</v>
      </c>
      <c r="Q60" s="176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176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176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176">
        <f>IF(ISNUMBER('2-7-1'!K60), '2-7-1'!K60, IF(ISNUMBER('2-7-1'!L60), '2-7-1'!L60, IF(ISNUMBER('2-7-1'!J60), '2-7-1'!J60, IF(ISNUMBER('2-7-1'!M60), '2-7-1'!M60, "XXX"))))</f>
        <v>0.36285714285714288</v>
      </c>
      <c r="U60" s="176">
        <f>IF(ISNUMBER('2-7-2'!K60), '2-7-2'!K60, IF(ISNUMBER('2-7-2'!L60), '2-7-2'!L60, IF(ISNUMBER('2-7-2'!J60), '2-7-2'!J60, IF(ISNUMBER('2-7-2'!M60), '2-7-2'!M60, "XXX"))))</f>
        <v>0.315</v>
      </c>
      <c r="V60" s="176">
        <f>IF(ISNUMBER('2-8-1'!K60), '2-8-1'!K60, IF(ISNUMBER('2-8-1'!L60), '2-8-1'!L60, IF(ISNUMBER('2-8-1'!J60), '2-8-1'!J60, IF(ISNUMBER('2-8-1'!M60), '2-8-1'!M60, "XXX"))))</f>
        <v>0.43</v>
      </c>
      <c r="W60" s="176">
        <f>IF(ISNUMBER('2-8-2'!K60), '2-8-2'!K60, IF(ISNUMBER('2-8-2'!L60), '2-8-2'!L60, IF(ISNUMBER('2-8-2'!J60), '2-8-2'!J60, IF(ISNUMBER('2-8-2'!M60), '2-8-2'!M60, "XXX"))))</f>
        <v>0.35285714285714287</v>
      </c>
      <c r="X60" s="176">
        <f>IF(ISNUMBER('3-1'!L59), '3-1'!L59, "XXX")</f>
        <v>0.4</v>
      </c>
      <c r="Y60" s="224">
        <f>'3-2'!T59</f>
        <v>-0.69682526600000005</v>
      </c>
    </row>
    <row r="61" spans="1:25" ht="15">
      <c r="A61" s="19" t="s">
        <v>70</v>
      </c>
      <c r="B61" s="166" t="s">
        <v>70</v>
      </c>
      <c r="C61" s="175">
        <f>IF(ISNUMBER('1-1'!K61),'1-1'!K61, "XXX")</f>
        <v>7.7</v>
      </c>
      <c r="D61" s="175" t="str">
        <f>IF(UCDP!AB61, UCDP!AB61, "0.0")</f>
        <v>0.0</v>
      </c>
      <c r="E61" s="176">
        <f>IF(ISNUMBER('1-3'!L61), '1-3'!L61, IF(ISNUMBER('1-3'!M61), '1-3'!M61, IF(ISNUMBER('1-3'!P61), '1-3'!P61, IF(ISNUMBER('1-3'!Q61), '1-3'!Q61, "XXX"))))</f>
        <v>49.333333333333336</v>
      </c>
      <c r="F61" s="176">
        <f>IF(ISNUMBER('1-4'!AR61),'1-4'!AR61, IF(ISNUMBER('1-4'!AS61),'1-4'!AS61, IF(ISNUMBER('1-4'!AT61),'1-4'!AT61, IF(ISNUMBER('1-4'!AU61),'1-4'!AU61, IF(ISNUMBER('1-4'!AV61),'1-4'!AV61, "XXX")))))</f>
        <v>3</v>
      </c>
      <c r="G61" s="176">
        <f>IF(ISNUMBER('1-5'!K60),'1-5'!K60, "XXX")</f>
        <v>6.6</v>
      </c>
      <c r="H61" s="176">
        <f>IF(ISNUMBER('2-1-1'!K61), '2-1-1'!K61, IF(ISNUMBER('2-1-1'!L61), '2-1-1'!L61, IF(ISNUMBER('2-1-1'!M61), '2-1-1'!M61, "XXX")))</f>
        <v>0.46857142857142853</v>
      </c>
      <c r="I61" s="176">
        <f>IF(ISNUMBER('2-1-2'!F60),'2-1-2'!F60, "XXX")</f>
        <v>0.20082</v>
      </c>
      <c r="J61" s="176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176">
        <f>IF(ISNUMBER('2-2-2'!K61),'2-2-2'!K61,IF(ISNUMBER('2-2-2'!L61),'2-2-2'!L61,IF(ISNUMBER('2-2-2'!J61),'2-2-2'!J61,IF(ISNUMBER('2-2-2'!M61),'2-2-2'!M61,"XXX"))))</f>
        <v>0.44857142857142857</v>
      </c>
      <c r="L61" s="176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176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176">
        <f>IF(ISNUMBER('2-4-1'!Y61),'2-4-1'!Y61,IF(ISNUMBER('2-4-1'!X61),'2-4-1'!X61,IF(ISNUMBER('2-4-1'!Z61),'2-4-1'!Z61,IF(ISNUMBER('2-4-1'!W61),'2-4-1'!W61,IF(ISNUMBER('2-4-1'!V61),'2-4-1'!V61,'2019'!N61)))))</f>
        <v>0.4</v>
      </c>
      <c r="O61" s="176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176">
        <f>IF(ISNUMBER('2-5-1'!H293), '2-5-1'!H293, "XXX")</f>
        <v>8.5620498657226568E-2</v>
      </c>
      <c r="Q61" s="176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176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176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176">
        <f>IF(ISNUMBER('2-7-1'!K61), '2-7-1'!K61, IF(ISNUMBER('2-7-1'!L61), '2-7-1'!L61, IF(ISNUMBER('2-7-1'!J61), '2-7-1'!J61, IF(ISNUMBER('2-7-1'!M61), '2-7-1'!M61, "XXX"))))</f>
        <v>0.57428571428571418</v>
      </c>
      <c r="U61" s="176">
        <f>IF(ISNUMBER('2-7-2'!K61), '2-7-2'!K61, IF(ISNUMBER('2-7-2'!L61), '2-7-2'!L61, IF(ISNUMBER('2-7-2'!J61), '2-7-2'!J61, IF(ISNUMBER('2-7-2'!M61), '2-7-2'!M61, "XXX"))))</f>
        <v>0.40214285714285714</v>
      </c>
      <c r="V61" s="176">
        <f>IF(ISNUMBER('2-8-1'!K61), '2-8-1'!K61, IF(ISNUMBER('2-8-1'!L61), '2-8-1'!L61, IF(ISNUMBER('2-8-1'!J61), '2-8-1'!J61, IF(ISNUMBER('2-8-1'!M61), '2-8-1'!M61, "XXX"))))</f>
        <v>0.58285714285714285</v>
      </c>
      <c r="W61" s="176">
        <f>IF(ISNUMBER('2-8-2'!K61), '2-8-2'!K61, IF(ISNUMBER('2-8-2'!L61), '2-8-2'!L61, IF(ISNUMBER('2-8-2'!J61), '2-8-2'!J61, IF(ISNUMBER('2-8-2'!M61), '2-8-2'!M61, "XXX"))))</f>
        <v>0.42285714285714288</v>
      </c>
      <c r="X61" s="176">
        <f>IF(ISNUMBER('3-1'!L60), '3-1'!L60, "XXX")</f>
        <v>0.442</v>
      </c>
      <c r="Y61" s="224">
        <f>'3-2'!T60</f>
        <v>-0.38146808700000001</v>
      </c>
    </row>
    <row r="62" spans="1:25" ht="15">
      <c r="A62" s="19" t="s">
        <v>71</v>
      </c>
      <c r="B62" s="166" t="s">
        <v>71</v>
      </c>
      <c r="C62" s="175">
        <f>IF(ISNUMBER('1-1'!K62),'1-1'!K62, "XXX")</f>
        <v>4.0999999999999996</v>
      </c>
      <c r="D62" s="175" t="str">
        <f>IF(UCDP!AB62, UCDP!AB62, "0.0")</f>
        <v>0.0</v>
      </c>
      <c r="E62" s="176">
        <f>IF(ISNUMBER('1-3'!L62), '1-3'!L62, IF(ISNUMBER('1-3'!M62), '1-3'!M62, IF(ISNUMBER('1-3'!P62), '1-3'!P62, IF(ISNUMBER('1-3'!Q62), '1-3'!Q62, "XXX"))))</f>
        <v>81.000000000000014</v>
      </c>
      <c r="F62" s="176">
        <f>IF(ISNUMBER('1-4'!AR62),'1-4'!AR62, IF(ISNUMBER('1-4'!AS62),'1-4'!AS62, IF(ISNUMBER('1-4'!AT62),'1-4'!AT62, IF(ISNUMBER('1-4'!AU62),'1-4'!AU62, IF(ISNUMBER('1-4'!AV62),'1-4'!AV62, "XXX")))))</f>
        <v>2</v>
      </c>
      <c r="G62" s="176">
        <f>IF(ISNUMBER('1-5'!K61),'1-5'!K61, "XXX")</f>
        <v>4.9000000000000004</v>
      </c>
      <c r="H62" s="176">
        <f>IF(ISNUMBER('2-1-1'!K62), '2-1-1'!K62, IF(ISNUMBER('2-1-1'!L62), '2-1-1'!L62, IF(ISNUMBER('2-1-1'!M62), '2-1-1'!M62, "XXX")))</f>
        <v>0.60571428571428576</v>
      </c>
      <c r="I62" s="176">
        <f>IF(ISNUMBER('2-1-2'!F61),'2-1-2'!F61, "XXX")</f>
        <v>0.5615</v>
      </c>
      <c r="J62" s="176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176">
        <f>IF(ISNUMBER('2-2-2'!K62),'2-2-2'!K62,IF(ISNUMBER('2-2-2'!L62),'2-2-2'!L62,IF(ISNUMBER('2-2-2'!J62),'2-2-2'!J62,IF(ISNUMBER('2-2-2'!M62),'2-2-2'!M62,"XXX"))))</f>
        <v>0.48857142857142855</v>
      </c>
      <c r="L62" s="176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176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176">
        <f>IF(ISNUMBER('2-4-1'!Y62),'2-4-1'!Y62,IF(ISNUMBER('2-4-1'!X62),'2-4-1'!X62,IF(ISNUMBER('2-4-1'!Z62),'2-4-1'!Z62,IF(ISNUMBER('2-4-1'!W62),'2-4-1'!W62,IF(ISNUMBER('2-4-1'!V62),'2-4-1'!V62,'2019'!N62)))))</f>
        <v>20.672000000000001</v>
      </c>
      <c r="O62" s="176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176">
        <f>IF(ISNUMBER('2-5-1'!H294), '2-5-1'!H294, "XXX")</f>
        <v>0.36997637748718259</v>
      </c>
      <c r="Q62" s="176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176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176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176">
        <f>IF(ISNUMBER('2-7-1'!K62), '2-7-1'!K62, IF(ISNUMBER('2-7-1'!L62), '2-7-1'!L62, IF(ISNUMBER('2-7-1'!J62), '2-7-1'!J62, IF(ISNUMBER('2-7-1'!M62), '2-7-1'!M62, "XXX"))))</f>
        <v>0.45428571428571429</v>
      </c>
      <c r="U62" s="176">
        <f>IF(ISNUMBER('2-7-2'!K62), '2-7-2'!K62, IF(ISNUMBER('2-7-2'!L62), '2-7-2'!L62, IF(ISNUMBER('2-7-2'!J62), '2-7-2'!J62, IF(ISNUMBER('2-7-2'!M62), '2-7-2'!M62, "XXX"))))</f>
        <v>0.4042857142857143</v>
      </c>
      <c r="V62" s="176">
        <f>IF(ISNUMBER('2-8-1'!K62), '2-8-1'!K62, IF(ISNUMBER('2-8-1'!L62), '2-8-1'!L62, IF(ISNUMBER('2-8-1'!J62), '2-8-1'!J62, IF(ISNUMBER('2-8-1'!M62), '2-8-1'!M62, "XXX"))))</f>
        <v>0.61285714285714288</v>
      </c>
      <c r="W62" s="176">
        <f>IF(ISNUMBER('2-8-2'!K62), '2-8-2'!K62, IF(ISNUMBER('2-8-2'!L62), '2-8-2'!L62, IF(ISNUMBER('2-8-2'!J62), '2-8-2'!J62, IF(ISNUMBER('2-8-2'!M62), '2-8-2'!M62, "XXX"))))</f>
        <v>0.39</v>
      </c>
      <c r="X62" s="176">
        <f>IF(ISNUMBER('3-1'!L61), '3-1'!L61, "XXX")</f>
        <v>0.61399999999999999</v>
      </c>
      <c r="Y62" s="224">
        <f>'3-2'!T61</f>
        <v>0.44367155400000002</v>
      </c>
    </row>
    <row r="63" spans="1:25" ht="15">
      <c r="A63" s="19" t="s">
        <v>72</v>
      </c>
      <c r="B63" s="166" t="s">
        <v>72</v>
      </c>
      <c r="C63" s="175">
        <f>IF(ISNUMBER('1-1'!K63),'1-1'!K63, "XXX")</f>
        <v>4.3</v>
      </c>
      <c r="D63" s="175" t="str">
        <f>IF(UCDP!AB63, UCDP!AB63, "0.0")</f>
        <v>0.0</v>
      </c>
      <c r="E63" s="176">
        <f>IF(ISNUMBER('1-3'!L63), '1-3'!L63, IF(ISNUMBER('1-3'!M63), '1-3'!M63, IF(ISNUMBER('1-3'!P63), '1-3'!P63, IF(ISNUMBER('1-3'!Q63), '1-3'!Q63, "XXX"))))</f>
        <v>106.00000000000001</v>
      </c>
      <c r="F63" s="176" t="str">
        <f>IF(ISNUMBER('1-4'!AR63),'1-4'!AR63, IF(ISNUMBER('1-4'!AS63),'1-4'!AS63, IF(ISNUMBER('1-4'!AT63),'1-4'!AT63, IF(ISNUMBER('1-4'!AU63),'1-4'!AU63, IF(ISNUMBER('1-4'!AV63),'1-4'!AV63, "XXX")))))</f>
        <v>XXX</v>
      </c>
      <c r="G63" s="176">
        <f>IF(ISNUMBER('1-5'!K62),'1-5'!K62, "XXX")</f>
        <v>1</v>
      </c>
      <c r="H63" s="176">
        <f>IF(ISNUMBER('2-1-1'!K63), '2-1-1'!K63, IF(ISNUMBER('2-1-1'!L63), '2-1-1'!L63, IF(ISNUMBER('2-1-1'!M63), '2-1-1'!M63, "XXX")))</f>
        <v>0.79857142857142849</v>
      </c>
      <c r="I63" s="176">
        <f>IF(ISNUMBER('2-1-2'!F62),'2-1-2'!F62, "XXX")</f>
        <v>0.78137000000000001</v>
      </c>
      <c r="J63" s="176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176">
        <f>IF(ISNUMBER('2-2-2'!K63),'2-2-2'!K63,IF(ISNUMBER('2-2-2'!L63),'2-2-2'!L63,IF(ISNUMBER('2-2-2'!J63),'2-2-2'!J63,IF(ISNUMBER('2-2-2'!M63),'2-2-2'!M63,"XXX"))))</f>
        <v>0.78142857142857136</v>
      </c>
      <c r="L63" s="176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176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176">
        <f>IF(ISNUMBER('2-4-1'!Y63),'2-4-1'!Y63,IF(ISNUMBER('2-4-1'!X63),'2-4-1'!X63,IF(ISNUMBER('2-4-1'!Z63),'2-4-1'!Z63,IF(ISNUMBER('2-4-1'!W63),'2-4-1'!W63,IF(ISNUMBER('2-4-1'!V63),'2-4-1'!V63,'2019'!N63)))))</f>
        <v>15.673999999999999</v>
      </c>
      <c r="O63" s="176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176">
        <f>IF(ISNUMBER('2-5-1'!H295), '2-5-1'!H295, "XXX")</f>
        <v>1</v>
      </c>
      <c r="Q63" s="176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176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176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176">
        <f>IF(ISNUMBER('2-7-1'!K63), '2-7-1'!K63, IF(ISNUMBER('2-7-1'!L63), '2-7-1'!L63, IF(ISNUMBER('2-7-1'!J63), '2-7-1'!J63, IF(ISNUMBER('2-7-1'!M63), '2-7-1'!M63, "XXX"))))</f>
        <v>0.82714285714285718</v>
      </c>
      <c r="U63" s="176">
        <f>IF(ISNUMBER('2-7-2'!K63), '2-7-2'!K63, IF(ISNUMBER('2-7-2'!L63), '2-7-2'!L63, IF(ISNUMBER('2-7-2'!J63), '2-7-2'!J63, IF(ISNUMBER('2-7-2'!M63), '2-7-2'!M63, "XXX"))))</f>
        <v>0.74214285714285722</v>
      </c>
      <c r="V63" s="176">
        <f>IF(ISNUMBER('2-8-1'!K63), '2-8-1'!K63, IF(ISNUMBER('2-8-1'!L63), '2-8-1'!L63, IF(ISNUMBER('2-8-1'!J63), '2-8-1'!J63, IF(ISNUMBER('2-8-1'!M63), '2-8-1'!M63, "XXX"))))</f>
        <v>0.67571428571428582</v>
      </c>
      <c r="W63" s="176">
        <f>IF(ISNUMBER('2-8-2'!K63), '2-8-2'!K63, IF(ISNUMBER('2-8-2'!L63), '2-8-2'!L63, IF(ISNUMBER('2-8-2'!J63), '2-8-2'!J63, IF(ISNUMBER('2-8-2'!M63), '2-8-2'!M63, "XXX"))))</f>
        <v>0.68428571428571427</v>
      </c>
      <c r="X63" s="176">
        <f>IF(ISNUMBER('3-1'!L62), '3-1'!L62, "XXX")</f>
        <v>0.86299999999999999</v>
      </c>
      <c r="Y63" s="224">
        <f>'3-2'!T62</f>
        <v>1.3798314330000001</v>
      </c>
    </row>
    <row r="64" spans="1:25" ht="15">
      <c r="A64" s="19" t="s">
        <v>73</v>
      </c>
      <c r="B64" s="166" t="s">
        <v>73</v>
      </c>
      <c r="C64" s="175">
        <f>IF(ISNUMBER('1-1'!K64),'1-1'!K64, "XXX")</f>
        <v>5.6</v>
      </c>
      <c r="D64" s="175">
        <f>IF(UCDP!AB64, UCDP!AB64, "0.0")</f>
        <v>4.2550211585137858E-3</v>
      </c>
      <c r="E64" s="176">
        <f>IF(ISNUMBER('1-3'!L64), '1-3'!L64, IF(ISNUMBER('1-3'!M64), '1-3'!M64, IF(ISNUMBER('1-3'!P64), '1-3'!P64, IF(ISNUMBER('1-3'!Q64), '1-3'!Q64, "XXX"))))</f>
        <v>72.333333333333343</v>
      </c>
      <c r="F64" s="176">
        <f>IF(ISNUMBER('1-4'!AR64),'1-4'!AR64, IF(ISNUMBER('1-4'!AS64),'1-4'!AS64, IF(ISNUMBER('1-4'!AT64),'1-4'!AT64, IF(ISNUMBER('1-4'!AU64),'1-4'!AU64, IF(ISNUMBER('1-4'!AV64),'1-4'!AV64, "XXX")))))</f>
        <v>4</v>
      </c>
      <c r="G64" s="176">
        <f>IF(ISNUMBER('1-5'!K63),'1-5'!K63, "XXX")</f>
        <v>6.2</v>
      </c>
      <c r="H64" s="176">
        <f>IF(ISNUMBER('2-1-1'!K64), '2-1-1'!K64, IF(ISNUMBER('2-1-1'!L64), '2-1-1'!L64, IF(ISNUMBER('2-1-1'!M64), '2-1-1'!M64, "XXX")))</f>
        <v>0.57571428571428573</v>
      </c>
      <c r="I64" s="176">
        <f>IF(ISNUMBER('2-1-2'!F63),'2-1-2'!F63, "XXX")</f>
        <v>0.14298</v>
      </c>
      <c r="J64" s="176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176">
        <f>IF(ISNUMBER('2-2-2'!K64),'2-2-2'!K64,IF(ISNUMBER('2-2-2'!L64),'2-2-2'!L64,IF(ISNUMBER('2-2-2'!J64),'2-2-2'!J64,IF(ISNUMBER('2-2-2'!M64),'2-2-2'!M64,"XXX"))))</f>
        <v>0.67</v>
      </c>
      <c r="L64" s="176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176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176">
        <f>IF(ISNUMBER('2-4-1'!Y64),'2-4-1'!Y64,IF(ISNUMBER('2-4-1'!X64),'2-4-1'!X64,IF(ISNUMBER('2-4-1'!Z64),'2-4-1'!Z64,IF(ISNUMBER('2-4-1'!W64),'2-4-1'!W64,IF(ISNUMBER('2-4-1'!V64),'2-4-1'!V64,'2019'!N64)))))</f>
        <v>2.6768865899999996</v>
      </c>
      <c r="O64" s="176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176">
        <f>IF(ISNUMBER('2-5-1'!H296), '2-5-1'!H296, "XXX")</f>
        <v>0.29923396110534667</v>
      </c>
      <c r="Q64" s="176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176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176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176">
        <f>IF(ISNUMBER('2-7-1'!K64), '2-7-1'!K64, IF(ISNUMBER('2-7-1'!L64), '2-7-1'!L64, IF(ISNUMBER('2-7-1'!J64), '2-7-1'!J64, IF(ISNUMBER('2-7-1'!M64), '2-7-1'!M64, "XXX"))))</f>
        <v>0.59142857142857141</v>
      </c>
      <c r="U64" s="176">
        <f>IF(ISNUMBER('2-7-2'!K64), '2-7-2'!K64, IF(ISNUMBER('2-7-2'!L64), '2-7-2'!L64, IF(ISNUMBER('2-7-2'!J64), '2-7-2'!J64, IF(ISNUMBER('2-7-2'!M64), '2-7-2'!M64, "XXX"))))</f>
        <v>0.61285714285714288</v>
      </c>
      <c r="V64" s="176">
        <f>IF(ISNUMBER('2-8-1'!K64), '2-8-1'!K64, IF(ISNUMBER('2-8-1'!L64), '2-8-1'!L64, IF(ISNUMBER('2-8-1'!J64), '2-8-1'!J64, IF(ISNUMBER('2-8-1'!M64), '2-8-1'!M64, "XXX"))))</f>
        <v>0.62714285714285711</v>
      </c>
      <c r="W64" s="176">
        <f>IF(ISNUMBER('2-8-2'!K64), '2-8-2'!K64, IF(ISNUMBER('2-8-2'!L64), '2-8-2'!L64, IF(ISNUMBER('2-8-2'!J64), '2-8-2'!J64, IF(ISNUMBER('2-8-2'!M64), '2-8-2'!M64, "XXX"))))</f>
        <v>0.60142857142857142</v>
      </c>
      <c r="X64" s="176">
        <f>IF(ISNUMBER('3-1'!L63), '3-1'!L63, "XXX")</f>
        <v>0.56299999999999994</v>
      </c>
      <c r="Y64" s="224">
        <f>'3-2'!T63</f>
        <v>0.48154422600000002</v>
      </c>
    </row>
    <row r="65" spans="1:27" ht="15">
      <c r="A65" s="19" t="s">
        <v>74</v>
      </c>
      <c r="B65" s="166" t="s">
        <v>74</v>
      </c>
      <c r="C65" s="175">
        <f>IF(ISNUMBER('1-1'!K65),'1-1'!K65, "XXX")</f>
        <v>5.4</v>
      </c>
      <c r="D65" s="175">
        <f>IF(UCDP!AB65, UCDP!AB65, "0.0")</f>
        <v>9.3609523814979921E-5</v>
      </c>
      <c r="E65" s="176">
        <f>IF(ISNUMBER('1-3'!L65), '1-3'!L65, IF(ISNUMBER('1-3'!M65), '1-3'!M65, IF(ISNUMBER('1-3'!P65), '1-3'!P65, IF(ISNUMBER('1-3'!Q65), '1-3'!Q65, "XXX"))))</f>
        <v>69</v>
      </c>
      <c r="F65" s="176">
        <f>IF(ISNUMBER('1-4'!AR65),'1-4'!AR65, IF(ISNUMBER('1-4'!AS65),'1-4'!AS65, IF(ISNUMBER('1-4'!AT65),'1-4'!AT65, IF(ISNUMBER('1-4'!AU65),'1-4'!AU65, IF(ISNUMBER('1-4'!AV65),'1-4'!AV65, "XXX")))))</f>
        <v>3</v>
      </c>
      <c r="G65" s="176">
        <f>IF(ISNUMBER('1-5'!K64),'1-5'!K64, "XXX")</f>
        <v>7.4</v>
      </c>
      <c r="H65" s="176">
        <f>IF(ISNUMBER('2-1-1'!K65), '2-1-1'!K65, IF(ISNUMBER('2-1-1'!L65), '2-1-1'!L65, IF(ISNUMBER('2-1-1'!M65), '2-1-1'!M65, "XXX")))</f>
        <v>0.60571428571428576</v>
      </c>
      <c r="I65" s="176">
        <f>IF(ISNUMBER('2-1-2'!F64),'2-1-2'!F64, "XXX")</f>
        <v>0.30158000000000001</v>
      </c>
      <c r="J65" s="176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176">
        <f>IF(ISNUMBER('2-2-2'!K65),'2-2-2'!K65,IF(ISNUMBER('2-2-2'!L65),'2-2-2'!L65,IF(ISNUMBER('2-2-2'!J65),'2-2-2'!J65,IF(ISNUMBER('2-2-2'!M65),'2-2-2'!M65,"XXX"))))</f>
        <v>0.61285714285714288</v>
      </c>
      <c r="L65" s="176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176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176">
        <f>IF(ISNUMBER('2-4-1'!Y65),'2-4-1'!Y65,IF(ISNUMBER('2-4-1'!X65),'2-4-1'!X65,IF(ISNUMBER('2-4-1'!Z65),'2-4-1'!Z65,IF(ISNUMBER('2-4-1'!W65),'2-4-1'!W65,IF(ISNUMBER('2-4-1'!V65),'2-4-1'!V65,'2019'!N65)))))</f>
        <v>1.129407376893401</v>
      </c>
      <c r="O65" s="176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176">
        <f>IF(ISNUMBER('2-5-1'!H297), '2-5-1'!H297, "XXX")</f>
        <v>0.1104079008102417</v>
      </c>
      <c r="Q65" s="176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176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176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176">
        <f>IF(ISNUMBER('2-7-1'!K65), '2-7-1'!K65, IF(ISNUMBER('2-7-1'!L65), '2-7-1'!L65, IF(ISNUMBER('2-7-1'!J65), '2-7-1'!J65, IF(ISNUMBER('2-7-1'!M65), '2-7-1'!M65, "XXX"))))</f>
        <v>0.62142857142857133</v>
      </c>
      <c r="U65" s="176">
        <f>IF(ISNUMBER('2-7-2'!K65), '2-7-2'!K65, IF(ISNUMBER('2-7-2'!L65), '2-7-2'!L65, IF(ISNUMBER('2-7-2'!J65), '2-7-2'!J65, IF(ISNUMBER('2-7-2'!M65), '2-7-2'!M65, "XXX"))))</f>
        <v>0.54500000000000004</v>
      </c>
      <c r="V65" s="176">
        <f>IF(ISNUMBER('2-8-1'!K65), '2-8-1'!K65, IF(ISNUMBER('2-8-1'!L65), '2-8-1'!L65, IF(ISNUMBER('2-8-1'!J65), '2-8-1'!J65, IF(ISNUMBER('2-8-1'!M65), '2-8-1'!M65, "XXX"))))</f>
        <v>0.64</v>
      </c>
      <c r="W65" s="176">
        <f>IF(ISNUMBER('2-8-2'!K65), '2-8-2'!K65, IF(ISNUMBER('2-8-2'!L65), '2-8-2'!L65, IF(ISNUMBER('2-8-2'!J65), '2-8-2'!J65, IF(ISNUMBER('2-8-2'!M65), '2-8-2'!M65, "XXX"))))</f>
        <v>0.56857142857142862</v>
      </c>
      <c r="X65" s="176">
        <f>IF(ISNUMBER('3-1'!L64), '3-1'!L64, "XXX")</f>
        <v>0.65500000000000003</v>
      </c>
      <c r="Y65" s="224">
        <f>'3-2'!T64</f>
        <v>0.21351857499999999</v>
      </c>
    </row>
    <row r="66" spans="1:27" ht="15">
      <c r="A66" s="19" t="s">
        <v>190</v>
      </c>
      <c r="B66" s="166" t="s">
        <v>75</v>
      </c>
      <c r="C66" s="175">
        <f>IF(ISNUMBER('1-1'!K66),'1-1'!K66, "XXX")</f>
        <v>6.7</v>
      </c>
      <c r="D66" s="175">
        <f>IF(UCDP!AB66, UCDP!AB66, "0.0")</f>
        <v>6.3901486817194279E-4</v>
      </c>
      <c r="E66" s="176">
        <f>IF(ISNUMBER('1-3'!L66), '1-3'!L66, IF(ISNUMBER('1-3'!M66), '1-3'!M66, IF(ISNUMBER('1-3'!P66), '1-3'!P66, IF(ISNUMBER('1-3'!Q66), '1-3'!Q66, "XXX"))))</f>
        <v>72.833333333333343</v>
      </c>
      <c r="F66" s="176">
        <f>IF(ISNUMBER('1-4'!AR66),'1-4'!AR66, IF(ISNUMBER('1-4'!AS66),'1-4'!AS66, IF(ISNUMBER('1-4'!AT66),'1-4'!AT66, IF(ISNUMBER('1-4'!AU66),'1-4'!AU66, IF(ISNUMBER('1-4'!AV66),'1-4'!AV66, "XXX")))))</f>
        <v>4</v>
      </c>
      <c r="G66" s="176">
        <f>IF(ISNUMBER('1-5'!K65),'1-5'!K65, "XXX")</f>
        <v>9.5</v>
      </c>
      <c r="H66" s="176">
        <f>IF(ISNUMBER('2-1-1'!K66), '2-1-1'!K66, IF(ISNUMBER('2-1-1'!L66), '2-1-1'!L66, IF(ISNUMBER('2-1-1'!M66), '2-1-1'!M66, "XXX")))</f>
        <v>0.60571428571428576</v>
      </c>
      <c r="I66" s="176">
        <f>IF(ISNUMBER('2-1-2'!F65),'2-1-2'!F65, "XXX")</f>
        <v>0.35136000000000001</v>
      </c>
      <c r="J66" s="176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176">
        <f>IF(ISNUMBER('2-2-2'!K66),'2-2-2'!K66,IF(ISNUMBER('2-2-2'!L66),'2-2-2'!L66,IF(ISNUMBER('2-2-2'!J66),'2-2-2'!J66,IF(ISNUMBER('2-2-2'!M66),'2-2-2'!M66,"XXX"))))</f>
        <v>0.58714285714285719</v>
      </c>
      <c r="L66" s="176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176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176">
        <f>IF(ISNUMBER('2-4-1'!Y66),'2-4-1'!Y66,IF(ISNUMBER('2-4-1'!X66),'2-4-1'!X66,IF(ISNUMBER('2-4-1'!Z66),'2-4-1'!Z66,IF(ISNUMBER('2-4-1'!W66),'2-4-1'!W66,IF(ISNUMBER('2-4-1'!V66),'2-4-1'!V66,'2019'!N66)))))</f>
        <v>10.1</v>
      </c>
      <c r="O66" s="176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176" t="str">
        <f>IF(ISNUMBER('2-5-1'!H298), '2-5-1'!H298, "XXX")</f>
        <v>XXX</v>
      </c>
      <c r="Q66" s="176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176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176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176">
        <f>IF(ISNUMBER('2-7-1'!K66), '2-7-1'!K66, IF(ISNUMBER('2-7-1'!L66), '2-7-1'!L66, IF(ISNUMBER('2-7-1'!J66), '2-7-1'!J66, IF(ISNUMBER('2-7-1'!M66), '2-7-1'!M66, "XXX"))))</f>
        <v>0.51857142857142857</v>
      </c>
      <c r="U66" s="176">
        <f>IF(ISNUMBER('2-7-2'!K66), '2-7-2'!K66, IF(ISNUMBER('2-7-2'!L66), '2-7-2'!L66, IF(ISNUMBER('2-7-2'!J66), '2-7-2'!J66, IF(ISNUMBER('2-7-2'!M66), '2-7-2'!M66, "XXX"))))</f>
        <v>0.49214285714285716</v>
      </c>
      <c r="V66" s="176">
        <f>IF(ISNUMBER('2-8-1'!K66), '2-8-1'!K66, IF(ISNUMBER('2-8-1'!L66), '2-8-1'!L66, IF(ISNUMBER('2-8-1'!J66), '2-8-1'!J66, IF(ISNUMBER('2-8-1'!M66), '2-8-1'!M66, "XXX"))))</f>
        <v>0.61</v>
      </c>
      <c r="W66" s="176">
        <f>IF(ISNUMBER('2-8-2'!K66), '2-8-2'!K66, IF(ISNUMBER('2-8-2'!L66), '2-8-2'!L66, IF(ISNUMBER('2-8-2'!J66), '2-8-2'!J66, IF(ISNUMBER('2-8-2'!M66), '2-8-2'!M66, "XXX"))))</f>
        <v>0.45714285714285718</v>
      </c>
      <c r="X66" s="176">
        <f>IF(ISNUMBER('3-1'!L65), '3-1'!L65, "XXX")</f>
        <v>0.21299999999999999</v>
      </c>
      <c r="Y66" s="224">
        <f>'3-2'!T65</f>
        <v>-1.2693343159999999</v>
      </c>
    </row>
    <row r="67" spans="1:27" ht="15">
      <c r="A67" s="19" t="s">
        <v>76</v>
      </c>
      <c r="B67" s="166" t="s">
        <v>76</v>
      </c>
      <c r="C67" s="175">
        <f>IF(ISNUMBER('1-1'!K67),'1-1'!K67, "XXX")</f>
        <v>9.6999999999999993</v>
      </c>
      <c r="D67" s="175">
        <f>IF(UCDP!AB67, UCDP!AB67, "0.0")</f>
        <v>2.4939064818018095</v>
      </c>
      <c r="E67" s="176" t="str">
        <f>IF(ISNUMBER('1-3'!L67), '1-3'!L67, IF(ISNUMBER('1-3'!M67), '1-3'!M67, IF(ISNUMBER('1-3'!P67), '1-3'!P67, IF(ISNUMBER('1-3'!Q67), '1-3'!Q67, "XXX"))))</f>
        <v>XXX</v>
      </c>
      <c r="F67" s="176">
        <f>IF(ISNUMBER('1-4'!AR67),'1-4'!AR67, IF(ISNUMBER('1-4'!AS67),'1-4'!AS67, IF(ISNUMBER('1-4'!AT67),'1-4'!AT67, IF(ISNUMBER('1-4'!AU67),'1-4'!AU67, IF(ISNUMBER('1-4'!AV67),'1-4'!AV67, "XXX")))))</f>
        <v>5</v>
      </c>
      <c r="G67" s="176">
        <f>IF(ISNUMBER('1-5'!K66),'1-5'!K66, "XXX")</f>
        <v>8.9</v>
      </c>
      <c r="H67" s="176" t="str">
        <f>IF(ISNUMBER('2-1-1'!K67), '2-1-1'!K67, IF(ISNUMBER('2-1-1'!L67), '2-1-1'!L67, IF(ISNUMBER('2-1-1'!M67), '2-1-1'!M67, "XXX")))</f>
        <v>XXX</v>
      </c>
      <c r="I67" s="176">
        <f>IF(ISNUMBER('2-1-2'!F66),'2-1-2'!F66, "XXX")</f>
        <v>0.16467999999999999</v>
      </c>
      <c r="J67" s="176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176" t="str">
        <f>IF(ISNUMBER('2-2-2'!K67),'2-2-2'!K67,IF(ISNUMBER('2-2-2'!L67),'2-2-2'!L67,IF(ISNUMBER('2-2-2'!J67),'2-2-2'!J67,IF(ISNUMBER('2-2-2'!M67),'2-2-2'!M67,"XXX"))))</f>
        <v>XXX</v>
      </c>
      <c r="L67" s="176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176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176">
        <f>IF(ISNUMBER('2-4-1'!Y67),'2-4-1'!Y67,IF(ISNUMBER('2-4-1'!X67),'2-4-1'!X67,IF(ISNUMBER('2-4-1'!Z67),'2-4-1'!Z67,IF(ISNUMBER('2-4-1'!W67),'2-4-1'!W67,IF(ISNUMBER('2-4-1'!V67),'2-4-1'!V67,'2019'!N67)))))</f>
        <v>7.6</v>
      </c>
      <c r="O67" s="176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176">
        <f>IF(ISNUMBER('2-5-1'!H299), '2-5-1'!H299, "XXX")</f>
        <v>0.29656302928924561</v>
      </c>
      <c r="Q67" s="176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176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176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176" t="str">
        <f>IF(ISNUMBER('2-7-1'!K67), '2-7-1'!K67, IF(ISNUMBER('2-7-1'!L67), '2-7-1'!L67, IF(ISNUMBER('2-7-1'!J67), '2-7-1'!J67, IF(ISNUMBER('2-7-1'!M67), '2-7-1'!M67, "XXX"))))</f>
        <v>XXX</v>
      </c>
      <c r="U67" s="176" t="str">
        <f>IF(ISNUMBER('2-7-2'!K67), '2-7-2'!K67, IF(ISNUMBER('2-7-2'!L67), '2-7-2'!L67, IF(ISNUMBER('2-7-2'!J67), '2-7-2'!J67, IF(ISNUMBER('2-7-2'!M67), '2-7-2'!M67, "XXX"))))</f>
        <v>XXX</v>
      </c>
      <c r="V67" s="176" t="str">
        <f>IF(ISNUMBER('2-8-1'!K67), '2-8-1'!K67, IF(ISNUMBER('2-8-1'!L67), '2-8-1'!L67, IF(ISNUMBER('2-8-1'!J67), '2-8-1'!J67, IF(ISNUMBER('2-8-1'!M67), '2-8-1'!M67, "XXX"))))</f>
        <v>XXX</v>
      </c>
      <c r="W67" s="176" t="str">
        <f>IF(ISNUMBER('2-8-2'!K67), '2-8-2'!K67, IF(ISNUMBER('2-8-2'!L67), '2-8-2'!L67, IF(ISNUMBER('2-8-2'!J67), '2-8-2'!J67, IF(ISNUMBER('2-8-2'!M67), '2-8-2'!M67, "XXX"))))</f>
        <v>XXX</v>
      </c>
      <c r="X67" s="176">
        <f>IF(ISNUMBER('3-1'!L66), '3-1'!L66, "XXX")</f>
        <v>0.40300000000000002</v>
      </c>
      <c r="Y67" s="224">
        <f>'3-2'!T66</f>
        <v>-0.94810658699999995</v>
      </c>
    </row>
    <row r="68" spans="1:27" ht="15">
      <c r="A68" s="19" t="s">
        <v>77</v>
      </c>
      <c r="B68" s="166" t="s">
        <v>77</v>
      </c>
      <c r="C68" s="175">
        <f>IF(ISNUMBER('1-1'!K68),'1-1'!K68, "XXX")</f>
        <v>1.6</v>
      </c>
      <c r="D68" s="175" t="str">
        <f>IF(UCDP!AB68, UCDP!AB68, "0.0")</f>
        <v>0.0</v>
      </c>
      <c r="E68" s="176">
        <f>IF(ISNUMBER('1-3'!L68), '1-3'!L68, IF(ISNUMBER('1-3'!M68), '1-3'!M68, IF(ISNUMBER('1-3'!P68), '1-3'!P68, IF(ISNUMBER('1-3'!Q68), '1-3'!Q68, "XXX"))))</f>
        <v>96.666666666666671</v>
      </c>
      <c r="F68" s="176">
        <f>IF(ISNUMBER('1-4'!AR68),'1-4'!AR68, IF(ISNUMBER('1-4'!AS68),'1-4'!AS68, IF(ISNUMBER('1-4'!AT68),'1-4'!AT68, IF(ISNUMBER('1-4'!AU68),'1-4'!AU68, IF(ISNUMBER('1-4'!AV68),'1-4'!AV68, "XXX")))))</f>
        <v>1</v>
      </c>
      <c r="G68" s="176">
        <f>IF(ISNUMBER('1-5'!K67),'1-5'!K67, "XXX")</f>
        <v>1.1000000000000001</v>
      </c>
      <c r="H68" s="176">
        <f>IF(ISNUMBER('2-1-1'!K68), '2-1-1'!K68, IF(ISNUMBER('2-1-1'!L68), '2-1-1'!L68, IF(ISNUMBER('2-1-1'!M68), '2-1-1'!M68, "XXX")))</f>
        <v>0.74857142857142855</v>
      </c>
      <c r="I68" s="176">
        <f>IF(ISNUMBER('2-1-2'!F67),'2-1-2'!F67, "XXX")</f>
        <v>0.66015000000000001</v>
      </c>
      <c r="J68" s="176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176">
        <f>IF(ISNUMBER('2-2-2'!K68),'2-2-2'!K68,IF(ISNUMBER('2-2-2'!L68),'2-2-2'!L68,IF(ISNUMBER('2-2-2'!J68),'2-2-2'!J68,IF(ISNUMBER('2-2-2'!M68),'2-2-2'!M68,"XXX"))))</f>
        <v>0.82428571428571418</v>
      </c>
      <c r="L68" s="176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176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176">
        <f>IF(ISNUMBER('2-4-1'!Y68),'2-4-1'!Y68,IF(ISNUMBER('2-4-1'!X68),'2-4-1'!X68,IF(ISNUMBER('2-4-1'!Z68),'2-4-1'!Z68,IF(ISNUMBER('2-4-1'!W68),'2-4-1'!W68,IF(ISNUMBER('2-4-1'!V68),'2-4-1'!V68,'2019'!N68)))))</f>
        <v>16.971</v>
      </c>
      <c r="O68" s="176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176" t="str">
        <f>IF(ISNUMBER('2-5-1'!H300), '2-5-1'!H300, "XXX")</f>
        <v>XXX</v>
      </c>
      <c r="Q68" s="176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176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176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176">
        <f>IF(ISNUMBER('2-7-1'!K68), '2-7-1'!K68, IF(ISNUMBER('2-7-1'!L68), '2-7-1'!L68, IF(ISNUMBER('2-7-1'!J68), '2-7-1'!J68, IF(ISNUMBER('2-7-1'!M68), '2-7-1'!M68, "XXX"))))</f>
        <v>0.87714285714285711</v>
      </c>
      <c r="U68" s="176">
        <f>IF(ISNUMBER('2-7-2'!K68), '2-7-2'!K68, IF(ISNUMBER('2-7-2'!L68), '2-7-2'!L68, IF(ISNUMBER('2-7-2'!J68), '2-7-2'!J68, IF(ISNUMBER('2-7-2'!M68), '2-7-2'!M68, "XXX"))))</f>
        <v>0.82571428571428573</v>
      </c>
      <c r="V68" s="176">
        <f>IF(ISNUMBER('2-8-1'!K68), '2-8-1'!K68, IF(ISNUMBER('2-8-1'!L68), '2-8-1'!L68, IF(ISNUMBER('2-8-1'!J68), '2-8-1'!J68, IF(ISNUMBER('2-8-1'!M68), '2-8-1'!M68, "XXX"))))</f>
        <v>0.76999999999999991</v>
      </c>
      <c r="W68" s="176">
        <f>IF(ISNUMBER('2-8-2'!K68), '2-8-2'!K68, IF(ISNUMBER('2-8-2'!L68), '2-8-2'!L68, IF(ISNUMBER('2-8-2'!J68), '2-8-2'!J68, IF(ISNUMBER('2-8-2'!M68), '2-8-2'!M68, "XXX"))))</f>
        <v>0.68142857142857138</v>
      </c>
      <c r="X68" s="176">
        <f>IF(ISNUMBER('3-1'!L67), '3-1'!L67, "XXX")</f>
        <v>0.876</v>
      </c>
      <c r="Y68" s="224">
        <f>'3-2'!T67</f>
        <v>1.315984488</v>
      </c>
    </row>
    <row r="69" spans="1:27" ht="15">
      <c r="A69" s="19" t="s">
        <v>78</v>
      </c>
      <c r="B69" s="166" t="s">
        <v>176</v>
      </c>
      <c r="C69" s="175">
        <f>IF(ISNUMBER('1-1'!K69),'1-1'!K69, "XXX")</f>
        <v>7.7</v>
      </c>
      <c r="D69" s="175">
        <f>IF(UCDP!AB69, UCDP!AB69, "0.0")</f>
        <v>0.28847207176503525</v>
      </c>
      <c r="E69" s="176">
        <f>IF(ISNUMBER('1-3'!L69), '1-3'!L69, IF(ISNUMBER('1-3'!M69), '1-3'!M69, IF(ISNUMBER('1-3'!P69), '1-3'!P69, IF(ISNUMBER('1-3'!Q69), '1-3'!Q69, "XXX"))))</f>
        <v>77.000000000000014</v>
      </c>
      <c r="F69" s="176">
        <f>IF(ISNUMBER('1-4'!AR69),'1-4'!AR69, IF(ISNUMBER('1-4'!AS69),'1-4'!AS69, IF(ISNUMBER('1-4'!AT69),'1-4'!AT69, IF(ISNUMBER('1-4'!AU69),'1-4'!AU69, IF(ISNUMBER('1-4'!AV69),'1-4'!AV69, "XXX")))))</f>
        <v>4</v>
      </c>
      <c r="G69" s="176">
        <f>IF(ISNUMBER('1-5'!K68),'1-5'!K68, "XXX")</f>
        <v>7.7</v>
      </c>
      <c r="H69" s="176">
        <f>IF(ISNUMBER('2-1-1'!K69), '2-1-1'!K69, IF(ISNUMBER('2-1-1'!L69), '2-1-1'!L69, IF(ISNUMBER('2-1-1'!M69), '2-1-1'!M69, "XXX")))</f>
        <v>0.75714285714285712</v>
      </c>
      <c r="I69" s="176">
        <f>IF(ISNUMBER('2-1-2'!F68),'2-1-2'!F68, "XXX")</f>
        <v>0.61748000000000003</v>
      </c>
      <c r="J69" s="176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176">
        <f>IF(ISNUMBER('2-2-2'!K69),'2-2-2'!K69,IF(ISNUMBER('2-2-2'!L69),'2-2-2'!L69,IF(ISNUMBER('2-2-2'!J69),'2-2-2'!J69,IF(ISNUMBER('2-2-2'!M69),'2-2-2'!M69,"XXX"))))</f>
        <v>0.65</v>
      </c>
      <c r="L69" s="176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176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176">
        <f>IF(ISNUMBER('2-4-1'!Y69),'2-4-1'!Y69,IF(ISNUMBER('2-4-1'!X69),'2-4-1'!X69,IF(ISNUMBER('2-4-1'!Z69),'2-4-1'!Z69,IF(ISNUMBER('2-4-1'!W69),'2-4-1'!W69,IF(ISNUMBER('2-4-1'!V69),'2-4-1'!V69,'2019'!N69)))))</f>
        <v>16.045999999999999</v>
      </c>
      <c r="O69" s="176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176">
        <f>IF(ISNUMBER('2-5-1'!H301), '2-5-1'!H301, "XXX")</f>
        <v>0.2</v>
      </c>
      <c r="Q69" s="176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176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176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176">
        <f>IF(ISNUMBER('2-7-1'!K69), '2-7-1'!K69, IF(ISNUMBER('2-7-1'!L69), '2-7-1'!L69, IF(ISNUMBER('2-7-1'!J69), '2-7-1'!J69, IF(ISNUMBER('2-7-1'!M69), '2-7-1'!M69, "XXX"))))</f>
        <v>0.7857142857142857</v>
      </c>
      <c r="U69" s="176">
        <f>IF(ISNUMBER('2-7-2'!K69), '2-7-2'!K69, IF(ISNUMBER('2-7-2'!L69), '2-7-2'!L69, IF(ISNUMBER('2-7-2'!J69), '2-7-2'!J69, IF(ISNUMBER('2-7-2'!M69), '2-7-2'!M69, "XXX"))))</f>
        <v>0.6607142857142857</v>
      </c>
      <c r="V69" s="176">
        <f>IF(ISNUMBER('2-8-1'!K69), '2-8-1'!K69, IF(ISNUMBER('2-8-1'!L69), '2-8-1'!L69, IF(ISNUMBER('2-8-1'!J69), '2-8-1'!J69, IF(ISNUMBER('2-8-1'!M69), '2-8-1'!M69, "XXX"))))</f>
        <v>0.69142857142857139</v>
      </c>
      <c r="W69" s="176">
        <f>IF(ISNUMBER('2-8-2'!K69), '2-8-2'!K69, IF(ISNUMBER('2-8-2'!L69), '2-8-2'!L69, IF(ISNUMBER('2-8-2'!J69), '2-8-2'!J69, IF(ISNUMBER('2-8-2'!M69), '2-8-2'!M69, "XXX"))))</f>
        <v>0.57714285714285718</v>
      </c>
      <c r="X69" s="176">
        <f>IF(ISNUMBER('3-1'!L68), '3-1'!L68, "XXX")</f>
        <v>0.73099999999999998</v>
      </c>
      <c r="Y69" s="224">
        <f>'3-2'!T68</f>
        <v>0.82073122300000001</v>
      </c>
    </row>
    <row r="70" spans="1:27" ht="15">
      <c r="A70" s="19" t="s">
        <v>79</v>
      </c>
      <c r="B70" s="166" t="s">
        <v>79</v>
      </c>
      <c r="C70" s="175">
        <f>IF(ISNUMBER('1-1'!K70),'1-1'!K70, "XXX")</f>
        <v>2.5</v>
      </c>
      <c r="D70" s="175" t="str">
        <f>IF(UCDP!AB70, UCDP!AB70, "0.0")</f>
        <v>0.0</v>
      </c>
      <c r="E70" s="176">
        <f>IF(ISNUMBER('1-3'!L70), '1-3'!L70, IF(ISNUMBER('1-3'!M70), '1-3'!M70, IF(ISNUMBER('1-3'!P70), '1-3'!P70, IF(ISNUMBER('1-3'!Q70), '1-3'!Q70, "XXX"))))</f>
        <v>70.166666666666671</v>
      </c>
      <c r="F70" s="176">
        <f>IF(ISNUMBER('1-4'!AR70),'1-4'!AR70, IF(ISNUMBER('1-4'!AS70),'1-4'!AS70, IF(ISNUMBER('1-4'!AT70),'1-4'!AT70, IF(ISNUMBER('1-4'!AU70),'1-4'!AU70, IF(ISNUMBER('1-4'!AV70),'1-4'!AV70, "XXX")))))</f>
        <v>2</v>
      </c>
      <c r="G70" s="176">
        <f>IF(ISNUMBER('1-5'!K69),'1-5'!K69, "XXX")</f>
        <v>2.2000000000000002</v>
      </c>
      <c r="H70" s="176">
        <f>IF(ISNUMBER('2-1-1'!K70), '2-1-1'!K70, IF(ISNUMBER('2-1-1'!L70), '2-1-1'!L70, IF(ISNUMBER('2-1-1'!M70), '2-1-1'!M70, "XXX")))</f>
        <v>0.77142857142857146</v>
      </c>
      <c r="I70" s="176">
        <f>IF(ISNUMBER('2-1-2'!F69),'2-1-2'!F69, "XXX")</f>
        <v>0.64690999999999999</v>
      </c>
      <c r="J70" s="176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176">
        <f>IF(ISNUMBER('2-2-2'!K70),'2-2-2'!K70,IF(ISNUMBER('2-2-2'!L70),'2-2-2'!L70,IF(ISNUMBER('2-2-2'!J70),'2-2-2'!J70,IF(ISNUMBER('2-2-2'!M70),'2-2-2'!M70,"XXX"))))</f>
        <v>0.67428571428571427</v>
      </c>
      <c r="L70" s="176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176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176">
        <f>IF(ISNUMBER('2-4-1'!Y70),'2-4-1'!Y70,IF(ISNUMBER('2-4-1'!X70),'2-4-1'!X70,IF(ISNUMBER('2-4-1'!Z70),'2-4-1'!Z70,IF(ISNUMBER('2-4-1'!W70),'2-4-1'!W70,IF(ISNUMBER('2-4-1'!V70),'2-4-1'!V70,'2019'!N70)))))</f>
        <v>28.917000000000002</v>
      </c>
      <c r="O70" s="176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176" t="str">
        <f>IF(ISNUMBER('2-5-1'!H302), '2-5-1'!H302, "XXX")</f>
        <v>XXX</v>
      </c>
      <c r="Q70" s="176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176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176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176">
        <f>IF(ISNUMBER('2-7-1'!K70), '2-7-1'!K70, IF(ISNUMBER('2-7-1'!L70), '2-7-1'!L70, IF(ISNUMBER('2-7-1'!J70), '2-7-1'!J70, IF(ISNUMBER('2-7-1'!M70), '2-7-1'!M70, "XXX"))))</f>
        <v>0.58714285714285719</v>
      </c>
      <c r="U70" s="176">
        <f>IF(ISNUMBER('2-7-2'!K70), '2-7-2'!K70, IF(ISNUMBER('2-7-2'!L70), '2-7-2'!L70, IF(ISNUMBER('2-7-2'!J70), '2-7-2'!J70, IF(ISNUMBER('2-7-2'!M70), '2-7-2'!M70, "XXX"))))</f>
        <v>0.44</v>
      </c>
      <c r="V70" s="176">
        <f>IF(ISNUMBER('2-8-1'!K70), '2-8-1'!K70, IF(ISNUMBER('2-8-1'!L70), '2-8-1'!L70, IF(ISNUMBER('2-8-1'!J70), '2-8-1'!J70, IF(ISNUMBER('2-8-1'!M70), '2-8-1'!M70, "XXX"))))</f>
        <v>0.61857142857142855</v>
      </c>
      <c r="W70" s="176">
        <f>IF(ISNUMBER('2-8-2'!K70), '2-8-2'!K70, IF(ISNUMBER('2-8-2'!L70), '2-8-2'!L70, IF(ISNUMBER('2-8-2'!J70), '2-8-2'!J70, IF(ISNUMBER('2-8-2'!M70), '2-8-2'!M70, "XXX"))))</f>
        <v>0.33428571428571424</v>
      </c>
      <c r="X70" s="176">
        <f>IF(ISNUMBER('3-1'!L69), '3-1'!L69, "XXX")</f>
        <v>0.875</v>
      </c>
      <c r="Y70" s="224">
        <f>'3-2'!T69</f>
        <v>1.0647393469999999</v>
      </c>
    </row>
    <row r="71" spans="1:27" ht="15">
      <c r="A71" s="19" t="s">
        <v>80</v>
      </c>
      <c r="B71" s="166" t="s">
        <v>80</v>
      </c>
      <c r="C71" s="175">
        <f>IF(ISNUMBER('1-1'!K71),'1-1'!K71, "XXX")</f>
        <v>6</v>
      </c>
      <c r="D71" s="175" t="str">
        <f>IF(UCDP!AB71, UCDP!AB71, "0.0")</f>
        <v>0.0</v>
      </c>
      <c r="E71" s="176">
        <f>IF(ISNUMBER('1-3'!L71), '1-3'!L71, IF(ISNUMBER('1-3'!M71), '1-3'!M71, IF(ISNUMBER('1-3'!P71), '1-3'!P71, IF(ISNUMBER('1-3'!Q71), '1-3'!Q71, "XXX"))))</f>
        <v>58.166666666666671</v>
      </c>
      <c r="F71" s="176">
        <f>IF(ISNUMBER('1-4'!AR71),'1-4'!AR71, IF(ISNUMBER('1-4'!AS71),'1-4'!AS71, IF(ISNUMBER('1-4'!AT71),'1-4'!AT71, IF(ISNUMBER('1-4'!AU71),'1-4'!AU71, IF(ISNUMBER('1-4'!AV71),'1-4'!AV71, "XXX")))))</f>
        <v>3</v>
      </c>
      <c r="G71" s="176">
        <f>IF(ISNUMBER('1-5'!K70),'1-5'!K70, "XXX")</f>
        <v>5.2</v>
      </c>
      <c r="H71" s="176">
        <f>IF(ISNUMBER('2-1-1'!K71), '2-1-1'!K71, IF(ISNUMBER('2-1-1'!L71), '2-1-1'!L71, IF(ISNUMBER('2-1-1'!M71), '2-1-1'!M71, "XXX")))</f>
        <v>0.55714285714285705</v>
      </c>
      <c r="I71" s="176">
        <f>IF(ISNUMBER('2-1-2'!F70),'2-1-2'!F70, "XXX")</f>
        <v>0.31925999999999999</v>
      </c>
      <c r="J71" s="176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176">
        <f>IF(ISNUMBER('2-2-2'!K71),'2-2-2'!K71,IF(ISNUMBER('2-2-2'!L71),'2-2-2'!L71,IF(ISNUMBER('2-2-2'!J71),'2-2-2'!J71,IF(ISNUMBER('2-2-2'!M71),'2-2-2'!M71,"XXX"))))</f>
        <v>0.6</v>
      </c>
      <c r="L71" s="176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176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176">
        <f>IF(ISNUMBER('2-4-1'!Y71),'2-4-1'!Y71,IF(ISNUMBER('2-4-1'!X71),'2-4-1'!X71,IF(ISNUMBER('2-4-1'!Z71),'2-4-1'!Z71,IF(ISNUMBER('2-4-1'!W71),'2-4-1'!W71,IF(ISNUMBER('2-4-1'!V71),'2-4-1'!V71,'2019'!N71)))))</f>
        <v>0.7</v>
      </c>
      <c r="O71" s="176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176">
        <f>IF(ISNUMBER('2-5-1'!H303), '2-5-1'!H303, "XXX")</f>
        <v>0.3024594783782959</v>
      </c>
      <c r="Q71" s="176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176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176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176">
        <f>IF(ISNUMBER('2-7-1'!K71), '2-7-1'!K71, IF(ISNUMBER('2-7-1'!L71), '2-7-1'!L71, IF(ISNUMBER('2-7-1'!J71), '2-7-1'!J71, IF(ISNUMBER('2-7-1'!M71), '2-7-1'!M71, "XXX"))))</f>
        <v>0.66</v>
      </c>
      <c r="U71" s="176">
        <f>IF(ISNUMBER('2-7-2'!K71), '2-7-2'!K71, IF(ISNUMBER('2-7-2'!L71), '2-7-2'!L71, IF(ISNUMBER('2-7-2'!J71), '2-7-2'!J71, IF(ISNUMBER('2-7-2'!M71), '2-7-2'!M71, "XXX"))))</f>
        <v>0.50285714285714289</v>
      </c>
      <c r="V71" s="176">
        <f>IF(ISNUMBER('2-8-1'!K71), '2-8-1'!K71, IF(ISNUMBER('2-8-1'!L71), '2-8-1'!L71, IF(ISNUMBER('2-8-1'!J71), '2-8-1'!J71, IF(ISNUMBER('2-8-1'!M71), '2-8-1'!M71, "XXX"))))</f>
        <v>0.6785714285714286</v>
      </c>
      <c r="W71" s="176">
        <f>IF(ISNUMBER('2-8-2'!K71), '2-8-2'!K71, IF(ISNUMBER('2-8-2'!L71), '2-8-2'!L71, IF(ISNUMBER('2-8-2'!J71), '2-8-2'!J71, IF(ISNUMBER('2-8-2'!M71), '2-8-2'!M71, "XXX"))))</f>
        <v>0.47285714285714286</v>
      </c>
      <c r="X71" s="176">
        <f>IF(ISNUMBER('3-1'!L70), '3-1'!L70, "XXX")</f>
        <v>0.81499999999999995</v>
      </c>
      <c r="Y71" s="224">
        <f>'3-2'!T70</f>
        <v>0.71744686400000002</v>
      </c>
    </row>
    <row r="72" spans="1:27" ht="15">
      <c r="A72" s="19" t="s">
        <v>81</v>
      </c>
      <c r="B72" s="166" t="s">
        <v>81</v>
      </c>
      <c r="C72" s="175">
        <f>IF(ISNUMBER('1-1'!K72),'1-1'!K72, "XXX")</f>
        <v>4</v>
      </c>
      <c r="D72" s="175" t="str">
        <f>IF(UCDP!AB72, UCDP!AB72, "0.0")</f>
        <v>0.0</v>
      </c>
      <c r="E72" s="176">
        <f>IF(ISNUMBER('1-3'!L72), '1-3'!L72, IF(ISNUMBER('1-3'!M72), '1-3'!M72, IF(ISNUMBER('1-3'!P72), '1-3'!P72, IF(ISNUMBER('1-3'!Q72), '1-3'!Q72, "XXX"))))</f>
        <v>91.166666666666671</v>
      </c>
      <c r="F72" s="176">
        <f>IF(ISNUMBER('1-4'!AR72),'1-4'!AR72, IF(ISNUMBER('1-4'!AS72),'1-4'!AS72, IF(ISNUMBER('1-4'!AT72),'1-4'!AT72, IF(ISNUMBER('1-4'!AU72),'1-4'!AU72, IF(ISNUMBER('1-4'!AV72),'1-4'!AV72, "XXX")))))</f>
        <v>1</v>
      </c>
      <c r="G72" s="176">
        <f>IF(ISNUMBER('1-5'!K71),'1-5'!K71, "XXX")</f>
        <v>3.2</v>
      </c>
      <c r="H72" s="176">
        <f>IF(ISNUMBER('2-1-1'!K72), '2-1-1'!K72, IF(ISNUMBER('2-1-1'!L72), '2-1-1'!L72, IF(ISNUMBER('2-1-1'!M72), '2-1-1'!M72, "XXX")))</f>
        <v>0.89857142857142858</v>
      </c>
      <c r="I72" s="176">
        <f>IF(ISNUMBER('2-1-2'!F71),'2-1-2'!F71, "XXX")</f>
        <v>0.82770999999999995</v>
      </c>
      <c r="J72" s="176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176">
        <f>IF(ISNUMBER('2-2-2'!K72),'2-2-2'!K72,IF(ISNUMBER('2-2-2'!L72),'2-2-2'!L72,IF(ISNUMBER('2-2-2'!J72),'2-2-2'!J72,IF(ISNUMBER('2-2-2'!M72),'2-2-2'!M72,"XXX"))))</f>
        <v>0.7985714285714286</v>
      </c>
      <c r="L72" s="176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176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176">
        <f>IF(ISNUMBER('2-4-1'!Y72),'2-4-1'!Y72,IF(ISNUMBER('2-4-1'!X72),'2-4-1'!X72,IF(ISNUMBER('2-4-1'!Z72),'2-4-1'!Z72,IF(ISNUMBER('2-4-1'!W72),'2-4-1'!W72,IF(ISNUMBER('2-4-1'!V72),'2-4-1'!V72,'2019'!N72)))))</f>
        <v>23.06</v>
      </c>
      <c r="O72" s="176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176" t="str">
        <f>IF(ISNUMBER('2-5-1'!H304), '2-5-1'!H304, "XXX")</f>
        <v>XXX</v>
      </c>
      <c r="Q72" s="176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176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176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176">
        <f>IF(ISNUMBER('2-7-1'!K72), '2-7-1'!K72, IF(ISNUMBER('2-7-1'!L72), '2-7-1'!L72, IF(ISNUMBER('2-7-1'!J72), '2-7-1'!J72, IF(ISNUMBER('2-7-1'!M72), '2-7-1'!M72, "XXX"))))</f>
        <v>0.87</v>
      </c>
      <c r="U72" s="176">
        <f>IF(ISNUMBER('2-7-2'!K72), '2-7-2'!K72, IF(ISNUMBER('2-7-2'!L72), '2-7-2'!L72, IF(ISNUMBER('2-7-2'!J72), '2-7-2'!J72, IF(ISNUMBER('2-7-2'!M72), '2-7-2'!M72, "XXX"))))</f>
        <v>0.77285714285714291</v>
      </c>
      <c r="V72" s="176">
        <f>IF(ISNUMBER('2-8-1'!K72), '2-8-1'!K72, IF(ISNUMBER('2-8-1'!L72), '2-8-1'!L72, IF(ISNUMBER('2-8-1'!J72), '2-8-1'!J72, IF(ISNUMBER('2-8-1'!M72), '2-8-1'!M72, "XXX"))))</f>
        <v>0.72571428571428576</v>
      </c>
      <c r="W72" s="176">
        <f>IF(ISNUMBER('2-8-2'!K72), '2-8-2'!K72, IF(ISNUMBER('2-8-2'!L72), '2-8-2'!L72, IF(ISNUMBER('2-8-2'!J72), '2-8-2'!J72, IF(ISNUMBER('2-8-2'!M72), '2-8-2'!M72, "XXX"))))</f>
        <v>0.66285714285714281</v>
      </c>
      <c r="X72" s="176">
        <f>IF(ISNUMBER('3-1'!L71), '3-1'!L71, "XXX")</f>
        <v>0.82499999999999996</v>
      </c>
      <c r="Y72" s="224">
        <f>'3-2'!T71</f>
        <v>1.0140659809999999</v>
      </c>
    </row>
    <row r="73" spans="1:27" ht="15">
      <c r="A73" s="19" t="s">
        <v>82</v>
      </c>
      <c r="B73" s="166" t="s">
        <v>82</v>
      </c>
      <c r="C73" s="175">
        <f>IF(ISNUMBER('1-1'!K73),'1-1'!K73, "XXX")</f>
        <v>7.3</v>
      </c>
      <c r="D73" s="175">
        <f>IF(UCDP!AB73, UCDP!AB73, "0.0")</f>
        <v>1.3648238333566157E-2</v>
      </c>
      <c r="E73" s="176">
        <f>IF(ISNUMBER('1-3'!L73), '1-3'!L73, IF(ISNUMBER('1-3'!M73), '1-3'!M73, IF(ISNUMBER('1-3'!P73), '1-3'!P73, IF(ISNUMBER('1-3'!Q73), '1-3'!Q73, "XXX"))))</f>
        <v>86.333333333333329</v>
      </c>
      <c r="F73" s="176">
        <f>IF(ISNUMBER('1-4'!AR73),'1-4'!AR73, IF(ISNUMBER('1-4'!AS73),'1-4'!AS73, IF(ISNUMBER('1-4'!AT73),'1-4'!AT73, IF(ISNUMBER('1-4'!AU73),'1-4'!AU73, IF(ISNUMBER('1-4'!AV73),'1-4'!AV73, "XXX")))))</f>
        <v>3</v>
      </c>
      <c r="G73" s="176">
        <f>IF(ISNUMBER('1-5'!K72),'1-5'!K72, "XXX")</f>
        <v>8</v>
      </c>
      <c r="H73" s="176">
        <f>IF(ISNUMBER('2-1-1'!K73), '2-1-1'!K73, IF(ISNUMBER('2-1-1'!L73), '2-1-1'!L73, IF(ISNUMBER('2-1-1'!M73), '2-1-1'!M73, "XXX")))</f>
        <v>0.61142857142857143</v>
      </c>
      <c r="I73" s="176">
        <f>IF(ISNUMBER('2-1-2'!F72),'2-1-2'!F72, "XXX")</f>
        <v>0.34583999999999998</v>
      </c>
      <c r="J73" s="176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176">
        <f>IF(ISNUMBER('2-2-2'!K73),'2-2-2'!K73,IF(ISNUMBER('2-2-2'!L73),'2-2-2'!L73,IF(ISNUMBER('2-2-2'!J73),'2-2-2'!J73,IF(ISNUMBER('2-2-2'!M73),'2-2-2'!M73,"XXX"))))</f>
        <v>0.60428571428571431</v>
      </c>
      <c r="L73" s="176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176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176">
        <f>IF(ISNUMBER('2-4-1'!Y73),'2-4-1'!Y73,IF(ISNUMBER('2-4-1'!X73),'2-4-1'!X73,IF(ISNUMBER('2-4-1'!Z73),'2-4-1'!Z73,IF(ISNUMBER('2-4-1'!W73),'2-4-1'!W73,IF(ISNUMBER('2-4-1'!V73),'2-4-1'!V73,'2019'!N73)))))</f>
        <v>8.9336926885647099</v>
      </c>
      <c r="O73" s="176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176">
        <f>IF(ISNUMBER('2-5-1'!H305), '2-5-1'!H305, "XXX")</f>
        <v>0.35469357967376708</v>
      </c>
      <c r="Q73" s="176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176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176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176">
        <f>IF(ISNUMBER('2-7-1'!K73), '2-7-1'!K73, IF(ISNUMBER('2-7-1'!L73), '2-7-1'!L73, IF(ISNUMBER('2-7-1'!J73), '2-7-1'!J73, IF(ISNUMBER('2-7-1'!M73), '2-7-1'!M73, "XXX"))))</f>
        <v>0.71</v>
      </c>
      <c r="U73" s="176">
        <f>IF(ISNUMBER('2-7-2'!K73), '2-7-2'!K73, IF(ISNUMBER('2-7-2'!L73), '2-7-2'!L73, IF(ISNUMBER('2-7-2'!J73), '2-7-2'!J73, IF(ISNUMBER('2-7-2'!M73), '2-7-2'!M73, "XXX"))))</f>
        <v>0.64500000000000013</v>
      </c>
      <c r="V73" s="176">
        <f>IF(ISNUMBER('2-8-1'!K73), '2-8-1'!K73, IF(ISNUMBER('2-8-1'!L73), '2-8-1'!L73, IF(ISNUMBER('2-8-1'!J73), '2-8-1'!J73, IF(ISNUMBER('2-8-1'!M73), '2-8-1'!M73, "XXX"))))</f>
        <v>0.69285714285714284</v>
      </c>
      <c r="W73" s="176">
        <f>IF(ISNUMBER('2-8-2'!K73), '2-8-2'!K73, IF(ISNUMBER('2-8-2'!L73), '2-8-2'!L73, IF(ISNUMBER('2-8-2'!J73), '2-8-2'!J73, IF(ISNUMBER('2-8-2'!M73), '2-8-2'!M73, "XXX"))))</f>
        <v>0.57857142857142851</v>
      </c>
      <c r="X73" s="176">
        <f>IF(ISNUMBER('3-1'!L72), '3-1'!L72, "XXX")</f>
        <v>0.248</v>
      </c>
      <c r="Y73" s="224">
        <f>'3-2'!T72</f>
        <v>-0.64917564400000005</v>
      </c>
    </row>
    <row r="74" spans="1:27" ht="15">
      <c r="A74" s="19" t="s">
        <v>83</v>
      </c>
      <c r="B74" s="166" t="s">
        <v>83</v>
      </c>
      <c r="C74" s="175">
        <f>IF(ISNUMBER('1-1'!K74),'1-1'!K74, "XXX")</f>
        <v>4.4000000000000004</v>
      </c>
      <c r="D74" s="175" t="str">
        <f>IF(UCDP!AB74, UCDP!AB74, "0.0")</f>
        <v>0.0</v>
      </c>
      <c r="E74" s="176">
        <f>IF(ISNUMBER('1-3'!L74), '1-3'!L74, IF(ISNUMBER('1-3'!M74), '1-3'!M74, IF(ISNUMBER('1-3'!P74), '1-3'!P74, IF(ISNUMBER('1-3'!Q74), '1-3'!Q74, "XXX"))))</f>
        <v>83.5</v>
      </c>
      <c r="F74" s="176">
        <f>IF(ISNUMBER('1-4'!AR74),'1-4'!AR74, IF(ISNUMBER('1-4'!AS74),'1-4'!AS74, IF(ISNUMBER('1-4'!AT74),'1-4'!AT74, IF(ISNUMBER('1-4'!AU74),'1-4'!AU74, IF(ISNUMBER('1-4'!AV74),'1-4'!AV74, "XXX")))))</f>
        <v>3</v>
      </c>
      <c r="G74" s="176">
        <f>IF(ISNUMBER('1-5'!K73),'1-5'!K73, "XXX")</f>
        <v>7.4</v>
      </c>
      <c r="H74" s="176">
        <f>IF(ISNUMBER('2-1-1'!K74), '2-1-1'!K74, IF(ISNUMBER('2-1-1'!L74), '2-1-1'!L74, IF(ISNUMBER('2-1-1'!M74), '2-1-1'!M74, "XXX")))</f>
        <v>0.59857142857142864</v>
      </c>
      <c r="I74" s="176">
        <f>IF(ISNUMBER('2-1-2'!F73),'2-1-2'!F73, "XXX")</f>
        <v>0.56677</v>
      </c>
      <c r="J74" s="176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176">
        <f>IF(ISNUMBER('2-2-2'!K74),'2-2-2'!K74,IF(ISNUMBER('2-2-2'!L74),'2-2-2'!L74,IF(ISNUMBER('2-2-2'!J74),'2-2-2'!J74,IF(ISNUMBER('2-2-2'!M74),'2-2-2'!M74,"XXX"))))</f>
        <v>0.58142857142857152</v>
      </c>
      <c r="L74" s="176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176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176">
        <f>IF(ISNUMBER('2-4-1'!Y74),'2-4-1'!Y74,IF(ISNUMBER('2-4-1'!X74),'2-4-1'!X74,IF(ISNUMBER('2-4-1'!Z74),'2-4-1'!Z74,IF(ISNUMBER('2-4-1'!W74),'2-4-1'!W74,IF(ISNUMBER('2-4-1'!V74),'2-4-1'!V74,'2019'!N74)))))</f>
        <v>5.3719082546503154</v>
      </c>
      <c r="O74" s="176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176">
        <f>IF(ISNUMBER('2-5-1'!H306), '2-5-1'!H306, "XXX")</f>
        <v>0.34161612987518308</v>
      </c>
      <c r="Q74" s="176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176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176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176">
        <f>IF(ISNUMBER('2-7-1'!K74), '2-7-1'!K74, IF(ISNUMBER('2-7-1'!L74), '2-7-1'!L74, IF(ISNUMBER('2-7-1'!J74), '2-7-1'!J74, IF(ISNUMBER('2-7-1'!M74), '2-7-1'!M74, "XXX"))))</f>
        <v>0.61285714285714288</v>
      </c>
      <c r="U74" s="176">
        <f>IF(ISNUMBER('2-7-2'!K74), '2-7-2'!K74, IF(ISNUMBER('2-7-2'!L74), '2-7-2'!L74, IF(ISNUMBER('2-7-2'!J74), '2-7-2'!J74, IF(ISNUMBER('2-7-2'!M74), '2-7-2'!M74, "XXX"))))</f>
        <v>0.54642857142857149</v>
      </c>
      <c r="V74" s="176">
        <f>IF(ISNUMBER('2-8-1'!K74), '2-8-1'!K74, IF(ISNUMBER('2-8-1'!L74), '2-8-1'!L74, IF(ISNUMBER('2-8-1'!J74), '2-8-1'!J74, IF(ISNUMBER('2-8-1'!M74), '2-8-1'!M74, "XXX"))))</f>
        <v>0.66428571428571437</v>
      </c>
      <c r="W74" s="176">
        <f>IF(ISNUMBER('2-8-2'!K74), '2-8-2'!K74, IF(ISNUMBER('2-8-2'!L74), '2-8-2'!L74, IF(ISNUMBER('2-8-2'!J74), '2-8-2'!J74, IF(ISNUMBER('2-8-2'!M74), '2-8-2'!M74, "XXX"))))</f>
        <v>0.57428571428571418</v>
      </c>
      <c r="X74" s="176">
        <f>IF(ISNUMBER('3-1'!L73), '3-1'!L73, "XXX")</f>
        <v>0.246</v>
      </c>
      <c r="Y74" s="224">
        <f>'3-2'!T73</f>
        <v>-1.1343535179999999</v>
      </c>
    </row>
    <row r="75" spans="1:27" ht="15">
      <c r="A75" s="19" t="s">
        <v>84</v>
      </c>
      <c r="B75" s="166" t="s">
        <v>84</v>
      </c>
      <c r="C75" s="175">
        <f>IF(ISNUMBER('1-1'!K75),'1-1'!K75, "XXX")</f>
        <v>8.3000000000000007</v>
      </c>
      <c r="D75" s="175">
        <f>IF(UCDP!AB75, UCDP!AB75, "0.0")</f>
        <v>1.073956646209283E-2</v>
      </c>
      <c r="E75" s="176">
        <f>IF(ISNUMBER('1-3'!L75), '1-3'!L75, IF(ISNUMBER('1-3'!M75), '1-3'!M75, IF(ISNUMBER('1-3'!P75), '1-3'!P75, IF(ISNUMBER('1-3'!Q75), '1-3'!Q75, "XXX"))))</f>
        <v>52.000000000000007</v>
      </c>
      <c r="F75" s="176">
        <f>IF(ISNUMBER('1-4'!AR75),'1-4'!AR75, IF(ISNUMBER('1-4'!AS75),'1-4'!AS75, IF(ISNUMBER('1-4'!AT75),'1-4'!AT75, IF(ISNUMBER('1-4'!AU75),'1-4'!AU75, IF(ISNUMBER('1-4'!AV75),'1-4'!AV75, "XXX")))))</f>
        <v>3</v>
      </c>
      <c r="G75" s="176">
        <f>IF(ISNUMBER('1-5'!K74),'1-5'!K74, "XXX")</f>
        <v>7.2</v>
      </c>
      <c r="H75" s="176">
        <f>IF(ISNUMBER('2-1-1'!K75), '2-1-1'!K75, IF(ISNUMBER('2-1-1'!L75), '2-1-1'!L75, IF(ISNUMBER('2-1-1'!M75), '2-1-1'!M75, "XXX")))</f>
        <v>0.47857142857142854</v>
      </c>
      <c r="I75" s="176">
        <f>IF(ISNUMBER('2-1-2'!F74),'2-1-2'!F74, "XXX")</f>
        <v>0.18081</v>
      </c>
      <c r="J75" s="176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176">
        <f>IF(ISNUMBER('2-2-2'!K75),'2-2-2'!K75,IF(ISNUMBER('2-2-2'!L75),'2-2-2'!L75,IF(ISNUMBER('2-2-2'!J75),'2-2-2'!J75,IF(ISNUMBER('2-2-2'!M75),'2-2-2'!M75,"XXX"))))</f>
        <v>0.55857142857142861</v>
      </c>
      <c r="L75" s="176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176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176">
        <f>IF(ISNUMBER('2-4-1'!Y75),'2-4-1'!Y75,IF(ISNUMBER('2-4-1'!X75),'2-4-1'!X75,IF(ISNUMBER('2-4-1'!Z75),'2-4-1'!Z75,IF(ISNUMBER('2-4-1'!W75),'2-4-1'!W75,IF(ISNUMBER('2-4-1'!V75),'2-4-1'!V75,'2019'!N75)))))</f>
        <v>1</v>
      </c>
      <c r="O75" s="176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176">
        <f>IF(ISNUMBER('2-5-1'!H307), '2-5-1'!H307, "XXX")</f>
        <v>7.4854296445846555E-2</v>
      </c>
      <c r="Q75" s="176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176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176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176">
        <f>IF(ISNUMBER('2-7-1'!K75), '2-7-1'!K75, IF(ISNUMBER('2-7-1'!L75), '2-7-1'!L75, IF(ISNUMBER('2-7-1'!J75), '2-7-1'!J75, IF(ISNUMBER('2-7-1'!M75), '2-7-1'!M75, "XXX"))))</f>
        <v>0.60428571428571431</v>
      </c>
      <c r="U75" s="176">
        <f>IF(ISNUMBER('2-7-2'!K75), '2-7-2'!K75, IF(ISNUMBER('2-7-2'!L75), '2-7-2'!L75, IF(ISNUMBER('2-7-2'!J75), '2-7-2'!J75, IF(ISNUMBER('2-7-2'!M75), '2-7-2'!M75, "XXX"))))</f>
        <v>0.45642857142857146</v>
      </c>
      <c r="V75" s="176">
        <f>IF(ISNUMBER('2-8-1'!K75), '2-8-1'!K75, IF(ISNUMBER('2-8-1'!L75), '2-8-1'!L75, IF(ISNUMBER('2-8-1'!J75), '2-8-1'!J75, IF(ISNUMBER('2-8-1'!M75), '2-8-1'!M75, "XXX"))))</f>
        <v>0.63857142857142857</v>
      </c>
      <c r="W75" s="176">
        <f>IF(ISNUMBER('2-8-2'!K75), '2-8-2'!K75, IF(ISNUMBER('2-8-2'!L75), '2-8-2'!L75, IF(ISNUMBER('2-8-2'!J75), '2-8-2'!J75, IF(ISNUMBER('2-8-2'!M75), '2-8-2'!M75, "XXX"))))</f>
        <v>0.55000000000000004</v>
      </c>
      <c r="X75" s="176">
        <f>IF(ISNUMBER('3-1'!L74), '3-1'!L74, "XXX")</f>
        <v>0.503</v>
      </c>
      <c r="Y75" s="224">
        <f>'3-2'!T74</f>
        <v>-6.3453384000000002E-2</v>
      </c>
    </row>
    <row r="76" spans="1:27" ht="15">
      <c r="A76" s="19" t="s">
        <v>191</v>
      </c>
      <c r="B76" s="166" t="s">
        <v>179</v>
      </c>
      <c r="C76" s="175">
        <f>IF(ISNUMBER('1-1'!K76),'1-1'!K76, "XXX")</f>
        <v>5.0999999999999996</v>
      </c>
      <c r="D76" s="175" t="str">
        <f>IF(UCDP!AB76, UCDP!AB76, "0.0")</f>
        <v>0.0</v>
      </c>
      <c r="E76" s="176">
        <f>IF(ISNUMBER('1-3'!L76), '1-3'!L76, IF(ISNUMBER('1-3'!M76), '1-3'!M76, IF(ISNUMBER('1-3'!P76), '1-3'!P76, IF(ISNUMBER('1-3'!Q76), '1-3'!Q76, "XXX"))))</f>
        <v>84</v>
      </c>
      <c r="F76" s="176">
        <f>IF(ISNUMBER('1-4'!AR76),'1-4'!AR76, IF(ISNUMBER('1-4'!AS76),'1-4'!AS76, IF(ISNUMBER('1-4'!AT76),'1-4'!AT76, IF(ISNUMBER('1-4'!AU76),'1-4'!AU76, IF(ISNUMBER('1-4'!AV76),'1-4'!AV76, "XXX")))))</f>
        <v>2</v>
      </c>
      <c r="G76" s="176">
        <f>IF(ISNUMBER('1-5'!K75),'1-5'!K75, "XXX")</f>
        <v>2.9</v>
      </c>
      <c r="H76" s="176">
        <f>IF(ISNUMBER('2-1-1'!K76), '2-1-1'!K76, IF(ISNUMBER('2-1-1'!L76), '2-1-1'!L76, IF(ISNUMBER('2-1-1'!M76), '2-1-1'!M76, "XXX")))</f>
        <v>0.85142857142857142</v>
      </c>
      <c r="I76" s="176">
        <f>IF(ISNUMBER('2-1-2'!F75),'2-1-2'!F75, "XXX")</f>
        <v>0.85296000000000005</v>
      </c>
      <c r="J76" s="176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176">
        <f>IF(ISNUMBER('2-2-2'!K76),'2-2-2'!K76,IF(ISNUMBER('2-2-2'!L76),'2-2-2'!L76,IF(ISNUMBER('2-2-2'!J76),'2-2-2'!J76,IF(ISNUMBER('2-2-2'!M76),'2-2-2'!M76,"XXX"))))</f>
        <v>0.6785714285714286</v>
      </c>
      <c r="L76" s="176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176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176">
        <f>IF(ISNUMBER('2-4-1'!Y76),'2-4-1'!Y76,IF(ISNUMBER('2-4-1'!X76),'2-4-1'!X76,IF(ISNUMBER('2-4-1'!Z76),'2-4-1'!Z76,IF(ISNUMBER('2-4-1'!W76),'2-4-1'!W76,IF(ISNUMBER('2-4-1'!V76),'2-4-1'!V76,'2019'!N76)))))</f>
        <v>10.108000000000001</v>
      </c>
      <c r="O76" s="176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176" t="str">
        <f>IF(ISNUMBER('2-5-1'!H308), '2-5-1'!H308, "XXX")</f>
        <v>XXX</v>
      </c>
      <c r="Q76" s="176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176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176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176">
        <f>IF(ISNUMBER('2-7-1'!K76), '2-7-1'!K76, IF(ISNUMBER('2-7-1'!L76), '2-7-1'!L76, IF(ISNUMBER('2-7-1'!J76), '2-7-1'!J76, IF(ISNUMBER('2-7-1'!M76), '2-7-1'!M76, "XXX"))))</f>
        <v>0.67285714285714282</v>
      </c>
      <c r="U76" s="176">
        <f>IF(ISNUMBER('2-7-2'!K76), '2-7-2'!K76, IF(ISNUMBER('2-7-2'!L76), '2-7-2'!L76, IF(ISNUMBER('2-7-2'!J76), '2-7-2'!J76, IF(ISNUMBER('2-7-2'!M76), '2-7-2'!M76, "XXX"))))</f>
        <v>0.49071428571428571</v>
      </c>
      <c r="V76" s="176">
        <f>IF(ISNUMBER('2-8-1'!K76), '2-8-1'!K76, IF(ISNUMBER('2-8-1'!L76), '2-8-1'!L76, IF(ISNUMBER('2-8-1'!J76), '2-8-1'!J76, IF(ISNUMBER('2-8-1'!M76), '2-8-1'!M76, "XXX"))))</f>
        <v>0.70000000000000007</v>
      </c>
      <c r="W76" s="176">
        <f>IF(ISNUMBER('2-8-2'!K76), '2-8-2'!K76, IF(ISNUMBER('2-8-2'!L76), '2-8-2'!L76, IF(ISNUMBER('2-8-2'!J76), '2-8-2'!J76, IF(ISNUMBER('2-8-2'!M76), '2-8-2'!M76, "XXX"))))</f>
        <v>0.49285714285714288</v>
      </c>
      <c r="X76" s="176">
        <f>IF(ISNUMBER('3-1'!L75), '3-1'!L75, "XXX")</f>
        <v>0.73399999999999999</v>
      </c>
      <c r="Y76" s="224">
        <f>'3-2'!T75</f>
        <v>0.67843681600000005</v>
      </c>
    </row>
    <row r="77" spans="1:27" ht="15">
      <c r="A77" s="19" t="s">
        <v>86</v>
      </c>
      <c r="B77" s="166" t="s">
        <v>86</v>
      </c>
      <c r="C77" s="175">
        <f>IF(ISNUMBER('1-1'!K77),'1-1'!K77, "XXX")</f>
        <v>4.5</v>
      </c>
      <c r="D77" s="175" t="str">
        <f>IF(UCDP!AB77, UCDP!AB77, "0.0")</f>
        <v>0.0</v>
      </c>
      <c r="E77" s="176">
        <f>IF(ISNUMBER('1-3'!L77), '1-3'!L77, IF(ISNUMBER('1-3'!M77), '1-3'!M77, IF(ISNUMBER('1-3'!P77), '1-3'!P77, IF(ISNUMBER('1-3'!Q77), '1-3'!Q77, "XXX"))))</f>
        <v>88.833333333333343</v>
      </c>
      <c r="F77" s="176">
        <f>IF(ISNUMBER('1-4'!AR77),'1-4'!AR77, IF(ISNUMBER('1-4'!AS77),'1-4'!AS77, IF(ISNUMBER('1-4'!AT77),'1-4'!AT77, IF(ISNUMBER('1-4'!AU77),'1-4'!AU77, IF(ISNUMBER('1-4'!AV77),'1-4'!AV77, "XXX")))))</f>
        <v>2</v>
      </c>
      <c r="G77" s="176">
        <f>IF(ISNUMBER('1-5'!K76),'1-5'!K76, "XXX")</f>
        <v>7.6</v>
      </c>
      <c r="H77" s="176">
        <f>IF(ISNUMBER('2-1-1'!K77), '2-1-1'!K77, IF(ISNUMBER('2-1-1'!L77), '2-1-1'!L77, IF(ISNUMBER('2-1-1'!M77), '2-1-1'!M77, "XXX")))</f>
        <v>0.62285714285714289</v>
      </c>
      <c r="I77" s="176">
        <f>IF(ISNUMBER('2-1-2'!F76),'2-1-2'!F76, "XXX")</f>
        <v>0.74295</v>
      </c>
      <c r="J77" s="176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176">
        <f>IF(ISNUMBER('2-2-2'!K77),'2-2-2'!K77,IF(ISNUMBER('2-2-2'!L77),'2-2-2'!L77,IF(ISNUMBER('2-2-2'!J77),'2-2-2'!J77,IF(ISNUMBER('2-2-2'!M77),'2-2-2'!M77,"XXX"))))</f>
        <v>0.4642857142857143</v>
      </c>
      <c r="L77" s="176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176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176">
        <f>IF(ISNUMBER('2-4-1'!Y77),'2-4-1'!Y77,IF(ISNUMBER('2-4-1'!X77),'2-4-1'!X77,IF(ISNUMBER('2-4-1'!Z77),'2-4-1'!Z77,IF(ISNUMBER('2-4-1'!W77),'2-4-1'!W77,IF(ISNUMBER('2-4-1'!V77),'2-4-1'!V77,'2019'!N77)))))</f>
        <v>7</v>
      </c>
      <c r="O77" s="176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176">
        <f>IF(ISNUMBER('2-5-1'!H309), '2-5-1'!H309, "XXX")</f>
        <v>0.15931460857391358</v>
      </c>
      <c r="Q77" s="176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176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176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176">
        <f>IF(ISNUMBER('2-7-1'!K77), '2-7-1'!K77, IF(ISNUMBER('2-7-1'!L77), '2-7-1'!L77, IF(ISNUMBER('2-7-1'!J77), '2-7-1'!J77, IF(ISNUMBER('2-7-1'!M77), '2-7-1'!M77, "XXX"))))</f>
        <v>0.60142857142857142</v>
      </c>
      <c r="U77" s="176">
        <f>IF(ISNUMBER('2-7-2'!K77), '2-7-2'!K77, IF(ISNUMBER('2-7-2'!L77), '2-7-2'!L77, IF(ISNUMBER('2-7-2'!J77), '2-7-2'!J77, IF(ISNUMBER('2-7-2'!M77), '2-7-2'!M77, "XXX"))))</f>
        <v>0.53071428571428569</v>
      </c>
      <c r="V77" s="176">
        <f>IF(ISNUMBER('2-8-1'!K77), '2-8-1'!K77, IF(ISNUMBER('2-8-1'!L77), '2-8-1'!L77, IF(ISNUMBER('2-8-1'!J77), '2-8-1'!J77, IF(ISNUMBER('2-8-1'!M77), '2-8-1'!M77, "XXX"))))</f>
        <v>0.62285714285714289</v>
      </c>
      <c r="W77" s="176">
        <f>IF(ISNUMBER('2-8-2'!K77), '2-8-2'!K77, IF(ISNUMBER('2-8-2'!L77), '2-8-2'!L77, IF(ISNUMBER('2-8-2'!J77), '2-8-2'!J77, IF(ISNUMBER('2-8-2'!M77), '2-8-2'!M77, "XXX"))))</f>
        <v>0.51142857142857145</v>
      </c>
      <c r="X77" s="176">
        <f>IF(ISNUMBER('3-1'!L76), '3-1'!L76, "XXX")</f>
        <v>0.309</v>
      </c>
      <c r="Y77" s="224">
        <f>'3-2'!T76</f>
        <v>-0.56839901199999998</v>
      </c>
    </row>
    <row r="78" spans="1:27" ht="15">
      <c r="A78" s="19" t="s">
        <v>177</v>
      </c>
      <c r="B78" s="166" t="s">
        <v>177</v>
      </c>
      <c r="C78" s="175">
        <f>IF(ISNUMBER('1-1'!K78),'1-1'!K78, "XXX")</f>
        <v>6.6</v>
      </c>
      <c r="D78" s="175" t="str">
        <f>IF(UCDP!AB78, UCDP!AB78, "0.0")</f>
        <v>0.0</v>
      </c>
      <c r="E78" s="176">
        <f>IF(ISNUMBER('1-3'!L78), '1-3'!L78, IF(ISNUMBER('1-3'!M78), '1-3'!M78, IF(ISNUMBER('1-3'!P78), '1-3'!P78, IF(ISNUMBER('1-3'!Q78), '1-3'!Q78, "XXX"))))</f>
        <v>63</v>
      </c>
      <c r="F78" s="176">
        <f>IF(ISNUMBER('1-4'!AR78),'1-4'!AR78, IF(ISNUMBER('1-4'!AS78),'1-4'!AS78, IF(ISNUMBER('1-4'!AT78),'1-4'!AT78, IF(ISNUMBER('1-4'!AU78),'1-4'!AU78, IF(ISNUMBER('1-4'!AV78),'1-4'!AV78, "XXX")))))</f>
        <v>3</v>
      </c>
      <c r="G78" s="176">
        <f>IF(ISNUMBER('1-5'!K77),'1-5'!K77, "XXX")</f>
        <v>7</v>
      </c>
      <c r="H78" s="176">
        <f>IF(ISNUMBER('2-1-1'!K78), '2-1-1'!K78, IF(ISNUMBER('2-1-1'!L78), '2-1-1'!L78, IF(ISNUMBER('2-1-1'!M78), '2-1-1'!M78, "XXX")))</f>
        <v>0.40714285714285714</v>
      </c>
      <c r="I78" s="176">
        <f>IF(ISNUMBER('2-1-2'!F77),'2-1-2'!F77, "XXX")</f>
        <v>0.31225000000000003</v>
      </c>
      <c r="J78" s="176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176">
        <f>IF(ISNUMBER('2-2-2'!K78),'2-2-2'!K78,IF(ISNUMBER('2-2-2'!L78),'2-2-2'!L78,IF(ISNUMBER('2-2-2'!J78),'2-2-2'!J78,IF(ISNUMBER('2-2-2'!M78),'2-2-2'!M78,"XXX"))))</f>
        <v>0.42428571428571432</v>
      </c>
      <c r="L78" s="176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176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176">
        <f>IF(ISNUMBER('2-4-1'!Y78),'2-4-1'!Y78,IF(ISNUMBER('2-4-1'!X78),'2-4-1'!X78,IF(ISNUMBER('2-4-1'!Z78),'2-4-1'!Z78,IF(ISNUMBER('2-4-1'!W78),'2-4-1'!W78,IF(ISNUMBER('2-4-1'!V78),'2-4-1'!V78,'2019'!N78)))))</f>
        <v>9.0478694465103118</v>
      </c>
      <c r="O78" s="176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176">
        <f>IF(ISNUMBER('2-5-1'!H310), '2-5-1'!H310, "XXX")</f>
        <v>0.51941585540771484</v>
      </c>
      <c r="Q78" s="176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176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176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176">
        <f>IF(ISNUMBER('2-7-1'!K78), '2-7-1'!K78, IF(ISNUMBER('2-7-1'!L78), '2-7-1'!L78, IF(ISNUMBER('2-7-1'!J78), '2-7-1'!J78, IF(ISNUMBER('2-7-1'!M78), '2-7-1'!M78, "XXX"))))</f>
        <v>0.49571428571428572</v>
      </c>
      <c r="U78" s="176">
        <f>IF(ISNUMBER('2-7-2'!K78), '2-7-2'!K78, IF(ISNUMBER('2-7-2'!L78), '2-7-2'!L78, IF(ISNUMBER('2-7-2'!J78), '2-7-2'!J78, IF(ISNUMBER('2-7-2'!M78), '2-7-2'!M78, "XXX"))))</f>
        <v>0.42428571428571427</v>
      </c>
      <c r="V78" s="176">
        <f>IF(ISNUMBER('2-8-1'!K78), '2-8-1'!K78, IF(ISNUMBER('2-8-1'!L78), '2-8-1'!L78, IF(ISNUMBER('2-8-1'!J78), '2-8-1'!J78, IF(ISNUMBER('2-8-1'!M78), '2-8-1'!M78, "XXX"))))</f>
        <v>0.62571428571428567</v>
      </c>
      <c r="W78" s="176">
        <f>IF(ISNUMBER('2-8-2'!K78), '2-8-2'!K78, IF(ISNUMBER('2-8-2'!L78), '2-8-2'!L78, IF(ISNUMBER('2-8-2'!J78), '2-8-2'!J78, IF(ISNUMBER('2-8-2'!M78), '2-8-2'!M78, "XXX"))))</f>
        <v>0.45285714285714285</v>
      </c>
      <c r="X78" s="176">
        <f>IF(ISNUMBER('3-1'!L77), '3-1'!L77, "XXX")</f>
        <v>0.45300000000000001</v>
      </c>
      <c r="Y78" s="224">
        <f>'3-2'!T77</f>
        <v>-0.361883134</v>
      </c>
      <c r="AA78" s="22">
        <v>3.0853147500000002</v>
      </c>
    </row>
    <row r="79" spans="1:27" ht="15">
      <c r="A79" s="19" t="s">
        <v>192</v>
      </c>
      <c r="B79" s="166" t="s">
        <v>87</v>
      </c>
      <c r="C79" s="175">
        <f>IF(ISNUMBER('1-1'!K79),'1-1'!K79, "XXX")</f>
        <v>6.3</v>
      </c>
      <c r="D79" s="175" t="str">
        <f>IF(UCDP!AB79, UCDP!AB79, "0.0")</f>
        <v>0.0</v>
      </c>
      <c r="E79" s="176">
        <f>IF(ISNUMBER('1-3'!L79), '1-3'!L79, IF(ISNUMBER('1-3'!M79), '1-3'!M79, IF(ISNUMBER('1-3'!P79), '1-3'!P79, IF(ISNUMBER('1-3'!Q79), '1-3'!Q79, "XXX"))))</f>
        <v>80.166666666666671</v>
      </c>
      <c r="F79" s="176">
        <f>IF(ISNUMBER('1-4'!AR79),'1-4'!AR79, IF(ISNUMBER('1-4'!AS79),'1-4'!AS79, IF(ISNUMBER('1-4'!AT79),'1-4'!AT79, IF(ISNUMBER('1-4'!AU79),'1-4'!AU79, IF(ISNUMBER('1-4'!AV79),'1-4'!AV79, "XXX")))))</f>
        <v>2</v>
      </c>
      <c r="G79" s="176">
        <f>IF(ISNUMBER('1-5'!K78),'1-5'!K78, "XXX")</f>
        <v>8.1</v>
      </c>
      <c r="H79" s="176">
        <f>IF(ISNUMBER('2-1-1'!K79), '2-1-1'!K79, IF(ISNUMBER('2-1-1'!L79), '2-1-1'!L79, IF(ISNUMBER('2-1-1'!M79), '2-1-1'!M79, "XXX")))</f>
        <v>0.44</v>
      </c>
      <c r="I79" s="176">
        <f>IF(ISNUMBER('2-1-2'!F78),'2-1-2'!F78, "XXX")</f>
        <v>0.15365999999999999</v>
      </c>
      <c r="J79" s="176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176">
        <f>IF(ISNUMBER('2-2-2'!K79),'2-2-2'!K79,IF(ISNUMBER('2-2-2'!L79),'2-2-2'!L79,IF(ISNUMBER('2-2-2'!J79),'2-2-2'!J79,IF(ISNUMBER('2-2-2'!M79),'2-2-2'!M79,"XXX"))))</f>
        <v>0.49571428571428572</v>
      </c>
      <c r="L79" s="176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176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176">
        <f>IF(ISNUMBER('2-4-1'!Y79),'2-4-1'!Y79,IF(ISNUMBER('2-4-1'!X79),'2-4-1'!X79,IF(ISNUMBER('2-4-1'!Z79),'2-4-1'!Z79,IF(ISNUMBER('2-4-1'!W79),'2-4-1'!W79,IF(ISNUMBER('2-4-1'!V79),'2-4-1'!V79,'2019'!N79)))))</f>
        <v>1.2003200000000001</v>
      </c>
      <c r="O79" s="176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176">
        <f>IF(ISNUMBER('2-5-1'!H311), '2-5-1'!H311, "XXX")</f>
        <v>7.7714800834655763E-3</v>
      </c>
      <c r="Q79" s="176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176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176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176">
        <f>IF(ISNUMBER('2-7-1'!K79), '2-7-1'!K79, IF(ISNUMBER('2-7-1'!L79), '2-7-1'!L79, IF(ISNUMBER('2-7-1'!J79), '2-7-1'!J79, IF(ISNUMBER('2-7-1'!M79), '2-7-1'!M79, "XXX"))))</f>
        <v>0.53142857142857147</v>
      </c>
      <c r="U79" s="176">
        <f>IF(ISNUMBER('2-7-2'!K79), '2-7-2'!K79, IF(ISNUMBER('2-7-2'!L79), '2-7-2'!L79, IF(ISNUMBER('2-7-2'!J79), '2-7-2'!J79, IF(ISNUMBER('2-7-2'!M79), '2-7-2'!M79, "XXX"))))</f>
        <v>0.54</v>
      </c>
      <c r="V79" s="176">
        <f>IF(ISNUMBER('2-8-1'!K79), '2-8-1'!K79, IF(ISNUMBER('2-8-1'!L79), '2-8-1'!L79, IF(ISNUMBER('2-8-1'!J79), '2-8-1'!J79, IF(ISNUMBER('2-8-1'!M79), '2-8-1'!M79, "XXX"))))</f>
        <v>0.63</v>
      </c>
      <c r="W79" s="176">
        <f>IF(ISNUMBER('2-8-2'!K79), '2-8-2'!K79, IF(ISNUMBER('2-8-2'!L79), '2-8-2'!L79, IF(ISNUMBER('2-8-2'!J79), '2-8-2'!J79, IF(ISNUMBER('2-8-2'!M79), '2-8-2'!M79, "XXX"))))</f>
        <v>0.55999999999999994</v>
      </c>
      <c r="X79" s="176">
        <f>IF(ISNUMBER('3-1'!L78), '3-1'!L78, "XXX")</f>
        <v>9.1999999999999998E-2</v>
      </c>
      <c r="Y79" s="224">
        <f>'3-2'!T78</f>
        <v>-1.678110003</v>
      </c>
    </row>
    <row r="80" spans="1:27" ht="15">
      <c r="A80" s="19" t="s">
        <v>88</v>
      </c>
      <c r="B80" s="166" t="s">
        <v>88</v>
      </c>
      <c r="C80" s="175">
        <f>IF(ISNUMBER('1-1'!K80),'1-1'!K80, "XXX")</f>
        <v>4.0999999999999996</v>
      </c>
      <c r="D80" s="175" t="str">
        <f>IF(UCDP!AB80, UCDP!AB80, "0.0")</f>
        <v>0.0</v>
      </c>
      <c r="E80" s="176">
        <f>IF(ISNUMBER('1-3'!L80), '1-3'!L80, IF(ISNUMBER('1-3'!M80), '1-3'!M80, IF(ISNUMBER('1-3'!P80), '1-3'!P80, IF(ISNUMBER('1-3'!Q80), '1-3'!Q80, "XXX"))))</f>
        <v>88.000000000000014</v>
      </c>
      <c r="F80" s="176">
        <f>IF(ISNUMBER('1-4'!AR80),'1-4'!AR80, IF(ISNUMBER('1-4'!AS80),'1-4'!AS80, IF(ISNUMBER('1-4'!AT80),'1-4'!AT80, IF(ISNUMBER('1-4'!AU80),'1-4'!AU80, IF(ISNUMBER('1-4'!AV80),'1-4'!AV80, "XXX")))))</f>
        <v>1</v>
      </c>
      <c r="G80" s="176">
        <f>IF(ISNUMBER('1-5'!K79),'1-5'!K79, "XXX")</f>
        <v>2.8</v>
      </c>
      <c r="H80" s="176">
        <f>IF(ISNUMBER('2-1-1'!K80), '2-1-1'!K80, IF(ISNUMBER('2-1-1'!L80), '2-1-1'!L80, IF(ISNUMBER('2-1-1'!M80), '2-1-1'!M80, "XXX")))</f>
        <v>0.62571428571428567</v>
      </c>
      <c r="I80" s="176">
        <f>IF(ISNUMBER('2-1-2'!F79),'2-1-2'!F79, "XXX")</f>
        <v>0.58311000000000002</v>
      </c>
      <c r="J80" s="176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176">
        <f>IF(ISNUMBER('2-2-2'!K80),'2-2-2'!K80,IF(ISNUMBER('2-2-2'!L80),'2-2-2'!L80,IF(ISNUMBER('2-2-2'!J80),'2-2-2'!J80,IF(ISNUMBER('2-2-2'!M80),'2-2-2'!M80,"XXX"))))</f>
        <v>0.68285714285714294</v>
      </c>
      <c r="L80" s="176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176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176">
        <f>IF(ISNUMBER('2-4-1'!Y80),'2-4-1'!Y80,IF(ISNUMBER('2-4-1'!X80),'2-4-1'!X80,IF(ISNUMBER('2-4-1'!Z80),'2-4-1'!Z80,IF(ISNUMBER('2-4-1'!W80),'2-4-1'!W80,IF(ISNUMBER('2-4-1'!V80),'2-4-1'!V80,'2019'!N80)))))</f>
        <v>14.414999999999999</v>
      </c>
      <c r="O80" s="176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176">
        <f>IF(ISNUMBER('2-5-1'!H312), '2-5-1'!H312, "XXX")</f>
        <v>0.20472662448883056</v>
      </c>
      <c r="Q80" s="176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176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176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176">
        <f>IF(ISNUMBER('2-7-1'!K80), '2-7-1'!K80, IF(ISNUMBER('2-7-1'!L80), '2-7-1'!L80, IF(ISNUMBER('2-7-1'!J80), '2-7-1'!J80, IF(ISNUMBER('2-7-1'!M80), '2-7-1'!M80, "XXX"))))</f>
        <v>0.62285714285714289</v>
      </c>
      <c r="U80" s="176">
        <f>IF(ISNUMBER('2-7-2'!K80), '2-7-2'!K80, IF(ISNUMBER('2-7-2'!L80), '2-7-2'!L80, IF(ISNUMBER('2-7-2'!J80), '2-7-2'!J80, IF(ISNUMBER('2-7-2'!M80), '2-7-2'!M80, "XXX"))))</f>
        <v>0.48499999999999999</v>
      </c>
      <c r="V80" s="176">
        <f>IF(ISNUMBER('2-8-1'!K80), '2-8-1'!K80, IF(ISNUMBER('2-8-1'!L80), '2-8-1'!L80, IF(ISNUMBER('2-8-1'!J80), '2-8-1'!J80, IF(ISNUMBER('2-8-1'!M80), '2-8-1'!M80, "XXX"))))</f>
        <v>0.66428571428571437</v>
      </c>
      <c r="W80" s="176">
        <f>IF(ISNUMBER('2-8-2'!K80), '2-8-2'!K80, IF(ISNUMBER('2-8-2'!L80), '2-8-2'!L80, IF(ISNUMBER('2-8-2'!J80), '2-8-2'!J80, IF(ISNUMBER('2-8-2'!M80), '2-8-2'!M80, "XXX"))))</f>
        <v>0.4642857142857143</v>
      </c>
      <c r="X80" s="176">
        <f>IF(ISNUMBER('3-1'!L79), '3-1'!L79, "XXX")</f>
        <v>0.83099999999999996</v>
      </c>
      <c r="Y80" s="224">
        <f>'3-2'!T79</f>
        <v>0.87560480799999996</v>
      </c>
    </row>
    <row r="81" spans="1:25" ht="15">
      <c r="A81" s="19" t="s">
        <v>89</v>
      </c>
      <c r="B81" s="166" t="s">
        <v>89</v>
      </c>
      <c r="C81" s="175">
        <f>IF(ISNUMBER('1-1'!K81),'1-1'!K81, "XXX")</f>
        <v>9.3000000000000007</v>
      </c>
      <c r="D81" s="175">
        <f>IF(UCDP!AB81, UCDP!AB81, "0.0")</f>
        <v>6.6751783699578349E-2</v>
      </c>
      <c r="E81" s="176">
        <f>IF(ISNUMBER('1-3'!L81), '1-3'!L81, IF(ISNUMBER('1-3'!M81), '1-3'!M81, IF(ISNUMBER('1-3'!P81), '1-3'!P81, IF(ISNUMBER('1-3'!Q81), '1-3'!Q81, "XXX"))))</f>
        <v>60.833333333333336</v>
      </c>
      <c r="F81" s="176">
        <f>IF(ISNUMBER('1-4'!AR81),'1-4'!AR81, IF(ISNUMBER('1-4'!AS81),'1-4'!AS81, IF(ISNUMBER('1-4'!AT81),'1-4'!AT81, IF(ISNUMBER('1-4'!AU81),'1-4'!AU81, IF(ISNUMBER('1-4'!AV81),'1-4'!AV81, "XXX")))))</f>
        <v>2</v>
      </c>
      <c r="G81" s="176">
        <f>IF(ISNUMBER('1-5'!K80),'1-5'!K80, "XXX")</f>
        <v>7.4</v>
      </c>
      <c r="H81" s="176">
        <f>IF(ISNUMBER('2-1-1'!K81), '2-1-1'!K81, IF(ISNUMBER('2-1-1'!L81), '2-1-1'!L81, IF(ISNUMBER('2-1-1'!M81), '2-1-1'!M81, "XXX")))</f>
        <v>0.38714285714285712</v>
      </c>
      <c r="I81" s="176">
        <f>IF(ISNUMBER('2-1-2'!F80),'2-1-2'!F80, "XXX")</f>
        <v>0.49114000000000002</v>
      </c>
      <c r="J81" s="176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176">
        <f>IF(ISNUMBER('2-2-2'!K81),'2-2-2'!K81,IF(ISNUMBER('2-2-2'!L81),'2-2-2'!L81,IF(ISNUMBER('2-2-2'!J81),'2-2-2'!J81,IF(ISNUMBER('2-2-2'!M81),'2-2-2'!M81,"XXX"))))</f>
        <v>0.77571428571428569</v>
      </c>
      <c r="L81" s="176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176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176">
        <f>IF(ISNUMBER('2-4-1'!Y81),'2-4-1'!Y81,IF(ISNUMBER('2-4-1'!X81),'2-4-1'!X81,IF(ISNUMBER('2-4-1'!Z81),'2-4-1'!Z81,IF(ISNUMBER('2-4-1'!W81),'2-4-1'!W81,IF(ISNUMBER('2-4-1'!V81),'2-4-1'!V81,'2019'!N81)))))</f>
        <v>2.0649177332911623</v>
      </c>
      <c r="O81" s="176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176" t="str">
        <f>IF(ISNUMBER('2-5-1'!H313), '2-5-1'!H313, "XXX")</f>
        <v>XXX</v>
      </c>
      <c r="Q81" s="176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176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176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176">
        <f>IF(ISNUMBER('2-7-1'!K81), '2-7-1'!K81, IF(ISNUMBER('2-7-1'!L81), '2-7-1'!L81, IF(ISNUMBER('2-7-1'!J81), '2-7-1'!J81, IF(ISNUMBER('2-7-1'!M81), '2-7-1'!M81, "XXX"))))</f>
        <v>0.56285714285714283</v>
      </c>
      <c r="U81" s="176">
        <f>IF(ISNUMBER('2-7-2'!K81), '2-7-2'!K81, IF(ISNUMBER('2-7-2'!L81), '2-7-2'!L81, IF(ISNUMBER('2-7-2'!J81), '2-7-2'!J81, IF(ISNUMBER('2-7-2'!M81), '2-7-2'!M81, "XXX"))))</f>
        <v>0.36928571428571427</v>
      </c>
      <c r="V81" s="176">
        <f>IF(ISNUMBER('2-8-1'!K81), '2-8-1'!K81, IF(ISNUMBER('2-8-1'!L81), '2-8-1'!L81, IF(ISNUMBER('2-8-1'!J81), '2-8-1'!J81, IF(ISNUMBER('2-8-1'!M81), '2-8-1'!M81, "XXX"))))</f>
        <v>0.64142857142857146</v>
      </c>
      <c r="W81" s="176">
        <f>IF(ISNUMBER('2-8-2'!K81), '2-8-2'!K81, IF(ISNUMBER('2-8-2'!L81), '2-8-2'!L81, IF(ISNUMBER('2-8-2'!J81), '2-8-2'!J81, IF(ISNUMBER('2-8-2'!M81), '2-8-2'!M81, "XXX"))))</f>
        <v>0.39285714285714285</v>
      </c>
      <c r="X81" s="176">
        <f>IF(ISNUMBER('3-1'!L80), '3-1'!L80, "XXX")</f>
        <v>0.50900000000000001</v>
      </c>
      <c r="Y81" s="224">
        <f>'3-2'!T80</f>
        <v>-0.46143859599999998</v>
      </c>
    </row>
    <row r="82" spans="1:25" ht="15">
      <c r="A82" s="19" t="s">
        <v>90</v>
      </c>
      <c r="B82" s="166" t="s">
        <v>90</v>
      </c>
      <c r="C82" s="175">
        <f>IF(ISNUMBER('1-1'!K82),'1-1'!K82, "XXX")</f>
        <v>8</v>
      </c>
      <c r="D82" s="175" t="str">
        <f>IF(UCDP!AB82, UCDP!AB82, "0.0")</f>
        <v>0.0</v>
      </c>
      <c r="E82" s="176">
        <f>IF(ISNUMBER('1-3'!L82), '1-3'!L82, IF(ISNUMBER('1-3'!M82), '1-3'!M82, IF(ISNUMBER('1-3'!P82), '1-3'!P82, IF(ISNUMBER('1-3'!Q82), '1-3'!Q82, "XXX"))))</f>
        <v>104.83333333333334</v>
      </c>
      <c r="F82" s="176">
        <f>IF(ISNUMBER('1-4'!AR82),'1-4'!AR82, IF(ISNUMBER('1-4'!AS82),'1-4'!AS82, IF(ISNUMBER('1-4'!AT82),'1-4'!AT82, IF(ISNUMBER('1-4'!AU82),'1-4'!AU82, IF(ISNUMBER('1-4'!AV82),'1-4'!AV82, "XXX")))))</f>
        <v>3</v>
      </c>
      <c r="G82" s="176">
        <f>IF(ISNUMBER('1-5'!K81),'1-5'!K81, "XXX")</f>
        <v>4.7</v>
      </c>
      <c r="H82" s="176">
        <f>IF(ISNUMBER('2-1-1'!K82), '2-1-1'!K82, IF(ISNUMBER('2-1-1'!L82), '2-1-1'!L82, IF(ISNUMBER('2-1-1'!M82), '2-1-1'!M82, "XXX")))</f>
        <v>0.37428571428571428</v>
      </c>
      <c r="I82" s="176">
        <f>IF(ISNUMBER('2-1-2'!F81),'2-1-2'!F81, "XXX")</f>
        <v>0.17867</v>
      </c>
      <c r="J82" s="176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176">
        <f>IF(ISNUMBER('2-2-2'!K82),'2-2-2'!K82,IF(ISNUMBER('2-2-2'!L82),'2-2-2'!L82,IF(ISNUMBER('2-2-2'!J82),'2-2-2'!J82,IF(ISNUMBER('2-2-2'!M82),'2-2-2'!M82,"XXX"))))</f>
        <v>0.4757142857142857</v>
      </c>
      <c r="L82" s="176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176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176">
        <f>IF(ISNUMBER('2-4-1'!Y82),'2-4-1'!Y82,IF(ISNUMBER('2-4-1'!X82),'2-4-1'!X82,IF(ISNUMBER('2-4-1'!Z82),'2-4-1'!Z82,IF(ISNUMBER('2-4-1'!W82),'2-4-1'!W82,IF(ISNUMBER('2-4-1'!V82),'2-4-1'!V82,'2019'!N82)))))</f>
        <v>5.5</v>
      </c>
      <c r="O82" s="176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176">
        <f>IF(ISNUMBER('2-5-1'!H314), '2-5-1'!H314, "XXX")</f>
        <v>1</v>
      </c>
      <c r="Q82" s="176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176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176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176">
        <f>IF(ISNUMBER('2-7-1'!K82), '2-7-1'!K82, IF(ISNUMBER('2-7-1'!L82), '2-7-1'!L82, IF(ISNUMBER('2-7-1'!J82), '2-7-1'!J82, IF(ISNUMBER('2-7-1'!M82), '2-7-1'!M82, "XXX"))))</f>
        <v>0.59142857142857141</v>
      </c>
      <c r="U82" s="176">
        <f>IF(ISNUMBER('2-7-2'!K82), '2-7-2'!K82, IF(ISNUMBER('2-7-2'!L82), '2-7-2'!L82, IF(ISNUMBER('2-7-2'!J82), '2-7-2'!J82, IF(ISNUMBER('2-7-2'!M82), '2-7-2'!M82, "XXX"))))</f>
        <v>0.51285714285714279</v>
      </c>
      <c r="V82" s="176">
        <f>IF(ISNUMBER('2-8-1'!K82), '2-8-1'!K82, IF(ISNUMBER('2-8-1'!L82), '2-8-1'!L82, IF(ISNUMBER('2-8-1'!J82), '2-8-1'!J82, IF(ISNUMBER('2-8-1'!M82), '2-8-1'!M82, "XXX"))))</f>
        <v>0.63</v>
      </c>
      <c r="W82" s="176">
        <f>IF(ISNUMBER('2-8-2'!K82), '2-8-2'!K82, IF(ISNUMBER('2-8-2'!L82), '2-8-2'!L82, IF(ISNUMBER('2-8-2'!J82), '2-8-2'!J82, IF(ISNUMBER('2-8-2'!M82), '2-8-2'!M82, "XXX"))))</f>
        <v>0.53428571428571436</v>
      </c>
      <c r="X82" s="176">
        <f>IF(ISNUMBER('3-1'!L81), '3-1'!L81, "XXX")</f>
        <v>0.59099999999999997</v>
      </c>
      <c r="Y82" s="224">
        <f>'3-2'!T81</f>
        <v>3.5870003999999997E-2</v>
      </c>
    </row>
    <row r="83" spans="1:25" ht="15">
      <c r="A83" s="19" t="s">
        <v>91</v>
      </c>
      <c r="B83" s="166" t="s">
        <v>91</v>
      </c>
      <c r="C83" s="175">
        <f>IF(ISNUMBER('1-1'!K83),'1-1'!K83, "XXX")</f>
        <v>9.5</v>
      </c>
      <c r="D83" s="175" t="str">
        <f>IF(UCDP!AB83, UCDP!AB83, "0.0")</f>
        <v>0.0</v>
      </c>
      <c r="E83" s="176">
        <f>IF(ISNUMBER('1-3'!L83), '1-3'!L83, IF(ISNUMBER('1-3'!M83), '1-3'!M83, IF(ISNUMBER('1-3'!P83), '1-3'!P83, IF(ISNUMBER('1-3'!Q83), '1-3'!Q83, "XXX"))))</f>
        <v>67.333333333333343</v>
      </c>
      <c r="F83" s="176">
        <f>IF(ISNUMBER('1-4'!AR83),'1-4'!AR83, IF(ISNUMBER('1-4'!AS83),'1-4'!AS83, IF(ISNUMBER('1-4'!AT83),'1-4'!AT83, IF(ISNUMBER('1-4'!AU83),'1-4'!AU83, IF(ISNUMBER('1-4'!AV83),'1-4'!AV83, "XXX")))))</f>
        <v>1</v>
      </c>
      <c r="G83" s="176">
        <f>IF(ISNUMBER('1-5'!K82),'1-5'!K82, "XXX")</f>
        <v>6.7</v>
      </c>
      <c r="H83" s="176">
        <f>IF(ISNUMBER('2-1-1'!K83), '2-1-1'!K83, IF(ISNUMBER('2-1-1'!L83), '2-1-1'!L83, IF(ISNUMBER('2-1-1'!M83), '2-1-1'!M83, "XXX")))</f>
        <v>0.37285714285714283</v>
      </c>
      <c r="I83" s="176">
        <f>IF(ISNUMBER('2-1-2'!F82),'2-1-2'!F82, "XXX")</f>
        <v>0.10408000000000001</v>
      </c>
      <c r="J83" s="176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176">
        <f>IF(ISNUMBER('2-2-2'!K83),'2-2-2'!K83,IF(ISNUMBER('2-2-2'!L83),'2-2-2'!L83,IF(ISNUMBER('2-2-2'!J83),'2-2-2'!J83,IF(ISNUMBER('2-2-2'!M83),'2-2-2'!M83,"XXX"))))</f>
        <v>0.44571428571428573</v>
      </c>
      <c r="L83" s="176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176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176">
        <f>IF(ISNUMBER('2-4-1'!Y83),'2-4-1'!Y83,IF(ISNUMBER('2-4-1'!X83),'2-4-1'!X83,IF(ISNUMBER('2-4-1'!Z83),'2-4-1'!Z83,IF(ISNUMBER('2-4-1'!W83),'2-4-1'!W83,IF(ISNUMBER('2-4-1'!V83),'2-4-1'!V83,'2019'!N83)))))</f>
        <v>3.3492430400000002</v>
      </c>
      <c r="O83" s="176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176">
        <f>IF(ISNUMBER('2-5-1'!H315), '2-5-1'!H315, "XXX")</f>
        <v>0.33653879999999997</v>
      </c>
      <c r="Q83" s="176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176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176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176">
        <f>IF(ISNUMBER('2-7-1'!K83), '2-7-1'!K83, IF(ISNUMBER('2-7-1'!L83), '2-7-1'!L83, IF(ISNUMBER('2-7-1'!J83), '2-7-1'!J83, IF(ISNUMBER('2-7-1'!M83), '2-7-1'!M83, "XXX"))))</f>
        <v>0.57428571428571418</v>
      </c>
      <c r="U83" s="176">
        <f>IF(ISNUMBER('2-7-2'!K83), '2-7-2'!K83, IF(ISNUMBER('2-7-2'!L83), '2-7-2'!L83, IF(ISNUMBER('2-7-2'!J83), '2-7-2'!J83, IF(ISNUMBER('2-7-2'!M83), '2-7-2'!M83, "XXX"))))</f>
        <v>0.54142857142857148</v>
      </c>
      <c r="V83" s="176">
        <f>IF(ISNUMBER('2-8-1'!K83), '2-8-1'!K83, IF(ISNUMBER('2-8-1'!L83), '2-8-1'!L83, IF(ISNUMBER('2-8-1'!J83), '2-8-1'!J83, IF(ISNUMBER('2-8-1'!M83), '2-8-1'!M83, "XXX"))))</f>
        <v>0.63285714285714278</v>
      </c>
      <c r="W83" s="176">
        <f>IF(ISNUMBER('2-8-2'!K83), '2-8-2'!K83, IF(ISNUMBER('2-8-2'!L83), '2-8-2'!L83, IF(ISNUMBER('2-8-2'!J83), '2-8-2'!J83, IF(ISNUMBER('2-8-2'!M83), '2-8-2'!M83, "XXX"))))</f>
        <v>0.5357142857142857</v>
      </c>
      <c r="X83" s="176">
        <f>IF(ISNUMBER('3-1'!L82), '3-1'!L82, "XXX")</f>
        <v>0.60599999999999998</v>
      </c>
      <c r="Y83" s="224">
        <f>'3-2'!T82</f>
        <v>-5.5957604000000001E-2</v>
      </c>
    </row>
    <row r="84" spans="1:25" ht="15">
      <c r="A84" s="19" t="s">
        <v>92</v>
      </c>
      <c r="B84" s="166" t="s">
        <v>92</v>
      </c>
      <c r="C84" s="175">
        <f>IF(ISNUMBER('1-1'!K84),'1-1'!K84, "XXX")</f>
        <v>3.5</v>
      </c>
      <c r="D84" s="175" t="str">
        <f>IF(UCDP!AB84, UCDP!AB84, "0.0")</f>
        <v>0.0</v>
      </c>
      <c r="E84" s="176">
        <f>IF(ISNUMBER('1-3'!L84), '1-3'!L84, IF(ISNUMBER('1-3'!M84), '1-3'!M84, IF(ISNUMBER('1-3'!P84), '1-3'!P84, IF(ISNUMBER('1-3'!Q84), '1-3'!Q84, "XXX"))))</f>
        <v>87.166666666666686</v>
      </c>
      <c r="F84" s="176">
        <f>IF(ISNUMBER('1-4'!AR84),'1-4'!AR84, IF(ISNUMBER('1-4'!AS84),'1-4'!AS84, IF(ISNUMBER('1-4'!AT84),'1-4'!AT84, IF(ISNUMBER('1-4'!AU84),'1-4'!AU84, IF(ISNUMBER('1-4'!AV84),'1-4'!AV84, "XXX")))))</f>
        <v>1</v>
      </c>
      <c r="G84" s="176">
        <f>IF(ISNUMBER('1-5'!K83),'1-5'!K83, "XXX")</f>
        <v>2.7</v>
      </c>
      <c r="H84" s="176">
        <f>IF(ISNUMBER('2-1-1'!K84), '2-1-1'!K84, IF(ISNUMBER('2-1-1'!L84), '2-1-1'!L84, IF(ISNUMBER('2-1-1'!M84), '2-1-1'!M84, "XXX")))</f>
        <v>0.66428571428571426</v>
      </c>
      <c r="I84" s="176">
        <f>IF(ISNUMBER('2-1-2'!F83),'2-1-2'!F83, "XXX")</f>
        <v>0.62619000000000002</v>
      </c>
      <c r="J84" s="176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176">
        <f>IF(ISNUMBER('2-2-2'!K84),'2-2-2'!K84,IF(ISNUMBER('2-2-2'!L84),'2-2-2'!L84,IF(ISNUMBER('2-2-2'!J84),'2-2-2'!J84,IF(ISNUMBER('2-2-2'!M84),'2-2-2'!M84,"XXX"))))</f>
        <v>0.69000000000000006</v>
      </c>
      <c r="L84" s="176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176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176">
        <f>IF(ISNUMBER('2-4-1'!Y84),'2-4-1'!Y84,IF(ISNUMBER('2-4-1'!X84),'2-4-1'!X84,IF(ISNUMBER('2-4-1'!Z84),'2-4-1'!Z84,IF(ISNUMBER('2-4-1'!W84),'2-4-1'!W84,IF(ISNUMBER('2-4-1'!V84),'2-4-1'!V84,'2019'!N84)))))</f>
        <v>14.7</v>
      </c>
      <c r="O84" s="176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176">
        <f>IF(ISNUMBER('2-5-1'!H316), '2-5-1'!H316, "XXX")</f>
        <v>8.6066693067550659E-2</v>
      </c>
      <c r="Q84" s="176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176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176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176">
        <f>IF(ISNUMBER('2-7-1'!K84), '2-7-1'!K84, IF(ISNUMBER('2-7-1'!L84), '2-7-1'!L84, IF(ISNUMBER('2-7-1'!J84), '2-7-1'!J84, IF(ISNUMBER('2-7-1'!M84), '2-7-1'!M84, "XXX"))))</f>
        <v>0.62285714285714289</v>
      </c>
      <c r="U84" s="176">
        <f>IF(ISNUMBER('2-7-2'!K84), '2-7-2'!K84, IF(ISNUMBER('2-7-2'!L84), '2-7-2'!L84, IF(ISNUMBER('2-7-2'!J84), '2-7-2'!J84, IF(ISNUMBER('2-7-2'!M84), '2-7-2'!M84, "XXX"))))</f>
        <v>0.53428571428571436</v>
      </c>
      <c r="V84" s="176">
        <f>IF(ISNUMBER('2-8-1'!K84), '2-8-1'!K84, IF(ISNUMBER('2-8-1'!L84), '2-8-1'!L84, IF(ISNUMBER('2-8-1'!J84), '2-8-1'!J84, IF(ISNUMBER('2-8-1'!M84), '2-8-1'!M84, "XXX"))))</f>
        <v>0.67285714285714282</v>
      </c>
      <c r="W84" s="176">
        <f>IF(ISNUMBER('2-8-2'!K84), '2-8-2'!K84, IF(ISNUMBER('2-8-2'!L84), '2-8-2'!L84, IF(ISNUMBER('2-8-2'!J84), '2-8-2'!J84, IF(ISNUMBER('2-8-2'!M84), '2-8-2'!M84, "XXX"))))</f>
        <v>0.48571428571428571</v>
      </c>
      <c r="X84" s="176">
        <f>IF(ISNUMBER('3-1'!L83), '3-1'!L83, "XXX")</f>
        <v>0.83399999999999996</v>
      </c>
      <c r="Y84" s="224">
        <f>'3-2'!T83</f>
        <v>1.030400395</v>
      </c>
    </row>
    <row r="85" spans="1:25" ht="15">
      <c r="A85" s="19" t="s">
        <v>93</v>
      </c>
      <c r="B85" s="166" t="s">
        <v>93</v>
      </c>
      <c r="C85" s="175">
        <f>IF(ISNUMBER('1-1'!K85),'1-1'!K85, "XXX")</f>
        <v>1.3</v>
      </c>
      <c r="D85" s="175" t="str">
        <f>IF(UCDP!AB85, UCDP!AB85, "0.0")</f>
        <v>0.0</v>
      </c>
      <c r="E85" s="176">
        <f>IF(ISNUMBER('1-3'!L85), '1-3'!L85, IF(ISNUMBER('1-3'!M85), '1-3'!M85, IF(ISNUMBER('1-3'!P85), '1-3'!P85, IF(ISNUMBER('1-3'!Q85), '1-3'!Q85, "XXX"))))</f>
        <v>99.166666666666671</v>
      </c>
      <c r="F85" s="176" t="str">
        <f>IF(ISNUMBER('1-4'!AR85),'1-4'!AR85, IF(ISNUMBER('1-4'!AS85),'1-4'!AS85, IF(ISNUMBER('1-4'!AT85),'1-4'!AT85, IF(ISNUMBER('1-4'!AU85),'1-4'!AU85, IF(ISNUMBER('1-4'!AV85),'1-4'!AV85, "XXX")))))</f>
        <v>XXX</v>
      </c>
      <c r="G85" s="176">
        <f>IF(ISNUMBER('1-5'!K84),'1-5'!K84, "XXX")</f>
        <v>1</v>
      </c>
      <c r="H85" s="176">
        <f>IF(ISNUMBER('2-1-1'!K85), '2-1-1'!K85, IF(ISNUMBER('2-1-1'!L85), '2-1-1'!L85, IF(ISNUMBER('2-1-1'!M85), '2-1-1'!M85, "XXX")))</f>
        <v>0.8085714285714285</v>
      </c>
      <c r="I85" s="176">
        <f>IF(ISNUMBER('2-1-2'!F84),'2-1-2'!F84, "XXX")</f>
        <v>0.81898000000000004</v>
      </c>
      <c r="J85" s="176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176">
        <f>IF(ISNUMBER('2-2-2'!K85),'2-2-2'!K85,IF(ISNUMBER('2-2-2'!L85),'2-2-2'!L85,IF(ISNUMBER('2-2-2'!J85),'2-2-2'!J85,IF(ISNUMBER('2-2-2'!M85),'2-2-2'!M85,"XXX"))))</f>
        <v>0.67571428571428582</v>
      </c>
      <c r="L85" s="176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176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176">
        <f>IF(ISNUMBER('2-4-1'!Y85),'2-4-1'!Y85,IF(ISNUMBER('2-4-1'!X85),'2-4-1'!X85,IF(ISNUMBER('2-4-1'!Z85),'2-4-1'!Z85,IF(ISNUMBER('2-4-1'!W85),'2-4-1'!W85,IF(ISNUMBER('2-4-1'!V85),'2-4-1'!V85,'2019'!N85)))))</f>
        <v>22.184000000000001</v>
      </c>
      <c r="O85" s="176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176">
        <f>IF(ISNUMBER('2-5-1'!H317), '2-5-1'!H317, "XXX")</f>
        <v>1</v>
      </c>
      <c r="Q85" s="176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176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176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176">
        <f>IF(ISNUMBER('2-7-1'!K85), '2-7-1'!K85, IF(ISNUMBER('2-7-1'!L85), '2-7-1'!L85, IF(ISNUMBER('2-7-1'!J85), '2-7-1'!J85, IF(ISNUMBER('2-7-1'!M85), '2-7-1'!M85, "XXX"))))</f>
        <v>0.90571428571428569</v>
      </c>
      <c r="U85" s="176">
        <f>IF(ISNUMBER('2-7-2'!K85), '2-7-2'!K85, IF(ISNUMBER('2-7-2'!L85), '2-7-2'!L85, IF(ISNUMBER('2-7-2'!J85), '2-7-2'!J85, IF(ISNUMBER('2-7-2'!M85), '2-7-2'!M85, "XXX"))))</f>
        <v>0.83500000000000008</v>
      </c>
      <c r="V85" s="176">
        <f>IF(ISNUMBER('2-8-1'!K85), '2-8-1'!K85, IF(ISNUMBER('2-8-1'!L85), '2-8-1'!L85, IF(ISNUMBER('2-8-1'!J85), '2-8-1'!J85, IF(ISNUMBER('2-8-1'!M85), '2-8-1'!M85, "XXX"))))</f>
        <v>0.78</v>
      </c>
      <c r="W85" s="176">
        <f>IF(ISNUMBER('2-8-2'!K85), '2-8-2'!K85, IF(ISNUMBER('2-8-2'!L85), '2-8-2'!L85, IF(ISNUMBER('2-8-2'!J85), '2-8-2'!J85, IF(ISNUMBER('2-8-2'!M85), '2-8-2'!M85, "XXX"))))</f>
        <v>0.74</v>
      </c>
      <c r="X85" s="176">
        <f>IF(ISNUMBER('3-1'!L84), '3-1'!L84, "XXX")</f>
        <v>0.88100000000000001</v>
      </c>
      <c r="Y85" s="224">
        <f>'3-2'!T84</f>
        <v>1.5216808319999999</v>
      </c>
    </row>
    <row r="86" spans="1:25" ht="15">
      <c r="A86" s="19" t="s">
        <v>94</v>
      </c>
      <c r="B86" s="166" t="s">
        <v>94</v>
      </c>
      <c r="C86" s="175">
        <f>IF(ISNUMBER('1-1'!K86),'1-1'!K86, "XXX")</f>
        <v>7</v>
      </c>
      <c r="D86" s="175" t="str">
        <f>IF(UCDP!AB86, UCDP!AB86, "0.0")</f>
        <v>0.0</v>
      </c>
      <c r="E86" s="176">
        <f>IF(ISNUMBER('1-3'!L86), '1-3'!L86, IF(ISNUMBER('1-3'!M86), '1-3'!M86, IF(ISNUMBER('1-3'!P86), '1-3'!P86, IF(ISNUMBER('1-3'!Q86), '1-3'!Q86, "XXX"))))</f>
        <v>63</v>
      </c>
      <c r="F86" s="176">
        <f>IF(ISNUMBER('1-4'!AR86),'1-4'!AR86, IF(ISNUMBER('1-4'!AS86),'1-4'!AS86, IF(ISNUMBER('1-4'!AT86),'1-4'!AT86, IF(ISNUMBER('1-4'!AU86),'1-4'!AU86, IF(ISNUMBER('1-4'!AV86),'1-4'!AV86, "XXX")))))</f>
        <v>3</v>
      </c>
      <c r="G86" s="176">
        <f>IF(ISNUMBER('1-5'!K85),'1-5'!K85, "XXX")</f>
        <v>5.8</v>
      </c>
      <c r="H86" s="176">
        <f>IF(ISNUMBER('2-1-1'!K86), '2-1-1'!K86, IF(ISNUMBER('2-1-1'!L86), '2-1-1'!L86, IF(ISNUMBER('2-1-1'!M86), '2-1-1'!M86, "XXX")))</f>
        <v>0.28142857142857142</v>
      </c>
      <c r="I86" s="176">
        <f>IF(ISNUMBER('2-1-2'!F85),'2-1-2'!F85, "XXX")</f>
        <v>5.144E-2</v>
      </c>
      <c r="J86" s="176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176">
        <f>IF(ISNUMBER('2-2-2'!K86),'2-2-2'!K86,IF(ISNUMBER('2-2-2'!L86),'2-2-2'!L86,IF(ISNUMBER('2-2-2'!J86),'2-2-2'!J86,IF(ISNUMBER('2-2-2'!M86),'2-2-2'!M86,"XXX"))))</f>
        <v>0.43285714285714283</v>
      </c>
      <c r="L86" s="176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176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176">
        <f>IF(ISNUMBER('2-4-1'!Y86),'2-4-1'!Y86,IF(ISNUMBER('2-4-1'!X86),'2-4-1'!X86,IF(ISNUMBER('2-4-1'!Z86),'2-4-1'!Z86,IF(ISNUMBER('2-4-1'!W86),'2-4-1'!W86,IF(ISNUMBER('2-4-1'!V86),'2-4-1'!V86,'2019'!N86)))))</f>
        <v>0.7434275614879492</v>
      </c>
      <c r="O86" s="176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176">
        <f>IF(ISNUMBER('2-5-1'!H318), '2-5-1'!H318, "XXX")</f>
        <v>4.4278539999999998E-2</v>
      </c>
      <c r="Q86" s="176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176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176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176">
        <f>IF(ISNUMBER('2-7-1'!K86), '2-7-1'!K86, IF(ISNUMBER('2-7-1'!L86), '2-7-1'!L86, IF(ISNUMBER('2-7-1'!J86), '2-7-1'!J86, IF(ISNUMBER('2-7-1'!M86), '2-7-1'!M86, "XXX"))))</f>
        <v>0.46571428571428569</v>
      </c>
      <c r="U86" s="176">
        <f>IF(ISNUMBER('2-7-2'!K86), '2-7-2'!K86, IF(ISNUMBER('2-7-2'!L86), '2-7-2'!L86, IF(ISNUMBER('2-7-2'!J86), '2-7-2'!J86, IF(ISNUMBER('2-7-2'!M86), '2-7-2'!M86, "XXX"))))</f>
        <v>0.36071428571428571</v>
      </c>
      <c r="V86" s="176">
        <f>IF(ISNUMBER('2-8-1'!K86), '2-8-1'!K86, IF(ISNUMBER('2-8-1'!L86), '2-8-1'!L86, IF(ISNUMBER('2-8-1'!J86), '2-8-1'!J86, IF(ISNUMBER('2-8-1'!M86), '2-8-1'!M86, "XXX"))))</f>
        <v>0.5714285714285714</v>
      </c>
      <c r="W86" s="176">
        <f>IF(ISNUMBER('2-8-2'!K86), '2-8-2'!K86, IF(ISNUMBER('2-8-2'!L86), '2-8-2'!L86, IF(ISNUMBER('2-8-2'!J86), '2-8-2'!J86, IF(ISNUMBER('2-8-2'!M86), '2-8-2'!M86, "XXX"))))</f>
        <v>0.38428571428571429</v>
      </c>
      <c r="X86" s="176">
        <f>IF(ISNUMBER('3-1'!L85), '3-1'!L85, "XXX")</f>
        <v>0.48499999999999999</v>
      </c>
      <c r="Y86" s="224">
        <f>'3-2'!T85</f>
        <v>-0.26223221400000002</v>
      </c>
    </row>
    <row r="87" spans="1:25" ht="15">
      <c r="A87" s="19" t="s">
        <v>95</v>
      </c>
      <c r="B87" s="166" t="s">
        <v>95</v>
      </c>
      <c r="C87" s="175">
        <f>IF(ISNUMBER('1-1'!K87),'1-1'!K87, "XXX")</f>
        <v>8.4</v>
      </c>
      <c r="D87" s="175" t="str">
        <f>IF(UCDP!AB87, UCDP!AB87, "0.0")</f>
        <v>0.0</v>
      </c>
      <c r="E87" s="176">
        <f>IF(ISNUMBER('1-3'!L87), '1-3'!L87, IF(ISNUMBER('1-3'!M87), '1-3'!M87, IF(ISNUMBER('1-3'!P87), '1-3'!P87, IF(ISNUMBER('1-3'!Q87), '1-3'!Q87, "XXX"))))</f>
        <v>74.166666666666671</v>
      </c>
      <c r="F87" s="176">
        <f>IF(ISNUMBER('1-4'!AR87),'1-4'!AR87, IF(ISNUMBER('1-4'!AS87),'1-4'!AS87, IF(ISNUMBER('1-4'!AT87),'1-4'!AT87, IF(ISNUMBER('1-4'!AU87),'1-4'!AU87, IF(ISNUMBER('1-4'!AV87),'1-4'!AV87, "XXX")))))</f>
        <v>2</v>
      </c>
      <c r="G87" s="176">
        <f>IF(ISNUMBER('1-5'!K86),'1-5'!K86, "XXX")</f>
        <v>6.4</v>
      </c>
      <c r="H87" s="176">
        <f>IF(ISNUMBER('2-1-1'!K87), '2-1-1'!K87, IF(ISNUMBER('2-1-1'!L87), '2-1-1'!L87, IF(ISNUMBER('2-1-1'!M87), '2-1-1'!M87, "XXX")))</f>
        <v>0.26857142857142852</v>
      </c>
      <c r="I87" s="176">
        <f>IF(ISNUMBER('2-1-2'!F86),'2-1-2'!F86, "XXX")</f>
        <v>4.845E-2</v>
      </c>
      <c r="J87" s="176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176">
        <f>IF(ISNUMBER('2-2-2'!K87),'2-2-2'!K87,IF(ISNUMBER('2-2-2'!L87),'2-2-2'!L87,IF(ISNUMBER('2-2-2'!J87),'2-2-2'!J87,IF(ISNUMBER('2-2-2'!M87),'2-2-2'!M87,"XXX"))))</f>
        <v>0.34142857142857147</v>
      </c>
      <c r="L87" s="176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176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176">
        <f>IF(ISNUMBER('2-4-1'!Y87),'2-4-1'!Y87,IF(ISNUMBER('2-4-1'!X87),'2-4-1'!X87,IF(ISNUMBER('2-4-1'!Z87),'2-4-1'!Z87,IF(ISNUMBER('2-4-1'!W87),'2-4-1'!W87,IF(ISNUMBER('2-4-1'!V87),'2-4-1'!V87,'2019'!N87)))))</f>
        <v>0.99465048534524914</v>
      </c>
      <c r="O87" s="176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176">
        <f>IF(ISNUMBER('2-5-1'!H319), '2-5-1'!H319, "XXX")</f>
        <v>0.29898924827575685</v>
      </c>
      <c r="Q87" s="176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176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176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176">
        <f>IF(ISNUMBER('2-7-1'!K87), '2-7-1'!K87, IF(ISNUMBER('2-7-1'!L87), '2-7-1'!L87, IF(ISNUMBER('2-7-1'!J87), '2-7-1'!J87, IF(ISNUMBER('2-7-1'!M87), '2-7-1'!M87, "XXX"))))</f>
        <v>0.53857142857142859</v>
      </c>
      <c r="U87" s="176">
        <f>IF(ISNUMBER('2-7-2'!K87), '2-7-2'!K87, IF(ISNUMBER('2-7-2'!L87), '2-7-2'!L87, IF(ISNUMBER('2-7-2'!J87), '2-7-2'!J87, IF(ISNUMBER('2-7-2'!M87), '2-7-2'!M87, "XXX"))))</f>
        <v>0.4107142857142857</v>
      </c>
      <c r="V87" s="176">
        <f>IF(ISNUMBER('2-8-1'!K87), '2-8-1'!K87, IF(ISNUMBER('2-8-1'!L87), '2-8-1'!L87, IF(ISNUMBER('2-8-1'!J87), '2-8-1'!J87, IF(ISNUMBER('2-8-1'!M87), '2-8-1'!M87, "XXX"))))</f>
        <v>0.56857142857142862</v>
      </c>
      <c r="W87" s="176">
        <f>IF(ISNUMBER('2-8-2'!K87), '2-8-2'!K87, IF(ISNUMBER('2-8-2'!L87), '2-8-2'!L87, IF(ISNUMBER('2-8-2'!J87), '2-8-2'!J87, IF(ISNUMBER('2-8-2'!M87), '2-8-2'!M87, "XXX"))))</f>
        <v>0.46</v>
      </c>
      <c r="X87" s="176">
        <f>IF(ISNUMBER('3-1'!L86), '3-1'!L86, "XXX")</f>
        <v>0.53600000000000003</v>
      </c>
      <c r="Y87" s="224">
        <f>'3-2'!T86</f>
        <v>1.8824354000000001E-2</v>
      </c>
    </row>
    <row r="88" spans="1:25" ht="15">
      <c r="A88" s="19" t="s">
        <v>96</v>
      </c>
      <c r="B88" s="166" t="s">
        <v>96</v>
      </c>
      <c r="C88" s="175">
        <f>IF(ISNUMBER('1-1'!K88),'1-1'!K88, "XXX")</f>
        <v>4</v>
      </c>
      <c r="D88" s="175" t="str">
        <f>IF(UCDP!AB88, UCDP!AB88, "0.0")</f>
        <v>0.0</v>
      </c>
      <c r="E88" s="176">
        <f>IF(ISNUMBER('1-3'!L88), '1-3'!L88, IF(ISNUMBER('1-3'!M88), '1-3'!M88, IF(ISNUMBER('1-3'!P88), '1-3'!P88, IF(ISNUMBER('1-3'!Q88), '1-3'!Q88, "XXX"))))</f>
        <v>85</v>
      </c>
      <c r="F88" s="176">
        <f>IF(ISNUMBER('1-4'!AR88),'1-4'!AR88, IF(ISNUMBER('1-4'!AS88),'1-4'!AS88, IF(ISNUMBER('1-4'!AT88),'1-4'!AT88, IF(ISNUMBER('1-4'!AU88),'1-4'!AU88, IF(ISNUMBER('1-4'!AV88),'1-4'!AV88, "XXX")))))</f>
        <v>3</v>
      </c>
      <c r="G88" s="176">
        <f>IF(ISNUMBER('1-5'!K87),'1-5'!K87, "XXX")</f>
        <v>7.7</v>
      </c>
      <c r="H88" s="176">
        <f>IF(ISNUMBER('2-1-1'!K88), '2-1-1'!K88, IF(ISNUMBER('2-1-1'!L88), '2-1-1'!L88, IF(ISNUMBER('2-1-1'!M88), '2-1-1'!M88, "XXX")))</f>
        <v>0.77428571428571424</v>
      </c>
      <c r="I88" s="176">
        <f>IF(ISNUMBER('2-1-2'!F87),'2-1-2'!F87, "XXX")</f>
        <v>0.43974999999999997</v>
      </c>
      <c r="J88" s="176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176">
        <f>IF(ISNUMBER('2-2-2'!K88),'2-2-2'!K88,IF(ISNUMBER('2-2-2'!L88),'2-2-2'!L88,IF(ISNUMBER('2-2-2'!J88),'2-2-2'!J88,IF(ISNUMBER('2-2-2'!M88),'2-2-2'!M88,"XXX"))))</f>
        <v>0.73428571428571421</v>
      </c>
      <c r="L88" s="176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176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176">
        <f>IF(ISNUMBER('2-4-1'!Y88),'2-4-1'!Y88,IF(ISNUMBER('2-4-1'!X88),'2-4-1'!X88,IF(ISNUMBER('2-4-1'!Z88),'2-4-1'!Z88,IF(ISNUMBER('2-4-1'!W88),'2-4-1'!W88,IF(ISNUMBER('2-4-1'!V88),'2-4-1'!V88,'2019'!N88)))))</f>
        <v>4.2</v>
      </c>
      <c r="O88" s="176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176">
        <f>IF(ISNUMBER('2-5-1'!H320), '2-5-1'!H320, "XXX")</f>
        <v>0.15177552700042723</v>
      </c>
      <c r="Q88" s="176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176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176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176">
        <f>IF(ISNUMBER('2-7-1'!K88), '2-7-1'!K88, IF(ISNUMBER('2-7-1'!L88), '2-7-1'!L88, IF(ISNUMBER('2-7-1'!J88), '2-7-1'!J88, IF(ISNUMBER('2-7-1'!M88), '2-7-1'!M88, "XXX"))))</f>
        <v>0.75714285714285712</v>
      </c>
      <c r="U88" s="176">
        <f>IF(ISNUMBER('2-7-2'!K88), '2-7-2'!K88, IF(ISNUMBER('2-7-2'!L88), '2-7-2'!L88, IF(ISNUMBER('2-7-2'!J88), '2-7-2'!J88, IF(ISNUMBER('2-7-2'!M88), '2-7-2'!M88, "XXX"))))</f>
        <v>0.65</v>
      </c>
      <c r="V88" s="176">
        <f>IF(ISNUMBER('2-8-1'!K88), '2-8-1'!K88, IF(ISNUMBER('2-8-1'!L88), '2-8-1'!L88, IF(ISNUMBER('2-8-1'!J88), '2-8-1'!J88, IF(ISNUMBER('2-8-1'!M88), '2-8-1'!M88, "XXX"))))</f>
        <v>0.76285714285714279</v>
      </c>
      <c r="W88" s="176">
        <f>IF(ISNUMBER('2-8-2'!K88), '2-8-2'!K88, IF(ISNUMBER('2-8-2'!L88), '2-8-2'!L88, IF(ISNUMBER('2-8-2'!J88), '2-8-2'!J88, IF(ISNUMBER('2-8-2'!M88), '2-8-2'!M88, "XXX"))))</f>
        <v>0.71142857142857152</v>
      </c>
      <c r="X88" s="176">
        <f>IF(ISNUMBER('3-1'!L87), '3-1'!L87, "XXX")</f>
        <v>0.318</v>
      </c>
      <c r="Y88" s="224">
        <f>'3-2'!T87</f>
        <v>-0.36031076299999998</v>
      </c>
    </row>
    <row r="89" spans="1:25" ht="15">
      <c r="A89" s="19" t="s">
        <v>97</v>
      </c>
      <c r="B89" s="166" t="s">
        <v>97</v>
      </c>
      <c r="C89" s="175">
        <f>IF(ISNUMBER('1-1'!K89),'1-1'!K89, "XXX")</f>
        <v>6.7</v>
      </c>
      <c r="D89" s="175" t="str">
        <f>IF(UCDP!AB89, UCDP!AB89, "0.0")</f>
        <v>0.0</v>
      </c>
      <c r="E89" s="176" t="str">
        <f>IF(ISNUMBER('1-3'!L89), '1-3'!L89, IF(ISNUMBER('1-3'!M89), '1-3'!M89, IF(ISNUMBER('1-3'!P89), '1-3'!P89, IF(ISNUMBER('1-3'!Q89), '1-3'!Q89, "XXX"))))</f>
        <v>XXX</v>
      </c>
      <c r="F89" s="176">
        <f>IF(ISNUMBER('1-4'!AR89),'1-4'!AR89, IF(ISNUMBER('1-4'!AS89),'1-4'!AS89, IF(ISNUMBER('1-4'!AT89),'1-4'!AT89, IF(ISNUMBER('1-4'!AU89),'1-4'!AU89, IF(ISNUMBER('1-4'!AV89),'1-4'!AV89, "XXX")))))</f>
        <v>3</v>
      </c>
      <c r="G89" s="176">
        <f>IF(ISNUMBER('1-5'!K88),'1-5'!K88, "XXX")</f>
        <v>7.7</v>
      </c>
      <c r="H89" s="176" t="str">
        <f>IF(ISNUMBER('2-1-1'!K89), '2-1-1'!K89, IF(ISNUMBER('2-1-1'!L89), '2-1-1'!L89, IF(ISNUMBER('2-1-1'!M89), '2-1-1'!M89, "XXX")))</f>
        <v>XXX</v>
      </c>
      <c r="I89" s="176">
        <f>IF(ISNUMBER('2-1-2'!F88),'2-1-2'!F88, "XXX")</f>
        <v>0.43702999999999997</v>
      </c>
      <c r="J89" s="176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176" t="str">
        <f>IF(ISNUMBER('2-2-2'!K89),'2-2-2'!K89,IF(ISNUMBER('2-2-2'!L89),'2-2-2'!L89,IF(ISNUMBER('2-2-2'!J89),'2-2-2'!J89,IF(ISNUMBER('2-2-2'!M89),'2-2-2'!M89,"XXX"))))</f>
        <v>XXX</v>
      </c>
      <c r="L89" s="176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176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176">
        <f>IF(ISNUMBER('2-4-1'!Y89),'2-4-1'!Y89,IF(ISNUMBER('2-4-1'!X89),'2-4-1'!X89,IF(ISNUMBER('2-4-1'!Z89),'2-4-1'!Z89,IF(ISNUMBER('2-4-1'!W89),'2-4-1'!W89,IF(ISNUMBER('2-4-1'!V89),'2-4-1'!V89,'2019'!N89)))))</f>
        <v>2.9</v>
      </c>
      <c r="O89" s="176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176">
        <f>IF(ISNUMBER('2-5-1'!H321), '2-5-1'!H321, "XXX")</f>
        <v>0.21444619999999998</v>
      </c>
      <c r="Q89" s="176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176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176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176" t="str">
        <f>IF(ISNUMBER('2-7-1'!K89), '2-7-1'!K89, IF(ISNUMBER('2-7-1'!L89), '2-7-1'!L89, IF(ISNUMBER('2-7-1'!J89), '2-7-1'!J89, IF(ISNUMBER('2-7-1'!M89), '2-7-1'!M89, "XXX"))))</f>
        <v>XXX</v>
      </c>
      <c r="U89" s="176" t="str">
        <f>IF(ISNUMBER('2-7-2'!K89), '2-7-2'!K89, IF(ISNUMBER('2-7-2'!L89), '2-7-2'!L89, IF(ISNUMBER('2-7-2'!J89), '2-7-2'!J89, IF(ISNUMBER('2-7-2'!M89), '2-7-2'!M89, "XXX"))))</f>
        <v>XXX</v>
      </c>
      <c r="V89" s="176" t="str">
        <f>IF(ISNUMBER('2-8-1'!K89), '2-8-1'!K89, IF(ISNUMBER('2-8-1'!L89), '2-8-1'!L89, IF(ISNUMBER('2-8-1'!J89), '2-8-1'!J89, IF(ISNUMBER('2-8-1'!M89), '2-8-1'!M89, "XXX"))))</f>
        <v>XXX</v>
      </c>
      <c r="W89" s="176" t="str">
        <f>IF(ISNUMBER('2-8-2'!K89), '2-8-2'!K89, IF(ISNUMBER('2-8-2'!L89), '2-8-2'!L89, IF(ISNUMBER('2-8-2'!J89), '2-8-2'!J89, IF(ISNUMBER('2-8-2'!M89), '2-8-2'!M89, "XXX"))))</f>
        <v>XXX</v>
      </c>
      <c r="X89" s="176">
        <f>IF(ISNUMBER('3-1'!L88), '3-1'!L88, "XXX")</f>
        <v>0.35799999999999998</v>
      </c>
      <c r="Y89" s="224">
        <f>'3-2'!T88</f>
        <v>-0.64912199999999998</v>
      </c>
    </row>
    <row r="90" spans="1:25" ht="15">
      <c r="A90" s="19" t="s">
        <v>98</v>
      </c>
      <c r="B90" s="166" t="s">
        <v>98</v>
      </c>
      <c r="C90" s="175">
        <f>IF(ISNUMBER('1-1'!K90),'1-1'!K90, "XXX")</f>
        <v>9.6</v>
      </c>
      <c r="D90" s="175">
        <f>IF(UCDP!AB90, UCDP!AB90, "0.0")</f>
        <v>0.11361079928888235</v>
      </c>
      <c r="E90" s="176">
        <f>IF(ISNUMBER('1-3'!L90), '1-3'!L90, IF(ISNUMBER('1-3'!M90), '1-3'!M90, IF(ISNUMBER('1-3'!P90), '1-3'!P90, IF(ISNUMBER('1-3'!Q90), '1-3'!Q90, "XXX"))))</f>
        <v>59.666666666666671</v>
      </c>
      <c r="F90" s="176">
        <f>IF(ISNUMBER('1-4'!AR90),'1-4'!AR90, IF(ISNUMBER('1-4'!AS90),'1-4'!AS90, IF(ISNUMBER('1-4'!AT90),'1-4'!AT90, IF(ISNUMBER('1-4'!AU90),'1-4'!AU90, IF(ISNUMBER('1-4'!AV90),'1-4'!AV90, "XXX")))))</f>
        <v>3</v>
      </c>
      <c r="G90" s="176">
        <f>IF(ISNUMBER('1-5'!K89),'1-5'!K89, "XXX")</f>
        <v>7</v>
      </c>
      <c r="H90" s="176">
        <f>IF(ISNUMBER('2-1-1'!K90), '2-1-1'!K90, IF(ISNUMBER('2-1-1'!L90), '2-1-1'!L90, IF(ISNUMBER('2-1-1'!M90), '2-1-1'!M90, "XXX")))</f>
        <v>0.40857142857142853</v>
      </c>
      <c r="I90" s="176">
        <f>IF(ISNUMBER('2-1-2'!F89),'2-1-2'!F89, "XXX")</f>
        <v>0.21492</v>
      </c>
      <c r="J90" s="176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176">
        <f>IF(ISNUMBER('2-2-2'!K90),'2-2-2'!K90,IF(ISNUMBER('2-2-2'!L90),'2-2-2'!L90,IF(ISNUMBER('2-2-2'!J90),'2-2-2'!J90,IF(ISNUMBER('2-2-2'!M90),'2-2-2'!M90,"XXX"))))</f>
        <v>0.44714285714285712</v>
      </c>
      <c r="L90" s="176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176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176">
        <f>IF(ISNUMBER('2-4-1'!Y90),'2-4-1'!Y90,IF(ISNUMBER('2-4-1'!X90),'2-4-1'!X90,IF(ISNUMBER('2-4-1'!Z90),'2-4-1'!Z90,IF(ISNUMBER('2-4-1'!W90),'2-4-1'!W90,IF(ISNUMBER('2-4-1'!V90),'2-4-1'!V90,'2019'!N90)))))</f>
        <v>2.2000000000000002</v>
      </c>
      <c r="O90" s="176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176">
        <f>IF(ISNUMBER('2-5-1'!H322), '2-5-1'!H322, "XXX")</f>
        <v>0.12427926063537598</v>
      </c>
      <c r="Q90" s="176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176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176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176">
        <f>IF(ISNUMBER('2-7-1'!K90), '2-7-1'!K90, IF(ISNUMBER('2-7-1'!L90), '2-7-1'!L90, IF(ISNUMBER('2-7-1'!J90), '2-7-1'!J90, IF(ISNUMBER('2-7-1'!M90), '2-7-1'!M90, "XXX"))))</f>
        <v>0.54142857142857148</v>
      </c>
      <c r="U90" s="176">
        <f>IF(ISNUMBER('2-7-2'!K90), '2-7-2'!K90, IF(ISNUMBER('2-7-2'!L90), '2-7-2'!L90, IF(ISNUMBER('2-7-2'!J90), '2-7-2'!J90, IF(ISNUMBER('2-7-2'!M90), '2-7-2'!M90, "XXX"))))</f>
        <v>0.47285714285714286</v>
      </c>
      <c r="V90" s="176">
        <f>IF(ISNUMBER('2-8-1'!K90), '2-8-1'!K90, IF(ISNUMBER('2-8-1'!L90), '2-8-1'!L90, IF(ISNUMBER('2-8-1'!J90), '2-8-1'!J90, IF(ISNUMBER('2-8-1'!M90), '2-8-1'!M90, "XXX"))))</f>
        <v>0.63285714285714278</v>
      </c>
      <c r="W90" s="176">
        <f>IF(ISNUMBER('2-8-2'!K90), '2-8-2'!K90, IF(ISNUMBER('2-8-2'!L90), '2-8-2'!L90, IF(ISNUMBER('2-8-2'!J90), '2-8-2'!J90, IF(ISNUMBER('2-8-2'!M90), '2-8-2'!M90, "XXX"))))</f>
        <v>0.49857142857142861</v>
      </c>
      <c r="X90" s="176">
        <f>IF(ISNUMBER('3-1'!L89), '3-1'!L89, "XXX")</f>
        <v>0.52900000000000003</v>
      </c>
      <c r="Y90" s="224">
        <f>'3-2'!T89</f>
        <v>-0.13033299100000001</v>
      </c>
    </row>
    <row r="91" spans="1:25" ht="15">
      <c r="A91" s="19" t="s">
        <v>99</v>
      </c>
      <c r="B91" s="166" t="s">
        <v>99</v>
      </c>
      <c r="C91" s="175">
        <f>IF(ISNUMBER('1-1'!K91),'1-1'!K91, "XXX")</f>
        <v>3.5</v>
      </c>
      <c r="D91" s="175" t="str">
        <f>IF(UCDP!AB91, UCDP!AB91, "0.0")</f>
        <v>0.0</v>
      </c>
      <c r="E91" s="176">
        <f>IF(ISNUMBER('1-3'!L91), '1-3'!L91, IF(ISNUMBER('1-3'!M91), '1-3'!M91, IF(ISNUMBER('1-3'!P91), '1-3'!P91, IF(ISNUMBER('1-3'!Q91), '1-3'!Q91, "XXX"))))</f>
        <v>89.666666666666671</v>
      </c>
      <c r="F91" s="176">
        <f>IF(ISNUMBER('1-4'!AR91),'1-4'!AR91, IF(ISNUMBER('1-4'!AS91),'1-4'!AS91, IF(ISNUMBER('1-4'!AT91),'1-4'!AT91, IF(ISNUMBER('1-4'!AU91),'1-4'!AU91, IF(ISNUMBER('1-4'!AV91),'1-4'!AV91, "XXX")))))</f>
        <v>1</v>
      </c>
      <c r="G91" s="176">
        <f>IF(ISNUMBER('1-5'!K90),'1-5'!K90, "XXX")</f>
        <v>3.2</v>
      </c>
      <c r="H91" s="176">
        <f>IF(ISNUMBER('2-1-1'!K91), '2-1-1'!K91, IF(ISNUMBER('2-1-1'!L91), '2-1-1'!L91, IF(ISNUMBER('2-1-1'!M91), '2-1-1'!M91, "XXX")))</f>
        <v>0.67857142857142849</v>
      </c>
      <c r="I91" s="176">
        <f>IF(ISNUMBER('2-1-2'!F90),'2-1-2'!F90, "XXX")</f>
        <v>0.69916</v>
      </c>
      <c r="J91" s="176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176">
        <f>IF(ISNUMBER('2-2-2'!K91),'2-2-2'!K91,IF(ISNUMBER('2-2-2'!L91),'2-2-2'!L91,IF(ISNUMBER('2-2-2'!J91),'2-2-2'!J91,IF(ISNUMBER('2-2-2'!M91),'2-2-2'!M91,"XXX"))))</f>
        <v>0.75428571428571434</v>
      </c>
      <c r="L91" s="176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176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176">
        <f>IF(ISNUMBER('2-4-1'!Y91),'2-4-1'!Y91,IF(ISNUMBER('2-4-1'!X91),'2-4-1'!X91,IF(ISNUMBER('2-4-1'!Z91),'2-4-1'!Z91,IF(ISNUMBER('2-4-1'!W91),'2-4-1'!W91,IF(ISNUMBER('2-4-1'!V91),'2-4-1'!V91,'2019'!N91)))))</f>
        <v>18.2</v>
      </c>
      <c r="O91" s="176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176">
        <f>IF(ISNUMBER('2-5-1'!H323), '2-5-1'!H323, "XXX")</f>
        <v>0.24</v>
      </c>
      <c r="Q91" s="176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176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176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176">
        <f>IF(ISNUMBER('2-7-1'!K91), '2-7-1'!K91, IF(ISNUMBER('2-7-1'!L91), '2-7-1'!L91, IF(ISNUMBER('2-7-1'!J91), '2-7-1'!J91, IF(ISNUMBER('2-7-1'!M91), '2-7-1'!M91, "XXX"))))</f>
        <v>0.71</v>
      </c>
      <c r="U91" s="176">
        <f>IF(ISNUMBER('2-7-2'!K91), '2-7-2'!K91, IF(ISNUMBER('2-7-2'!L91), '2-7-2'!L91, IF(ISNUMBER('2-7-2'!J91), '2-7-2'!J91, IF(ISNUMBER('2-7-2'!M91), '2-7-2'!M91, "XXX"))))</f>
        <v>0.56071428571428572</v>
      </c>
      <c r="V91" s="176">
        <f>IF(ISNUMBER('2-8-1'!K91), '2-8-1'!K91, IF(ISNUMBER('2-8-1'!L91), '2-8-1'!L91, IF(ISNUMBER('2-8-1'!J91), '2-8-1'!J91, IF(ISNUMBER('2-8-1'!M91), '2-8-1'!M91, "XXX"))))</f>
        <v>0.69000000000000006</v>
      </c>
      <c r="W91" s="176">
        <f>IF(ISNUMBER('2-8-2'!K91), '2-8-2'!K91, IF(ISNUMBER('2-8-2'!L91), '2-8-2'!L91, IF(ISNUMBER('2-8-2'!J91), '2-8-2'!J91, IF(ISNUMBER('2-8-2'!M91), '2-8-2'!M91, "XXX"))))</f>
        <v>0.55428571428571427</v>
      </c>
      <c r="X91" s="176">
        <f>IF(ISNUMBER('3-1'!L90), '3-1'!L90, "XXX")</f>
        <v>0.77600000000000002</v>
      </c>
      <c r="Y91" s="224">
        <f>'3-2'!T90</f>
        <v>1.22309041</v>
      </c>
    </row>
    <row r="92" spans="1:25" ht="15">
      <c r="A92" s="19" t="s">
        <v>100</v>
      </c>
      <c r="B92" s="166" t="s">
        <v>100</v>
      </c>
      <c r="C92" s="175">
        <f>IF(ISNUMBER('1-1'!K92),'1-1'!K92, "XXX")</f>
        <v>8.1999999999999993</v>
      </c>
      <c r="D92" s="175" t="str">
        <f>IF(UCDP!AB92, UCDP!AB92, "0.0")</f>
        <v>0.0</v>
      </c>
      <c r="E92" s="176">
        <f>IF(ISNUMBER('1-3'!L92), '1-3'!L92, IF(ISNUMBER('1-3'!M92), '1-3'!M92, IF(ISNUMBER('1-3'!P92), '1-3'!P92, IF(ISNUMBER('1-3'!Q92), '1-3'!Q92, "XXX"))))</f>
        <v>49.333333333333336</v>
      </c>
      <c r="F92" s="176">
        <f>IF(ISNUMBER('1-4'!AR92),'1-4'!AR92, IF(ISNUMBER('1-4'!AS92),'1-4'!AS92, IF(ISNUMBER('1-4'!AT92),'1-4'!AT92, IF(ISNUMBER('1-4'!AU92),'1-4'!AU92, IF(ISNUMBER('1-4'!AV92),'1-4'!AV92, "XXX")))))</f>
        <v>3</v>
      </c>
      <c r="G92" s="176">
        <f>IF(ISNUMBER('1-5'!K91),'1-5'!K91, "XXX")</f>
        <v>8.1</v>
      </c>
      <c r="H92" s="176">
        <f>IF(ISNUMBER('2-1-1'!K92), '2-1-1'!K92, IF(ISNUMBER('2-1-1'!L92), '2-1-1'!L92, IF(ISNUMBER('2-1-1'!M92), '2-1-1'!M92, "XXX")))</f>
        <v>0.31285714285714283</v>
      </c>
      <c r="I92" s="176">
        <f>IF(ISNUMBER('2-1-2'!F91),'2-1-2'!F91, "XXX")</f>
        <v>0.15365000000000001</v>
      </c>
      <c r="J92" s="176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176">
        <f>IF(ISNUMBER('2-2-2'!K92),'2-2-2'!K92,IF(ISNUMBER('2-2-2'!L92),'2-2-2'!L92,IF(ISNUMBER('2-2-2'!J92),'2-2-2'!J92,IF(ISNUMBER('2-2-2'!M92),'2-2-2'!M92,"XXX"))))</f>
        <v>0.29142857142857143</v>
      </c>
      <c r="L92" s="176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176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176">
        <f>IF(ISNUMBER('2-4-1'!Y92),'2-4-1'!Y92,IF(ISNUMBER('2-4-1'!X92),'2-4-1'!X92,IF(ISNUMBER('2-4-1'!Z92),'2-4-1'!Z92,IF(ISNUMBER('2-4-1'!W92),'2-4-1'!W92,IF(ISNUMBER('2-4-1'!V92),'2-4-1'!V92,'2019'!N92)))))</f>
        <v>3.6</v>
      </c>
      <c r="O92" s="176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176">
        <f>IF(ISNUMBER('2-5-1'!H324), '2-5-1'!H324, "XXX")</f>
        <v>0.62726480000000007</v>
      </c>
      <c r="Q92" s="176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176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176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176">
        <f>IF(ISNUMBER('2-7-1'!K92), '2-7-1'!K92, IF(ISNUMBER('2-7-1'!L92), '2-7-1'!L92, IF(ISNUMBER('2-7-1'!J92), '2-7-1'!J92, IF(ISNUMBER('2-7-1'!M92), '2-7-1'!M92, "XXX"))))</f>
        <v>0.39285714285714285</v>
      </c>
      <c r="U92" s="176">
        <f>IF(ISNUMBER('2-7-2'!K92), '2-7-2'!K92, IF(ISNUMBER('2-7-2'!L92), '2-7-2'!L92, IF(ISNUMBER('2-7-2'!J92), '2-7-2'!J92, IF(ISNUMBER('2-7-2'!M92), '2-7-2'!M92, "XXX"))))</f>
        <v>0.43285714285714288</v>
      </c>
      <c r="V92" s="176">
        <f>IF(ISNUMBER('2-8-1'!K92), '2-8-1'!K92, IF(ISNUMBER('2-8-1'!L92), '2-8-1'!L92, IF(ISNUMBER('2-8-1'!J92), '2-8-1'!J92, IF(ISNUMBER('2-8-1'!M92), '2-8-1'!M92, "XXX"))))</f>
        <v>0.51428571428571435</v>
      </c>
      <c r="W92" s="176">
        <f>IF(ISNUMBER('2-8-2'!K92), '2-8-2'!K92, IF(ISNUMBER('2-8-2'!L92), '2-8-2'!L92, IF(ISNUMBER('2-8-2'!J92), '2-8-2'!J92, IF(ISNUMBER('2-8-2'!M92), '2-8-2'!M92, "XXX"))))</f>
        <v>0.38142857142857139</v>
      </c>
      <c r="X92" s="176">
        <f>IF(ISNUMBER('3-1'!L91), '3-1'!L91, "XXX")</f>
        <v>0.42899999999999999</v>
      </c>
      <c r="Y92" s="224">
        <f>'3-2'!T91</f>
        <v>-0.71128940600000001</v>
      </c>
    </row>
    <row r="93" spans="1:25" ht="15">
      <c r="A93" s="19" t="s">
        <v>101</v>
      </c>
      <c r="B93" s="166" t="s">
        <v>101</v>
      </c>
      <c r="C93" s="175">
        <f>IF(ISNUMBER('1-1'!K93),'1-1'!K93, "XXX")</f>
        <v>4.9000000000000004</v>
      </c>
      <c r="D93" s="175" t="str">
        <f>IF(UCDP!AB93, UCDP!AB93, "0.0")</f>
        <v>0.0</v>
      </c>
      <c r="E93" s="176">
        <f>IF(ISNUMBER('1-3'!L93), '1-3'!L93, IF(ISNUMBER('1-3'!M93), '1-3'!M93, IF(ISNUMBER('1-3'!P93), '1-3'!P93, IF(ISNUMBER('1-3'!Q93), '1-3'!Q93, "XXX"))))</f>
        <v>90.166666666666671</v>
      </c>
      <c r="F93" s="176" t="str">
        <f>IF(ISNUMBER('1-4'!AR93),'1-4'!AR93, IF(ISNUMBER('1-4'!AS93),'1-4'!AS93, IF(ISNUMBER('1-4'!AT93),'1-4'!AT93, IF(ISNUMBER('1-4'!AU93),'1-4'!AU93, IF(ISNUMBER('1-4'!AV93),'1-4'!AV93, "XXX")))))</f>
        <v>XXX</v>
      </c>
      <c r="G93" s="176">
        <f>IF(ISNUMBER('1-5'!K92),'1-5'!K92, "XXX")</f>
        <v>3.6</v>
      </c>
      <c r="H93" s="176">
        <f>IF(ISNUMBER('2-1-1'!K93), '2-1-1'!K93, IF(ISNUMBER('2-1-1'!L93), '2-1-1'!L93, IF(ISNUMBER('2-1-1'!M93), '2-1-1'!M93, "XXX")))</f>
        <v>0.67714285714285716</v>
      </c>
      <c r="I93" s="176">
        <f>IF(ISNUMBER('2-1-2'!F92),'2-1-2'!F92, "XXX")</f>
        <v>0.45956999999999998</v>
      </c>
      <c r="J93" s="176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176">
        <f>IF(ISNUMBER('2-2-2'!K93),'2-2-2'!K93,IF(ISNUMBER('2-2-2'!L93),'2-2-2'!L93,IF(ISNUMBER('2-2-2'!J93),'2-2-2'!J93,IF(ISNUMBER('2-2-2'!M93),'2-2-2'!M93,"XXX"))))</f>
        <v>0.64714285714285713</v>
      </c>
      <c r="L93" s="176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176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176">
        <f>IF(ISNUMBER('2-4-1'!Y93),'2-4-1'!Y93,IF(ISNUMBER('2-4-1'!X93),'2-4-1'!X93,IF(ISNUMBER('2-4-1'!Z93),'2-4-1'!Z93,IF(ISNUMBER('2-4-1'!W93),'2-4-1'!W93,IF(ISNUMBER('2-4-1'!V93),'2-4-1'!V93,'2019'!N93)))))</f>
        <v>9.7894943524135307</v>
      </c>
      <c r="O93" s="176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176">
        <f>IF(ISNUMBER('2-5-1'!H325), '2-5-1'!H325, "XXX")</f>
        <v>0.69128828048706059</v>
      </c>
      <c r="Q93" s="176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176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176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176">
        <f>IF(ISNUMBER('2-7-1'!K93), '2-7-1'!K93, IF(ISNUMBER('2-7-1'!L93), '2-7-1'!L93, IF(ISNUMBER('2-7-1'!J93), '2-7-1'!J93, IF(ISNUMBER('2-7-1'!M93), '2-7-1'!M93, "XXX"))))</f>
        <v>0.68571428571428572</v>
      </c>
      <c r="U93" s="176">
        <f>IF(ISNUMBER('2-7-2'!K93), '2-7-2'!K93, IF(ISNUMBER('2-7-2'!L93), '2-7-2'!L93, IF(ISNUMBER('2-7-2'!J93), '2-7-2'!J93, IF(ISNUMBER('2-7-2'!M93), '2-7-2'!M93, "XXX"))))</f>
        <v>0.56214285714285706</v>
      </c>
      <c r="V93" s="176">
        <f>IF(ISNUMBER('2-8-1'!K93), '2-8-1'!K93, IF(ISNUMBER('2-8-1'!L93), '2-8-1'!L93, IF(ISNUMBER('2-8-1'!J93), '2-8-1'!J93, IF(ISNUMBER('2-8-1'!M93), '2-8-1'!M93, "XXX"))))</f>
        <v>0.72</v>
      </c>
      <c r="W93" s="176">
        <f>IF(ISNUMBER('2-8-2'!K93), '2-8-2'!K93, IF(ISNUMBER('2-8-2'!L93), '2-8-2'!L93, IF(ISNUMBER('2-8-2'!J93), '2-8-2'!J93, IF(ISNUMBER('2-8-2'!M93), '2-8-2'!M93, "XXX"))))</f>
        <v>0.60857142857142854</v>
      </c>
      <c r="X93" s="176">
        <f>IF(ISNUMBER('3-1'!L92), '3-1'!L92, "XXX")</f>
        <v>0.78600000000000003</v>
      </c>
      <c r="Y93" s="224">
        <f>'3-2'!T92</f>
        <v>0.85147118600000005</v>
      </c>
    </row>
    <row r="94" spans="1:25" ht="15">
      <c r="A94" s="19" t="s">
        <v>102</v>
      </c>
      <c r="B94" s="166" t="s">
        <v>102</v>
      </c>
      <c r="C94" s="175">
        <f>IF(ISNUMBER('1-1'!K94),'1-1'!K94, "XXX")</f>
        <v>5.2</v>
      </c>
      <c r="D94" s="175" t="str">
        <f>IF(UCDP!AB94, UCDP!AB94, "0.0")</f>
        <v>0.0</v>
      </c>
      <c r="E94" s="176">
        <f>IF(ISNUMBER('1-3'!L94), '1-3'!L94, IF(ISNUMBER('1-3'!M94), '1-3'!M94, IF(ISNUMBER('1-3'!P94), '1-3'!P94, IF(ISNUMBER('1-3'!Q94), '1-3'!Q94, "XXX"))))</f>
        <v>52.166666666666671</v>
      </c>
      <c r="F94" s="176">
        <f>IF(ISNUMBER('1-4'!AR94),'1-4'!AR94, IF(ISNUMBER('1-4'!AS94),'1-4'!AS94, IF(ISNUMBER('1-4'!AT94),'1-4'!AT94, IF(ISNUMBER('1-4'!AU94),'1-4'!AU94, IF(ISNUMBER('1-4'!AV94),'1-4'!AV94, "XXX")))))</f>
        <v>4</v>
      </c>
      <c r="G94" s="176">
        <f>IF(ISNUMBER('1-5'!K93),'1-5'!K93, "XXX")</f>
        <v>6.2</v>
      </c>
      <c r="H94" s="176">
        <f>IF(ISNUMBER('2-1-1'!K94), '2-1-1'!K94, IF(ISNUMBER('2-1-1'!L94), '2-1-1'!L94, IF(ISNUMBER('2-1-1'!M94), '2-1-1'!M94, "XXX")))</f>
        <v>0.60857142857142854</v>
      </c>
      <c r="I94" s="176">
        <f>IF(ISNUMBER('2-1-2'!F93),'2-1-2'!F93, "XXX")</f>
        <v>0.31142999999999998</v>
      </c>
      <c r="J94" s="176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176">
        <f>IF(ISNUMBER('2-2-2'!K94),'2-2-2'!K94,IF(ISNUMBER('2-2-2'!L94),'2-2-2'!L94,IF(ISNUMBER('2-2-2'!J94),'2-2-2'!J94,IF(ISNUMBER('2-2-2'!M94),'2-2-2'!M94,"XXX"))))</f>
        <v>0.42714285714285716</v>
      </c>
      <c r="L94" s="176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176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176">
        <f>IF(ISNUMBER('2-4-1'!Y94),'2-4-1'!Y94,IF(ISNUMBER('2-4-1'!X94),'2-4-1'!X94,IF(ISNUMBER('2-4-1'!Z94),'2-4-1'!Z94,IF(ISNUMBER('2-4-1'!W94),'2-4-1'!W94,IF(ISNUMBER('2-4-1'!V94),'2-4-1'!V94,'2019'!N94)))))</f>
        <v>11.95039596</v>
      </c>
      <c r="O94" s="176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176">
        <f>IF(ISNUMBER('2-5-1'!H326), '2-5-1'!H326, "XXX")</f>
        <v>0.32452588081359862</v>
      </c>
      <c r="Q94" s="176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176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176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176">
        <f>IF(ISNUMBER('2-7-1'!K94), '2-7-1'!K94, IF(ISNUMBER('2-7-1'!L94), '2-7-1'!L94, IF(ISNUMBER('2-7-1'!J94), '2-7-1'!J94, IF(ISNUMBER('2-7-1'!M94), '2-7-1'!M94, "XXX"))))</f>
        <v>0.58714285714285719</v>
      </c>
      <c r="U94" s="176">
        <f>IF(ISNUMBER('2-7-2'!K94), '2-7-2'!K94, IF(ISNUMBER('2-7-2'!L94), '2-7-2'!L94, IF(ISNUMBER('2-7-2'!J94), '2-7-2'!J94, IF(ISNUMBER('2-7-2'!M94), '2-7-2'!M94, "XXX"))))</f>
        <v>0.36357142857142855</v>
      </c>
      <c r="V94" s="176">
        <f>IF(ISNUMBER('2-8-1'!K94), '2-8-1'!K94, IF(ISNUMBER('2-8-1'!L94), '2-8-1'!L94, IF(ISNUMBER('2-8-1'!J94), '2-8-1'!J94, IF(ISNUMBER('2-8-1'!M94), '2-8-1'!M94, "XXX"))))</f>
        <v>0.61714285714285722</v>
      </c>
      <c r="W94" s="176">
        <f>IF(ISNUMBER('2-8-2'!K94), '2-8-2'!K94, IF(ISNUMBER('2-8-2'!L94), '2-8-2'!L94, IF(ISNUMBER('2-8-2'!J94), '2-8-2'!J94, IF(ISNUMBER('2-8-2'!M94), '2-8-2'!M94, "XXX"))))</f>
        <v>0.44</v>
      </c>
      <c r="X94" s="176">
        <f>IF(ISNUMBER('3-1'!L93), '3-1'!L93, "XXX")</f>
        <v>0.63600000000000001</v>
      </c>
      <c r="Y94" s="224">
        <f>'3-2'!T93</f>
        <v>-1.7509759999999999E-2</v>
      </c>
    </row>
    <row r="95" spans="1:25" ht="15">
      <c r="A95" s="19" t="s">
        <v>103</v>
      </c>
      <c r="B95" s="166" t="s">
        <v>103</v>
      </c>
      <c r="C95" s="175">
        <f>IF(ISNUMBER('1-1'!K95),'1-1'!K95, "XXX")</f>
        <v>7.6</v>
      </c>
      <c r="D95" s="175" t="str">
        <f>IF(UCDP!AB95, UCDP!AB95, "0.0")</f>
        <v>0.0</v>
      </c>
      <c r="E95" s="176">
        <f>IF(ISNUMBER('1-3'!L95), '1-3'!L95, IF(ISNUMBER('1-3'!M95), '1-3'!M95, IF(ISNUMBER('1-3'!P95), '1-3'!P95, IF(ISNUMBER('1-3'!Q95), '1-3'!Q95, "XXX"))))</f>
        <v>74.666666666666686</v>
      </c>
      <c r="F95" s="176">
        <f>IF(ISNUMBER('1-4'!AR95),'1-4'!AR95, IF(ISNUMBER('1-4'!AS95),'1-4'!AS95, IF(ISNUMBER('1-4'!AT95),'1-4'!AT95, IF(ISNUMBER('1-4'!AU95),'1-4'!AU95, IF(ISNUMBER('1-4'!AV95),'1-4'!AV95, "XXX")))))</f>
        <v>2</v>
      </c>
      <c r="G95" s="176">
        <f>IF(ISNUMBER('1-5'!K94),'1-5'!K94, "XXX")</f>
        <v>5.0999999999999996</v>
      </c>
      <c r="H95" s="176">
        <f>IF(ISNUMBER('2-1-1'!K95), '2-1-1'!K95, IF(ISNUMBER('2-1-1'!L95), '2-1-1'!L95, IF(ISNUMBER('2-1-1'!M95), '2-1-1'!M95, "XXX")))</f>
        <v>0.52</v>
      </c>
      <c r="I95" s="176">
        <f>IF(ISNUMBER('2-1-2'!F94),'2-1-2'!F94, "XXX")</f>
        <v>0.48501</v>
      </c>
      <c r="J95" s="176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176">
        <f>IF(ISNUMBER('2-2-2'!K95),'2-2-2'!K95,IF(ISNUMBER('2-2-2'!L95),'2-2-2'!L95,IF(ISNUMBER('2-2-2'!J95),'2-2-2'!J95,IF(ISNUMBER('2-2-2'!M95),'2-2-2'!M95,"XXX"))))</f>
        <v>0.56857142857142862</v>
      </c>
      <c r="L95" s="176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176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176">
        <f>IF(ISNUMBER('2-4-1'!Y95),'2-4-1'!Y95,IF(ISNUMBER('2-4-1'!X95),'2-4-1'!X95,IF(ISNUMBER('2-4-1'!Z95),'2-4-1'!Z95,IF(ISNUMBER('2-4-1'!W95),'2-4-1'!W95,IF(ISNUMBER('2-4-1'!V95),'2-4-1'!V95,'2019'!N95)))))</f>
        <v>18.148962853148149</v>
      </c>
      <c r="O95" s="176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176">
        <f>IF(ISNUMBER('2-5-1'!H327), '2-5-1'!H327, "XXX")</f>
        <v>0.2226564645767212</v>
      </c>
      <c r="Q95" s="176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176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176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176">
        <f>IF(ISNUMBER('2-7-1'!K95), '2-7-1'!K95, IF(ISNUMBER('2-7-1'!L95), '2-7-1'!L95, IF(ISNUMBER('2-7-1'!J95), '2-7-1'!J95, IF(ISNUMBER('2-7-1'!M95), '2-7-1'!M95, "XXX"))))</f>
        <v>0.45857142857142857</v>
      </c>
      <c r="U95" s="176">
        <f>IF(ISNUMBER('2-7-2'!K95), '2-7-2'!K95, IF(ISNUMBER('2-7-2'!L95), '2-7-2'!L95, IF(ISNUMBER('2-7-2'!J95), '2-7-2'!J95, IF(ISNUMBER('2-7-2'!M95), '2-7-2'!M95, "XXX"))))</f>
        <v>0.30928571428571427</v>
      </c>
      <c r="V95" s="176">
        <f>IF(ISNUMBER('2-8-1'!K95), '2-8-1'!K95, IF(ISNUMBER('2-8-1'!L95), '2-8-1'!L95, IF(ISNUMBER('2-8-1'!J95), '2-8-1'!J95, IF(ISNUMBER('2-8-1'!M95), '2-8-1'!M95, "XXX"))))</f>
        <v>0.58285714285714285</v>
      </c>
      <c r="W95" s="176">
        <f>IF(ISNUMBER('2-8-2'!K95), '2-8-2'!K95, IF(ISNUMBER('2-8-2'!L95), '2-8-2'!L95, IF(ISNUMBER('2-8-2'!J95), '2-8-2'!J95, IF(ISNUMBER('2-8-2'!M95), '2-8-2'!M95, "XXX"))))</f>
        <v>0.38142857142857139</v>
      </c>
      <c r="X95" s="176">
        <f>IF(ISNUMBER('3-1'!L94), '3-1'!L94, "XXX")</f>
        <v>0.54900000000000004</v>
      </c>
      <c r="Y95" s="224">
        <f>'3-2'!T94</f>
        <v>2.9539490000000002E-2</v>
      </c>
    </row>
    <row r="96" spans="1:25" ht="15">
      <c r="A96" s="19" t="s">
        <v>104</v>
      </c>
      <c r="B96" s="166" t="s">
        <v>104</v>
      </c>
      <c r="C96" s="175">
        <f>IF(ISNUMBER('1-1'!K96),'1-1'!K96, "XXX")</f>
        <v>6.8</v>
      </c>
      <c r="D96" s="175" t="str">
        <f>IF(UCDP!AB96, UCDP!AB96, "0.0")</f>
        <v>0.0</v>
      </c>
      <c r="E96" s="176">
        <f>IF(ISNUMBER('1-3'!L96), '1-3'!L96, IF(ISNUMBER('1-3'!M96), '1-3'!M96, IF(ISNUMBER('1-3'!P96), '1-3'!P96, IF(ISNUMBER('1-3'!Q96), '1-3'!Q96, "XXX"))))</f>
        <v>86.666666666666671</v>
      </c>
      <c r="F96" s="176">
        <f>IF(ISNUMBER('1-4'!AR96),'1-4'!AR96, IF(ISNUMBER('1-4'!AS96),'1-4'!AS96, IF(ISNUMBER('1-4'!AT96),'1-4'!AT96, IF(ISNUMBER('1-4'!AU96),'1-4'!AU96, IF(ISNUMBER('1-4'!AV96),'1-4'!AV96, "XXX")))))</f>
        <v>3</v>
      </c>
      <c r="G96" s="176">
        <f>IF(ISNUMBER('1-5'!K95),'1-5'!K95, "XXX")</f>
        <v>4.7</v>
      </c>
      <c r="H96" s="176">
        <f>IF(ISNUMBER('2-1-1'!K96), '2-1-1'!K96, IF(ISNUMBER('2-1-1'!L96), '2-1-1'!L96, IF(ISNUMBER('2-1-1'!M96), '2-1-1'!M96, "XXX")))</f>
        <v>0.41857142857142859</v>
      </c>
      <c r="I96" s="176">
        <f>IF(ISNUMBER('2-1-2'!F95),'2-1-2'!F95, "XXX")</f>
        <v>0.28410999999999997</v>
      </c>
      <c r="J96" s="176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176">
        <f>IF(ISNUMBER('2-2-2'!K96),'2-2-2'!K96,IF(ISNUMBER('2-2-2'!L96),'2-2-2'!L96,IF(ISNUMBER('2-2-2'!J96),'2-2-2'!J96,IF(ISNUMBER('2-2-2'!M96),'2-2-2'!M96,"XXX"))))</f>
        <v>0.58857142857142863</v>
      </c>
      <c r="L96" s="176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176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176">
        <f>IF(ISNUMBER('2-4-1'!Y96),'2-4-1'!Y96,IF(ISNUMBER('2-4-1'!X96),'2-4-1'!X96,IF(ISNUMBER('2-4-1'!Z96),'2-4-1'!Z96,IF(ISNUMBER('2-4-1'!W96),'2-4-1'!W96,IF(ISNUMBER('2-4-1'!V96),'2-4-1'!V96,'2019'!N96)))))</f>
        <v>14.388556900294356</v>
      </c>
      <c r="O96" s="176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176">
        <f>IF(ISNUMBER('2-5-1'!H328), '2-5-1'!H328, "XXX")</f>
        <v>0.50498690605163576</v>
      </c>
      <c r="Q96" s="176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176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176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176">
        <f>IF(ISNUMBER('2-7-1'!K96), '2-7-1'!K96, IF(ISNUMBER('2-7-1'!L96), '2-7-1'!L96, IF(ISNUMBER('2-7-1'!J96), '2-7-1'!J96, IF(ISNUMBER('2-7-1'!M96), '2-7-1'!M96, "XXX"))))</f>
        <v>0.51714285714285713</v>
      </c>
      <c r="U96" s="176">
        <f>IF(ISNUMBER('2-7-2'!K96), '2-7-2'!K96, IF(ISNUMBER('2-7-2'!L96), '2-7-2'!L96, IF(ISNUMBER('2-7-2'!J96), '2-7-2'!J96, IF(ISNUMBER('2-7-2'!M96), '2-7-2'!M96, "XXX"))))</f>
        <v>0.38571428571428573</v>
      </c>
      <c r="V96" s="176">
        <f>IF(ISNUMBER('2-8-1'!K96), '2-8-1'!K96, IF(ISNUMBER('2-8-1'!L96), '2-8-1'!L96, IF(ISNUMBER('2-8-1'!J96), '2-8-1'!J96, IF(ISNUMBER('2-8-1'!M96), '2-8-1'!M96, "XXX"))))</f>
        <v>0.6071428571428571</v>
      </c>
      <c r="W96" s="176">
        <f>IF(ISNUMBER('2-8-2'!K96), '2-8-2'!K96, IF(ISNUMBER('2-8-2'!L96), '2-8-2'!L96, IF(ISNUMBER('2-8-2'!J96), '2-8-2'!J96, IF(ISNUMBER('2-8-2'!M96), '2-8-2'!M96, "XXX"))))</f>
        <v>0.47142857142857142</v>
      </c>
      <c r="X96" s="176">
        <f>IF(ISNUMBER('3-1'!L95), '3-1'!L95, "XXX")</f>
        <v>0.67100000000000004</v>
      </c>
      <c r="Y96" s="224">
        <f>'3-2'!T95</f>
        <v>0.37459036699999998</v>
      </c>
    </row>
    <row r="97" spans="1:25" ht="15">
      <c r="A97" s="19" t="s">
        <v>105</v>
      </c>
      <c r="B97" s="166" t="s">
        <v>105</v>
      </c>
      <c r="C97" s="175">
        <f>IF(ISNUMBER('1-1'!K97),'1-1'!K97, "XXX")</f>
        <v>6.2</v>
      </c>
      <c r="D97" s="175" t="str">
        <f>IF(UCDP!AB97, UCDP!AB97, "0.0")</f>
        <v>0.0</v>
      </c>
      <c r="E97" s="176">
        <f>IF(ISNUMBER('1-3'!L97), '1-3'!L97, IF(ISNUMBER('1-3'!M97), '1-3'!M97, IF(ISNUMBER('1-3'!P97), '1-3'!P97, IF(ISNUMBER('1-3'!Q97), '1-3'!Q97, "XXX"))))</f>
        <v>73.166666666666671</v>
      </c>
      <c r="F97" s="176">
        <f>IF(ISNUMBER('1-4'!AR97),'1-4'!AR97, IF(ISNUMBER('1-4'!AS97),'1-4'!AS97, IF(ISNUMBER('1-4'!AT97),'1-4'!AT97, IF(ISNUMBER('1-4'!AU97),'1-4'!AU97, IF(ISNUMBER('1-4'!AV97),'1-4'!AV97, "XXX")))))</f>
        <v>1</v>
      </c>
      <c r="G97" s="176">
        <f>IF(ISNUMBER('1-5'!K96),'1-5'!K96, "XXX")</f>
        <v>4.0999999999999996</v>
      </c>
      <c r="H97" s="176">
        <f>IF(ISNUMBER('2-1-1'!K97), '2-1-1'!K97, IF(ISNUMBER('2-1-1'!L97), '2-1-1'!L97, IF(ISNUMBER('2-1-1'!M97), '2-1-1'!M97, "XXX")))</f>
        <v>0.56142857142857139</v>
      </c>
      <c r="I97" s="176">
        <f>IF(ISNUMBER('2-1-2'!F96),'2-1-2'!F96, "XXX")</f>
        <v>0.52215</v>
      </c>
      <c r="J97" s="176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176">
        <f>IF(ISNUMBER('2-2-2'!K97),'2-2-2'!K97,IF(ISNUMBER('2-2-2'!L97),'2-2-2'!L97,IF(ISNUMBER('2-2-2'!J97),'2-2-2'!J97,IF(ISNUMBER('2-2-2'!M97),'2-2-2'!M97,"XXX"))))</f>
        <v>0.60142857142857142</v>
      </c>
      <c r="L97" s="176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176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176" t="str">
        <f>IF(ISNUMBER('2-4-1'!Y97),'2-4-1'!Y97,IF(ISNUMBER('2-4-1'!X97),'2-4-1'!X97,IF(ISNUMBER('2-4-1'!Z97),'2-4-1'!Z97,IF(ISNUMBER('2-4-1'!W97),'2-4-1'!W97,IF(ISNUMBER('2-4-1'!V97),'2-4-1'!V97,'2019'!N97)))))</f>
        <v>XXX</v>
      </c>
      <c r="O97" s="176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176">
        <f>IF(ISNUMBER('2-5-1'!H329), '2-5-1'!H329, "XXX")</f>
        <v>0.1198611855506897</v>
      </c>
      <c r="Q97" s="176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176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176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176">
        <f>IF(ISNUMBER('2-7-1'!K97), '2-7-1'!K97, IF(ISNUMBER('2-7-1'!L97), '2-7-1'!L97, IF(ISNUMBER('2-7-1'!J97), '2-7-1'!J97, IF(ISNUMBER('2-7-1'!M97), '2-7-1'!M97, "XXX"))))</f>
        <v>0.53714285714285714</v>
      </c>
      <c r="U97" s="176">
        <f>IF(ISNUMBER('2-7-2'!K97), '2-7-2'!K97, IF(ISNUMBER('2-7-2'!L97), '2-7-2'!L97, IF(ISNUMBER('2-7-2'!J97), '2-7-2'!J97, IF(ISNUMBER('2-7-2'!M97), '2-7-2'!M97, "XXX"))))</f>
        <v>0.49142857142857144</v>
      </c>
      <c r="V97" s="176">
        <f>IF(ISNUMBER('2-8-1'!K97), '2-8-1'!K97, IF(ISNUMBER('2-8-1'!L97), '2-8-1'!L97, IF(ISNUMBER('2-8-1'!J97), '2-8-1'!J97, IF(ISNUMBER('2-8-1'!M97), '2-8-1'!M97, "XXX"))))</f>
        <v>0.65</v>
      </c>
      <c r="W97" s="176">
        <f>IF(ISNUMBER('2-8-2'!K97), '2-8-2'!K97, IF(ISNUMBER('2-8-2'!L97), '2-8-2'!L97, IF(ISNUMBER('2-8-2'!J97), '2-8-2'!J97, IF(ISNUMBER('2-8-2'!M97), '2-8-2'!M97, "XXX"))))</f>
        <v>0.50857142857142856</v>
      </c>
      <c r="X97" s="176">
        <f>IF(ISNUMBER('3-1'!L96), '3-1'!L96, "XXX")</f>
        <v>0.45500000000000002</v>
      </c>
      <c r="Y97" s="224">
        <f>'3-2'!T96</f>
        <v>0.123444811</v>
      </c>
    </row>
    <row r="98" spans="1:25" ht="15">
      <c r="A98" s="19" t="s">
        <v>106</v>
      </c>
      <c r="B98" s="166" t="s">
        <v>106</v>
      </c>
      <c r="C98" s="175">
        <f>IF(ISNUMBER('1-1'!K98),'1-1'!K98, "XXX")</f>
        <v>5.7</v>
      </c>
      <c r="D98" s="175" t="str">
        <f>IF(UCDP!AB98, UCDP!AB98, "0.0")</f>
        <v>0.0</v>
      </c>
      <c r="E98" s="176">
        <f>IF(ISNUMBER('1-3'!L98), '1-3'!L98, IF(ISNUMBER('1-3'!M98), '1-3'!M98, IF(ISNUMBER('1-3'!P98), '1-3'!P98, IF(ISNUMBER('1-3'!Q98), '1-3'!Q98, "XXX"))))</f>
        <v>93.833333333333343</v>
      </c>
      <c r="F98" s="176">
        <f>IF(ISNUMBER('1-4'!AR98),'1-4'!AR98, IF(ISNUMBER('1-4'!AS98),'1-4'!AS98, IF(ISNUMBER('1-4'!AT98),'1-4'!AT98, IF(ISNUMBER('1-4'!AU98),'1-4'!AU98, IF(ISNUMBER('1-4'!AV98),'1-4'!AV98, "XXX")))))</f>
        <v>3</v>
      </c>
      <c r="G98" s="176">
        <f>IF(ISNUMBER('1-5'!K97),'1-5'!K97, "XXX")</f>
        <v>7</v>
      </c>
      <c r="H98" s="176">
        <f>IF(ISNUMBER('2-1-1'!K98), '2-1-1'!K98, IF(ISNUMBER('2-1-1'!L98), '2-1-1'!L98, IF(ISNUMBER('2-1-1'!M98), '2-1-1'!M98, "XXX")))</f>
        <v>0.6071428571428571</v>
      </c>
      <c r="I98" s="176">
        <f>IF(ISNUMBER('2-1-2'!F97),'2-1-2'!F97, "XXX")</f>
        <v>0.34289999999999998</v>
      </c>
      <c r="J98" s="176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176">
        <f>IF(ISNUMBER('2-2-2'!K98),'2-2-2'!K98,IF(ISNUMBER('2-2-2'!L98),'2-2-2'!L98,IF(ISNUMBER('2-2-2'!J98),'2-2-2'!J98,IF(ISNUMBER('2-2-2'!M98),'2-2-2'!M98,"XXX"))))</f>
        <v>0.41714285714285715</v>
      </c>
      <c r="L98" s="176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176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176">
        <f>IF(ISNUMBER('2-4-1'!Y98),'2-4-1'!Y98,IF(ISNUMBER('2-4-1'!X98),'2-4-1'!X98,IF(ISNUMBER('2-4-1'!Z98),'2-4-1'!Z98,IF(ISNUMBER('2-4-1'!W98),'2-4-1'!W98,IF(ISNUMBER('2-4-1'!V98),'2-4-1'!V98,'2019'!N98)))))</f>
        <v>4.5</v>
      </c>
      <c r="O98" s="176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176">
        <f>IF(ISNUMBER('2-5-1'!H330), '2-5-1'!H330, "XXX")</f>
        <v>0.4948880672454834</v>
      </c>
      <c r="Q98" s="176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176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176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176">
        <f>IF(ISNUMBER('2-7-1'!K98), '2-7-1'!K98, IF(ISNUMBER('2-7-1'!L98), '2-7-1'!L98, IF(ISNUMBER('2-7-1'!J98), '2-7-1'!J98, IF(ISNUMBER('2-7-1'!M98), '2-7-1'!M98, "XXX"))))</f>
        <v>0.65</v>
      </c>
      <c r="U98" s="176">
        <f>IF(ISNUMBER('2-7-2'!K98), '2-7-2'!K98, IF(ISNUMBER('2-7-2'!L98), '2-7-2'!L98, IF(ISNUMBER('2-7-2'!J98), '2-7-2'!J98, IF(ISNUMBER('2-7-2'!M98), '2-7-2'!M98, "XXX"))))</f>
        <v>0.52500000000000002</v>
      </c>
      <c r="V98" s="176">
        <f>IF(ISNUMBER('2-8-1'!K98), '2-8-1'!K98, IF(ISNUMBER('2-8-1'!L98), '2-8-1'!L98, IF(ISNUMBER('2-8-1'!J98), '2-8-1'!J98, IF(ISNUMBER('2-8-1'!M98), '2-8-1'!M98, "XXX"))))</f>
        <v>0.67285714285714282</v>
      </c>
      <c r="W98" s="176">
        <f>IF(ISNUMBER('2-8-2'!K98), '2-8-2'!K98, IF(ISNUMBER('2-8-2'!L98), '2-8-2'!L98, IF(ISNUMBER('2-8-2'!J98), '2-8-2'!J98, IF(ISNUMBER('2-8-2'!M98), '2-8-2'!M98, "XXX"))))</f>
        <v>0.5357142857142857</v>
      </c>
      <c r="X98" s="176">
        <f>IF(ISNUMBER('3-1'!L97), '3-1'!L97, "XXX")</f>
        <v>0.26800000000000002</v>
      </c>
      <c r="Y98" s="224">
        <f>'3-2'!T97</f>
        <v>-0.56398367900000002</v>
      </c>
    </row>
    <row r="99" spans="1:25" ht="15">
      <c r="A99" s="19" t="s">
        <v>107</v>
      </c>
      <c r="B99" s="166" t="s">
        <v>107</v>
      </c>
      <c r="C99" s="175">
        <f>IF(ISNUMBER('1-1'!K99),'1-1'!K99, "XXX")</f>
        <v>7.6</v>
      </c>
      <c r="D99" s="175">
        <f>IF(UCDP!AB99, UCDP!AB99, "0.0")</f>
        <v>1.0896633155480468E-2</v>
      </c>
      <c r="E99" s="176">
        <f>IF(ISNUMBER('1-3'!L99), '1-3'!L99, IF(ISNUMBER('1-3'!M99), '1-3'!M99, IF(ISNUMBER('1-3'!P99), '1-3'!P99, IF(ISNUMBER('1-3'!Q99), '1-3'!Q99, "XXX"))))</f>
        <v>58.5</v>
      </c>
      <c r="F99" s="176">
        <f>IF(ISNUMBER('1-4'!AR99),'1-4'!AR99, IF(ISNUMBER('1-4'!AS99),'1-4'!AS99, IF(ISNUMBER('1-4'!AT99),'1-4'!AT99, IF(ISNUMBER('1-4'!AU99),'1-4'!AU99, IF(ISNUMBER('1-4'!AV99),'1-4'!AV99, "XXX")))))</f>
        <v>3</v>
      </c>
      <c r="G99" s="176">
        <f>IF(ISNUMBER('1-5'!K98),'1-5'!K98, "XXX")</f>
        <v>5.8</v>
      </c>
      <c r="H99" s="176">
        <f>IF(ISNUMBER('2-1-1'!K99), '2-1-1'!K99, IF(ISNUMBER('2-1-1'!L99), '2-1-1'!L99, IF(ISNUMBER('2-1-1'!M99), '2-1-1'!M99, "XXX")))</f>
        <v>0.35285714285714287</v>
      </c>
      <c r="I99" s="176">
        <f>IF(ISNUMBER('2-1-2'!F98),'2-1-2'!F98, "XXX")</f>
        <v>9.9290000000000003E-2</v>
      </c>
      <c r="J99" s="176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176">
        <f>IF(ISNUMBER('2-2-2'!K99),'2-2-2'!K99,IF(ISNUMBER('2-2-2'!L99),'2-2-2'!L99,IF(ISNUMBER('2-2-2'!J99),'2-2-2'!J99,IF(ISNUMBER('2-2-2'!M99),'2-2-2'!M99,"XXX"))))</f>
        <v>0.30142857142857143</v>
      </c>
      <c r="L99" s="176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176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176">
        <f>IF(ISNUMBER('2-4-1'!Y99),'2-4-1'!Y99,IF(ISNUMBER('2-4-1'!X99),'2-4-1'!X99,IF(ISNUMBER('2-4-1'!Z99),'2-4-1'!Z99,IF(ISNUMBER('2-4-1'!W99),'2-4-1'!W99,IF(ISNUMBER('2-4-1'!V99),'2-4-1'!V99,'2019'!N99)))))</f>
        <v>4.5167347700000002</v>
      </c>
      <c r="O99" s="176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176">
        <f>IF(ISNUMBER('2-5-1'!H331), '2-5-1'!H331, "XXX")</f>
        <v>0.23288419999999999</v>
      </c>
      <c r="Q99" s="176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176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176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176">
        <f>IF(ISNUMBER('2-7-1'!K99), '2-7-1'!K99, IF(ISNUMBER('2-7-1'!L99), '2-7-1'!L99, IF(ISNUMBER('2-7-1'!J99), '2-7-1'!J99, IF(ISNUMBER('2-7-1'!M99), '2-7-1'!M99, "XXX"))))</f>
        <v>0.49714285714285716</v>
      </c>
      <c r="U99" s="176">
        <f>IF(ISNUMBER('2-7-2'!K99), '2-7-2'!K99, IF(ISNUMBER('2-7-2'!L99), '2-7-2'!L99, IF(ISNUMBER('2-7-2'!J99), '2-7-2'!J99, IF(ISNUMBER('2-7-2'!M99), '2-7-2'!M99, "XXX"))))</f>
        <v>0.38</v>
      </c>
      <c r="V99" s="176">
        <f>IF(ISNUMBER('2-8-1'!K99), '2-8-1'!K99, IF(ISNUMBER('2-8-1'!L99), '2-8-1'!L99, IF(ISNUMBER('2-8-1'!J99), '2-8-1'!J99, IF(ISNUMBER('2-8-1'!M99), '2-8-1'!M99, "XXX"))))</f>
        <v>0.5714285714285714</v>
      </c>
      <c r="W99" s="176">
        <f>IF(ISNUMBER('2-8-2'!K99), '2-8-2'!K99, IF(ISNUMBER('2-8-2'!L99), '2-8-2'!L99, IF(ISNUMBER('2-8-2'!J99), '2-8-2'!J99, IF(ISNUMBER('2-8-2'!M99), '2-8-2'!M99, "XXX"))))</f>
        <v>0.42571428571428571</v>
      </c>
      <c r="X99" s="176">
        <f>IF(ISNUMBER('3-1'!L98), '3-1'!L98, "XXX")</f>
        <v>0.435</v>
      </c>
      <c r="Y99" s="224">
        <f>'3-2'!T98</f>
        <v>-0.36070081599999998</v>
      </c>
    </row>
    <row r="100" spans="1:25" ht="15">
      <c r="A100" s="19" t="s">
        <v>108</v>
      </c>
      <c r="B100" s="166" t="s">
        <v>108</v>
      </c>
      <c r="C100" s="175">
        <f>IF(ISNUMBER('1-1'!K100),'1-1'!K100, "XXX")</f>
        <v>7.5</v>
      </c>
      <c r="D100" s="175">
        <f>IF(UCDP!AB100, UCDP!AB100, "0.0")</f>
        <v>5.9040987764165463E-2</v>
      </c>
      <c r="E100" s="177">
        <f>'1-3'!K100</f>
        <v>54.000000000000007</v>
      </c>
      <c r="F100" s="176">
        <f>IF(ISNUMBER('1-4'!AR100),'1-4'!AR100, IF(ISNUMBER('1-4'!AS100),'1-4'!AS100, IF(ISNUMBER('1-4'!AT100),'1-4'!AT100, IF(ISNUMBER('1-4'!AU100),'1-4'!AU100, IF(ISNUMBER('1-4'!AV100),'1-4'!AV100, "XXX")))))</f>
        <v>5</v>
      </c>
      <c r="G100" s="176">
        <f>IF(ISNUMBER('1-5'!K99),'1-5'!K99, "XXX")</f>
        <v>8.6</v>
      </c>
      <c r="H100" s="177">
        <f>'2-1-1'!J100</f>
        <v>0.29857142857142854</v>
      </c>
      <c r="I100" s="176">
        <f>IF(ISNUMBER('2-1-2'!F99),'2-1-2'!F99, "XXX")</f>
        <v>6.5509999999999999E-2</v>
      </c>
      <c r="J100" s="176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176">
        <f>IF(ISNUMBER('2-2-2'!K100),'2-2-2'!K100,IF(ISNUMBER('2-2-2'!L100),'2-2-2'!L100,IF(ISNUMBER('2-2-2'!J100),'2-2-2'!J100,IF(ISNUMBER('2-2-2'!M100),'2-2-2'!M100,"XXX"))))</f>
        <v>0.34142857142857147</v>
      </c>
      <c r="L100" s="176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176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176">
        <f>IF(ISNUMBER('2-4-1'!Y100),'2-4-1'!Y100,IF(ISNUMBER('2-4-1'!X100),'2-4-1'!X100,IF(ISNUMBER('2-4-1'!Z100),'2-4-1'!Z100,IF(ISNUMBER('2-4-1'!W100),'2-4-1'!W100,IF(ISNUMBER('2-4-1'!V100),'2-4-1'!V100,'2019'!N100)))))</f>
        <v>0.8</v>
      </c>
      <c r="O100" s="176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176">
        <f>IF(ISNUMBER('2-5-1'!H332), '2-5-1'!H332, "XXX")</f>
        <v>5.9382371604442593E-3</v>
      </c>
      <c r="Q100" s="176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176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176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176">
        <f>IF(ISNUMBER('2-7-1'!K100), '2-7-1'!K100, IF(ISNUMBER('2-7-1'!L100), '2-7-1'!L100, IF(ISNUMBER('2-7-1'!J100), '2-7-1'!J100, IF(ISNUMBER('2-7-1'!M100), '2-7-1'!M100, "XXX"))))</f>
        <v>0.42285714285714288</v>
      </c>
      <c r="U100" s="176">
        <f>IF(ISNUMBER('2-7-2'!K100), '2-7-2'!K100, IF(ISNUMBER('2-7-2'!L100), '2-7-2'!L100, IF(ISNUMBER('2-7-2'!J100), '2-7-2'!J100, IF(ISNUMBER('2-7-2'!M100), '2-7-2'!M100, "XXX"))))</f>
        <v>0.36500000000000005</v>
      </c>
      <c r="V100" s="176">
        <f>IF(ISNUMBER('2-8-1'!K100), '2-8-1'!K100, IF(ISNUMBER('2-8-1'!L100), '2-8-1'!L100, IF(ISNUMBER('2-8-1'!J100), '2-8-1'!J100, IF(ISNUMBER('2-8-1'!M100), '2-8-1'!M100, "XXX"))))</f>
        <v>0.5357142857142857</v>
      </c>
      <c r="W100" s="176">
        <f>IF(ISNUMBER('2-8-2'!K100), '2-8-2'!K100, IF(ISNUMBER('2-8-2'!L100), '2-8-2'!L100, IF(ISNUMBER('2-8-2'!J100), '2-8-2'!J100, IF(ISNUMBER('2-8-2'!M100), '2-8-2'!M100, "XXX"))))</f>
        <v>0.40142857142857141</v>
      </c>
      <c r="X100" s="176">
        <f>IF(ISNUMBER('3-1'!L99), '3-1'!L99, "XXX")</f>
        <v>0.40600000000000003</v>
      </c>
      <c r="Y100" s="224">
        <f>'3-2'!T99</f>
        <v>-0.73322576299999997</v>
      </c>
    </row>
    <row r="101" spans="1:25" ht="15">
      <c r="A101" s="19" t="s">
        <v>109</v>
      </c>
      <c r="B101" s="166" t="s">
        <v>109</v>
      </c>
      <c r="C101" s="175">
        <f>IF(ISNUMBER('1-1'!K101),'1-1'!K101, "XXX")</f>
        <v>6.6</v>
      </c>
      <c r="D101" s="175" t="str">
        <f>IF(UCDP!AB101, UCDP!AB101, "0.0")</f>
        <v>0.0</v>
      </c>
      <c r="E101" s="176">
        <f>IF(ISNUMBER('1-3'!L101), '1-3'!L101, IF(ISNUMBER('1-3'!M101), '1-3'!M101, IF(ISNUMBER('1-3'!P101), '1-3'!P101, IF(ISNUMBER('1-3'!Q101), '1-3'!Q101, "XXX"))))</f>
        <v>82.666666666666671</v>
      </c>
      <c r="F101" s="176">
        <f>IF(ISNUMBER('1-4'!AR101),'1-4'!AR101, IF(ISNUMBER('1-4'!AS101),'1-4'!AS101, IF(ISNUMBER('1-4'!AT101),'1-4'!AT101, IF(ISNUMBER('1-4'!AU101),'1-4'!AU101, IF(ISNUMBER('1-4'!AV101),'1-4'!AV101, "XXX")))))</f>
        <v>2</v>
      </c>
      <c r="G101" s="176">
        <f>IF(ISNUMBER('1-5'!K100),'1-5'!K100, "XXX")</f>
        <v>4</v>
      </c>
      <c r="H101" s="176">
        <f>IF(ISNUMBER('2-1-1'!K101), '2-1-1'!K101, IF(ISNUMBER('2-1-1'!L101), '2-1-1'!L101, IF(ISNUMBER('2-1-1'!M101), '2-1-1'!M101, "XXX")))</f>
        <v>0.58571428571428563</v>
      </c>
      <c r="I101" s="176">
        <f>IF(ISNUMBER('2-1-2'!F100),'2-1-2'!F100, "XXX")</f>
        <v>0.26685999999999999</v>
      </c>
      <c r="J101" s="176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176">
        <f>IF(ISNUMBER('2-2-2'!K101),'2-2-2'!K101,IF(ISNUMBER('2-2-2'!L101),'2-2-2'!L101,IF(ISNUMBER('2-2-2'!J101),'2-2-2'!J101,IF(ISNUMBER('2-2-2'!M101),'2-2-2'!M101,"XXX"))))</f>
        <v>0.5</v>
      </c>
      <c r="L101" s="176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176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176">
        <f>IF(ISNUMBER('2-4-1'!Y101),'2-4-1'!Y101,IF(ISNUMBER('2-4-1'!X101),'2-4-1'!X101,IF(ISNUMBER('2-4-1'!Z101),'2-4-1'!Z101,IF(ISNUMBER('2-4-1'!W101),'2-4-1'!W101,IF(ISNUMBER('2-4-1'!V101),'2-4-1'!V101,'2019'!N101)))))</f>
        <v>6.6921292218653807</v>
      </c>
      <c r="O101" s="176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176">
        <f>IF(ISNUMBER('2-5-1'!H333), '2-5-1'!H333, "XXX")</f>
        <v>0.56142740249633794</v>
      </c>
      <c r="Q101" s="176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176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176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176">
        <f>IF(ISNUMBER('2-7-1'!K101), '2-7-1'!K101, IF(ISNUMBER('2-7-1'!L101), '2-7-1'!L101, IF(ISNUMBER('2-7-1'!J101), '2-7-1'!J101, IF(ISNUMBER('2-7-1'!M101), '2-7-1'!M101, "XXX"))))</f>
        <v>0.72142857142857142</v>
      </c>
      <c r="U101" s="176">
        <f>IF(ISNUMBER('2-7-2'!K101), '2-7-2'!K101, IF(ISNUMBER('2-7-2'!L101), '2-7-2'!L101, IF(ISNUMBER('2-7-2'!J101), '2-7-2'!J101, IF(ISNUMBER('2-7-2'!M101), '2-7-2'!M101, "XXX"))))</f>
        <v>0.56928571428571428</v>
      </c>
      <c r="V101" s="176">
        <f>IF(ISNUMBER('2-8-1'!K101), '2-8-1'!K101, IF(ISNUMBER('2-8-1'!L101), '2-8-1'!L101, IF(ISNUMBER('2-8-1'!J101), '2-8-1'!J101, IF(ISNUMBER('2-8-1'!M101), '2-8-1'!M101, "XXX"))))</f>
        <v>0.62571428571428567</v>
      </c>
      <c r="W101" s="176">
        <f>IF(ISNUMBER('2-8-2'!K101), '2-8-2'!K101, IF(ISNUMBER('2-8-2'!L101), '2-8-2'!L101, IF(ISNUMBER('2-8-2'!J101), '2-8-2'!J101, IF(ISNUMBER('2-8-2'!M101), '2-8-2'!M101, "XXX"))))</f>
        <v>0.6</v>
      </c>
      <c r="X101" s="176">
        <f>IF(ISNUMBER('3-1'!L100), '3-1'!L100, "XXX")</f>
        <v>0.72499999999999998</v>
      </c>
      <c r="Y101" s="224">
        <f>'3-2'!T100</f>
        <v>0.61969763</v>
      </c>
    </row>
    <row r="102" spans="1:25" ht="15">
      <c r="A102" s="19" t="s">
        <v>110</v>
      </c>
      <c r="B102" s="166" t="s">
        <v>110</v>
      </c>
      <c r="C102" s="175">
        <f>IF(ISNUMBER('1-1'!K102),'1-1'!K102, "XXX")</f>
        <v>7.1</v>
      </c>
      <c r="D102" s="175" t="str">
        <f>IF(UCDP!AB102, UCDP!AB102, "0.0")</f>
        <v>0.0</v>
      </c>
      <c r="E102" s="176">
        <f>IF(ISNUMBER('1-3'!L102), '1-3'!L102, IF(ISNUMBER('1-3'!M102), '1-3'!M102, IF(ISNUMBER('1-3'!P102), '1-3'!P102, IF(ISNUMBER('1-3'!Q102), '1-3'!Q102, "XXX"))))</f>
        <v>69</v>
      </c>
      <c r="F102" s="176">
        <f>IF(ISNUMBER('1-4'!AR102),'1-4'!AR102, IF(ISNUMBER('1-4'!AS102),'1-4'!AS102, IF(ISNUMBER('1-4'!AT102),'1-4'!AT102, IF(ISNUMBER('1-4'!AU102),'1-4'!AU102, IF(ISNUMBER('1-4'!AV102),'1-4'!AV102, "XXX")))))</f>
        <v>3</v>
      </c>
      <c r="G102" s="176">
        <f>IF(ISNUMBER('1-5'!K101),'1-5'!K101, "XXX")</f>
        <v>7.4</v>
      </c>
      <c r="H102" s="176">
        <f>IF(ISNUMBER('2-1-1'!K102), '2-1-1'!K102, IF(ISNUMBER('2-1-1'!L102), '2-1-1'!L102, IF(ISNUMBER('2-1-1'!M102), '2-1-1'!M102, "XXX")))</f>
        <v>0.30857142857142855</v>
      </c>
      <c r="I102" s="176">
        <f>IF(ISNUMBER('2-1-2'!F101),'2-1-2'!F101, "XXX")</f>
        <v>0.16744999999999999</v>
      </c>
      <c r="J102" s="176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176">
        <f>IF(ISNUMBER('2-2-2'!K102),'2-2-2'!K102,IF(ISNUMBER('2-2-2'!L102),'2-2-2'!L102,IF(ISNUMBER('2-2-2'!J102),'2-2-2'!J102,IF(ISNUMBER('2-2-2'!M102),'2-2-2'!M102,"XXX"))))</f>
        <v>0.49000000000000005</v>
      </c>
      <c r="L102" s="176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176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176">
        <f>IF(ISNUMBER('2-4-1'!Y102),'2-4-1'!Y102,IF(ISNUMBER('2-4-1'!X102),'2-4-1'!X102,IF(ISNUMBER('2-4-1'!Z102),'2-4-1'!Z102,IF(ISNUMBER('2-4-1'!W102),'2-4-1'!W102,IF(ISNUMBER('2-4-1'!V102),'2-4-1'!V102,'2019'!N102)))))</f>
        <v>3.0478191199999998</v>
      </c>
      <c r="O102" s="176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176">
        <f>IF(ISNUMBER('2-5-1'!H334), '2-5-1'!H334, "XXX")</f>
        <v>0.42087502479553224</v>
      </c>
      <c r="Q102" s="176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176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176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176">
        <f>IF(ISNUMBER('2-7-1'!K102), '2-7-1'!K102, IF(ISNUMBER('2-7-1'!L102), '2-7-1'!L102, IF(ISNUMBER('2-7-1'!J102), '2-7-1'!J102, IF(ISNUMBER('2-7-1'!M102), '2-7-1'!M102, "XXX"))))</f>
        <v>0.5485714285714286</v>
      </c>
      <c r="U102" s="176">
        <f>IF(ISNUMBER('2-7-2'!K102), '2-7-2'!K102, IF(ISNUMBER('2-7-2'!L102), '2-7-2'!L102, IF(ISNUMBER('2-7-2'!J102), '2-7-2'!J102, IF(ISNUMBER('2-7-2'!M102), '2-7-2'!M102, "XXX"))))</f>
        <v>0.43428571428571427</v>
      </c>
      <c r="V102" s="176">
        <f>IF(ISNUMBER('2-8-1'!K102), '2-8-1'!K102, IF(ISNUMBER('2-8-1'!L102), '2-8-1'!L102, IF(ISNUMBER('2-8-1'!J102), '2-8-1'!J102, IF(ISNUMBER('2-8-1'!M102), '2-8-1'!M102, "XXX"))))</f>
        <v>0.61285714285714288</v>
      </c>
      <c r="W102" s="176">
        <f>IF(ISNUMBER('2-8-2'!K102), '2-8-2'!K102, IF(ISNUMBER('2-8-2'!L102), '2-8-2'!L102, IF(ISNUMBER('2-8-2'!J102), '2-8-2'!J102, IF(ISNUMBER('2-8-2'!M102), '2-8-2'!M102, "XXX"))))</f>
        <v>0.44285714285714289</v>
      </c>
      <c r="X102" s="176">
        <f>IF(ISNUMBER('3-1'!L101), '3-1'!L101, "XXX")</f>
        <v>0.65600000000000003</v>
      </c>
      <c r="Y102" s="224">
        <f>'3-2'!T101</f>
        <v>-0.198398203</v>
      </c>
    </row>
    <row r="103" spans="1:25" ht="15">
      <c r="A103" s="19" t="s">
        <v>111</v>
      </c>
      <c r="B103" s="166" t="s">
        <v>111</v>
      </c>
      <c r="C103" s="175">
        <f>IF(ISNUMBER('1-1'!K103),'1-1'!K103, "XXX")</f>
        <v>0.9</v>
      </c>
      <c r="D103" s="175" t="str">
        <f>IF(UCDP!AB103, UCDP!AB103, "0.0")</f>
        <v>0.0</v>
      </c>
      <c r="E103" s="176">
        <f>IF(ISNUMBER('1-3'!L103), '1-3'!L103, IF(ISNUMBER('1-3'!M103), '1-3'!M103, IF(ISNUMBER('1-3'!P103), '1-3'!P103, IF(ISNUMBER('1-3'!Q103), '1-3'!Q103, "XXX"))))</f>
        <v>94.5</v>
      </c>
      <c r="F103" s="176">
        <f>IF(ISNUMBER('1-4'!AR103),'1-4'!AR103, IF(ISNUMBER('1-4'!AS103),'1-4'!AS103, IF(ISNUMBER('1-4'!AT103),'1-4'!AT103, IF(ISNUMBER('1-4'!AU103),'1-4'!AU103, IF(ISNUMBER('1-4'!AV103),'1-4'!AV103, "XXX")))))</f>
        <v>1</v>
      </c>
      <c r="G103" s="176">
        <f>IF(ISNUMBER('1-5'!K102),'1-5'!K102, "XXX")</f>
        <v>1.1000000000000001</v>
      </c>
      <c r="H103" s="176">
        <f>IF(ISNUMBER('2-1-1'!K103), '2-1-1'!K103, IF(ISNUMBER('2-1-1'!L103), '2-1-1'!L103, IF(ISNUMBER('2-1-1'!M103), '2-1-1'!M103, "XXX")))</f>
        <v>0.90999999999999992</v>
      </c>
      <c r="I103" s="176">
        <f>IF(ISNUMBER('2-1-2'!F102),'2-1-2'!F102, "XXX")</f>
        <v>0.75173000000000001</v>
      </c>
      <c r="J103" s="176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176">
        <f>IF(ISNUMBER('2-2-2'!K103),'2-2-2'!K103,IF(ISNUMBER('2-2-2'!L103),'2-2-2'!L103,IF(ISNUMBER('2-2-2'!J103),'2-2-2'!J103,IF(ISNUMBER('2-2-2'!M103),'2-2-2'!M103,"XXX"))))</f>
        <v>0.83571428571428563</v>
      </c>
      <c r="L103" s="176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176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176">
        <f>IF(ISNUMBER('2-4-1'!Y103),'2-4-1'!Y103,IF(ISNUMBER('2-4-1'!X103),'2-4-1'!X103,IF(ISNUMBER('2-4-1'!Z103),'2-4-1'!Z103,IF(ISNUMBER('2-4-1'!W103),'2-4-1'!W103,IF(ISNUMBER('2-4-1'!V103),'2-4-1'!V103,'2019'!N103)))))</f>
        <v>22.312999999999999</v>
      </c>
      <c r="O103" s="176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176">
        <f>IF(ISNUMBER('2-5-1'!H335), '2-5-1'!H335, "XXX")</f>
        <v>1</v>
      </c>
      <c r="Q103" s="176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176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176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176">
        <f>IF(ISNUMBER('2-7-1'!K103), '2-7-1'!K103, IF(ISNUMBER('2-7-1'!L103), '2-7-1'!L103, IF(ISNUMBER('2-7-1'!J103), '2-7-1'!J103, IF(ISNUMBER('2-7-1'!M103), '2-7-1'!M103, "XXX"))))</f>
        <v>0.88571428571428579</v>
      </c>
      <c r="U103" s="176">
        <f>IF(ISNUMBER('2-7-2'!K103), '2-7-2'!K103, IF(ISNUMBER('2-7-2'!L103), '2-7-2'!L103, IF(ISNUMBER('2-7-2'!J103), '2-7-2'!J103, IF(ISNUMBER('2-7-2'!M103), '2-7-2'!M103, "XXX"))))</f>
        <v>0.83571428571428563</v>
      </c>
      <c r="V103" s="176">
        <f>IF(ISNUMBER('2-8-1'!K103), '2-8-1'!K103, IF(ISNUMBER('2-8-1'!L103), '2-8-1'!L103, IF(ISNUMBER('2-8-1'!J103), '2-8-1'!J103, IF(ISNUMBER('2-8-1'!M103), '2-8-1'!M103, "XXX"))))</f>
        <v>0.78714285714285714</v>
      </c>
      <c r="W103" s="176">
        <f>IF(ISNUMBER('2-8-2'!K103), '2-8-2'!K103, IF(ISNUMBER('2-8-2'!L103), '2-8-2'!L103, IF(ISNUMBER('2-8-2'!J103), '2-8-2'!J103, IF(ISNUMBER('2-8-2'!M103), '2-8-2'!M103, "XXX"))))</f>
        <v>0.71857142857142864</v>
      </c>
      <c r="X103" s="176">
        <f>IF(ISNUMBER('3-1'!L102), '3-1'!L102, "XXX")</f>
        <v>0.878</v>
      </c>
      <c r="Y103" s="224">
        <f>'3-2'!T102</f>
        <v>1.5609908100000001</v>
      </c>
    </row>
    <row r="104" spans="1:25" ht="15">
      <c r="A104" s="19" t="s">
        <v>112</v>
      </c>
      <c r="B104" s="166" t="s">
        <v>112</v>
      </c>
      <c r="C104" s="175">
        <f>IF(ISNUMBER('1-1'!K104),'1-1'!K104, "XXX")</f>
        <v>0.9</v>
      </c>
      <c r="D104" s="175" t="str">
        <f>IF(UCDP!AB104, UCDP!AB104, "0.0")</f>
        <v>0.0</v>
      </c>
      <c r="E104" s="176">
        <f>IF(ISNUMBER('1-3'!L104), '1-3'!L104, IF(ISNUMBER('1-3'!M104), '1-3'!M104, IF(ISNUMBER('1-3'!P104), '1-3'!P104, IF(ISNUMBER('1-3'!Q104), '1-3'!Q104, "XXX"))))</f>
        <v>99.666666666666686</v>
      </c>
      <c r="F104" s="176">
        <f>IF(ISNUMBER('1-4'!AR104),'1-4'!AR104, IF(ISNUMBER('1-4'!AS104),'1-4'!AS104, IF(ISNUMBER('1-4'!AT104),'1-4'!AT104, IF(ISNUMBER('1-4'!AU104),'1-4'!AU104, IF(ISNUMBER('1-4'!AV104),'1-4'!AV104, "XXX")))))</f>
        <v>1</v>
      </c>
      <c r="G104" s="176">
        <f>IF(ISNUMBER('1-5'!K103),'1-5'!K103, "XXX")</f>
        <v>0.7</v>
      </c>
      <c r="H104" s="176">
        <f>IF(ISNUMBER('2-1-1'!K104), '2-1-1'!K104, IF(ISNUMBER('2-1-1'!L104), '2-1-1'!L104, IF(ISNUMBER('2-1-1'!M104), '2-1-1'!M104, "XXX")))</f>
        <v>0.76142857142857134</v>
      </c>
      <c r="I104" s="176">
        <f>IF(ISNUMBER('2-1-2'!F103),'2-1-2'!F103, "XXX")</f>
        <v>0.71364000000000005</v>
      </c>
      <c r="J104" s="176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176">
        <f>IF(ISNUMBER('2-2-2'!K104),'2-2-2'!K104,IF(ISNUMBER('2-2-2'!L104),'2-2-2'!L104,IF(ISNUMBER('2-2-2'!J104),'2-2-2'!J104,IF(ISNUMBER('2-2-2'!M104),'2-2-2'!M104,"XXX"))))</f>
        <v>0.80714285714285716</v>
      </c>
      <c r="L104" s="176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176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176">
        <f>IF(ISNUMBER('2-4-1'!Y104),'2-4-1'!Y104,IF(ISNUMBER('2-4-1'!X104),'2-4-1'!X104,IF(ISNUMBER('2-4-1'!Z104),'2-4-1'!Z104,IF(ISNUMBER('2-4-1'!W104),'2-4-1'!W104,IF(ISNUMBER('2-4-1'!V104),'2-4-1'!V104,'2019'!N104)))))</f>
        <v>19.667000000000002</v>
      </c>
      <c r="O104" s="176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176" t="str">
        <f>IF(ISNUMBER('2-5-1'!H336), '2-5-1'!H336, "XXX")</f>
        <v>XXX</v>
      </c>
      <c r="Q104" s="176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176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176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176">
        <f>IF(ISNUMBER('2-7-1'!K104), '2-7-1'!K104, IF(ISNUMBER('2-7-1'!L104), '2-7-1'!L104, IF(ISNUMBER('2-7-1'!J104), '2-7-1'!J104, IF(ISNUMBER('2-7-1'!M104), '2-7-1'!M104, "XXX"))))</f>
        <v>0.87857142857142867</v>
      </c>
      <c r="U104" s="176">
        <f>IF(ISNUMBER('2-7-2'!K104), '2-7-2'!K104, IF(ISNUMBER('2-7-2'!L104), '2-7-2'!L104, IF(ISNUMBER('2-7-2'!J104), '2-7-2'!J104, IF(ISNUMBER('2-7-2'!M104), '2-7-2'!M104, "XXX"))))</f>
        <v>0.88285714285714278</v>
      </c>
      <c r="V104" s="176">
        <f>IF(ISNUMBER('2-8-1'!K104), '2-8-1'!K104, IF(ISNUMBER('2-8-1'!L104), '2-8-1'!L104, IF(ISNUMBER('2-8-1'!J104), '2-8-1'!J104, IF(ISNUMBER('2-8-1'!M104), '2-8-1'!M104, "XXX"))))</f>
        <v>0.80285714285714282</v>
      </c>
      <c r="W104" s="176">
        <f>IF(ISNUMBER('2-8-2'!K104), '2-8-2'!K104, IF(ISNUMBER('2-8-2'!L104), '2-8-2'!L104, IF(ISNUMBER('2-8-2'!J104), '2-8-2'!J104, IF(ISNUMBER('2-8-2'!M104), '2-8-2'!M104, "XXX"))))</f>
        <v>0.75571428571428567</v>
      </c>
      <c r="X104" s="176">
        <f>IF(ISNUMBER('3-1'!L103), '3-1'!L103, "XXX")</f>
        <v>0.89100000000000001</v>
      </c>
      <c r="Y104" s="224">
        <f>'3-2'!T103</f>
        <v>1.554175377</v>
      </c>
    </row>
    <row r="105" spans="1:25" ht="15">
      <c r="A105" s="19" t="s">
        <v>113</v>
      </c>
      <c r="B105" s="166" t="s">
        <v>113</v>
      </c>
      <c r="C105" s="175">
        <f>IF(ISNUMBER('1-1'!K105),'1-1'!K105, "XXX")</f>
        <v>7.5</v>
      </c>
      <c r="D105" s="175" t="str">
        <f>IF(UCDP!AB105, UCDP!AB105, "0.0")</f>
        <v>0.0</v>
      </c>
      <c r="E105" s="176">
        <f>IF(ISNUMBER('1-3'!L105), '1-3'!L105, IF(ISNUMBER('1-3'!M105), '1-3'!M105, IF(ISNUMBER('1-3'!P105), '1-3'!P105, IF(ISNUMBER('1-3'!Q105), '1-3'!Q105, "XXX"))))</f>
        <v>86.333333333333329</v>
      </c>
      <c r="F105" s="176">
        <f>IF(ISNUMBER('1-4'!AR105),'1-4'!AR105, IF(ISNUMBER('1-4'!AS105),'1-4'!AS105, IF(ISNUMBER('1-4'!AT105),'1-4'!AT105, IF(ISNUMBER('1-4'!AU105),'1-4'!AU105, IF(ISNUMBER('1-4'!AV105),'1-4'!AV105, "XXX")))))</f>
        <v>2</v>
      </c>
      <c r="G105" s="176">
        <f>IF(ISNUMBER('1-5'!K104),'1-5'!K104, "XXX")</f>
        <v>5.4</v>
      </c>
      <c r="H105" s="176">
        <f>IF(ISNUMBER('2-1-1'!K105), '2-1-1'!K105, IF(ISNUMBER('2-1-1'!L105), '2-1-1'!L105, IF(ISNUMBER('2-1-1'!M105), '2-1-1'!M105, "XXX")))</f>
        <v>0.45571428571428568</v>
      </c>
      <c r="I105" s="176">
        <f>IF(ISNUMBER('2-1-2'!F104),'2-1-2'!F104, "XXX")</f>
        <v>0.21088000000000001</v>
      </c>
      <c r="J105" s="176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176">
        <f>IF(ISNUMBER('2-2-2'!K105),'2-2-2'!K105,IF(ISNUMBER('2-2-2'!L105),'2-2-2'!L105,IF(ISNUMBER('2-2-2'!J105),'2-2-2'!J105,IF(ISNUMBER('2-2-2'!M105),'2-2-2'!M105,"XXX"))))</f>
        <v>0.33428571428571424</v>
      </c>
      <c r="L105" s="176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176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176">
        <f>IF(ISNUMBER('2-4-1'!Y105),'2-4-1'!Y105,IF(ISNUMBER('2-4-1'!X105),'2-4-1'!X105,IF(ISNUMBER('2-4-1'!Z105),'2-4-1'!Z105,IF(ISNUMBER('2-4-1'!W105),'2-4-1'!W105,IF(ISNUMBER('2-4-1'!V105),'2-4-1'!V105,'2019'!N105)))))</f>
        <v>0.4</v>
      </c>
      <c r="O105" s="176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176">
        <f>IF(ISNUMBER('2-5-1'!H337), '2-5-1'!H337, "XXX")</f>
        <v>0.44447388648986819</v>
      </c>
      <c r="Q105" s="176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176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176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176">
        <f>IF(ISNUMBER('2-7-1'!K105), '2-7-1'!K105, IF(ISNUMBER('2-7-1'!L105), '2-7-1'!L105, IF(ISNUMBER('2-7-1'!J105), '2-7-1'!J105, IF(ISNUMBER('2-7-1'!M105), '2-7-1'!M105, "XXX"))))</f>
        <v>0.45</v>
      </c>
      <c r="U105" s="176">
        <f>IF(ISNUMBER('2-7-2'!K105), '2-7-2'!K105, IF(ISNUMBER('2-7-2'!L105), '2-7-2'!L105, IF(ISNUMBER('2-7-2'!J105), '2-7-2'!J105, IF(ISNUMBER('2-7-2'!M105), '2-7-2'!M105, "XXX"))))</f>
        <v>0.30428571428571427</v>
      </c>
      <c r="V105" s="176">
        <f>IF(ISNUMBER('2-8-1'!K105), '2-8-1'!K105, IF(ISNUMBER('2-8-1'!L105), '2-8-1'!L105, IF(ISNUMBER('2-8-1'!J105), '2-8-1'!J105, IF(ISNUMBER('2-8-1'!M105), '2-8-1'!M105, "XXX"))))</f>
        <v>0.56285714285714283</v>
      </c>
      <c r="W105" s="176">
        <f>IF(ISNUMBER('2-8-2'!K105), '2-8-2'!K105, IF(ISNUMBER('2-8-2'!L105), '2-8-2'!L105, IF(ISNUMBER('2-8-2'!J105), '2-8-2'!J105, IF(ISNUMBER('2-8-2'!M105), '2-8-2'!M105, "XXX"))))</f>
        <v>0.39999999999999997</v>
      </c>
      <c r="X105" s="176">
        <f>IF(ISNUMBER('3-1'!L104), '3-1'!L104, "XXX")</f>
        <v>0.33200000000000002</v>
      </c>
      <c r="Y105" s="224">
        <f>'3-2'!T104</f>
        <v>-0.61922812500000002</v>
      </c>
    </row>
    <row r="106" spans="1:25" ht="15">
      <c r="A106" s="19" t="s">
        <v>114</v>
      </c>
      <c r="B106" s="166" t="s">
        <v>114</v>
      </c>
      <c r="C106" s="175">
        <f>IF(ISNUMBER('1-1'!K106),'1-1'!K106, "XXX")</f>
        <v>8.3000000000000007</v>
      </c>
      <c r="D106" s="175">
        <f>IF(UCDP!AB106, UCDP!AB106, "0.0")</f>
        <v>9.3723678748171724E-2</v>
      </c>
      <c r="E106" s="176" t="str">
        <f>IF(ISNUMBER('1-3'!L106), '1-3'!L106, IF(ISNUMBER('1-3'!M106), '1-3'!M106, IF(ISNUMBER('1-3'!P106), '1-3'!P106, IF(ISNUMBER('1-3'!Q106), '1-3'!Q106, "XXX"))))</f>
        <v>XXX</v>
      </c>
      <c r="F106" s="176">
        <f>IF(ISNUMBER('1-4'!AR106),'1-4'!AR106, IF(ISNUMBER('1-4'!AS106),'1-4'!AS106, IF(ISNUMBER('1-4'!AT106),'1-4'!AT106, IF(ISNUMBER('1-4'!AU106),'1-4'!AU106, IF(ISNUMBER('1-4'!AV106),'1-4'!AV106, "XXX")))))</f>
        <v>4</v>
      </c>
      <c r="G106" s="176">
        <f>IF(ISNUMBER('1-5'!K105),'1-5'!K105, "XXX")</f>
        <v>6.7</v>
      </c>
      <c r="H106" s="176">
        <f>IF(ISNUMBER('2-1-1'!K106), '2-1-1'!K106, IF(ISNUMBER('2-1-1'!L106), '2-1-1'!L106, IF(ISNUMBER('2-1-1'!M106), '2-1-1'!M106, "XXX")))</f>
        <v>0.3</v>
      </c>
      <c r="I106" s="176">
        <f>IF(ISNUMBER('2-1-2'!F105),'2-1-2'!F105, "XXX")</f>
        <v>5.5750000000000001E-2</v>
      </c>
      <c r="J106" s="176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176" t="str">
        <f>IF(ISNUMBER('2-2-2'!K106),'2-2-2'!K106,IF(ISNUMBER('2-2-2'!L106),'2-2-2'!L106,IF(ISNUMBER('2-2-2'!J106),'2-2-2'!J106,IF(ISNUMBER('2-2-2'!M106),'2-2-2'!M106,"XXX"))))</f>
        <v>XXX</v>
      </c>
      <c r="L106" s="176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176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176">
        <f>IF(ISNUMBER('2-4-1'!Y106),'2-4-1'!Y106,IF(ISNUMBER('2-4-1'!X106),'2-4-1'!X106,IF(ISNUMBER('2-4-1'!Z106),'2-4-1'!Z106,IF(ISNUMBER('2-4-1'!W106),'2-4-1'!W106,IF(ISNUMBER('2-4-1'!V106),'2-4-1'!V106,'2019'!N106)))))</f>
        <v>1.4</v>
      </c>
      <c r="O106" s="176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176">
        <f>IF(ISNUMBER('2-5-1'!H338), '2-5-1'!H338, "XXX")</f>
        <v>8.3960443735122681E-2</v>
      </c>
      <c r="Q106" s="176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176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176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176" t="str">
        <f>IF(ISNUMBER('2-7-1'!K106), '2-7-1'!K106, IF(ISNUMBER('2-7-1'!L106), '2-7-1'!L106, IF(ISNUMBER('2-7-1'!J106), '2-7-1'!J106, IF(ISNUMBER('2-7-1'!M106), '2-7-1'!M106, "XXX"))))</f>
        <v>XXX</v>
      </c>
      <c r="U106" s="176" t="str">
        <f>IF(ISNUMBER('2-7-2'!K106), '2-7-2'!K106, IF(ISNUMBER('2-7-2'!L106), '2-7-2'!L106, IF(ISNUMBER('2-7-2'!J106), '2-7-2'!J106, IF(ISNUMBER('2-7-2'!M106), '2-7-2'!M106, "XXX"))))</f>
        <v>XXX</v>
      </c>
      <c r="V106" s="176" t="str">
        <f>IF(ISNUMBER('2-8-1'!K106), '2-8-1'!K106, IF(ISNUMBER('2-8-1'!L106), '2-8-1'!L106, IF(ISNUMBER('2-8-1'!J106), '2-8-1'!J106, IF(ISNUMBER('2-8-1'!M106), '2-8-1'!M106, "XXX"))))</f>
        <v>XXX</v>
      </c>
      <c r="W106" s="176" t="str">
        <f>IF(ISNUMBER('2-8-2'!K106), '2-8-2'!K106, IF(ISNUMBER('2-8-2'!L106), '2-8-2'!L106, IF(ISNUMBER('2-8-2'!J106), '2-8-2'!J106, IF(ISNUMBER('2-8-2'!M106), '2-8-2'!M106, "XXX"))))</f>
        <v>XXX</v>
      </c>
      <c r="X106" s="176">
        <f>IF(ISNUMBER('3-1'!L105), '3-1'!L105, "XXX")</f>
        <v>0.57899999999999996</v>
      </c>
      <c r="Y106" s="224">
        <f>'3-2'!T105</f>
        <v>-0.36585286299999997</v>
      </c>
    </row>
    <row r="107" spans="1:25" ht="15">
      <c r="A107" s="19" t="s">
        <v>115</v>
      </c>
      <c r="B107" s="166" t="s">
        <v>115</v>
      </c>
      <c r="C107" s="175">
        <f>IF(ISNUMBER('1-1'!K107),'1-1'!K107, "XXX")</f>
        <v>6.5</v>
      </c>
      <c r="D107" s="175">
        <f>IF(UCDP!AB107, UCDP!AB107, "0.0")</f>
        <v>0.15574179850382192</v>
      </c>
      <c r="E107" s="176">
        <f>IF(ISNUMBER('1-3'!L107), '1-3'!L107, IF(ISNUMBER('1-3'!M107), '1-3'!M107, IF(ISNUMBER('1-3'!P107), '1-3'!P107, IF(ISNUMBER('1-3'!Q107), '1-3'!Q107, "XXX"))))</f>
        <v>54.333333333333336</v>
      </c>
      <c r="F107" s="176">
        <f>IF(ISNUMBER('1-4'!AR107),'1-4'!AR107, IF(ISNUMBER('1-4'!AS107),'1-4'!AS107, IF(ISNUMBER('1-4'!AT107),'1-4'!AT107, IF(ISNUMBER('1-4'!AU107),'1-4'!AU107, IF(ISNUMBER('1-4'!AV107),'1-4'!AV107, "XXX")))))</f>
        <v>5</v>
      </c>
      <c r="G107" s="176">
        <f>IF(ISNUMBER('1-5'!K106),'1-5'!K106, "XXX")</f>
        <v>9.1</v>
      </c>
      <c r="H107" s="176">
        <f>IF(ISNUMBER('2-1-1'!K107), '2-1-1'!K107, IF(ISNUMBER('2-1-1'!L107), '2-1-1'!L107, IF(ISNUMBER('2-1-1'!M107), '2-1-1'!M107, "XXX")))</f>
        <v>0.39708044998843789</v>
      </c>
      <c r="I107" s="176">
        <f>IF(ISNUMBER('2-1-2'!F106),'2-1-2'!F106, "XXX")</f>
        <v>0.19581999999999999</v>
      </c>
      <c r="J107" s="176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176">
        <f>IF(ISNUMBER('2-2-2'!K107),'2-2-2'!K107,IF(ISNUMBER('2-2-2'!L107),'2-2-2'!L107,IF(ISNUMBER('2-2-2'!J107),'2-2-2'!J107,IF(ISNUMBER('2-2-2'!M107),'2-2-2'!M107,"XXX"))))</f>
        <v>0.39428571428571424</v>
      </c>
      <c r="L107" s="176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176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176">
        <f>IF(ISNUMBER('2-4-1'!Y107),'2-4-1'!Y107,IF(ISNUMBER('2-4-1'!X107),'2-4-1'!X107,IF(ISNUMBER('2-4-1'!Z107),'2-4-1'!Z107,IF(ISNUMBER('2-4-1'!W107),'2-4-1'!W107,IF(ISNUMBER('2-4-1'!V107),'2-4-1'!V107,'2019'!N107)))))</f>
        <v>0.707320392852679</v>
      </c>
      <c r="O107" s="176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176">
        <f>IF(ISNUMBER('2-5-1'!H339), '2-5-1'!H339, "XXX")</f>
        <v>5.9248137474060061E-2</v>
      </c>
      <c r="Q107" s="176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176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176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176">
        <f>IF(ISNUMBER('2-7-1'!K107), '2-7-1'!K107, IF(ISNUMBER('2-7-1'!L107), '2-7-1'!L107, IF(ISNUMBER('2-7-1'!J107), '2-7-1'!J107, IF(ISNUMBER('2-7-1'!M107), '2-7-1'!M107, "XXX"))))</f>
        <v>0.53999999999999992</v>
      </c>
      <c r="U107" s="176">
        <f>IF(ISNUMBER('2-7-2'!K107), '2-7-2'!K107, IF(ISNUMBER('2-7-2'!L107), '2-7-2'!L107, IF(ISNUMBER('2-7-2'!J107), '2-7-2'!J107, IF(ISNUMBER('2-7-2'!M107), '2-7-2'!M107, "XXX"))))</f>
        <v>0.36428571428571427</v>
      </c>
      <c r="V107" s="176">
        <f>IF(ISNUMBER('2-8-1'!K107), '2-8-1'!K107, IF(ISNUMBER('2-8-1'!L107), '2-8-1'!L107, IF(ISNUMBER('2-8-1'!J107), '2-8-1'!J107, IF(ISNUMBER('2-8-1'!M107), '2-8-1'!M107, "XXX"))))</f>
        <v>0.63428571428571434</v>
      </c>
      <c r="W107" s="176">
        <f>IF(ISNUMBER('2-8-2'!K107), '2-8-2'!K107, IF(ISNUMBER('2-8-2'!L107), '2-8-2'!L107, IF(ISNUMBER('2-8-2'!J107), '2-8-2'!J107, IF(ISNUMBER('2-8-2'!M107), '2-8-2'!M107, "XXX"))))</f>
        <v>0.43142857142857144</v>
      </c>
      <c r="X107" s="176">
        <f>IF(ISNUMBER('3-1'!L106), '3-1'!L106, "XXX")</f>
        <v>0.56499999999999995</v>
      </c>
      <c r="Y107" s="224">
        <f>'3-2'!T106</f>
        <v>-0.26512530400000001</v>
      </c>
    </row>
    <row r="108" spans="1:25" ht="14">
      <c r="A108" s="19" t="s">
        <v>193</v>
      </c>
      <c r="B108" s="19" t="s">
        <v>193</v>
      </c>
      <c r="C108" s="175" t="str">
        <f>IF(ISNUMBER('1-1'!K108),'1-1'!K108, "XXX")</f>
        <v>XXX</v>
      </c>
      <c r="D108" s="175" t="str">
        <f>IF(UCDP!AB108, UCDP!AB108, "0.0")</f>
        <v>0.0</v>
      </c>
      <c r="E108" s="176">
        <f>IF(ISNUMBER('1-3'!L108), '1-3'!L108, IF(ISNUMBER('1-3'!M108), '1-3'!M108, IF(ISNUMBER('1-3'!P108), '1-3'!P108, IF(ISNUMBER('1-3'!Q108), '1-3'!Q108, "XXX"))))</f>
        <v>76.833333333333343</v>
      </c>
      <c r="F108" s="176">
        <f>IF(ISNUMBER('1-4'!AR108),'1-4'!AR108, IF(ISNUMBER('1-4'!AS108),'1-4'!AS108, IF(ISNUMBER('1-4'!AT108),'1-4'!AT108, IF(ISNUMBER('1-4'!AU108),'1-4'!AU108, IF(ISNUMBER('1-4'!AV108),'1-4'!AV108, "XXX")))))</f>
        <v>2</v>
      </c>
      <c r="G108" s="176">
        <f>IF(ISNUMBER('1-5'!K107),'1-5'!K107, "XXX")</f>
        <v>4</v>
      </c>
      <c r="H108" s="176">
        <f>IF(ISNUMBER('2-1-1'!K108), '2-1-1'!K108, IF(ISNUMBER('2-1-1'!L108), '2-1-1'!L108, IF(ISNUMBER('2-1-1'!M108), '2-1-1'!M108, "XXX")))</f>
        <v>0.54857142857142849</v>
      </c>
      <c r="I108" s="176">
        <f>IF(ISNUMBER('2-1-2'!F107),'2-1-2'!F107, "XXX")</f>
        <v>0.46927999999999997</v>
      </c>
      <c r="J108" s="176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176">
        <f>IF(ISNUMBER('2-2-2'!K108),'2-2-2'!K108,IF(ISNUMBER('2-2-2'!L108),'2-2-2'!L108,IF(ISNUMBER('2-2-2'!J108),'2-2-2'!J108,IF(ISNUMBER('2-2-2'!M108),'2-2-2'!M108,"XXX"))))</f>
        <v>0.57571428571428573</v>
      </c>
      <c r="L108" s="176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176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176">
        <f>IF(ISNUMBER('2-4-1'!Y108),'2-4-1'!Y108,IF(ISNUMBER('2-4-1'!X108),'2-4-1'!X108,IF(ISNUMBER('2-4-1'!Z108),'2-4-1'!Z108,IF(ISNUMBER('2-4-1'!W108),'2-4-1'!W108,IF(ISNUMBER('2-4-1'!V108),'2-4-1'!V108,'2019'!N108)))))</f>
        <v>11.2</v>
      </c>
      <c r="O108" s="176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176">
        <f>IF(ISNUMBER('2-5-1'!H340), '2-5-1'!H340, "XXX")</f>
        <v>0.35950784683227538</v>
      </c>
      <c r="Q108" s="176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176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176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176">
        <f>IF(ISNUMBER('2-7-1'!K108), '2-7-1'!K108, IF(ISNUMBER('2-7-1'!L108), '2-7-1'!L108, IF(ISNUMBER('2-7-1'!J108), '2-7-1'!J108, IF(ISNUMBER('2-7-1'!M108), '2-7-1'!M108, "XXX"))))</f>
        <v>0.57428571428571418</v>
      </c>
      <c r="U108" s="176">
        <f>IF(ISNUMBER('2-7-2'!K108), '2-7-2'!K108, IF(ISNUMBER('2-7-2'!L108), '2-7-2'!L108, IF(ISNUMBER('2-7-2'!J108), '2-7-2'!J108, IF(ISNUMBER('2-7-2'!M108), '2-7-2'!M108, "XXX"))))</f>
        <v>0.5</v>
      </c>
      <c r="V108" s="176">
        <f>IF(ISNUMBER('2-8-1'!K108), '2-8-1'!K108, IF(ISNUMBER('2-8-1'!L108), '2-8-1'!L108, IF(ISNUMBER('2-8-1'!J108), '2-8-1'!J108, IF(ISNUMBER('2-8-1'!M108), '2-8-1'!M108, "XXX"))))</f>
        <v>0.73428571428571421</v>
      </c>
      <c r="W108" s="176">
        <f>IF(ISNUMBER('2-8-2'!K108), '2-8-2'!K108, IF(ISNUMBER('2-8-2'!L108), '2-8-2'!L108, IF(ISNUMBER('2-8-2'!J108), '2-8-2'!J108, IF(ISNUMBER('2-8-2'!M108), '2-8-2'!M108, "XXX"))))</f>
        <v>0.52285714285714291</v>
      </c>
      <c r="X108" s="176">
        <f>IF(ISNUMBER('3-1'!L107), '3-1'!L107, "XXX")</f>
        <v>0.44700000000000001</v>
      </c>
      <c r="Y108" s="224">
        <f>'3-2'!T107</f>
        <v>-0.18176545199999999</v>
      </c>
    </row>
    <row r="109" spans="1:25" ht="15">
      <c r="A109" s="19" t="s">
        <v>116</v>
      </c>
      <c r="B109" s="166" t="s">
        <v>116</v>
      </c>
      <c r="C109" s="175">
        <f>IF(ISNUMBER('1-1'!K109),'1-1'!K109, "XXX")</f>
        <v>1.5</v>
      </c>
      <c r="D109" s="175" t="str">
        <f>IF(UCDP!AB109, UCDP!AB109, "0.0")</f>
        <v>0.0</v>
      </c>
      <c r="E109" s="176">
        <f>IF(ISNUMBER('1-3'!L109), '1-3'!L109, IF(ISNUMBER('1-3'!M109), '1-3'!M109, IF(ISNUMBER('1-3'!P109), '1-3'!P109, IF(ISNUMBER('1-3'!Q109), '1-3'!Q109, "XXX"))))</f>
        <v>103.16666666666669</v>
      </c>
      <c r="F109" s="176">
        <f>IF(ISNUMBER('1-4'!AR109),'1-4'!AR109, IF(ISNUMBER('1-4'!AS109),'1-4'!AS109, IF(ISNUMBER('1-4'!AT109),'1-4'!AT109, IF(ISNUMBER('1-4'!AU109),'1-4'!AU109, IF(ISNUMBER('1-4'!AV109),'1-4'!AV109, "XXX")))))</f>
        <v>1</v>
      </c>
      <c r="G109" s="176">
        <f>IF(ISNUMBER('1-5'!K108),'1-5'!K108, "XXX")</f>
        <v>1.6</v>
      </c>
      <c r="H109" s="176">
        <f>IF(ISNUMBER('2-1-1'!K109), '2-1-1'!K109, IF(ISNUMBER('2-1-1'!L109), '2-1-1'!L109, IF(ISNUMBER('2-1-1'!M109), '2-1-1'!M109, "XXX")))</f>
        <v>0.70428571428571418</v>
      </c>
      <c r="I109" s="176">
        <f>IF(ISNUMBER('2-1-2'!F108),'2-1-2'!F108, "XXX")</f>
        <v>0.72763999999999995</v>
      </c>
      <c r="J109" s="176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176">
        <f>IF(ISNUMBER('2-2-2'!K109),'2-2-2'!K109,IF(ISNUMBER('2-2-2'!L109),'2-2-2'!L109,IF(ISNUMBER('2-2-2'!J109),'2-2-2'!J109,IF(ISNUMBER('2-2-2'!M109),'2-2-2'!M109,"XXX"))))</f>
        <v>0.76857142857142857</v>
      </c>
      <c r="L109" s="176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176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176">
        <f>IF(ISNUMBER('2-4-1'!Y109),'2-4-1'!Y109,IF(ISNUMBER('2-4-1'!X109),'2-4-1'!X109,IF(ISNUMBER('2-4-1'!Z109),'2-4-1'!Z109,IF(ISNUMBER('2-4-1'!W109),'2-4-1'!W109,IF(ISNUMBER('2-4-1'!V109),'2-4-1'!V109,'2019'!N109)))))</f>
        <v>23.908999999999999</v>
      </c>
      <c r="O109" s="176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176" t="str">
        <f>IF(ISNUMBER('2-5-1'!H341), '2-5-1'!H341, "XXX")</f>
        <v>XXX</v>
      </c>
      <c r="Q109" s="176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176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176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176">
        <f>IF(ISNUMBER('2-7-1'!K109), '2-7-1'!K109, IF(ISNUMBER('2-7-1'!L109), '2-7-1'!L109, IF(ISNUMBER('2-7-1'!J109), '2-7-1'!J109, IF(ISNUMBER('2-7-1'!M109), '2-7-1'!M109, "XXX"))))</f>
        <v>0.87285714285714289</v>
      </c>
      <c r="U109" s="176">
        <f>IF(ISNUMBER('2-7-2'!K109), '2-7-2'!K109, IF(ISNUMBER('2-7-2'!L109), '2-7-2'!L109, IF(ISNUMBER('2-7-2'!J109), '2-7-2'!J109, IF(ISNUMBER('2-7-2'!M109), '2-7-2'!M109, "XXX"))))</f>
        <v>0.85357142857142854</v>
      </c>
      <c r="V109" s="176">
        <f>IF(ISNUMBER('2-8-1'!K109), '2-8-1'!K109, IF(ISNUMBER('2-8-1'!L109), '2-8-1'!L109, IF(ISNUMBER('2-8-1'!J109), '2-8-1'!J109, IF(ISNUMBER('2-8-1'!M109), '2-8-1'!M109, "XXX"))))</f>
        <v>0.71857142857142864</v>
      </c>
      <c r="W109" s="176">
        <f>IF(ISNUMBER('2-8-2'!K109), '2-8-2'!K109, IF(ISNUMBER('2-8-2'!L109), '2-8-2'!L109, IF(ISNUMBER('2-8-2'!J109), '2-8-2'!J109, IF(ISNUMBER('2-8-2'!M109), '2-8-2'!M109, "XXX"))))</f>
        <v>0.73714285714285721</v>
      </c>
      <c r="X109" s="176">
        <f>IF(ISNUMBER('3-1'!L108), '3-1'!L108, "XXX")</f>
        <v>0.89700000000000002</v>
      </c>
      <c r="Y109" s="224">
        <f>'3-2'!T108</f>
        <v>1.683332324</v>
      </c>
    </row>
    <row r="110" spans="1:25" ht="15">
      <c r="A110" s="19" t="s">
        <v>117</v>
      </c>
      <c r="B110" s="166" t="s">
        <v>117</v>
      </c>
      <c r="C110" s="175">
        <f>IF(ISNUMBER('1-1'!K110),'1-1'!K110, "XXX")</f>
        <v>2</v>
      </c>
      <c r="D110" s="175" t="str">
        <f>IF(UCDP!AB110, UCDP!AB110, "0.0")</f>
        <v>0.0</v>
      </c>
      <c r="E110" s="176">
        <f>IF(ISNUMBER('1-3'!L110), '1-3'!L110, IF(ISNUMBER('1-3'!M110), '1-3'!M110, IF(ISNUMBER('1-3'!P110), '1-3'!P110, IF(ISNUMBER('1-3'!Q110), '1-3'!Q110, "XXX"))))</f>
        <v>105</v>
      </c>
      <c r="F110" s="176">
        <f>IF(ISNUMBER('1-4'!AR110),'1-4'!AR110, IF(ISNUMBER('1-4'!AS110),'1-4'!AS110, IF(ISNUMBER('1-4'!AT110),'1-4'!AT110, IF(ISNUMBER('1-4'!AU110),'1-4'!AU110, IF(ISNUMBER('1-4'!AV110),'1-4'!AV110, "XXX")))))</f>
        <v>2</v>
      </c>
      <c r="G110" s="176">
        <f>IF(ISNUMBER('1-5'!K109),'1-5'!K109, "XXX")</f>
        <v>7.4</v>
      </c>
      <c r="H110" s="176">
        <f>IF(ISNUMBER('2-1-1'!K110), '2-1-1'!K110, IF(ISNUMBER('2-1-1'!L110), '2-1-1'!L110, IF(ISNUMBER('2-1-1'!M110), '2-1-1'!M110, "XXX")))</f>
        <v>0.68857142857142861</v>
      </c>
      <c r="I110" s="176">
        <f>IF(ISNUMBER('2-1-2'!F109),'2-1-2'!F109, "XXX")</f>
        <v>0.51471</v>
      </c>
      <c r="J110" s="176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176">
        <f>IF(ISNUMBER('2-2-2'!K110),'2-2-2'!K110,IF(ISNUMBER('2-2-2'!L110),'2-2-2'!L110,IF(ISNUMBER('2-2-2'!J110),'2-2-2'!J110,IF(ISNUMBER('2-2-2'!M110),'2-2-2'!M110,"XXX"))))</f>
        <v>0.55285714285714282</v>
      </c>
      <c r="L110" s="176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176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176">
        <f>IF(ISNUMBER('2-4-1'!Y110),'2-4-1'!Y110,IF(ISNUMBER('2-4-1'!X110),'2-4-1'!X110,IF(ISNUMBER('2-4-1'!Z110),'2-4-1'!Z110,IF(ISNUMBER('2-4-1'!W110),'2-4-1'!W110,IF(ISNUMBER('2-4-1'!V110),'2-4-1'!V110,'2019'!N110)))))</f>
        <v>3.8344981753949403</v>
      </c>
      <c r="O110" s="176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176" t="str">
        <f>IF(ISNUMBER('2-5-1'!H342), '2-5-1'!H342, "XXX")</f>
        <v>XXX</v>
      </c>
      <c r="Q110" s="176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176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176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176">
        <f>IF(ISNUMBER('2-7-1'!K110), '2-7-1'!K110, IF(ISNUMBER('2-7-1'!L110), '2-7-1'!L110, IF(ISNUMBER('2-7-1'!J110), '2-7-1'!J110, IF(ISNUMBER('2-7-1'!M110), '2-7-1'!M110, "XXX"))))</f>
        <v>0.74857142857142855</v>
      </c>
      <c r="U110" s="176">
        <f>IF(ISNUMBER('2-7-2'!K110), '2-7-2'!K110, IF(ISNUMBER('2-7-2'!L110), '2-7-2'!L110, IF(ISNUMBER('2-7-2'!J110), '2-7-2'!J110, IF(ISNUMBER('2-7-2'!M110), '2-7-2'!M110, "XXX"))))</f>
        <v>0.65571428571428569</v>
      </c>
      <c r="V110" s="176">
        <f>IF(ISNUMBER('2-8-1'!K110), '2-8-1'!K110, IF(ISNUMBER('2-8-1'!L110), '2-8-1'!L110, IF(ISNUMBER('2-8-1'!J110), '2-8-1'!J110, IF(ISNUMBER('2-8-1'!M110), '2-8-1'!M110, "XXX"))))</f>
        <v>0.69857142857142851</v>
      </c>
      <c r="W110" s="176">
        <f>IF(ISNUMBER('2-8-2'!K110), '2-8-2'!K110, IF(ISNUMBER('2-8-2'!L110), '2-8-2'!L110, IF(ISNUMBER('2-8-2'!J110), '2-8-2'!J110, IF(ISNUMBER('2-8-2'!M110), '2-8-2'!M110, "XXX"))))</f>
        <v>0.63142857142857145</v>
      </c>
      <c r="X110" s="176">
        <f>IF(ISNUMBER('3-1'!L109), '3-1'!L109, "XXX")</f>
        <v>0.17699999999999999</v>
      </c>
      <c r="Y110" s="224">
        <f>'3-2'!T109</f>
        <v>-0.98600286199999998</v>
      </c>
    </row>
    <row r="111" spans="1:25" ht="15">
      <c r="A111" s="19" t="s">
        <v>118</v>
      </c>
      <c r="B111" s="166" t="s">
        <v>118</v>
      </c>
      <c r="C111" s="175">
        <f>IF(ISNUMBER('1-1'!K111),'1-1'!K111, "XXX")</f>
        <v>9.6</v>
      </c>
      <c r="D111" s="175">
        <f>IF(UCDP!AB111, UCDP!AB111, "0.0")</f>
        <v>5.4251944452425087E-2</v>
      </c>
      <c r="E111" s="176">
        <f>IF(ISNUMBER('1-3'!L111), '1-3'!L111, IF(ISNUMBER('1-3'!M111), '1-3'!M111, IF(ISNUMBER('1-3'!P111), '1-3'!P111, IF(ISNUMBER('1-3'!Q111), '1-3'!Q111, "XXX"))))</f>
        <v>49</v>
      </c>
      <c r="F111" s="176">
        <f>IF(ISNUMBER('1-4'!AR111),'1-4'!AR111, IF(ISNUMBER('1-4'!AS111),'1-4'!AS111, IF(ISNUMBER('1-4'!AT111),'1-4'!AT111, IF(ISNUMBER('1-4'!AU111),'1-4'!AU111, IF(ISNUMBER('1-4'!AV111),'1-4'!AV111, "XXX")))))</f>
        <v>4</v>
      </c>
      <c r="G111" s="176">
        <f>IF(ISNUMBER('1-5'!K110),'1-5'!K110, "XXX")</f>
        <v>8.1999999999999993</v>
      </c>
      <c r="H111" s="176">
        <f>IF(ISNUMBER('2-1-1'!K111), '2-1-1'!K111, IF(ISNUMBER('2-1-1'!L111), '2-1-1'!L111, IF(ISNUMBER('2-1-1'!M111), '2-1-1'!M111, "XXX")))</f>
        <v>0.39285714285714285</v>
      </c>
      <c r="I111" s="176">
        <f>IF(ISNUMBER('2-1-2'!F110),'2-1-2'!F110, "XXX")</f>
        <v>0.12989000000000001</v>
      </c>
      <c r="J111" s="176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176">
        <f>IF(ISNUMBER('2-2-2'!K111),'2-2-2'!K111,IF(ISNUMBER('2-2-2'!L111),'2-2-2'!L111,IF(ISNUMBER('2-2-2'!J111),'2-2-2'!J111,IF(ISNUMBER('2-2-2'!M111),'2-2-2'!M111,"XXX"))))</f>
        <v>0.42571428571428571</v>
      </c>
      <c r="L111" s="176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176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176">
        <f>IF(ISNUMBER('2-4-1'!Y111),'2-4-1'!Y111,IF(ISNUMBER('2-4-1'!X111),'2-4-1'!X111,IF(ISNUMBER('2-4-1'!Z111),'2-4-1'!Z111,IF(ISNUMBER('2-4-1'!W111),'2-4-1'!W111,IF(ISNUMBER('2-4-1'!V111),'2-4-1'!V111,'2019'!N111)))))</f>
        <v>0.16897951904769309</v>
      </c>
      <c r="O111" s="176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176">
        <f>IF(ISNUMBER('2-5-1'!H343), '2-5-1'!H343, "XXX")</f>
        <v>0.1235242486000061</v>
      </c>
      <c r="Q111" s="176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176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176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176">
        <f>IF(ISNUMBER('2-7-1'!K111), '2-7-1'!K111, IF(ISNUMBER('2-7-1'!L111), '2-7-1'!L111, IF(ISNUMBER('2-7-1'!J111), '2-7-1'!J111, IF(ISNUMBER('2-7-1'!M111), '2-7-1'!M111, "XXX"))))</f>
        <v>0.49285714285714288</v>
      </c>
      <c r="U111" s="176">
        <f>IF(ISNUMBER('2-7-2'!K111), '2-7-2'!K111, IF(ISNUMBER('2-7-2'!L111), '2-7-2'!L111, IF(ISNUMBER('2-7-2'!J111), '2-7-2'!J111, IF(ISNUMBER('2-7-2'!M111), '2-7-2'!M111, "XXX"))))</f>
        <v>0.45214285714285712</v>
      </c>
      <c r="V111" s="176">
        <f>IF(ISNUMBER('2-8-1'!K111), '2-8-1'!K111, IF(ISNUMBER('2-8-1'!L111), '2-8-1'!L111, IF(ISNUMBER('2-8-1'!J111), '2-8-1'!J111, IF(ISNUMBER('2-8-1'!M111), '2-8-1'!M111, "XXX"))))</f>
        <v>0.59857142857142864</v>
      </c>
      <c r="W111" s="176">
        <f>IF(ISNUMBER('2-8-2'!K111), '2-8-2'!K111, IF(ISNUMBER('2-8-2'!L111), '2-8-2'!L111, IF(ISNUMBER('2-8-2'!J111), '2-8-2'!J111, IF(ISNUMBER('2-8-2'!M111), '2-8-2'!M111, "XXX"))))</f>
        <v>0.44428571428571428</v>
      </c>
      <c r="X111" s="176">
        <f>IF(ISNUMBER('3-1'!L110), '3-1'!L110, "XXX")</f>
        <v>0.40500000000000003</v>
      </c>
      <c r="Y111" s="224">
        <f>'3-2'!T110</f>
        <v>-0.63792008200000005</v>
      </c>
    </row>
    <row r="112" spans="1:25" ht="15">
      <c r="A112" s="19" t="s">
        <v>119</v>
      </c>
      <c r="B112" s="166" t="s">
        <v>119</v>
      </c>
      <c r="C112" s="175">
        <f>IF(ISNUMBER('1-1'!K112),'1-1'!K112, "XXX")</f>
        <v>2.9</v>
      </c>
      <c r="D112" s="175" t="str">
        <f>IF(UCDP!AB112, UCDP!AB112, "0.0")</f>
        <v>0.0</v>
      </c>
      <c r="E112" s="176">
        <f>IF(ISNUMBER('1-3'!L112), '1-3'!L112, IF(ISNUMBER('1-3'!M112), '1-3'!M112, IF(ISNUMBER('1-3'!P112), '1-3'!P112, IF(ISNUMBER('1-3'!Q112), '1-3'!Q112, "XXX"))))</f>
        <v>84.833333333333343</v>
      </c>
      <c r="F112" s="177">
        <f>'1-4'!AQ112</f>
        <v>1</v>
      </c>
      <c r="G112" s="176">
        <f>IF(ISNUMBER('1-5'!K111),'1-5'!K111, "XXX")</f>
        <v>4.5</v>
      </c>
      <c r="H112" s="176">
        <f>IF(ISNUMBER('2-1-1'!K112), '2-1-1'!K112, IF(ISNUMBER('2-1-1'!L112), '2-1-1'!L112, IF(ISNUMBER('2-1-1'!M112), '2-1-1'!M112, "XXX")))</f>
        <v>0.69285714285714273</v>
      </c>
      <c r="I112" s="176">
        <f>IF(ISNUMBER('2-1-2'!F111),'2-1-2'!F111, "XXX")</f>
        <v>0.42022999999999999</v>
      </c>
      <c r="J112" s="176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176">
        <f>IF(ISNUMBER('2-2-2'!K112),'2-2-2'!K112,IF(ISNUMBER('2-2-2'!L112),'2-2-2'!L112,IF(ISNUMBER('2-2-2'!J112),'2-2-2'!J112,IF(ISNUMBER('2-2-2'!M112),'2-2-2'!M112,"XXX"))))</f>
        <v>0.47285714285714286</v>
      </c>
      <c r="L112" s="176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176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176">
        <f>IF(ISNUMBER('2-4-1'!Y112),'2-4-1'!Y112,IF(ISNUMBER('2-4-1'!X112),'2-4-1'!X112,IF(ISNUMBER('2-4-1'!Z112),'2-4-1'!Z112,IF(ISNUMBER('2-4-1'!W112),'2-4-1'!W112,IF(ISNUMBER('2-4-1'!V112),'2-4-1'!V112,'2019'!N112)))))</f>
        <v>9.7905808163101398</v>
      </c>
      <c r="O112" s="176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176">
        <f>IF(ISNUMBER('2-5-1'!H344), '2-5-1'!H344, "XXX")</f>
        <v>0.29505276679992676</v>
      </c>
      <c r="Q112" s="176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176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176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176">
        <f>IF(ISNUMBER('2-7-1'!K112), '2-7-1'!K112, IF(ISNUMBER('2-7-1'!L112), '2-7-1'!L112, IF(ISNUMBER('2-7-1'!J112), '2-7-1'!J112, IF(ISNUMBER('2-7-1'!M112), '2-7-1'!M112, "XXX"))))</f>
        <v>0.69714285714285718</v>
      </c>
      <c r="U112" s="176">
        <f>IF(ISNUMBER('2-7-2'!K112), '2-7-2'!K112, IF(ISNUMBER('2-7-2'!L112), '2-7-2'!L112, IF(ISNUMBER('2-7-2'!J112), '2-7-2'!J112, IF(ISNUMBER('2-7-2'!M112), '2-7-2'!M112, "XXX"))))</f>
        <v>0.42285714285714288</v>
      </c>
      <c r="V112" s="176">
        <f>IF(ISNUMBER('2-8-1'!K112), '2-8-1'!K112, IF(ISNUMBER('2-8-1'!L112), '2-8-1'!L112, IF(ISNUMBER('2-8-1'!J112), '2-8-1'!J112, IF(ISNUMBER('2-8-1'!M112), '2-8-1'!M112, "XXX"))))</f>
        <v>0.69571428571428573</v>
      </c>
      <c r="W112" s="176">
        <f>IF(ISNUMBER('2-8-2'!K112), '2-8-2'!K112, IF(ISNUMBER('2-8-2'!L112), '2-8-2'!L112, IF(ISNUMBER('2-8-2'!J112), '2-8-2'!J112, IF(ISNUMBER('2-8-2'!M112), '2-8-2'!M112, "XXX"))))</f>
        <v>0.50285714285714289</v>
      </c>
      <c r="X112" s="176">
        <f>IF(ISNUMBER('3-1'!L111), '3-1'!L111, "XXX")</f>
        <v>0.75900000000000001</v>
      </c>
      <c r="Y112" s="224">
        <f>'3-2'!T111</f>
        <v>0.56299054599999998</v>
      </c>
    </row>
    <row r="113" spans="1:25" ht="15">
      <c r="A113" s="19" t="s">
        <v>120</v>
      </c>
      <c r="B113" s="166" t="s">
        <v>120</v>
      </c>
      <c r="C113" s="175">
        <f>IF(ISNUMBER('1-1'!K113),'1-1'!K113, "XXX")</f>
        <v>7</v>
      </c>
      <c r="D113" s="175" t="str">
        <f>IF(UCDP!AB113, UCDP!AB113, "0.0")</f>
        <v>0.0</v>
      </c>
      <c r="E113" s="176" t="str">
        <f>IF(ISNUMBER('1-3'!L113), '1-3'!L113, IF(ISNUMBER('1-3'!M113), '1-3'!M113, IF(ISNUMBER('1-3'!P113), '1-3'!P113, IF(ISNUMBER('1-3'!Q113), '1-3'!Q113, "XXX"))))</f>
        <v>XXX</v>
      </c>
      <c r="F113" s="176">
        <f>IF(ISNUMBER('1-4'!AR113),'1-4'!AR113, IF(ISNUMBER('1-4'!AS113),'1-4'!AS113, IF(ISNUMBER('1-4'!AT113),'1-4'!AT113, IF(ISNUMBER('1-4'!AU113),'1-4'!AU113, IF(ISNUMBER('1-4'!AV113),'1-4'!AV113, "XXX")))))</f>
        <v>2</v>
      </c>
      <c r="G113" s="176">
        <f>IF(ISNUMBER('1-5'!K112),'1-5'!K112, "XXX")</f>
        <v>7.1</v>
      </c>
      <c r="H113" s="176" t="str">
        <f>IF(ISNUMBER('2-1-1'!K113), '2-1-1'!K113, IF(ISNUMBER('2-1-1'!L113), '2-1-1'!L113, IF(ISNUMBER('2-1-1'!M113), '2-1-1'!M113, "XXX")))</f>
        <v>XXX</v>
      </c>
      <c r="I113" s="176">
        <f>IF(ISNUMBER('2-1-2'!F112),'2-1-2'!F112, "XXX")</f>
        <v>7.3929999999999996E-2</v>
      </c>
      <c r="J113" s="176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176" t="str">
        <f>IF(ISNUMBER('2-2-2'!K113),'2-2-2'!K113,IF(ISNUMBER('2-2-2'!L113),'2-2-2'!L113,IF(ISNUMBER('2-2-2'!J113),'2-2-2'!J113,IF(ISNUMBER('2-2-2'!M113),'2-2-2'!M113,"XXX"))))</f>
        <v>XXX</v>
      </c>
      <c r="L113" s="176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176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176">
        <f>IF(ISNUMBER('2-4-1'!Y113),'2-4-1'!Y113,IF(ISNUMBER('2-4-1'!X113),'2-4-1'!X113,IF(ISNUMBER('2-4-1'!Z113),'2-4-1'!Z113,IF(ISNUMBER('2-4-1'!W113),'2-4-1'!W113,IF(ISNUMBER('2-4-1'!V113),'2-4-1'!V113,'2019'!N113)))))</f>
        <v>3.5655427199999998</v>
      </c>
      <c r="O113" s="176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176">
        <f>IF(ISNUMBER('2-5-1'!H345), '2-5-1'!H345, "XXX")</f>
        <v>1.1170576326549053E-3</v>
      </c>
      <c r="Q113" s="176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176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176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176" t="str">
        <f>IF(ISNUMBER('2-7-1'!K113), '2-7-1'!K113, IF(ISNUMBER('2-7-1'!L113), '2-7-1'!L113, IF(ISNUMBER('2-7-1'!J113), '2-7-1'!J113, IF(ISNUMBER('2-7-1'!M113), '2-7-1'!M113, "XXX"))))</f>
        <v>XXX</v>
      </c>
      <c r="U113" s="176" t="str">
        <f>IF(ISNUMBER('2-7-2'!K113), '2-7-2'!K113, IF(ISNUMBER('2-7-2'!L113), '2-7-2'!L113, IF(ISNUMBER('2-7-2'!J113), '2-7-2'!J113, IF(ISNUMBER('2-7-2'!M113), '2-7-2'!M113, "XXX"))))</f>
        <v>XXX</v>
      </c>
      <c r="V113" s="176" t="str">
        <f>IF(ISNUMBER('2-8-1'!K113), '2-8-1'!K113, IF(ISNUMBER('2-8-1'!L113), '2-8-1'!L113, IF(ISNUMBER('2-8-1'!J113), '2-8-1'!J113, IF(ISNUMBER('2-8-1'!M113), '2-8-1'!M113, "XXX"))))</f>
        <v>XXX</v>
      </c>
      <c r="W113" s="176" t="str">
        <f>IF(ISNUMBER('2-8-2'!K113), '2-8-2'!K113, IF(ISNUMBER('2-8-2'!L113), '2-8-2'!L113, IF(ISNUMBER('2-8-2'!J113), '2-8-2'!J113, IF(ISNUMBER('2-8-2'!M113), '2-8-2'!M113, "XXX"))))</f>
        <v>XXX</v>
      </c>
      <c r="X113" s="176">
        <f>IF(ISNUMBER('3-1'!L112), '3-1'!L112, "XXX")</f>
        <v>0.40899999999999997</v>
      </c>
      <c r="Y113" s="224">
        <f>'3-2'!T112</f>
        <v>0.203920245</v>
      </c>
    </row>
    <row r="114" spans="1:25" ht="15">
      <c r="A114" s="19" t="s">
        <v>121</v>
      </c>
      <c r="B114" s="166" t="s">
        <v>121</v>
      </c>
      <c r="C114" s="175">
        <f>IF(ISNUMBER('1-1'!K114),'1-1'!K114, "XXX")</f>
        <v>4.5</v>
      </c>
      <c r="D114" s="175" t="str">
        <f>IF(UCDP!AB114, UCDP!AB114, "0.0")</f>
        <v>0.0</v>
      </c>
      <c r="E114" s="176">
        <f>IF(ISNUMBER('1-3'!L114), '1-3'!L114, IF(ISNUMBER('1-3'!M114), '1-3'!M114, IF(ISNUMBER('1-3'!P114), '1-3'!P114, IF(ISNUMBER('1-3'!Q114), '1-3'!Q114, "XXX"))))</f>
        <v>64.5</v>
      </c>
      <c r="F114" s="176">
        <f>IF(ISNUMBER('1-4'!AR114),'1-4'!AR114, IF(ISNUMBER('1-4'!AS114),'1-4'!AS114, IF(ISNUMBER('1-4'!AT114),'1-4'!AT114, IF(ISNUMBER('1-4'!AU114),'1-4'!AU114, IF(ISNUMBER('1-4'!AV114),'1-4'!AV114, "XXX")))))</f>
        <v>1</v>
      </c>
      <c r="G114" s="176">
        <f>IF(ISNUMBER('1-5'!K113),'1-5'!K113, "XXX")</f>
        <v>6.1</v>
      </c>
      <c r="H114" s="176">
        <f>IF(ISNUMBER('2-1-1'!K114), '2-1-1'!K114, IF(ISNUMBER('2-1-1'!L114), '2-1-1'!L114, IF(ISNUMBER('2-1-1'!M114), '2-1-1'!M114, "XXX")))</f>
        <v>0.3671428571428571</v>
      </c>
      <c r="I114" s="176">
        <f>IF(ISNUMBER('2-1-2'!F113),'2-1-2'!F113, "XXX")</f>
        <v>0.25439000000000001</v>
      </c>
      <c r="J114" s="176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176">
        <f>IF(ISNUMBER('2-2-2'!K114),'2-2-2'!K114,IF(ISNUMBER('2-2-2'!L114),'2-2-2'!L114,IF(ISNUMBER('2-2-2'!J114),'2-2-2'!J114,IF(ISNUMBER('2-2-2'!M114),'2-2-2'!M114,"XXX"))))</f>
        <v>0.29714285714285715</v>
      </c>
      <c r="L114" s="176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176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176">
        <f>IF(ISNUMBER('2-4-1'!Y114),'2-4-1'!Y114,IF(ISNUMBER('2-4-1'!X114),'2-4-1'!X114,IF(ISNUMBER('2-4-1'!Z114),'2-4-1'!Z114,IF(ISNUMBER('2-4-1'!W114),'2-4-1'!W114,IF(ISNUMBER('2-4-1'!V114),'2-4-1'!V114,'2019'!N114)))))</f>
        <v>6.2</v>
      </c>
      <c r="O114" s="176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176">
        <f>IF(ISNUMBER('2-5-1'!H346), '2-5-1'!H346, "XXX")</f>
        <v>0.28224813938140869</v>
      </c>
      <c r="Q114" s="176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176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176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176">
        <f>IF(ISNUMBER('2-7-1'!K114), '2-7-1'!K114, IF(ISNUMBER('2-7-1'!L114), '2-7-1'!L114, IF(ISNUMBER('2-7-1'!J114), '2-7-1'!J114, IF(ISNUMBER('2-7-1'!M114), '2-7-1'!M114, "XXX"))))</f>
        <v>0.51857142857142857</v>
      </c>
      <c r="U114" s="176">
        <f>IF(ISNUMBER('2-7-2'!K114), '2-7-2'!K114, IF(ISNUMBER('2-7-2'!L114), '2-7-2'!L114, IF(ISNUMBER('2-7-2'!J114), '2-7-2'!J114, IF(ISNUMBER('2-7-2'!M114), '2-7-2'!M114, "XXX"))))</f>
        <v>0.30071428571428571</v>
      </c>
      <c r="V114" s="176">
        <f>IF(ISNUMBER('2-8-1'!K114), '2-8-1'!K114, IF(ISNUMBER('2-8-1'!L114), '2-8-1'!L114, IF(ISNUMBER('2-8-1'!J114), '2-8-1'!J114, IF(ISNUMBER('2-8-1'!M114), '2-8-1'!M114, "XXX"))))</f>
        <v>0.63</v>
      </c>
      <c r="W114" s="176">
        <f>IF(ISNUMBER('2-8-2'!K114), '2-8-2'!K114, IF(ISNUMBER('2-8-2'!L114), '2-8-2'!L114, IF(ISNUMBER('2-8-2'!J114), '2-8-2'!J114, IF(ISNUMBER('2-8-2'!M114), '2-8-2'!M114, "XXX"))))</f>
        <v>0.39571428571428574</v>
      </c>
      <c r="X114" s="176">
        <f>IF(ISNUMBER('3-1'!L113), '3-1'!L113, "XXX")</f>
        <v>0.58699999999999997</v>
      </c>
      <c r="Y114" s="224">
        <f>'3-2'!T113</f>
        <v>-1.3240838E-2</v>
      </c>
    </row>
    <row r="115" spans="1:25" ht="15">
      <c r="A115" s="19" t="s">
        <v>122</v>
      </c>
      <c r="B115" s="166" t="s">
        <v>122</v>
      </c>
      <c r="C115" s="175">
        <f>IF(ISNUMBER('1-1'!K115),'1-1'!K115, "XXX")</f>
        <v>3.7</v>
      </c>
      <c r="D115" s="175" t="str">
        <f>IF(UCDP!AB115, UCDP!AB115, "0.0")</f>
        <v>0.0</v>
      </c>
      <c r="E115" s="176">
        <f>IF(ISNUMBER('1-3'!L115), '1-3'!L115, IF(ISNUMBER('1-3'!M115), '1-3'!M115, IF(ISNUMBER('1-3'!P115), '1-3'!P115, IF(ISNUMBER('1-3'!Q115), '1-3'!Q115, "XXX"))))</f>
        <v>53.666666666666671</v>
      </c>
      <c r="F115" s="176">
        <f>IF(ISNUMBER('1-4'!AR115),'1-4'!AR115, IF(ISNUMBER('1-4'!AS115),'1-4'!AS115, IF(ISNUMBER('1-4'!AT115),'1-4'!AT115, IF(ISNUMBER('1-4'!AU115),'1-4'!AU115, IF(ISNUMBER('1-4'!AV115),'1-4'!AV115, "XXX")))))</f>
        <v>2</v>
      </c>
      <c r="G115" s="176">
        <f>IF(ISNUMBER('1-5'!K114),'1-5'!K114, "XXX")</f>
        <v>4.5</v>
      </c>
      <c r="H115" s="176">
        <f>IF(ISNUMBER('2-1-1'!K115), '2-1-1'!K115, IF(ISNUMBER('2-1-1'!L115), '2-1-1'!L115, IF(ISNUMBER('2-1-1'!M115), '2-1-1'!M115, "XXX")))</f>
        <v>0.5099999999999999</v>
      </c>
      <c r="I115" s="176">
        <f>IF(ISNUMBER('2-1-2'!F114),'2-1-2'!F114, "XXX")</f>
        <v>0.26891999999999999</v>
      </c>
      <c r="J115" s="176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176">
        <f>IF(ISNUMBER('2-2-2'!K115),'2-2-2'!K115,IF(ISNUMBER('2-2-2'!L115),'2-2-2'!L115,IF(ISNUMBER('2-2-2'!J115),'2-2-2'!J115,IF(ISNUMBER('2-2-2'!M115),'2-2-2'!M115,"XXX"))))</f>
        <v>0.3457142857142857</v>
      </c>
      <c r="L115" s="176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176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176">
        <f>IF(ISNUMBER('2-4-1'!Y115),'2-4-1'!Y115,IF(ISNUMBER('2-4-1'!X115),'2-4-1'!X115,IF(ISNUMBER('2-4-1'!Z115),'2-4-1'!Z115,IF(ISNUMBER('2-4-1'!W115),'2-4-1'!W115,IF(ISNUMBER('2-4-1'!V115),'2-4-1'!V115,'2019'!N115)))))</f>
        <v>5.4712455260000006</v>
      </c>
      <c r="O115" s="176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176">
        <f>IF(ISNUMBER('2-5-1'!H347), '2-5-1'!H347, "XXX")</f>
        <v>0.27695720195770263</v>
      </c>
      <c r="Q115" s="176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176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176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176">
        <f>IF(ISNUMBER('2-7-1'!K115), '2-7-1'!K115, IF(ISNUMBER('2-7-1'!L115), '2-7-1'!L115, IF(ISNUMBER('2-7-1'!J115), '2-7-1'!J115, IF(ISNUMBER('2-7-1'!M115), '2-7-1'!M115, "XXX"))))</f>
        <v>0.55285714285714282</v>
      </c>
      <c r="U115" s="176">
        <f>IF(ISNUMBER('2-7-2'!K115), '2-7-2'!K115, IF(ISNUMBER('2-7-2'!L115), '2-7-2'!L115, IF(ISNUMBER('2-7-2'!J115), '2-7-2'!J115, IF(ISNUMBER('2-7-2'!M115), '2-7-2'!M115, "XXX"))))</f>
        <v>0.40499999999999997</v>
      </c>
      <c r="V115" s="176">
        <f>IF(ISNUMBER('2-8-1'!K115), '2-8-1'!K115, IF(ISNUMBER('2-8-1'!L115), '2-8-1'!L115, IF(ISNUMBER('2-8-1'!J115), '2-8-1'!J115, IF(ISNUMBER('2-8-1'!M115), '2-8-1'!M115, "XXX"))))</f>
        <v>0.63571428571428579</v>
      </c>
      <c r="W115" s="176">
        <f>IF(ISNUMBER('2-8-2'!K115), '2-8-2'!K115, IF(ISNUMBER('2-8-2'!L115), '2-8-2'!L115, IF(ISNUMBER('2-8-2'!J115), '2-8-2'!J115, IF(ISNUMBER('2-8-2'!M115), '2-8-2'!M115, "XXX"))))</f>
        <v>0.40285714285714286</v>
      </c>
      <c r="X115" s="176">
        <f>IF(ISNUMBER('3-1'!L114), '3-1'!L114, "XXX")</f>
        <v>0.77500000000000002</v>
      </c>
      <c r="Y115" s="224">
        <f>'3-2'!T114</f>
        <v>0.31261381500000002</v>
      </c>
    </row>
    <row r="116" spans="1:25" ht="15">
      <c r="A116" s="19" t="s">
        <v>123</v>
      </c>
      <c r="B116" s="166" t="s">
        <v>123</v>
      </c>
      <c r="C116" s="175">
        <f>IF(ISNUMBER('1-1'!K116),'1-1'!K116, "XXX")</f>
        <v>6.6</v>
      </c>
      <c r="D116" s="175">
        <f>IF(UCDP!AB116, UCDP!AB116, "0.0")</f>
        <v>7.0961054531925458E-2</v>
      </c>
      <c r="E116" s="176">
        <f>IF(ISNUMBER('1-3'!L116), '1-3'!L116, IF(ISNUMBER('1-3'!M116), '1-3'!M116, IF(ISNUMBER('1-3'!P116), '1-3'!P116, IF(ISNUMBER('1-3'!Q116), '1-3'!Q116, "XXX"))))</f>
        <v>65</v>
      </c>
      <c r="F116" s="176">
        <f>IF(ISNUMBER('1-4'!AR116),'1-4'!AR116, IF(ISNUMBER('1-4'!AS116),'1-4'!AS116, IF(ISNUMBER('1-4'!AT116),'1-4'!AT116, IF(ISNUMBER('1-4'!AU116),'1-4'!AU116, IF(ISNUMBER('1-4'!AV116),'1-4'!AV116, "XXX")))))</f>
        <v>5</v>
      </c>
      <c r="G116" s="176">
        <f>IF(ISNUMBER('1-5'!K115),'1-5'!K115, "XXX")</f>
        <v>5.6</v>
      </c>
      <c r="H116" s="176">
        <f>IF(ISNUMBER('2-1-1'!K116), '2-1-1'!K116, IF(ISNUMBER('2-1-1'!L116), '2-1-1'!L116, IF(ISNUMBER('2-1-1'!M116), '2-1-1'!M116, "XXX")))</f>
        <v>0.48142857142857143</v>
      </c>
      <c r="I116" s="176">
        <f>IF(ISNUMBER('2-1-2'!F115),'2-1-2'!F115, "XXX")</f>
        <v>0.37908999999999998</v>
      </c>
      <c r="J116" s="176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176">
        <f>IF(ISNUMBER('2-2-2'!K116),'2-2-2'!K116,IF(ISNUMBER('2-2-2'!L116),'2-2-2'!L116,IF(ISNUMBER('2-2-2'!J116),'2-2-2'!J116,IF(ISNUMBER('2-2-2'!M116),'2-2-2'!M116,"XXX"))))</f>
        <v>0.5614285714285715</v>
      </c>
      <c r="L116" s="176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176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176">
        <f>IF(ISNUMBER('2-4-1'!Y116),'2-4-1'!Y116,IF(ISNUMBER('2-4-1'!X116),'2-4-1'!X116,IF(ISNUMBER('2-4-1'!Z116),'2-4-1'!Z116,IF(ISNUMBER('2-4-1'!W116),'2-4-1'!W116,IF(ISNUMBER('2-4-1'!V116),'2-4-1'!V116,'2019'!N116)))))</f>
        <v>2.2008126782801449</v>
      </c>
      <c r="O116" s="176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176">
        <f>IF(ISNUMBER('2-5-1'!H348), '2-5-1'!H348, "XXX")</f>
        <v>0.13316737413406371</v>
      </c>
      <c r="Q116" s="176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176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176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176">
        <f>IF(ISNUMBER('2-7-1'!K116), '2-7-1'!K116, IF(ISNUMBER('2-7-1'!L116), '2-7-1'!L116, IF(ISNUMBER('2-7-1'!J116), '2-7-1'!J116, IF(ISNUMBER('2-7-1'!M116), '2-7-1'!M116, "XXX"))))</f>
        <v>0.5842857142857143</v>
      </c>
      <c r="U116" s="176">
        <f>IF(ISNUMBER('2-7-2'!K116), '2-7-2'!K116, IF(ISNUMBER('2-7-2'!L116), '2-7-2'!L116, IF(ISNUMBER('2-7-2'!J116), '2-7-2'!J116, IF(ISNUMBER('2-7-2'!M116), '2-7-2'!M116, "XXX"))))</f>
        <v>0.43428571428571427</v>
      </c>
      <c r="V116" s="176">
        <f>IF(ISNUMBER('2-8-1'!K116), '2-8-1'!K116, IF(ISNUMBER('2-8-1'!L116), '2-8-1'!L116, IF(ISNUMBER('2-8-1'!J116), '2-8-1'!J116, IF(ISNUMBER('2-8-1'!M116), '2-8-1'!M116, "XXX"))))</f>
        <v>0.55999999999999994</v>
      </c>
      <c r="W116" s="176">
        <f>IF(ISNUMBER('2-8-2'!K116), '2-8-2'!K116, IF(ISNUMBER('2-8-2'!L116), '2-8-2'!L116, IF(ISNUMBER('2-8-2'!J116), '2-8-2'!J116, IF(ISNUMBER('2-8-2'!M116), '2-8-2'!M116, "XXX"))))</f>
        <v>0.45714285714285718</v>
      </c>
      <c r="X116" s="176">
        <f>IF(ISNUMBER('3-1'!L115), '3-1'!L115, "XXX")</f>
        <v>0.52200000000000002</v>
      </c>
      <c r="Y116" s="224">
        <f>'3-2'!T115</f>
        <v>0.20904333899999999</v>
      </c>
    </row>
    <row r="117" spans="1:25" ht="15">
      <c r="A117" s="19" t="s">
        <v>124</v>
      </c>
      <c r="B117" s="166" t="s">
        <v>124</v>
      </c>
      <c r="C117" s="175">
        <f>IF(ISNUMBER('1-1'!K117),'1-1'!K117, "XXX")</f>
        <v>3.1</v>
      </c>
      <c r="D117" s="175" t="str">
        <f>IF(UCDP!AB117, UCDP!AB117, "0.0")</f>
        <v>0.0</v>
      </c>
      <c r="E117" s="176">
        <f>IF(ISNUMBER('1-3'!L117), '1-3'!L117, IF(ISNUMBER('1-3'!M117), '1-3'!M117, IF(ISNUMBER('1-3'!P117), '1-3'!P117, IF(ISNUMBER('1-3'!Q117), '1-3'!Q117, "XXX"))))</f>
        <v>82.500000000000014</v>
      </c>
      <c r="F117" s="176">
        <f>IF(ISNUMBER('1-4'!AR117),'1-4'!AR117, IF(ISNUMBER('1-4'!AS117),'1-4'!AS117, IF(ISNUMBER('1-4'!AT117),'1-4'!AT117, IF(ISNUMBER('1-4'!AU117),'1-4'!AU117, IF(ISNUMBER('1-4'!AV117),'1-4'!AV117, "XXX")))))</f>
        <v>2</v>
      </c>
      <c r="G117" s="176">
        <f>IF(ISNUMBER('1-5'!K116),'1-5'!K116, "XXX")</f>
        <v>2.9</v>
      </c>
      <c r="H117" s="176">
        <f>IF(ISNUMBER('2-1-1'!K117), '2-1-1'!K117, IF(ISNUMBER('2-1-1'!L117), '2-1-1'!L117, IF(ISNUMBER('2-1-1'!M117), '2-1-1'!M117, "XXX")))</f>
        <v>0.62</v>
      </c>
      <c r="I117" s="176">
        <f>IF(ISNUMBER('2-1-2'!F116),'2-1-2'!F116, "XXX")</f>
        <v>0.58567999999999998</v>
      </c>
      <c r="J117" s="176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176">
        <f>IF(ISNUMBER('2-2-2'!K117),'2-2-2'!K117,IF(ISNUMBER('2-2-2'!L117),'2-2-2'!L117,IF(ISNUMBER('2-2-2'!J117),'2-2-2'!J117,IF(ISNUMBER('2-2-2'!M117),'2-2-2'!M117,"XXX"))))</f>
        <v>0.63714285714285712</v>
      </c>
      <c r="L117" s="176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176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176">
        <f>IF(ISNUMBER('2-4-1'!Y117),'2-4-1'!Y117,IF(ISNUMBER('2-4-1'!X117),'2-4-1'!X117,IF(ISNUMBER('2-4-1'!Z117),'2-4-1'!Z117,IF(ISNUMBER('2-4-1'!W117),'2-4-1'!W117,IF(ISNUMBER('2-4-1'!V117),'2-4-1'!V117,'2019'!N117)))))</f>
        <v>19.419</v>
      </c>
      <c r="O117" s="176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176">
        <f>IF(ISNUMBER('2-5-1'!H349), '2-5-1'!H349, "XXX")</f>
        <v>0.39336483478546141</v>
      </c>
      <c r="Q117" s="176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176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176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176">
        <f>IF(ISNUMBER('2-7-1'!K117), '2-7-1'!K117, IF(ISNUMBER('2-7-1'!L117), '2-7-1'!L117, IF(ISNUMBER('2-7-1'!J117), '2-7-1'!J117, IF(ISNUMBER('2-7-1'!M117), '2-7-1'!M117, "XXX"))))</f>
        <v>0.59714285714285709</v>
      </c>
      <c r="U117" s="176">
        <f>IF(ISNUMBER('2-7-2'!K117), '2-7-2'!K117, IF(ISNUMBER('2-7-2'!L117), '2-7-2'!L117, IF(ISNUMBER('2-7-2'!J117), '2-7-2'!J117, IF(ISNUMBER('2-7-2'!M117), '2-7-2'!M117, "XXX"))))</f>
        <v>0.50571428571428567</v>
      </c>
      <c r="V117" s="176">
        <f>IF(ISNUMBER('2-8-1'!K117), '2-8-1'!K117, IF(ISNUMBER('2-8-1'!L117), '2-8-1'!L117, IF(ISNUMBER('2-8-1'!J117), '2-8-1'!J117, IF(ISNUMBER('2-8-1'!M117), '2-8-1'!M117, "XXX"))))</f>
        <v>0.66285714285714281</v>
      </c>
      <c r="W117" s="176">
        <f>IF(ISNUMBER('2-8-2'!K117), '2-8-2'!K117, IF(ISNUMBER('2-8-2'!L117), '2-8-2'!L117, IF(ISNUMBER('2-8-2'!J117), '2-8-2'!J117, IF(ISNUMBER('2-8-2'!M117), '2-8-2'!M117, "XXX"))))</f>
        <v>0.44714285714285712</v>
      </c>
      <c r="X117" s="176">
        <f>IF(ISNUMBER('3-1'!L116), '3-1'!L116, "XXX")</f>
        <v>0.73799999999999999</v>
      </c>
      <c r="Y117" s="224">
        <f>'3-2'!T116</f>
        <v>0.87731838200000001</v>
      </c>
    </row>
    <row r="118" spans="1:25" ht="15">
      <c r="A118" s="19" t="s">
        <v>125</v>
      </c>
      <c r="B118" s="166" t="s">
        <v>125</v>
      </c>
      <c r="C118" s="175">
        <f>IF(ISNUMBER('1-1'!K118),'1-1'!K118, "XXX")</f>
        <v>2.5</v>
      </c>
      <c r="D118" s="175" t="str">
        <f>IF(UCDP!AB118, UCDP!AB118, "0.0")</f>
        <v>0.0</v>
      </c>
      <c r="E118" s="176">
        <f>IF(ISNUMBER('1-3'!L118), '1-3'!L118, IF(ISNUMBER('1-3'!M118), '1-3'!M118, IF(ISNUMBER('1-3'!P118), '1-3'!P118, IF(ISNUMBER('1-3'!Q118), '1-3'!Q118, "XXX"))))</f>
        <v>99.666666666666686</v>
      </c>
      <c r="F118" s="176">
        <f>IF(ISNUMBER('1-4'!AR118),'1-4'!AR118, IF(ISNUMBER('1-4'!AS118),'1-4'!AS118, IF(ISNUMBER('1-4'!AT118),'1-4'!AT118, IF(ISNUMBER('1-4'!AU118),'1-4'!AU118, IF(ISNUMBER('1-4'!AV118),'1-4'!AV118, "XXX")))))</f>
        <v>2</v>
      </c>
      <c r="G118" s="176">
        <f>IF(ISNUMBER('1-5'!K117),'1-5'!K117, "XXX")</f>
        <v>2</v>
      </c>
      <c r="H118" s="176">
        <f>IF(ISNUMBER('2-1-1'!K118), '2-1-1'!K118, IF(ISNUMBER('2-1-1'!L118), '2-1-1'!L118, IF(ISNUMBER('2-1-1'!M118), '2-1-1'!M118, "XXX")))</f>
        <v>0.78285714285714292</v>
      </c>
      <c r="I118" s="176">
        <f>IF(ISNUMBER('2-1-2'!F117),'2-1-2'!F117, "XXX")</f>
        <v>0.58379000000000003</v>
      </c>
      <c r="J118" s="176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176">
        <f>IF(ISNUMBER('2-2-2'!K118),'2-2-2'!K118,IF(ISNUMBER('2-2-2'!L118),'2-2-2'!L118,IF(ISNUMBER('2-2-2'!J118),'2-2-2'!J118,IF(ISNUMBER('2-2-2'!M118),'2-2-2'!M118,"XXX"))))</f>
        <v>0.69428571428571428</v>
      </c>
      <c r="L118" s="176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176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176">
        <f>IF(ISNUMBER('2-4-1'!Y118),'2-4-1'!Y118,IF(ISNUMBER('2-4-1'!X118),'2-4-1'!X118,IF(ISNUMBER('2-4-1'!Z118),'2-4-1'!Z118,IF(ISNUMBER('2-4-1'!W118),'2-4-1'!W118,IF(ISNUMBER('2-4-1'!V118),'2-4-1'!V118,'2019'!N118)))))</f>
        <v>24.1</v>
      </c>
      <c r="O118" s="176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176" t="str">
        <f>IF(ISNUMBER('2-5-1'!H350), '2-5-1'!H350, "XXX")</f>
        <v>XXX</v>
      </c>
      <c r="Q118" s="176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176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176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176">
        <f>IF(ISNUMBER('2-7-1'!K118), '2-7-1'!K118, IF(ISNUMBER('2-7-1'!L118), '2-7-1'!L118, IF(ISNUMBER('2-7-1'!J118), '2-7-1'!J118, IF(ISNUMBER('2-7-1'!M118), '2-7-1'!M118, "XXX"))))</f>
        <v>0.65428571428571425</v>
      </c>
      <c r="U118" s="176">
        <f>IF(ISNUMBER('2-7-2'!K118), '2-7-2'!K118, IF(ISNUMBER('2-7-2'!L118), '2-7-2'!L118, IF(ISNUMBER('2-7-2'!J118), '2-7-2'!J118, IF(ISNUMBER('2-7-2'!M118), '2-7-2'!M118, "XXX"))))</f>
        <v>0.57571428571428562</v>
      </c>
      <c r="V118" s="176">
        <f>IF(ISNUMBER('2-8-1'!K118), '2-8-1'!K118, IF(ISNUMBER('2-8-1'!L118), '2-8-1'!L118, IF(ISNUMBER('2-8-1'!J118), '2-8-1'!J118, IF(ISNUMBER('2-8-1'!M118), '2-8-1'!M118, "XXX"))))</f>
        <v>0.66857142857142848</v>
      </c>
      <c r="W118" s="176">
        <f>IF(ISNUMBER('2-8-2'!K118), '2-8-2'!K118, IF(ISNUMBER('2-8-2'!L118), '2-8-2'!L118, IF(ISNUMBER('2-8-2'!J118), '2-8-2'!J118, IF(ISNUMBER('2-8-2'!M118), '2-8-2'!M118, "XXX"))))</f>
        <v>0.43857142857142856</v>
      </c>
      <c r="X118" s="176">
        <f>IF(ISNUMBER('3-1'!L117), '3-1'!L117, "XXX")</f>
        <v>0.89200000000000002</v>
      </c>
      <c r="Y118" s="224">
        <f>'3-2'!T117</f>
        <v>1.1848610639999999</v>
      </c>
    </row>
    <row r="119" spans="1:25" ht="15">
      <c r="A119" s="19" t="s">
        <v>126</v>
      </c>
      <c r="B119" s="166" t="s">
        <v>126</v>
      </c>
      <c r="C119" s="175">
        <f>IF(ISNUMBER('1-1'!K119),'1-1'!K119, "XXX")</f>
        <v>2.9</v>
      </c>
      <c r="D119" s="175" t="str">
        <f>IF(UCDP!AB119, UCDP!AB119, "0.0")</f>
        <v>0.0</v>
      </c>
      <c r="E119" s="176">
        <f>IF(ISNUMBER('1-3'!L119), '1-3'!L119, IF(ISNUMBER('1-3'!M119), '1-3'!M119, IF(ISNUMBER('1-3'!P119), '1-3'!P119, IF(ISNUMBER('1-3'!Q119), '1-3'!Q119, "XXX"))))</f>
        <v>104.66666666666667</v>
      </c>
      <c r="F119" s="176">
        <f>IF(ISNUMBER('1-4'!AR119),'1-4'!AR119, IF(ISNUMBER('1-4'!AS119),'1-4'!AS119, IF(ISNUMBER('1-4'!AT119),'1-4'!AT119, IF(ISNUMBER('1-4'!AU119),'1-4'!AU119, IF(ISNUMBER('1-4'!AV119),'1-4'!AV119, "XXX")))))</f>
        <v>2</v>
      </c>
      <c r="G119" s="176">
        <f>IF(ISNUMBER('1-5'!K118),'1-5'!K118, "XXX")</f>
        <v>6.5</v>
      </c>
      <c r="H119" s="176">
        <f>IF(ISNUMBER('2-1-1'!K119), '2-1-1'!K119, IF(ISNUMBER('2-1-1'!L119), '2-1-1'!L119, IF(ISNUMBER('2-1-1'!M119), '2-1-1'!M119, "XXX")))</f>
        <v>0.80571428571428561</v>
      </c>
      <c r="I119" s="176">
        <f>IF(ISNUMBER('2-1-2'!F118),'2-1-2'!F118, "XXX")</f>
        <v>0.60407999999999995</v>
      </c>
      <c r="J119" s="176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176">
        <f>IF(ISNUMBER('2-2-2'!K119),'2-2-2'!K119,IF(ISNUMBER('2-2-2'!L119),'2-2-2'!L119,IF(ISNUMBER('2-2-2'!J119),'2-2-2'!J119,IF(ISNUMBER('2-2-2'!M119),'2-2-2'!M119,"XXX"))))</f>
        <v>0.82428571428571418</v>
      </c>
      <c r="L119" s="176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176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176">
        <f>IF(ISNUMBER('2-4-1'!Y119),'2-4-1'!Y119,IF(ISNUMBER('2-4-1'!X119),'2-4-1'!X119,IF(ISNUMBER('2-4-1'!Z119),'2-4-1'!Z119,IF(ISNUMBER('2-4-1'!W119),'2-4-1'!W119,IF(ISNUMBER('2-4-1'!V119),'2-4-1'!V119,'2019'!N119)))))</f>
        <v>0.9</v>
      </c>
      <c r="O119" s="176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176" t="str">
        <f>IF(ISNUMBER('2-5-1'!H351), '2-5-1'!H351, "XXX")</f>
        <v>XXX</v>
      </c>
      <c r="Q119" s="176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176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176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176">
        <f>IF(ISNUMBER('2-7-1'!K119), '2-7-1'!K119, IF(ISNUMBER('2-7-1'!L119), '2-7-1'!L119, IF(ISNUMBER('2-7-1'!J119), '2-7-1'!J119, IF(ISNUMBER('2-7-1'!M119), '2-7-1'!M119, "XXX"))))</f>
        <v>0.82285714285714284</v>
      </c>
      <c r="U119" s="176">
        <f>IF(ISNUMBER('2-7-2'!K119), '2-7-2'!K119, IF(ISNUMBER('2-7-2'!L119), '2-7-2'!L119, IF(ISNUMBER('2-7-2'!J119), '2-7-2'!J119, IF(ISNUMBER('2-7-2'!M119), '2-7-2'!M119, "XXX"))))</f>
        <v>0.81642857142857139</v>
      </c>
      <c r="V119" s="176">
        <f>IF(ISNUMBER('2-8-1'!K119), '2-8-1'!K119, IF(ISNUMBER('2-8-1'!L119), '2-8-1'!L119, IF(ISNUMBER('2-8-1'!J119), '2-8-1'!J119, IF(ISNUMBER('2-8-1'!M119), '2-8-1'!M119, "XXX"))))</f>
        <v>0.80571428571428572</v>
      </c>
      <c r="W119" s="176">
        <f>IF(ISNUMBER('2-8-2'!K119), '2-8-2'!K119, IF(ISNUMBER('2-8-2'!L119), '2-8-2'!L119, IF(ISNUMBER('2-8-2'!J119), '2-8-2'!J119, IF(ISNUMBER('2-8-2'!M119), '2-8-2'!M119, "XXX"))))</f>
        <v>0.78285714285714292</v>
      </c>
      <c r="X119" s="176">
        <f>IF(ISNUMBER('3-1'!L118), '3-1'!L118, "XXX")</f>
        <v>8.2000000000000003E-2</v>
      </c>
      <c r="Y119" s="224">
        <f>'3-2'!T118</f>
        <v>-1.0809990169999999</v>
      </c>
    </row>
    <row r="120" spans="1:25" ht="15">
      <c r="A120" s="19" t="s">
        <v>127</v>
      </c>
      <c r="B120" s="166" t="s">
        <v>127</v>
      </c>
      <c r="C120" s="175">
        <f>IF(ISNUMBER('1-1'!K120),'1-1'!K120, "XXX")</f>
        <v>3.8</v>
      </c>
      <c r="D120" s="175" t="str">
        <f>IF(UCDP!AB120, UCDP!AB120, "0.0")</f>
        <v>0.0</v>
      </c>
      <c r="E120" s="176">
        <f>IF(ISNUMBER('1-3'!L120), '1-3'!L120, IF(ISNUMBER('1-3'!M120), '1-3'!M120, IF(ISNUMBER('1-3'!P120), '1-3'!P120, IF(ISNUMBER('1-3'!Q120), '1-3'!Q120, "XXX"))))</f>
        <v>84</v>
      </c>
      <c r="F120" s="176">
        <f>IF(ISNUMBER('1-4'!AR120),'1-4'!AR120, IF(ISNUMBER('1-4'!AS120),'1-4'!AS120, IF(ISNUMBER('1-4'!AT120),'1-4'!AT120, IF(ISNUMBER('1-4'!AU120),'1-4'!AU120, IF(ISNUMBER('1-4'!AV120),'1-4'!AV120, "XXX")))))</f>
        <v>2</v>
      </c>
      <c r="G120" s="176">
        <f>IF(ISNUMBER('1-5'!K119),'1-5'!K119, "XXX")</f>
        <v>3.9</v>
      </c>
      <c r="H120" s="176">
        <f>IF(ISNUMBER('2-1-1'!K120), '2-1-1'!K120, IF(ISNUMBER('2-1-1'!L120), '2-1-1'!L120, IF(ISNUMBER('2-1-1'!M120), '2-1-1'!M120, "XXX")))</f>
        <v>0.51571428571428568</v>
      </c>
      <c r="I120" s="176">
        <f>IF(ISNUMBER('2-1-2'!F119),'2-1-2'!F119, "XXX")</f>
        <v>0.45329000000000003</v>
      </c>
      <c r="J120" s="176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176">
        <f>IF(ISNUMBER('2-2-2'!K120),'2-2-2'!K120,IF(ISNUMBER('2-2-2'!L120),'2-2-2'!L120,IF(ISNUMBER('2-2-2'!J120),'2-2-2'!J120,IF(ISNUMBER('2-2-2'!M120),'2-2-2'!M120,"XXX"))))</f>
        <v>0.55142857142857138</v>
      </c>
      <c r="L120" s="176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176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176">
        <f>IF(ISNUMBER('2-4-1'!Y120),'2-4-1'!Y120,IF(ISNUMBER('2-4-1'!X120),'2-4-1'!X120,IF(ISNUMBER('2-4-1'!Z120),'2-4-1'!Z120,IF(ISNUMBER('2-4-1'!W120),'2-4-1'!W120,IF(ISNUMBER('2-4-1'!V120),'2-4-1'!V120,'2019'!N120)))))</f>
        <v>14.8</v>
      </c>
      <c r="O120" s="176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176">
        <f>IF(ISNUMBER('2-5-1'!H352), '2-5-1'!H352, "XXX")</f>
        <v>0.25942456722259521</v>
      </c>
      <c r="Q120" s="176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176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176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176">
        <f>IF(ISNUMBER('2-7-1'!K120), '2-7-1'!K120, IF(ISNUMBER('2-7-1'!L120), '2-7-1'!L120, IF(ISNUMBER('2-7-1'!J120), '2-7-1'!J120, IF(ISNUMBER('2-7-1'!M120), '2-7-1'!M120, "XXX"))))</f>
        <v>0.57285714285714284</v>
      </c>
      <c r="U120" s="176">
        <f>IF(ISNUMBER('2-7-2'!K120), '2-7-2'!K120, IF(ISNUMBER('2-7-2'!L120), '2-7-2'!L120, IF(ISNUMBER('2-7-2'!J120), '2-7-2'!J120, IF(ISNUMBER('2-7-2'!M120), '2-7-2'!M120, "XXX"))))</f>
        <v>0.41642857142857143</v>
      </c>
      <c r="V120" s="176">
        <f>IF(ISNUMBER('2-8-1'!K120), '2-8-1'!K120, IF(ISNUMBER('2-8-1'!L120), '2-8-1'!L120, IF(ISNUMBER('2-8-1'!J120), '2-8-1'!J120, IF(ISNUMBER('2-8-1'!M120), '2-8-1'!M120, "XXX"))))</f>
        <v>0.62285714285714289</v>
      </c>
      <c r="W120" s="176">
        <f>IF(ISNUMBER('2-8-2'!K120), '2-8-2'!K120, IF(ISNUMBER('2-8-2'!L120), '2-8-2'!L120, IF(ISNUMBER('2-8-2'!J120), '2-8-2'!J120, IF(ISNUMBER('2-8-2'!M120), '2-8-2'!M120, "XXX"))))</f>
        <v>0.41428571428571426</v>
      </c>
      <c r="X120" s="176">
        <f>IF(ISNUMBER('3-1'!L119), '3-1'!L119, "XXX")</f>
        <v>0.73599999999999999</v>
      </c>
      <c r="Y120" s="224">
        <f>'3-2'!T119</f>
        <v>0.57976186299999999</v>
      </c>
    </row>
    <row r="121" spans="1:25" ht="15">
      <c r="A121" s="19" t="s">
        <v>194</v>
      </c>
      <c r="B121" s="166" t="s">
        <v>128</v>
      </c>
      <c r="C121" s="175">
        <f>IF(ISNUMBER('1-1'!K121),'1-1'!K121, "XXX")</f>
        <v>5.9</v>
      </c>
      <c r="D121" s="175">
        <f>IF(UCDP!AB121, UCDP!AB121, "0.0")</f>
        <v>5.2360021612985128E-3</v>
      </c>
      <c r="E121" s="176">
        <f>IF(ISNUMBER('1-3'!L121), '1-3'!L121, IF(ISNUMBER('1-3'!M121), '1-3'!M121, IF(ISNUMBER('1-3'!P121), '1-3'!P121, IF(ISNUMBER('1-3'!Q121), '1-3'!Q121, "XXX"))))</f>
        <v>70.833333333333343</v>
      </c>
      <c r="F121" s="176">
        <f>IF(ISNUMBER('1-4'!AR121),'1-4'!AR121, IF(ISNUMBER('1-4'!AS121),'1-4'!AS121, IF(ISNUMBER('1-4'!AT121),'1-4'!AT121, IF(ISNUMBER('1-4'!AU121),'1-4'!AU121, IF(ISNUMBER('1-4'!AV121),'1-4'!AV121, "XXX")))))</f>
        <v>4</v>
      </c>
      <c r="G121" s="176">
        <f>IF(ISNUMBER('1-5'!K120),'1-5'!K120, "XXX")</f>
        <v>9.4</v>
      </c>
      <c r="H121" s="176">
        <f>IF(ISNUMBER('2-1-1'!K121), '2-1-1'!K121, IF(ISNUMBER('2-1-1'!L121), '2-1-1'!L121, IF(ISNUMBER('2-1-1'!M121), '2-1-1'!M121, "XXX")))</f>
        <v>0.69571428571428573</v>
      </c>
      <c r="I121" s="176">
        <f>IF(ISNUMBER('2-1-2'!F120),'2-1-2'!F120, "XXX")</f>
        <v>0.60912999999999995</v>
      </c>
      <c r="J121" s="176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176">
        <f>IF(ISNUMBER('2-2-2'!K121),'2-2-2'!K121,IF(ISNUMBER('2-2-2'!L121),'2-2-2'!L121,IF(ISNUMBER('2-2-2'!J121),'2-2-2'!J121,IF(ISNUMBER('2-2-2'!M121),'2-2-2'!M121,"XXX"))))</f>
        <v>0.63285714285714278</v>
      </c>
      <c r="L121" s="176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176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176">
        <f>IF(ISNUMBER('2-4-1'!Y121),'2-4-1'!Y121,IF(ISNUMBER('2-4-1'!X121),'2-4-1'!X121,IF(ISNUMBER('2-4-1'!Z121),'2-4-1'!Z121,IF(ISNUMBER('2-4-1'!W121),'2-4-1'!W121,IF(ISNUMBER('2-4-1'!V121),'2-4-1'!V121,'2019'!N121)))))</f>
        <v>15.56062703564359</v>
      </c>
      <c r="O121" s="176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176">
        <f>IF(ISNUMBER('2-5-1'!H353), '2-5-1'!H353, "XXX")</f>
        <v>0.32162744998931886</v>
      </c>
      <c r="Q121" s="176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176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176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176">
        <f>IF(ISNUMBER('2-7-1'!K121), '2-7-1'!K121, IF(ISNUMBER('2-7-1'!L121), '2-7-1'!L121, IF(ISNUMBER('2-7-1'!J121), '2-7-1'!J121, IF(ISNUMBER('2-7-1'!M121), '2-7-1'!M121, "XXX"))))</f>
        <v>0.49000000000000005</v>
      </c>
      <c r="U121" s="176">
        <f>IF(ISNUMBER('2-7-2'!K121), '2-7-2'!K121, IF(ISNUMBER('2-7-2'!L121), '2-7-2'!L121, IF(ISNUMBER('2-7-2'!J121), '2-7-2'!J121, IF(ISNUMBER('2-7-2'!M121), '2-7-2'!M121, "XXX"))))</f>
        <v>0.46571428571428569</v>
      </c>
      <c r="V121" s="176">
        <f>IF(ISNUMBER('2-8-1'!K121), '2-8-1'!K121, IF(ISNUMBER('2-8-1'!L121), '2-8-1'!L121, IF(ISNUMBER('2-8-1'!J121), '2-8-1'!J121, IF(ISNUMBER('2-8-1'!M121), '2-8-1'!M121, "XXX"))))</f>
        <v>0.62142857142857133</v>
      </c>
      <c r="W121" s="176">
        <f>IF(ISNUMBER('2-8-2'!K121), '2-8-2'!K121, IF(ISNUMBER('2-8-2'!L121), '2-8-2'!L121, IF(ISNUMBER('2-8-2'!J121), '2-8-2'!J121, IF(ISNUMBER('2-8-2'!M121), '2-8-2'!M121, "XXX"))))</f>
        <v>0.46714285714285714</v>
      </c>
      <c r="X121" s="176">
        <f>IF(ISNUMBER('3-1'!L120), '3-1'!L120, "XXX")</f>
        <v>0.26900000000000002</v>
      </c>
      <c r="Y121" s="224">
        <f>'3-2'!T120</f>
        <v>-1.0615861419999999</v>
      </c>
    </row>
    <row r="122" spans="1:25" ht="15">
      <c r="A122" s="19" t="s">
        <v>129</v>
      </c>
      <c r="B122" s="166" t="s">
        <v>129</v>
      </c>
      <c r="C122" s="175">
        <f>IF(ISNUMBER('1-1'!K122),'1-1'!K122, "XXX")</f>
        <v>7.7</v>
      </c>
      <c r="D122" s="175">
        <f>IF(UCDP!AB122, UCDP!AB122, "0.0")</f>
        <v>4.5595893486316499E-2</v>
      </c>
      <c r="E122" s="176">
        <f>IF(ISNUMBER('1-3'!L122), '1-3'!L122, IF(ISNUMBER('1-3'!M122), '1-3'!M122, IF(ISNUMBER('1-3'!P122), '1-3'!P122, IF(ISNUMBER('1-3'!Q122), '1-3'!Q122, "XXX"))))</f>
        <v>106.00000000000001</v>
      </c>
      <c r="F122" s="176">
        <f>IF(ISNUMBER('1-4'!AR122),'1-4'!AR122, IF(ISNUMBER('1-4'!AS122),'1-4'!AS122, IF(ISNUMBER('1-4'!AT122),'1-4'!AT122, IF(ISNUMBER('1-4'!AU122),'1-4'!AU122, IF(ISNUMBER('1-4'!AV122),'1-4'!AV122, "XXX")))))</f>
        <v>3</v>
      </c>
      <c r="G122" s="176">
        <f>IF(ISNUMBER('1-5'!K121),'1-5'!K121, "XXX")</f>
        <v>7.4</v>
      </c>
      <c r="H122" s="176">
        <f>IF(ISNUMBER('2-1-1'!K122), '2-1-1'!K122, IF(ISNUMBER('2-1-1'!L122), '2-1-1'!L122, IF(ISNUMBER('2-1-1'!M122), '2-1-1'!M122, "XXX")))</f>
        <v>0.47857142857142854</v>
      </c>
      <c r="I122" s="176">
        <f>IF(ISNUMBER('2-1-2'!F121),'2-1-2'!F121, "XXX")</f>
        <v>0.1084</v>
      </c>
      <c r="J122" s="176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176">
        <f>IF(ISNUMBER('2-2-2'!K122),'2-2-2'!K122,IF(ISNUMBER('2-2-2'!L122),'2-2-2'!L122,IF(ISNUMBER('2-2-2'!J122),'2-2-2'!J122,IF(ISNUMBER('2-2-2'!M122),'2-2-2'!M122,"XXX"))))</f>
        <v>0.61571428571428566</v>
      </c>
      <c r="L122" s="176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176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176">
        <f>IF(ISNUMBER('2-4-1'!Y122),'2-4-1'!Y122,IF(ISNUMBER('2-4-1'!X122),'2-4-1'!X122,IF(ISNUMBER('2-4-1'!Z122),'2-4-1'!Z122,IF(ISNUMBER('2-4-1'!W122),'2-4-1'!W122,IF(ISNUMBER('2-4-1'!V122),'2-4-1'!V122,'2019'!N122)))))</f>
        <v>1.8</v>
      </c>
      <c r="O122" s="176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176">
        <f>IF(ISNUMBER('2-5-1'!H354), '2-5-1'!H354, "XXX")</f>
        <v>0.13945368</v>
      </c>
      <c r="Q122" s="176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176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176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176">
        <f>IF(ISNUMBER('2-7-1'!K122), '2-7-1'!K122, IF(ISNUMBER('2-7-1'!L122), '2-7-1'!L122, IF(ISNUMBER('2-7-1'!J122), '2-7-1'!J122, IF(ISNUMBER('2-7-1'!M122), '2-7-1'!M122, "XXX"))))</f>
        <v>0.79428571428571426</v>
      </c>
      <c r="U122" s="176">
        <f>IF(ISNUMBER('2-7-2'!K122), '2-7-2'!K122, IF(ISNUMBER('2-7-2'!L122), '2-7-2'!L122, IF(ISNUMBER('2-7-2'!J122), '2-7-2'!J122, IF(ISNUMBER('2-7-2'!M122), '2-7-2'!M122, "XXX"))))</f>
        <v>0.78928571428571437</v>
      </c>
      <c r="V122" s="176">
        <f>IF(ISNUMBER('2-8-1'!K122), '2-8-1'!K122, IF(ISNUMBER('2-8-1'!L122), '2-8-1'!L122, IF(ISNUMBER('2-8-1'!J122), '2-8-1'!J122, IF(ISNUMBER('2-8-1'!M122), '2-8-1'!M122, "XXX"))))</f>
        <v>0.72</v>
      </c>
      <c r="W122" s="176">
        <f>IF(ISNUMBER('2-8-2'!K122), '2-8-2'!K122, IF(ISNUMBER('2-8-2'!L122), '2-8-2'!L122, IF(ISNUMBER('2-8-2'!J122), '2-8-2'!J122, IF(ISNUMBER('2-8-2'!M122), '2-8-2'!M122, "XXX"))))</f>
        <v>0.79</v>
      </c>
      <c r="X122" s="176">
        <f>IF(ISNUMBER('3-1'!L121), '3-1'!L121, "XXX")</f>
        <v>0.23400000000000001</v>
      </c>
      <c r="Y122" s="224">
        <f>'3-2'!T121</f>
        <v>-1.083998799</v>
      </c>
    </row>
    <row r="123" spans="1:25" ht="15">
      <c r="A123" s="19" t="s">
        <v>130</v>
      </c>
      <c r="B123" s="166" t="s">
        <v>130</v>
      </c>
      <c r="C123" s="175">
        <f>IF(ISNUMBER('1-1'!K123),'1-1'!K123, "XXX")</f>
        <v>4.9000000000000004</v>
      </c>
      <c r="D123" s="175" t="str">
        <f>IF(UCDP!AB123, UCDP!AB123, "0.0")</f>
        <v>0.0</v>
      </c>
      <c r="E123" s="176">
        <f>IF(ISNUMBER('1-3'!L123), '1-3'!L123, IF(ISNUMBER('1-3'!M123), '1-3'!M123, IF(ISNUMBER('1-3'!P123), '1-3'!P123, IF(ISNUMBER('1-3'!Q123), '1-3'!Q123, "XXX"))))</f>
        <v>96.500000000000014</v>
      </c>
      <c r="F123" s="176">
        <f>IF(ISNUMBER('1-4'!AR123),'1-4'!AR123, IF(ISNUMBER('1-4'!AS123),'1-4'!AS123, IF(ISNUMBER('1-4'!AT123),'1-4'!AT123, IF(ISNUMBER('1-4'!AU123),'1-4'!AU123, IF(ISNUMBER('1-4'!AV123),'1-4'!AV123, "XXX")))))</f>
        <v>4</v>
      </c>
      <c r="G123" s="176">
        <f>IF(ISNUMBER('1-5'!K122),'1-5'!K122, "XXX")</f>
        <v>8.9</v>
      </c>
      <c r="H123" s="176">
        <f>IF(ISNUMBER('2-1-1'!K123), '2-1-1'!K123, IF(ISNUMBER('2-1-1'!L123), '2-1-1'!L123, IF(ISNUMBER('2-1-1'!M123), '2-1-1'!M123, "XXX")))</f>
        <v>0.72428571428571431</v>
      </c>
      <c r="I123" s="176">
        <f>IF(ISNUMBER('2-1-2'!F122),'2-1-2'!F122, "XXX")</f>
        <v>0.57333999999999996</v>
      </c>
      <c r="J123" s="176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176">
        <f>IF(ISNUMBER('2-2-2'!K123),'2-2-2'!K123,IF(ISNUMBER('2-2-2'!L123),'2-2-2'!L123,IF(ISNUMBER('2-2-2'!J123),'2-2-2'!J123,IF(ISNUMBER('2-2-2'!M123),'2-2-2'!M123,"XXX"))))</f>
        <v>0.58857142857142863</v>
      </c>
      <c r="L123" s="176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176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176">
        <f>IF(ISNUMBER('2-4-1'!Y123),'2-4-1'!Y123,IF(ISNUMBER('2-4-1'!X123),'2-4-1'!X123,IF(ISNUMBER('2-4-1'!Z123),'2-4-1'!Z123,IF(ISNUMBER('2-4-1'!W123),'2-4-1'!W123,IF(ISNUMBER('2-4-1'!V123),'2-4-1'!V123,'2019'!N123)))))</f>
        <v>5.3</v>
      </c>
      <c r="O123" s="176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176">
        <f>IF(ISNUMBER('2-5-1'!H355), '2-5-1'!H355, "XXX")</f>
        <v>0.14259861707687377</v>
      </c>
      <c r="Q123" s="176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176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176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176">
        <f>IF(ISNUMBER('2-7-1'!K123), '2-7-1'!K123, IF(ISNUMBER('2-7-1'!L123), '2-7-1'!L123, IF(ISNUMBER('2-7-1'!J123), '2-7-1'!J123, IF(ISNUMBER('2-7-1'!M123), '2-7-1'!M123, "XXX"))))</f>
        <v>0.73428571428571421</v>
      </c>
      <c r="U123" s="176">
        <f>IF(ISNUMBER('2-7-2'!K123), '2-7-2'!K123, IF(ISNUMBER('2-7-2'!L123), '2-7-2'!L123, IF(ISNUMBER('2-7-2'!J123), '2-7-2'!J123, IF(ISNUMBER('2-7-2'!M123), '2-7-2'!M123, "XXX"))))</f>
        <v>0.7321428571428571</v>
      </c>
      <c r="V123" s="176">
        <f>IF(ISNUMBER('2-8-1'!K123), '2-8-1'!K123, IF(ISNUMBER('2-8-1'!L123), '2-8-1'!L123, IF(ISNUMBER('2-8-1'!J123), '2-8-1'!J123, IF(ISNUMBER('2-8-1'!M123), '2-8-1'!M123, "XXX"))))</f>
        <v>0.70000000000000007</v>
      </c>
      <c r="W123" s="176">
        <f>IF(ISNUMBER('2-8-2'!K123), '2-8-2'!K123, IF(ISNUMBER('2-8-2'!L123), '2-8-2'!L123, IF(ISNUMBER('2-8-2'!J123), '2-8-2'!J123, IF(ISNUMBER('2-8-2'!M123), '2-8-2'!M123, "XXX"))))</f>
        <v>0.64428571428571424</v>
      </c>
      <c r="X123" s="176">
        <f>IF(ISNUMBER('3-1'!L122), '3-1'!L122, "XXX")</f>
        <v>1.7999999999999999E-2</v>
      </c>
      <c r="Y123" s="224">
        <f>'3-2'!T122</f>
        <v>-1.6467410330000001</v>
      </c>
    </row>
    <row r="124" spans="1:25" ht="15">
      <c r="A124" s="19" t="s">
        <v>131</v>
      </c>
      <c r="B124" s="166" t="s">
        <v>131</v>
      </c>
      <c r="C124" s="175">
        <f>IF(ISNUMBER('1-1'!K124),'1-1'!K124, "XXX")</f>
        <v>6.8</v>
      </c>
      <c r="D124" s="175" t="str">
        <f>IF(UCDP!AB124, UCDP!AB124, "0.0")</f>
        <v>0.0</v>
      </c>
      <c r="E124" s="176">
        <f>IF(ISNUMBER('1-3'!L124), '1-3'!L124, IF(ISNUMBER('1-3'!M124), '1-3'!M124, IF(ISNUMBER('1-3'!P124), '1-3'!P124, IF(ISNUMBER('1-3'!Q124), '1-3'!Q124, "XXX"))))</f>
        <v>81.000000000000014</v>
      </c>
      <c r="F124" s="176">
        <f>IF(ISNUMBER('1-4'!AR124),'1-4'!AR124, IF(ISNUMBER('1-4'!AS124),'1-4'!AS124, IF(ISNUMBER('1-4'!AT124),'1-4'!AT124, IF(ISNUMBER('1-4'!AU124),'1-4'!AU124, IF(ISNUMBER('1-4'!AV124),'1-4'!AV124, "XXX")))))</f>
        <v>2</v>
      </c>
      <c r="G124" s="176">
        <f>IF(ISNUMBER('1-5'!K123),'1-5'!K123, "XXX")</f>
        <v>6.2</v>
      </c>
      <c r="H124" s="176">
        <f>IF(ISNUMBER('2-1-1'!K124), '2-1-1'!K124, IF(ISNUMBER('2-1-1'!L124), '2-1-1'!L124, IF(ISNUMBER('2-1-1'!M124), '2-1-1'!M124, "XXX")))</f>
        <v>0.42999999999999994</v>
      </c>
      <c r="I124" s="176">
        <f>IF(ISNUMBER('2-1-2'!F123),'2-1-2'!F123, "XXX")</f>
        <v>0.19581000000000001</v>
      </c>
      <c r="J124" s="176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176">
        <f>IF(ISNUMBER('2-2-2'!K124),'2-2-2'!K124,IF(ISNUMBER('2-2-2'!L124),'2-2-2'!L124,IF(ISNUMBER('2-2-2'!J124),'2-2-2'!J124,IF(ISNUMBER('2-2-2'!M124),'2-2-2'!M124,"XXX"))))</f>
        <v>0.52857142857142858</v>
      </c>
      <c r="L124" s="176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176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176">
        <f>IF(ISNUMBER('2-4-1'!Y124),'2-4-1'!Y124,IF(ISNUMBER('2-4-1'!X124),'2-4-1'!X124,IF(ISNUMBER('2-4-1'!Z124),'2-4-1'!Z124,IF(ISNUMBER('2-4-1'!W124),'2-4-1'!W124,IF(ISNUMBER('2-4-1'!V124),'2-4-1'!V124,'2019'!N124)))))</f>
        <v>3.3</v>
      </c>
      <c r="O124" s="176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176">
        <f>IF(ISNUMBER('2-5-1'!H356), '2-5-1'!H356, "XXX")</f>
        <v>0.17713587284088134</v>
      </c>
      <c r="Q124" s="176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176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176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176">
        <f>IF(ISNUMBER('2-7-1'!K124), '2-7-1'!K124, IF(ISNUMBER('2-7-1'!L124), '2-7-1'!L124, IF(ISNUMBER('2-7-1'!J124), '2-7-1'!J124, IF(ISNUMBER('2-7-1'!M124), '2-7-1'!M124, "XXX"))))</f>
        <v>0.60285714285714287</v>
      </c>
      <c r="U124" s="176">
        <f>IF(ISNUMBER('2-7-2'!K124), '2-7-2'!K124, IF(ISNUMBER('2-7-2'!L124), '2-7-2'!L124, IF(ISNUMBER('2-7-2'!J124), '2-7-2'!J124, IF(ISNUMBER('2-7-2'!M124), '2-7-2'!M124, "XXX"))))</f>
        <v>0.49357142857142861</v>
      </c>
      <c r="V124" s="176">
        <f>IF(ISNUMBER('2-8-1'!K124), '2-8-1'!K124, IF(ISNUMBER('2-8-1'!L124), '2-8-1'!L124, IF(ISNUMBER('2-8-1'!J124), '2-8-1'!J124, IF(ISNUMBER('2-8-1'!M124), '2-8-1'!M124, "XXX"))))</f>
        <v>0.64857142857142858</v>
      </c>
      <c r="W124" s="176">
        <f>IF(ISNUMBER('2-8-2'!K124), '2-8-2'!K124, IF(ISNUMBER('2-8-2'!L124), '2-8-2'!L124, IF(ISNUMBER('2-8-2'!J124), '2-8-2'!J124, IF(ISNUMBER('2-8-2'!M124), '2-8-2'!M124, "XXX"))))</f>
        <v>0.56714285714285717</v>
      </c>
      <c r="X124" s="176">
        <f>IF(ISNUMBER('3-1'!L123), '3-1'!L123, "XXX")</f>
        <v>0.71599999999999997</v>
      </c>
      <c r="Y124" s="224">
        <f>'3-2'!T123</f>
        <v>0.41109266900000002</v>
      </c>
    </row>
    <row r="125" spans="1:25" ht="15">
      <c r="A125" s="19" t="s">
        <v>132</v>
      </c>
      <c r="B125" s="166" t="s">
        <v>132</v>
      </c>
      <c r="C125" s="175">
        <f>IF(ISNUMBER('1-1'!K125),'1-1'!K125, "XXX")</f>
        <v>6.4</v>
      </c>
      <c r="D125" s="175" t="str">
        <f>IF(UCDP!AB125, UCDP!AB125, "0.0")</f>
        <v>0.0</v>
      </c>
      <c r="E125" s="176">
        <f>IF(ISNUMBER('1-3'!L125), '1-3'!L125, IF(ISNUMBER('1-3'!M125), '1-3'!M125, IF(ISNUMBER('1-3'!P125), '1-3'!P125, IF(ISNUMBER('1-3'!Q125), '1-3'!Q125, "XXX"))))</f>
        <v>72.333333333333343</v>
      </c>
      <c r="F125" s="176">
        <f>IF(ISNUMBER('1-4'!AR125),'1-4'!AR125, IF(ISNUMBER('1-4'!AS125),'1-4'!AS125, IF(ISNUMBER('1-4'!AT125),'1-4'!AT125, IF(ISNUMBER('1-4'!AU125),'1-4'!AU125, IF(ISNUMBER('1-4'!AV125),'1-4'!AV125, "XXX")))))</f>
        <v>1</v>
      </c>
      <c r="G125" s="176">
        <f>IF(ISNUMBER('1-5'!K124),'1-5'!K124, "XXX")</f>
        <v>4.5999999999999996</v>
      </c>
      <c r="H125" s="176">
        <f>IF(ISNUMBER('2-1-1'!K125), '2-1-1'!K125, IF(ISNUMBER('2-1-1'!L125), '2-1-1'!L125, IF(ISNUMBER('2-1-1'!M125), '2-1-1'!M125, "XXX")))</f>
        <v>0.56285714285714283</v>
      </c>
      <c r="I125" s="176">
        <f>IF(ISNUMBER('2-1-2'!F124),'2-1-2'!F124, "XXX")</f>
        <v>0.54344000000000003</v>
      </c>
      <c r="J125" s="176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176">
        <f>IF(ISNUMBER('2-2-2'!K125),'2-2-2'!K125,IF(ISNUMBER('2-2-2'!L125),'2-2-2'!L125,IF(ISNUMBER('2-2-2'!J125),'2-2-2'!J125,IF(ISNUMBER('2-2-2'!M125),'2-2-2'!M125,"XXX"))))</f>
        <v>0.55285714285714282</v>
      </c>
      <c r="L125" s="176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176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176">
        <f>IF(ISNUMBER('2-4-1'!Y125),'2-4-1'!Y125,IF(ISNUMBER('2-4-1'!X125),'2-4-1'!X125,IF(ISNUMBER('2-4-1'!Z125),'2-4-1'!Z125,IF(ISNUMBER('2-4-1'!W125),'2-4-1'!W125,IF(ISNUMBER('2-4-1'!V125),'2-4-1'!V125,'2019'!N125)))))</f>
        <v>23.4</v>
      </c>
      <c r="O125" s="176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176">
        <f>IF(ISNUMBER('2-5-1'!H357), '2-5-1'!H357, "XXX")</f>
        <v>0.31926538944244387</v>
      </c>
      <c r="Q125" s="176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176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176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176">
        <f>IF(ISNUMBER('2-7-1'!K125), '2-7-1'!K125, IF(ISNUMBER('2-7-1'!L125), '2-7-1'!L125, IF(ISNUMBER('2-7-1'!J125), '2-7-1'!J125, IF(ISNUMBER('2-7-1'!M125), '2-7-1'!M125, "XXX"))))</f>
        <v>0.45571428571428568</v>
      </c>
      <c r="U125" s="176">
        <f>IF(ISNUMBER('2-7-2'!K125), '2-7-2'!K125, IF(ISNUMBER('2-7-2'!L125), '2-7-2'!L125, IF(ISNUMBER('2-7-2'!J125), '2-7-2'!J125, IF(ISNUMBER('2-7-2'!M125), '2-7-2'!M125, "XXX"))))</f>
        <v>0.40499999999999997</v>
      </c>
      <c r="V125" s="176">
        <f>IF(ISNUMBER('2-8-1'!K125), '2-8-1'!K125, IF(ISNUMBER('2-8-1'!L125), '2-8-1'!L125, IF(ISNUMBER('2-8-1'!J125), '2-8-1'!J125, IF(ISNUMBER('2-8-1'!M125), '2-8-1'!M125, "XXX"))))</f>
        <v>0.56857142857142862</v>
      </c>
      <c r="W125" s="176">
        <f>IF(ISNUMBER('2-8-2'!K125), '2-8-2'!K125, IF(ISNUMBER('2-8-2'!L125), '2-8-2'!L125, IF(ISNUMBER('2-8-2'!J125), '2-8-2'!J125, IF(ISNUMBER('2-8-2'!M125), '2-8-2'!M125, "XXX"))))</f>
        <v>0.39571428571428574</v>
      </c>
      <c r="X125" s="176">
        <f>IF(ISNUMBER('3-1'!L124), '3-1'!L124, "XXX")</f>
        <v>0.41899999999999998</v>
      </c>
      <c r="Y125" s="224">
        <f>'3-2'!T124</f>
        <v>0.24502924100000001</v>
      </c>
    </row>
    <row r="126" spans="1:25" ht="15">
      <c r="A126" s="19" t="s">
        <v>133</v>
      </c>
      <c r="B126" s="166" t="s">
        <v>133</v>
      </c>
      <c r="C126" s="175">
        <f>IF(ISNUMBER('1-1'!K126),'1-1'!K126, "XXX")</f>
        <v>7.2</v>
      </c>
      <c r="D126" s="175" t="str">
        <f>IF(UCDP!AB126, UCDP!AB126, "0.0")</f>
        <v>0.0</v>
      </c>
      <c r="E126" s="177">
        <f>AVERAGE('1-3'!K126,'1-3'!M126)</f>
        <v>74.5</v>
      </c>
      <c r="F126" s="176" t="str">
        <f>IF(ISNUMBER('1-4'!AR126),'1-4'!AR126, IF(ISNUMBER('1-4'!AS126),'1-4'!AS126, IF(ISNUMBER('1-4'!AT126),'1-4'!AT126, IF(ISNUMBER('1-4'!AU126),'1-4'!AU126, IF(ISNUMBER('1-4'!AV126),'1-4'!AV126, "XXX")))))</f>
        <v>XXX</v>
      </c>
      <c r="G126" s="176">
        <f>IF(ISNUMBER('1-5'!K125),'1-5'!K125, "XXX")</f>
        <v>4.3</v>
      </c>
      <c r="H126" s="177">
        <f>AVERAGE('2-1-1'!J126, '2-1-1'!L126)</f>
        <v>0.64714285714285702</v>
      </c>
      <c r="I126" s="176">
        <f>IF(ISNUMBER('2-1-2'!F125),'2-1-2'!F125, "XXX")</f>
        <v>0.46243000000000001</v>
      </c>
      <c r="J126" s="176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176">
        <f>IF(ISNUMBER('2-2-2'!K126),'2-2-2'!K126,IF(ISNUMBER('2-2-2'!L126),'2-2-2'!L126,IF(ISNUMBER('2-2-2'!J126),'2-2-2'!J126,IF(ISNUMBER('2-2-2'!M126),'2-2-2'!M126,"XXX"))))</f>
        <v>0.63285714285714278</v>
      </c>
      <c r="L126" s="176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176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176">
        <f>IF(ISNUMBER('2-4-1'!Y126),'2-4-1'!Y126,IF(ISNUMBER('2-4-1'!X126),'2-4-1'!X126,IF(ISNUMBER('2-4-1'!Z126),'2-4-1'!Z126,IF(ISNUMBER('2-4-1'!W126),'2-4-1'!W126,IF(ISNUMBER('2-4-1'!V126),'2-4-1'!V126,'2019'!N126)))))</f>
        <v>7.5494568701874503</v>
      </c>
      <c r="O126" s="176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176">
        <f>IF(ISNUMBER('2-5-1'!H358), '2-5-1'!H358, "XXX")</f>
        <v>0.5175178050994873</v>
      </c>
      <c r="Q126" s="176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176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176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176">
        <f>IF(ISNUMBER('2-7-1'!K126), '2-7-1'!K126, IF(ISNUMBER('2-7-1'!L126), '2-7-1'!L126, IF(ISNUMBER('2-7-1'!J126), '2-7-1'!J126, IF(ISNUMBER('2-7-1'!M126), '2-7-1'!M126, "XXX"))))</f>
        <v>0.58857142857142863</v>
      </c>
      <c r="U126" s="176">
        <f>IF(ISNUMBER('2-7-2'!K126), '2-7-2'!K126, IF(ISNUMBER('2-7-2'!L126), '2-7-2'!L126, IF(ISNUMBER('2-7-2'!J126), '2-7-2'!J126, IF(ISNUMBER('2-7-2'!M126), '2-7-2'!M126, "XXX"))))</f>
        <v>0.46285714285714291</v>
      </c>
      <c r="V126" s="176">
        <f>IF(ISNUMBER('2-8-1'!K126), '2-8-1'!K126, IF(ISNUMBER('2-8-1'!L126), '2-8-1'!L126, IF(ISNUMBER('2-8-1'!J126), '2-8-1'!J126, IF(ISNUMBER('2-8-1'!M126), '2-8-1'!M126, "XXX"))))</f>
        <v>0.60571428571428576</v>
      </c>
      <c r="W126" s="176">
        <f>IF(ISNUMBER('2-8-2'!K126), '2-8-2'!K126, IF(ISNUMBER('2-8-2'!L126), '2-8-2'!L126, IF(ISNUMBER('2-8-2'!J126), '2-8-2'!J126, IF(ISNUMBER('2-8-2'!M126), '2-8-2'!M126, "XXX"))))</f>
        <v>0.55000000000000004</v>
      </c>
      <c r="X126" s="176">
        <f>IF(ISNUMBER('3-1'!L125), '3-1'!L125, "XXX")</f>
        <v>0.53200000000000003</v>
      </c>
      <c r="Y126" s="224">
        <f>'3-2'!T125</f>
        <v>0.203610241</v>
      </c>
    </row>
    <row r="127" spans="1:25" ht="15">
      <c r="A127" s="19" t="s">
        <v>134</v>
      </c>
      <c r="B127" s="166" t="s">
        <v>134</v>
      </c>
      <c r="C127" s="175">
        <f>IF(ISNUMBER('1-1'!K127),'1-1'!K127, "XXX")</f>
        <v>8.1</v>
      </c>
      <c r="D127" s="175" t="str">
        <f>IF(UCDP!AB127, UCDP!AB127, "0.0")</f>
        <v>0.0</v>
      </c>
      <c r="E127" s="176">
        <f>IF(ISNUMBER('1-3'!L127), '1-3'!L127, IF(ISNUMBER('1-3'!M127), '1-3'!M127, IF(ISNUMBER('1-3'!P127), '1-3'!P127, IF(ISNUMBER('1-3'!Q127), '1-3'!Q127, "XXX"))))</f>
        <v>67.5</v>
      </c>
      <c r="F127" s="176">
        <f>IF(ISNUMBER('1-4'!AR127),'1-4'!AR127, IF(ISNUMBER('1-4'!AS127),'1-4'!AS127, IF(ISNUMBER('1-4'!AT127),'1-4'!AT127, IF(ISNUMBER('1-4'!AU127),'1-4'!AU127, IF(ISNUMBER('1-4'!AV127),'1-4'!AV127, "XXX")))))</f>
        <v>2</v>
      </c>
      <c r="G127" s="176">
        <f>IF(ISNUMBER('1-5'!K126),'1-5'!K126, "XXX")</f>
        <v>5.5</v>
      </c>
      <c r="H127" s="176">
        <f>IF(ISNUMBER('2-1-1'!K127), '2-1-1'!K127, IF(ISNUMBER('2-1-1'!L127), '2-1-1'!L127, IF(ISNUMBER('2-1-1'!M127), '2-1-1'!M127, "XXX")))</f>
        <v>0.33285714285714285</v>
      </c>
      <c r="I127" s="176">
        <f>IF(ISNUMBER('2-1-2'!F126),'2-1-2'!F126, "XXX")</f>
        <v>0.12163</v>
      </c>
      <c r="J127" s="176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176">
        <f>IF(ISNUMBER('2-2-2'!K127),'2-2-2'!K127,IF(ISNUMBER('2-2-2'!L127),'2-2-2'!L127,IF(ISNUMBER('2-2-2'!J127),'2-2-2'!J127,IF(ISNUMBER('2-2-2'!M127),'2-2-2'!M127,"XXX"))))</f>
        <v>0.41571428571428576</v>
      </c>
      <c r="L127" s="176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176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176">
        <f>IF(ISNUMBER('2-4-1'!Y127),'2-4-1'!Y127,IF(ISNUMBER('2-4-1'!X127),'2-4-1'!X127,IF(ISNUMBER('2-4-1'!Z127),'2-4-1'!Z127,IF(ISNUMBER('2-4-1'!W127),'2-4-1'!W127,IF(ISNUMBER('2-4-1'!V127),'2-4-1'!V127,'2019'!N127)))))</f>
        <v>0.7</v>
      </c>
      <c r="O127" s="176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176">
        <f>IF(ISNUMBER('2-5-1'!H359), '2-5-1'!H359, "XXX")</f>
        <v>0.19601252079010009</v>
      </c>
      <c r="Q127" s="176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176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176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176">
        <f>IF(ISNUMBER('2-7-1'!K127), '2-7-1'!K127, IF(ISNUMBER('2-7-1'!L127), '2-7-1'!L127, IF(ISNUMBER('2-7-1'!J127), '2-7-1'!J127, IF(ISNUMBER('2-7-1'!M127), '2-7-1'!M127, "XXX"))))</f>
        <v>0.48857142857142855</v>
      </c>
      <c r="U127" s="176">
        <f>IF(ISNUMBER('2-7-2'!K127), '2-7-2'!K127, IF(ISNUMBER('2-7-2'!L127), '2-7-2'!L127, IF(ISNUMBER('2-7-2'!J127), '2-7-2'!J127, IF(ISNUMBER('2-7-2'!M127), '2-7-2'!M127, "XXX"))))</f>
        <v>0.35928571428571432</v>
      </c>
      <c r="V127" s="176">
        <f>IF(ISNUMBER('2-8-1'!K127), '2-8-1'!K127, IF(ISNUMBER('2-8-1'!L127), '2-8-1'!L127, IF(ISNUMBER('2-8-1'!J127), '2-8-1'!J127, IF(ISNUMBER('2-8-1'!M127), '2-8-1'!M127, "XXX"))))</f>
        <v>0.5842857142857143</v>
      </c>
      <c r="W127" s="176">
        <f>IF(ISNUMBER('2-8-2'!K127), '2-8-2'!K127, IF(ISNUMBER('2-8-2'!L127), '2-8-2'!L127, IF(ISNUMBER('2-8-2'!J127), '2-8-2'!J127, IF(ISNUMBER('2-8-2'!M127), '2-8-2'!M127, "XXX"))))</f>
        <v>0.45428571428571429</v>
      </c>
      <c r="X127" s="176">
        <f>IF(ISNUMBER('3-1'!L126), '3-1'!L126, "XXX")</f>
        <v>0.50900000000000001</v>
      </c>
      <c r="Y127" s="224">
        <f>'3-2'!T126</f>
        <v>-0.146367893</v>
      </c>
    </row>
    <row r="128" spans="1:25" ht="15">
      <c r="A128" s="19" t="s">
        <v>135</v>
      </c>
      <c r="B128" s="166" t="s">
        <v>135</v>
      </c>
      <c r="C128" s="175">
        <f>IF(ISNUMBER('1-1'!K128),'1-1'!K128, "XXX")</f>
        <v>1.4</v>
      </c>
      <c r="D128" s="175" t="str">
        <f>IF(UCDP!AB128, UCDP!AB128, "0.0")</f>
        <v>0.0</v>
      </c>
      <c r="E128" s="176">
        <f>IF(ISNUMBER('1-3'!L128), '1-3'!L128, IF(ISNUMBER('1-3'!M128), '1-3'!M128, IF(ISNUMBER('1-3'!P128), '1-3'!P128, IF(ISNUMBER('1-3'!Q128), '1-3'!Q128, "XXX"))))</f>
        <v>103</v>
      </c>
      <c r="F128" s="176">
        <f>IF(ISNUMBER('1-4'!AR128),'1-4'!AR128, IF(ISNUMBER('1-4'!AS128),'1-4'!AS128, IF(ISNUMBER('1-4'!AT128),'1-4'!AT128, IF(ISNUMBER('1-4'!AU128),'1-4'!AU128, IF(ISNUMBER('1-4'!AV128),'1-4'!AV128, "XXX")))))</f>
        <v>2</v>
      </c>
      <c r="G128" s="176">
        <f>IF(ISNUMBER('1-5'!K127),'1-5'!K127, "XXX")</f>
        <v>4.3</v>
      </c>
      <c r="H128" s="176">
        <f>IF(ISNUMBER('2-1-1'!K128), '2-1-1'!K128, IF(ISNUMBER('2-1-1'!L128), '2-1-1'!L128, IF(ISNUMBER('2-1-1'!M128), '2-1-1'!M128, "XXX")))</f>
        <v>0.92857142857142849</v>
      </c>
      <c r="I128" s="176">
        <f>IF(ISNUMBER('2-1-2'!F127),'2-1-2'!F127, "XXX")</f>
        <v>0.84140999999999999</v>
      </c>
      <c r="J128" s="176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176">
        <f>IF(ISNUMBER('2-2-2'!K128),'2-2-2'!K128,IF(ISNUMBER('2-2-2'!L128),'2-2-2'!L128,IF(ISNUMBER('2-2-2'!J128),'2-2-2'!J128,IF(ISNUMBER('2-2-2'!M128),'2-2-2'!M128,"XXX"))))</f>
        <v>0.87857142857142867</v>
      </c>
      <c r="L128" s="176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176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176">
        <f>IF(ISNUMBER('2-4-1'!Y128),'2-4-1'!Y128,IF(ISNUMBER('2-4-1'!X128),'2-4-1'!X128,IF(ISNUMBER('2-4-1'!Z128),'2-4-1'!Z128,IF(ISNUMBER('2-4-1'!W128),'2-4-1'!W128,IF(ISNUMBER('2-4-1'!V128),'2-4-1'!V128,'2019'!N128)))))</f>
        <v>4.1620005471379802</v>
      </c>
      <c r="O128" s="176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176" t="str">
        <f>IF(ISNUMBER('2-5-1'!H360), '2-5-1'!H360, "XXX")</f>
        <v>XXX</v>
      </c>
      <c r="Q128" s="176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176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176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176">
        <f>IF(ISNUMBER('2-7-1'!K128), '2-7-1'!K128, IF(ISNUMBER('2-7-1'!L128), '2-7-1'!L128, IF(ISNUMBER('2-7-1'!J128), '2-7-1'!J128, IF(ISNUMBER('2-7-1'!M128), '2-7-1'!M128, "XXX"))))</f>
        <v>0.9</v>
      </c>
      <c r="U128" s="176">
        <f>IF(ISNUMBER('2-7-2'!K128), '2-7-2'!K128, IF(ISNUMBER('2-7-2'!L128), '2-7-2'!L128, IF(ISNUMBER('2-7-2'!J128), '2-7-2'!J128, IF(ISNUMBER('2-7-2'!M128), '2-7-2'!M128, "XXX"))))</f>
        <v>0.86714285714285722</v>
      </c>
      <c r="V128" s="176">
        <f>IF(ISNUMBER('2-8-1'!K128), '2-8-1'!K128, IF(ISNUMBER('2-8-1'!L128), '2-8-1'!L128, IF(ISNUMBER('2-8-1'!J128), '2-8-1'!J128, IF(ISNUMBER('2-8-1'!M128), '2-8-1'!M128, "XXX"))))</f>
        <v>0.8342857142857143</v>
      </c>
      <c r="W128" s="176">
        <f>IF(ISNUMBER('2-8-2'!K128), '2-8-2'!K128, IF(ISNUMBER('2-8-2'!L128), '2-8-2'!L128, IF(ISNUMBER('2-8-2'!J128), '2-8-2'!J128, IF(ISNUMBER('2-8-2'!M128), '2-8-2'!M128, "XXX"))))</f>
        <v>0.83857142857142863</v>
      </c>
      <c r="X128" s="176">
        <f>IF(ISNUMBER('3-1'!L127), '3-1'!L127, "XXX")</f>
        <v>0.41599999999999998</v>
      </c>
      <c r="Y128" s="224">
        <f>'3-2'!T127</f>
        <v>-9.8437853000000006E-2</v>
      </c>
    </row>
    <row r="129" spans="1:25" ht="15">
      <c r="A129" s="19" t="s">
        <v>178</v>
      </c>
      <c r="B129" s="166" t="s">
        <v>178</v>
      </c>
      <c r="C129" s="175">
        <f>IF(ISNUMBER('1-1'!K129),'1-1'!K129, "XXX")</f>
        <v>3.5</v>
      </c>
      <c r="D129" s="175" t="str">
        <f>IF(UCDP!AB129, UCDP!AB129, "0.0")</f>
        <v>0.0</v>
      </c>
      <c r="E129" s="176">
        <f>IF(ISNUMBER('1-3'!L129), '1-3'!L129, IF(ISNUMBER('1-3'!M129), '1-3'!M129, IF(ISNUMBER('1-3'!P129), '1-3'!P129, IF(ISNUMBER('1-3'!Q129), '1-3'!Q129, "XXX"))))</f>
        <v>79.666666666666671</v>
      </c>
      <c r="F129" s="176">
        <f>IF(ISNUMBER('1-4'!AR129),'1-4'!AR129, IF(ISNUMBER('1-4'!AS129),'1-4'!AS129, IF(ISNUMBER('1-4'!AT129),'1-4'!AT129, IF(ISNUMBER('1-4'!AU129),'1-4'!AU129, IF(ISNUMBER('1-4'!AV129),'1-4'!AV129, "XXX")))))</f>
        <v>1</v>
      </c>
      <c r="G129" s="176">
        <f>IF(ISNUMBER('1-5'!K128),'1-5'!K128, "XXX")</f>
        <v>2.7</v>
      </c>
      <c r="H129" s="176">
        <f>IF(ISNUMBER('2-1-1'!K129), '2-1-1'!K129, IF(ISNUMBER('2-1-1'!L129), '2-1-1'!L129, IF(ISNUMBER('2-1-1'!M129), '2-1-1'!M129, "XXX")))</f>
        <v>0.60571428571428576</v>
      </c>
      <c r="I129" s="176">
        <f>IF(ISNUMBER('2-1-2'!F128),'2-1-2'!F128, "XXX")</f>
        <v>0.55035999999999996</v>
      </c>
      <c r="J129" s="176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176">
        <f>IF(ISNUMBER('2-2-2'!K129),'2-2-2'!K129,IF(ISNUMBER('2-2-2'!L129),'2-2-2'!L129,IF(ISNUMBER('2-2-2'!J129),'2-2-2'!J129,IF(ISNUMBER('2-2-2'!M129),'2-2-2'!M129,"XXX"))))</f>
        <v>0.58571428571428563</v>
      </c>
      <c r="L129" s="176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176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176">
        <f>IF(ISNUMBER('2-4-1'!Y129),'2-4-1'!Y129,IF(ISNUMBER('2-4-1'!X129),'2-4-1'!X129,IF(ISNUMBER('2-4-1'!Z129),'2-4-1'!Z129,IF(ISNUMBER('2-4-1'!W129),'2-4-1'!W129,IF(ISNUMBER('2-4-1'!V129),'2-4-1'!V129,'2019'!N129)))))</f>
        <v>19.408000000000001</v>
      </c>
      <c r="O129" s="176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176">
        <f>IF(ISNUMBER('2-5-1'!H361), '2-5-1'!H361, "XXX")</f>
        <v>0.29588358402252196</v>
      </c>
      <c r="Q129" s="176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176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176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176">
        <f>IF(ISNUMBER('2-7-1'!K129), '2-7-1'!K129, IF(ISNUMBER('2-7-1'!L129), '2-7-1'!L129, IF(ISNUMBER('2-7-1'!J129), '2-7-1'!J129, IF(ISNUMBER('2-7-1'!M129), '2-7-1'!M129, "XXX"))))</f>
        <v>0.60285714285714287</v>
      </c>
      <c r="U129" s="176">
        <f>IF(ISNUMBER('2-7-2'!K129), '2-7-2'!K129, IF(ISNUMBER('2-7-2'!L129), '2-7-2'!L129, IF(ISNUMBER('2-7-2'!J129), '2-7-2'!J129, IF(ISNUMBER('2-7-2'!M129), '2-7-2'!M129, "XXX"))))</f>
        <v>0.36071428571428571</v>
      </c>
      <c r="V129" s="176">
        <f>IF(ISNUMBER('2-8-1'!K129), '2-8-1'!K129, IF(ISNUMBER('2-8-1'!L129), '2-8-1'!L129, IF(ISNUMBER('2-8-1'!J129), '2-8-1'!J129, IF(ISNUMBER('2-8-1'!M129), '2-8-1'!M129, "XXX"))))</f>
        <v>0.62</v>
      </c>
      <c r="W129" s="176">
        <f>IF(ISNUMBER('2-8-2'!K129), '2-8-2'!K129, IF(ISNUMBER('2-8-2'!L129), '2-8-2'!L129, IF(ISNUMBER('2-8-2'!J129), '2-8-2'!J129, IF(ISNUMBER('2-8-2'!M129), '2-8-2'!M129, "XXX"))))</f>
        <v>0.37</v>
      </c>
      <c r="X129" s="176">
        <f>IF(ISNUMBER('3-1'!L128), '3-1'!L128, "XXX")</f>
        <v>0.83699999999999997</v>
      </c>
      <c r="Y129" s="224">
        <f>'3-2'!T128</f>
        <v>0.99233996899999999</v>
      </c>
    </row>
    <row r="130" spans="1:25" ht="15">
      <c r="A130" s="19" t="s">
        <v>137</v>
      </c>
      <c r="B130" s="166" t="s">
        <v>137</v>
      </c>
      <c r="C130" s="175">
        <f>IF(ISNUMBER('1-1'!K130),'1-1'!K130, "XXX")</f>
        <v>2.5</v>
      </c>
      <c r="D130" s="175" t="str">
        <f>IF(UCDP!AB130, UCDP!AB130, "0.0")</f>
        <v>0.0</v>
      </c>
      <c r="E130" s="176">
        <f>IF(ISNUMBER('1-3'!L130), '1-3'!L130, IF(ISNUMBER('1-3'!M130), '1-3'!M130, IF(ISNUMBER('1-3'!P130), '1-3'!P130, IF(ISNUMBER('1-3'!Q130), '1-3'!Q130, "XXX"))))</f>
        <v>94.833333333333343</v>
      </c>
      <c r="F130" s="176">
        <f>IF(ISNUMBER('1-4'!AR130),'1-4'!AR130, IF(ISNUMBER('1-4'!AS130),'1-4'!AS130, IF(ISNUMBER('1-4'!AT130),'1-4'!AT130, IF(ISNUMBER('1-4'!AU130),'1-4'!AU130, IF(ISNUMBER('1-4'!AV130),'1-4'!AV130, "XXX")))))</f>
        <v>1</v>
      </c>
      <c r="G130" s="176">
        <f>IF(ISNUMBER('1-5'!K129),'1-5'!K129, "XXX")</f>
        <v>1.7</v>
      </c>
      <c r="H130" s="176">
        <f>IF(ISNUMBER('2-1-1'!K130), '2-1-1'!K130, IF(ISNUMBER('2-1-1'!L130), '2-1-1'!L130, IF(ISNUMBER('2-1-1'!M130), '2-1-1'!M130, "XXX")))</f>
        <v>0.68428571428571427</v>
      </c>
      <c r="I130" s="176">
        <f>IF(ISNUMBER('2-1-2'!F129),'2-1-2'!F129, "XXX")</f>
        <v>0.58774000000000004</v>
      </c>
      <c r="J130" s="176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176">
        <f>IF(ISNUMBER('2-2-2'!K130),'2-2-2'!K130,IF(ISNUMBER('2-2-2'!L130),'2-2-2'!L130,IF(ISNUMBER('2-2-2'!J130),'2-2-2'!J130,IF(ISNUMBER('2-2-2'!M130),'2-2-2'!M130,"XXX"))))</f>
        <v>0.73428571428571421</v>
      </c>
      <c r="L130" s="176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176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176">
        <f>IF(ISNUMBER('2-4-1'!Y130),'2-4-1'!Y130,IF(ISNUMBER('2-4-1'!X130),'2-4-1'!X130,IF(ISNUMBER('2-4-1'!Z130),'2-4-1'!Z130,IF(ISNUMBER('2-4-1'!W130),'2-4-1'!W130,IF(ISNUMBER('2-4-1'!V130),'2-4-1'!V130,'2019'!N130)))))</f>
        <v>22.361999999999998</v>
      </c>
      <c r="O130" s="176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176" t="str">
        <f>IF(ISNUMBER('2-5-1'!H362), '2-5-1'!H362, "XXX")</f>
        <v>XXX</v>
      </c>
      <c r="Q130" s="176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176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176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176">
        <f>IF(ISNUMBER('2-7-1'!K130), '2-7-1'!K130, IF(ISNUMBER('2-7-1'!L130), '2-7-1'!L130, IF(ISNUMBER('2-7-1'!J130), '2-7-1'!J130, IF(ISNUMBER('2-7-1'!M130), '2-7-1'!M130, "XXX"))))</f>
        <v>0.63857142857142857</v>
      </c>
      <c r="U130" s="176">
        <f>IF(ISNUMBER('2-7-2'!K130), '2-7-2'!K130, IF(ISNUMBER('2-7-2'!L130), '2-7-2'!L130, IF(ISNUMBER('2-7-2'!J130), '2-7-2'!J130, IF(ISNUMBER('2-7-2'!M130), '2-7-2'!M130, "XXX"))))</f>
        <v>0.50214285714285711</v>
      </c>
      <c r="V130" s="176">
        <f>IF(ISNUMBER('2-8-1'!K130), '2-8-1'!K130, IF(ISNUMBER('2-8-1'!L130), '2-8-1'!L130, IF(ISNUMBER('2-8-1'!J130), '2-8-1'!J130, IF(ISNUMBER('2-8-1'!M130), '2-8-1'!M130, "XXX"))))</f>
        <v>0.67428571428571427</v>
      </c>
      <c r="W130" s="176">
        <f>IF(ISNUMBER('2-8-2'!K130), '2-8-2'!K130, IF(ISNUMBER('2-8-2'!L130), '2-8-2'!L130, IF(ISNUMBER('2-8-2'!J130), '2-8-2'!J130, IF(ISNUMBER('2-8-2'!M130), '2-8-2'!M130, "XXX"))))</f>
        <v>0.43714285714285717</v>
      </c>
      <c r="X130" s="176">
        <f>IF(ISNUMBER('3-1'!L129), '3-1'!L129, "XXX")</f>
        <v>0.86699999999999999</v>
      </c>
      <c r="Y130" s="224">
        <f>'3-2'!T129</f>
        <v>1.0408926009999999</v>
      </c>
    </row>
    <row r="131" spans="1:25" ht="15">
      <c r="A131" s="19" t="s">
        <v>138</v>
      </c>
      <c r="B131" s="166" t="s">
        <v>138</v>
      </c>
      <c r="C131" s="175">
        <f>IF(ISNUMBER('1-1'!K131),'1-1'!K131, "XXX")</f>
        <v>3.2</v>
      </c>
      <c r="D131" s="175" t="str">
        <f>IF(UCDP!AB131, UCDP!AB131, "0.0")</f>
        <v>0.0</v>
      </c>
      <c r="E131" s="176">
        <f>IF(ISNUMBER('1-3'!L131), '1-3'!L131, IF(ISNUMBER('1-3'!M131), '1-3'!M131, IF(ISNUMBER('1-3'!P131), '1-3'!P131, IF(ISNUMBER('1-3'!Q131), '1-3'!Q131, "XXX"))))</f>
        <v>63.833333333333336</v>
      </c>
      <c r="F131" s="176">
        <f>IF(ISNUMBER('1-4'!AR131),'1-4'!AR131, IF(ISNUMBER('1-4'!AS131),'1-4'!AS131, IF(ISNUMBER('1-4'!AT131),'1-4'!AT131, IF(ISNUMBER('1-4'!AU131),'1-4'!AU131, IF(ISNUMBER('1-4'!AV131),'1-4'!AV131, "XXX")))))</f>
        <v>3</v>
      </c>
      <c r="G131" s="176">
        <f>IF(ISNUMBER('1-5'!K130),'1-5'!K130, "XXX")</f>
        <v>4.4000000000000004</v>
      </c>
      <c r="H131" s="176">
        <f>IF(ISNUMBER('2-1-1'!K131), '2-1-1'!K131, IF(ISNUMBER('2-1-1'!L131), '2-1-1'!L131, IF(ISNUMBER('2-1-1'!M131), '2-1-1'!M131, "XXX")))</f>
        <v>0.59714285714285709</v>
      </c>
      <c r="I131" s="176">
        <f>IF(ISNUMBER('2-1-2'!F130),'2-1-2'!F130, "XXX")</f>
        <v>0.38064999999999999</v>
      </c>
      <c r="J131" s="176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176">
        <f>IF(ISNUMBER('2-2-2'!K131),'2-2-2'!K131,IF(ISNUMBER('2-2-2'!L131),'2-2-2'!L131,IF(ISNUMBER('2-2-2'!J131),'2-2-2'!J131,IF(ISNUMBER('2-2-2'!M131),'2-2-2'!M131,"XXX"))))</f>
        <v>0.38</v>
      </c>
      <c r="L131" s="176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176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176">
        <f>IF(ISNUMBER('2-4-1'!Y131),'2-4-1'!Y131,IF(ISNUMBER('2-4-1'!X131),'2-4-1'!X131,IF(ISNUMBER('2-4-1'!Z131),'2-4-1'!Z131,IF(ISNUMBER('2-4-1'!W131),'2-4-1'!W131,IF(ISNUMBER('2-4-1'!V131),'2-4-1'!V131,'2019'!N131)))))</f>
        <v>10.14728518035152</v>
      </c>
      <c r="O131" s="176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176">
        <f>IF(ISNUMBER('2-5-1'!H363), '2-5-1'!H363, "XXX")</f>
        <v>0.99075117111206057</v>
      </c>
      <c r="Q131" s="176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176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176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176">
        <f>IF(ISNUMBER('2-7-1'!K131), '2-7-1'!K131, IF(ISNUMBER('2-7-1'!L131), '2-7-1'!L131, IF(ISNUMBER('2-7-1'!J131), '2-7-1'!J131, IF(ISNUMBER('2-7-1'!M131), '2-7-1'!M131, "XXX"))))</f>
        <v>0.79142857142857148</v>
      </c>
      <c r="U131" s="176">
        <f>IF(ISNUMBER('2-7-2'!K131), '2-7-2'!K131, IF(ISNUMBER('2-7-2'!L131), '2-7-2'!L131, IF(ISNUMBER('2-7-2'!J131), '2-7-2'!J131, IF(ISNUMBER('2-7-2'!M131), '2-7-2'!M131, "XXX"))))</f>
        <v>0.51999999999999991</v>
      </c>
      <c r="V131" s="176">
        <f>IF(ISNUMBER('2-8-1'!K131), '2-8-1'!K131, IF(ISNUMBER('2-8-1'!L131), '2-8-1'!L131, IF(ISNUMBER('2-8-1'!J131), '2-8-1'!J131, IF(ISNUMBER('2-8-1'!M131), '2-8-1'!M131, "XXX"))))</f>
        <v>0.69857142857142851</v>
      </c>
      <c r="W131" s="176">
        <f>IF(ISNUMBER('2-8-2'!K131), '2-8-2'!K131, IF(ISNUMBER('2-8-2'!L131), '2-8-2'!L131, IF(ISNUMBER('2-8-2'!J131), '2-8-2'!J131, IF(ISNUMBER('2-8-2'!M131), '2-8-2'!M131, "XXX"))))</f>
        <v>0.60571428571428576</v>
      </c>
      <c r="X131" s="176">
        <f>IF(ISNUMBER('3-1'!L130), '3-1'!L130, "XXX")</f>
        <v>0.75</v>
      </c>
      <c r="Y131" s="224">
        <f>'3-2'!T130</f>
        <v>0.68502801700000004</v>
      </c>
    </row>
    <row r="132" spans="1:25" ht="15">
      <c r="A132" s="19" t="s">
        <v>139</v>
      </c>
      <c r="B132" s="166" t="s">
        <v>139</v>
      </c>
      <c r="C132" s="175">
        <f>IF(ISNUMBER('1-1'!K132),'1-1'!K132, "XXX")</f>
        <v>10</v>
      </c>
      <c r="D132" s="175">
        <f>IF(UCDP!AB132, UCDP!AB132, "0.0")</f>
        <v>0.64384116175905415</v>
      </c>
      <c r="E132" s="176" t="str">
        <f>IF(ISNUMBER('1-3'!L132), '1-3'!L132, IF(ISNUMBER('1-3'!M132), '1-3'!M132, IF(ISNUMBER('1-3'!P132), '1-3'!P132, IF(ISNUMBER('1-3'!Q132), '1-3'!Q132, "XXX"))))</f>
        <v>XXX</v>
      </c>
      <c r="F132" s="176">
        <f>IF(ISNUMBER('1-4'!AR132),'1-4'!AR132, IF(ISNUMBER('1-4'!AS132),'1-4'!AS132, IF(ISNUMBER('1-4'!AT132),'1-4'!AT132, IF(ISNUMBER('1-4'!AU132),'1-4'!AU132, IF(ISNUMBER('1-4'!AV132),'1-4'!AV132, "XXX")))))</f>
        <v>5</v>
      </c>
      <c r="G132" s="176">
        <f>IF(ISNUMBER('1-5'!K131),'1-5'!K131, "XXX")</f>
        <v>9.6999999999999993</v>
      </c>
      <c r="H132" s="176" t="str">
        <f>IF(ISNUMBER('2-1-1'!K132), '2-1-1'!K132, IF(ISNUMBER('2-1-1'!L132), '2-1-1'!L132, IF(ISNUMBER('2-1-1'!M132), '2-1-1'!M132, "XXX")))</f>
        <v>XXX</v>
      </c>
      <c r="I132" s="176">
        <f>IF(ISNUMBER('2-1-2'!F131),'2-1-2'!F131, "XXX")</f>
        <v>5.3409999999999999E-2</v>
      </c>
      <c r="J132" s="176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176" t="str">
        <f>IF(ISNUMBER('2-2-2'!K132),'2-2-2'!K132,IF(ISNUMBER('2-2-2'!L132),'2-2-2'!L132,IF(ISNUMBER('2-2-2'!J132),'2-2-2'!J132,IF(ISNUMBER('2-2-2'!M132),'2-2-2'!M132,"XXX"))))</f>
        <v>XXX</v>
      </c>
      <c r="L132" s="176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176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176" t="str">
        <f>IF(ISNUMBER('2-4-1'!Y132),'2-4-1'!Y132,IF(ISNUMBER('2-4-1'!X132),'2-4-1'!X132,IF(ISNUMBER('2-4-1'!Z132),'2-4-1'!Z132,IF(ISNUMBER('2-4-1'!W132),'2-4-1'!W132,IF(ISNUMBER('2-4-1'!V132),'2-4-1'!V132,'2019'!N132)))))</f>
        <v>XXX</v>
      </c>
      <c r="O132" s="176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176" t="str">
        <f>IF(ISNUMBER('2-5-1'!H364), '2-5-1'!H364, "XXX")</f>
        <v>XXX</v>
      </c>
      <c r="Q132" s="176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176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176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176" t="str">
        <f>IF(ISNUMBER('2-7-1'!K132), '2-7-1'!K132, IF(ISNUMBER('2-7-1'!L132), '2-7-1'!L132, IF(ISNUMBER('2-7-1'!J132), '2-7-1'!J132, IF(ISNUMBER('2-7-1'!M132), '2-7-1'!M132, "XXX"))))</f>
        <v>XXX</v>
      </c>
      <c r="U132" s="176" t="str">
        <f>IF(ISNUMBER('2-7-2'!K132), '2-7-2'!K132, IF(ISNUMBER('2-7-2'!L132), '2-7-2'!L132, IF(ISNUMBER('2-7-2'!J132), '2-7-2'!J132, IF(ISNUMBER('2-7-2'!M132), '2-7-2'!M132, "XXX"))))</f>
        <v>XXX</v>
      </c>
      <c r="V132" s="176" t="str">
        <f>IF(ISNUMBER('2-8-1'!K132), '2-8-1'!K132, IF(ISNUMBER('2-8-1'!L132), '2-8-1'!L132, IF(ISNUMBER('2-8-1'!J132), '2-8-1'!J132, IF(ISNUMBER('2-8-1'!M132), '2-8-1'!M132, "XXX"))))</f>
        <v>XXX</v>
      </c>
      <c r="W132" s="176" t="str">
        <f>IF(ISNUMBER('2-8-2'!K132), '2-8-2'!K132, IF(ISNUMBER('2-8-2'!L132), '2-8-2'!L132, IF(ISNUMBER('2-8-2'!J132), '2-8-2'!J132, IF(ISNUMBER('2-8-2'!M132), '2-8-2'!M132, "XXX"))))</f>
        <v>XXX</v>
      </c>
      <c r="X132" s="176">
        <f>IF(ISNUMBER('3-1'!L131), '3-1'!L131, "XXX")</f>
        <v>0.17199999999999999</v>
      </c>
      <c r="Y132" s="224">
        <f>'3-2'!T131</f>
        <v>-1.7169017790000001</v>
      </c>
    </row>
    <row r="133" spans="1:25" ht="15">
      <c r="A133" s="19" t="s">
        <v>140</v>
      </c>
      <c r="B133" s="166" t="s">
        <v>140</v>
      </c>
      <c r="C133" s="175">
        <f>IF(ISNUMBER('1-1'!K133),'1-1'!K133, "XXX")</f>
        <v>2</v>
      </c>
      <c r="D133" s="175" t="str">
        <f>IF(UCDP!AB133, UCDP!AB133, "0.0")</f>
        <v>0.0</v>
      </c>
      <c r="E133" s="176">
        <f>IF(ISNUMBER('1-3'!L133), '1-3'!L133, IF(ISNUMBER('1-3'!M133), '1-3'!M133, IF(ISNUMBER('1-3'!P133), '1-3'!P133, IF(ISNUMBER('1-3'!Q133), '1-3'!Q133, "XXX"))))</f>
        <v>94.333333333333343</v>
      </c>
      <c r="F133" s="176">
        <f>IF(ISNUMBER('1-4'!AR133),'1-4'!AR133, IF(ISNUMBER('1-4'!AS133),'1-4'!AS133, IF(ISNUMBER('1-4'!AT133),'1-4'!AT133, IF(ISNUMBER('1-4'!AU133),'1-4'!AU133, IF(ISNUMBER('1-4'!AV133),'1-4'!AV133, "XXX")))))</f>
        <v>2</v>
      </c>
      <c r="G133" s="176">
        <f>IF(ISNUMBER('1-5'!K132),'1-5'!K132, "XXX")</f>
        <v>2</v>
      </c>
      <c r="H133" s="176">
        <f>IF(ISNUMBER('2-1-1'!K133), '2-1-1'!K133, IF(ISNUMBER('2-1-1'!L133), '2-1-1'!L133, IF(ISNUMBER('2-1-1'!M133), '2-1-1'!M133, "XXX")))</f>
        <v>0.83571428571428563</v>
      </c>
      <c r="I133" s="176">
        <f>IF(ISNUMBER('2-1-2'!F132),'2-1-2'!F132, "XXX")</f>
        <v>0.64925999999999995</v>
      </c>
      <c r="J133" s="176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176">
        <f>IF(ISNUMBER('2-2-2'!K133),'2-2-2'!K133,IF(ISNUMBER('2-2-2'!L133),'2-2-2'!L133,IF(ISNUMBER('2-2-2'!J133),'2-2-2'!J133,IF(ISNUMBER('2-2-2'!M133),'2-2-2'!M133,"XXX"))))</f>
        <v>0.60142857142857142</v>
      </c>
      <c r="L133" s="176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176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176">
        <f>IF(ISNUMBER('2-4-1'!Y133),'2-4-1'!Y133,IF(ISNUMBER('2-4-1'!X133),'2-4-1'!X133,IF(ISNUMBER('2-4-1'!Z133),'2-4-1'!Z133,IF(ISNUMBER('2-4-1'!W133),'2-4-1'!W133,IF(ISNUMBER('2-4-1'!V133),'2-4-1'!V133,'2019'!N133)))))</f>
        <v>25.370999999999999</v>
      </c>
      <c r="O133" s="176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176" t="str">
        <f>IF(ISNUMBER('2-5-1'!H365), '2-5-1'!H365, "XXX")</f>
        <v>XXX</v>
      </c>
      <c r="Q133" s="176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176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176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176">
        <f>IF(ISNUMBER('2-7-1'!K133), '2-7-1'!K133, IF(ISNUMBER('2-7-1'!L133), '2-7-1'!L133, IF(ISNUMBER('2-7-1'!J133), '2-7-1'!J133, IF(ISNUMBER('2-7-1'!M133), '2-7-1'!M133, "XXX"))))</f>
        <v>0.66285714285714281</v>
      </c>
      <c r="U133" s="176">
        <f>IF(ISNUMBER('2-7-2'!K133), '2-7-2'!K133, IF(ISNUMBER('2-7-2'!L133), '2-7-2'!L133, IF(ISNUMBER('2-7-2'!J133), '2-7-2'!J133, IF(ISNUMBER('2-7-2'!M133), '2-7-2'!M133, "XXX"))))</f>
        <v>0.495</v>
      </c>
      <c r="V133" s="176">
        <f>IF(ISNUMBER('2-8-1'!K133), '2-8-1'!K133, IF(ISNUMBER('2-8-1'!L133), '2-8-1'!L133, IF(ISNUMBER('2-8-1'!J133), '2-8-1'!J133, IF(ISNUMBER('2-8-1'!M133), '2-8-1'!M133, "XXX"))))</f>
        <v>0.65142857142857136</v>
      </c>
      <c r="W133" s="176">
        <f>IF(ISNUMBER('2-8-2'!K133), '2-8-2'!K133, IF(ISNUMBER('2-8-2'!L133), '2-8-2'!L133, IF(ISNUMBER('2-8-2'!J133), '2-8-2'!J133, IF(ISNUMBER('2-8-2'!M133), '2-8-2'!M133, "XXX"))))</f>
        <v>0.4757142857142857</v>
      </c>
      <c r="X133" s="176">
        <f>IF(ISNUMBER('3-1'!L132), '3-1'!L132, "XXX")</f>
        <v>0.85199999999999998</v>
      </c>
      <c r="Y133" s="224">
        <f>'3-2'!T132</f>
        <v>1.0710215569999999</v>
      </c>
    </row>
    <row r="134" spans="1:25" ht="15">
      <c r="A134" s="19" t="s">
        <v>141</v>
      </c>
      <c r="B134" s="166" t="s">
        <v>141</v>
      </c>
      <c r="C134" s="175">
        <f>IF(ISNUMBER('1-1'!K134),'1-1'!K134, "XXX")</f>
        <v>6.5</v>
      </c>
      <c r="D134" s="175" t="str">
        <f>IF(UCDP!AB134, UCDP!AB134, "0.0")</f>
        <v>0.0</v>
      </c>
      <c r="E134" s="176">
        <f>IF(ISNUMBER('1-3'!L134), '1-3'!L134, IF(ISNUMBER('1-3'!M134), '1-3'!M134, IF(ISNUMBER('1-3'!P134), '1-3'!P134, IF(ISNUMBER('1-3'!Q134), '1-3'!Q134, "XXX"))))</f>
        <v>82.333333333333343</v>
      </c>
      <c r="F134" s="176">
        <f>IF(ISNUMBER('1-4'!AR134),'1-4'!AR134, IF(ISNUMBER('1-4'!AS134),'1-4'!AS134, IF(ISNUMBER('1-4'!AT134),'1-4'!AT134, IF(ISNUMBER('1-4'!AU134),'1-4'!AU134, IF(ISNUMBER('1-4'!AV134),'1-4'!AV134, "XXX")))))</f>
        <v>3</v>
      </c>
      <c r="G134" s="176">
        <f>IF(ISNUMBER('1-5'!K133),'1-5'!K133, "XXX")</f>
        <v>8.5</v>
      </c>
      <c r="H134" s="176">
        <f>IF(ISNUMBER('2-1-1'!K134), '2-1-1'!K134, IF(ISNUMBER('2-1-1'!L134), '2-1-1'!L134, IF(ISNUMBER('2-1-1'!M134), '2-1-1'!M134, "XXX")))</f>
        <v>0.56428571428571428</v>
      </c>
      <c r="I134" s="176">
        <f>IF(ISNUMBER('2-1-2'!F133),'2-1-2'!F133, "XXX")</f>
        <v>0.24453</v>
      </c>
      <c r="J134" s="176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176">
        <f>IF(ISNUMBER('2-2-2'!K134),'2-2-2'!K134,IF(ISNUMBER('2-2-2'!L134),'2-2-2'!L134,IF(ISNUMBER('2-2-2'!J134),'2-2-2'!J134,IF(ISNUMBER('2-2-2'!M134),'2-2-2'!M134,"XXX"))))</f>
        <v>0.68285714285714294</v>
      </c>
      <c r="L134" s="176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176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176">
        <f>IF(ISNUMBER('2-4-1'!Y134),'2-4-1'!Y134,IF(ISNUMBER('2-4-1'!X134),'2-4-1'!X134,IF(ISNUMBER('2-4-1'!Z134),'2-4-1'!Z134,IF(ISNUMBER('2-4-1'!W134),'2-4-1'!W134,IF(ISNUMBER('2-4-1'!V134),'2-4-1'!V134,'2019'!N134)))))</f>
        <v>6.5117239159652698</v>
      </c>
      <c r="O134" s="176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176">
        <f>IF(ISNUMBER('2-5-1'!H366), '2-5-1'!H366, "XXX")</f>
        <v>0.10237623453140259</v>
      </c>
      <c r="Q134" s="176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176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176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176">
        <f>IF(ISNUMBER('2-7-1'!K134), '2-7-1'!K134, IF(ISNUMBER('2-7-1'!L134), '2-7-1'!L134, IF(ISNUMBER('2-7-1'!J134), '2-7-1'!J134, IF(ISNUMBER('2-7-1'!M134), '2-7-1'!M134, "XXX"))))</f>
        <v>0.63</v>
      </c>
      <c r="U134" s="176">
        <f>IF(ISNUMBER('2-7-2'!K134), '2-7-2'!K134, IF(ISNUMBER('2-7-2'!L134), '2-7-2'!L134, IF(ISNUMBER('2-7-2'!J134), '2-7-2'!J134, IF(ISNUMBER('2-7-2'!M134), '2-7-2'!M134, "XXX"))))</f>
        <v>0.49357142857142861</v>
      </c>
      <c r="V134" s="176">
        <f>IF(ISNUMBER('2-8-1'!K134), '2-8-1'!K134, IF(ISNUMBER('2-8-1'!L134), '2-8-1'!L134, IF(ISNUMBER('2-8-1'!J134), '2-8-1'!J134, IF(ISNUMBER('2-8-1'!M134), '2-8-1'!M134, "XXX"))))</f>
        <v>0.63714285714285712</v>
      </c>
      <c r="W134" s="176">
        <f>IF(ISNUMBER('2-8-2'!K134), '2-8-2'!K134, IF(ISNUMBER('2-8-2'!L134), '2-8-2'!L134, IF(ISNUMBER('2-8-2'!J134), '2-8-2'!J134, IF(ISNUMBER('2-8-2'!M134), '2-8-2'!M134, "XXX"))))</f>
        <v>0.54428571428571426</v>
      </c>
      <c r="X134" s="176">
        <f>IF(ISNUMBER('3-1'!L133), '3-1'!L133, "XXX")</f>
        <v>0.62</v>
      </c>
      <c r="Y134" s="224">
        <f>'3-2'!T133</f>
        <v>-3.0820157000000001E-2</v>
      </c>
    </row>
    <row r="135" spans="1:25" ht="15">
      <c r="A135" s="19" t="s">
        <v>142</v>
      </c>
      <c r="B135" s="166" t="s">
        <v>142</v>
      </c>
      <c r="C135" s="175">
        <f>IF(ISNUMBER('1-1'!K135),'1-1'!K135, "XXX")</f>
        <v>9.9</v>
      </c>
      <c r="D135" s="175">
        <f>IF(UCDP!AB135, UCDP!AB135, "0.0")</f>
        <v>0.23598368948868376</v>
      </c>
      <c r="E135" s="176" t="str">
        <f>IF(ISNUMBER('1-3'!L135), '1-3'!L135, IF(ISNUMBER('1-3'!M135), '1-3'!M135, IF(ISNUMBER('1-3'!P135), '1-3'!P135, IF(ISNUMBER('1-3'!Q135), '1-3'!Q135, "XXX"))))</f>
        <v>XXX</v>
      </c>
      <c r="F135" s="176">
        <f>IF(ISNUMBER('1-4'!AR135),'1-4'!AR135, IF(ISNUMBER('1-4'!AS135),'1-4'!AS135, IF(ISNUMBER('1-4'!AT135),'1-4'!AT135, IF(ISNUMBER('1-4'!AU135),'1-4'!AU135, IF(ISNUMBER('1-4'!AV135),'1-4'!AV135, "XXX")))))</f>
        <v>5</v>
      </c>
      <c r="G135" s="176">
        <f>IF(ISNUMBER('1-5'!K134),'1-5'!K134, "XXX")</f>
        <v>9.3000000000000007</v>
      </c>
      <c r="H135" s="176" t="str">
        <f>IF(ISNUMBER('2-1-1'!K135), '2-1-1'!K135, IF(ISNUMBER('2-1-1'!L135), '2-1-1'!L135, IF(ISNUMBER('2-1-1'!M135), '2-1-1'!M135, "XXX")))</f>
        <v>XXX</v>
      </c>
      <c r="I135" s="176">
        <f>IF(ISNUMBER('2-1-2'!F134),'2-1-2'!F134, "XXX")</f>
        <v>0.18612999999999999</v>
      </c>
      <c r="J135" s="176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176" t="str">
        <f>IF(ISNUMBER('2-2-2'!K135),'2-2-2'!K135,IF(ISNUMBER('2-2-2'!L135),'2-2-2'!L135,IF(ISNUMBER('2-2-2'!J135),'2-2-2'!J135,IF(ISNUMBER('2-2-2'!M135),'2-2-2'!M135,"XXX"))))</f>
        <v>XXX</v>
      </c>
      <c r="L135" s="176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176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176">
        <f>IF(ISNUMBER('2-4-1'!Y135),'2-4-1'!Y135,IF(ISNUMBER('2-4-1'!X135),'2-4-1'!X135,IF(ISNUMBER('2-4-1'!Z135),'2-4-1'!Z135,IF(ISNUMBER('2-4-1'!W135),'2-4-1'!W135,IF(ISNUMBER('2-4-1'!V135),'2-4-1'!V135,'2019'!N135)))))</f>
        <v>0.7</v>
      </c>
      <c r="O135" s="176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176">
        <f>IF(ISNUMBER('2-5-1'!H367), '2-5-1'!H367, "XXX")</f>
        <v>0.19439363479614258</v>
      </c>
      <c r="Q135" s="176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176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176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176" t="str">
        <f>IF(ISNUMBER('2-7-1'!K135), '2-7-1'!K135, IF(ISNUMBER('2-7-1'!L135), '2-7-1'!L135, IF(ISNUMBER('2-7-1'!J135), '2-7-1'!J135, IF(ISNUMBER('2-7-1'!M135), '2-7-1'!M135, "XXX"))))</f>
        <v>XXX</v>
      </c>
      <c r="U135" s="176" t="str">
        <f>IF(ISNUMBER('2-7-2'!K135), '2-7-2'!K135, IF(ISNUMBER('2-7-2'!L135), '2-7-2'!L135, IF(ISNUMBER('2-7-2'!J135), '2-7-2'!J135, IF(ISNUMBER('2-7-2'!M135), '2-7-2'!M135, "XXX"))))</f>
        <v>XXX</v>
      </c>
      <c r="V135" s="176" t="str">
        <f>IF(ISNUMBER('2-8-1'!K135), '2-8-1'!K135, IF(ISNUMBER('2-8-1'!L135), '2-8-1'!L135, IF(ISNUMBER('2-8-1'!J135), '2-8-1'!J135, IF(ISNUMBER('2-8-1'!M135), '2-8-1'!M135, "XXX"))))</f>
        <v>XXX</v>
      </c>
      <c r="W135" s="176" t="str">
        <f>IF(ISNUMBER('2-8-2'!K135), '2-8-2'!K135, IF(ISNUMBER('2-8-2'!L135), '2-8-2'!L135, IF(ISNUMBER('2-8-2'!J135), '2-8-2'!J135, IF(ISNUMBER('2-8-2'!M135), '2-8-2'!M135, "XXX"))))</f>
        <v>XXX</v>
      </c>
      <c r="X135" s="176">
        <f>IF(ISNUMBER('3-1'!L134), '3-1'!L134, "XXX")</f>
        <v>0.25600000000000001</v>
      </c>
      <c r="Y135" s="224">
        <f>'3-2'!T134</f>
        <v>-1.7517575030000001</v>
      </c>
    </row>
    <row r="136" spans="1:25" ht="15">
      <c r="A136" s="19" t="s">
        <v>143</v>
      </c>
      <c r="B136" s="166" t="s">
        <v>143</v>
      </c>
      <c r="C136" s="175">
        <f>IF(ISNUMBER('1-1'!K136),'1-1'!K136, "XXX")</f>
        <v>1.3</v>
      </c>
      <c r="D136" s="175" t="str">
        <f>IF(UCDP!AB136, UCDP!AB136, "0.0")</f>
        <v>0.0</v>
      </c>
      <c r="E136" s="176">
        <f>IF(ISNUMBER('1-3'!L136), '1-3'!L136, IF(ISNUMBER('1-3'!M136), '1-3'!M136, IF(ISNUMBER('1-3'!P136), '1-3'!P136, IF(ISNUMBER('1-3'!Q136), '1-3'!Q136, "XXX"))))</f>
        <v>99.000000000000014</v>
      </c>
      <c r="F136" s="176">
        <f>IF(ISNUMBER('1-4'!AR136),'1-4'!AR136, IF(ISNUMBER('1-4'!AS136),'1-4'!AS136, IF(ISNUMBER('1-4'!AT136),'1-4'!AT136, IF(ISNUMBER('1-4'!AU136),'1-4'!AU136, IF(ISNUMBER('1-4'!AV136),'1-4'!AV136, "XXX")))))</f>
        <v>1</v>
      </c>
      <c r="G136" s="176">
        <f>IF(ISNUMBER('1-5'!K135),'1-5'!K135, "XXX")</f>
        <v>1.3</v>
      </c>
      <c r="H136" s="176">
        <f>IF(ISNUMBER('2-1-1'!K136), '2-1-1'!K136, IF(ISNUMBER('2-1-1'!L136), '2-1-1'!L136, IF(ISNUMBER('2-1-1'!M136), '2-1-1'!M136, "XXX")))</f>
        <v>0.79714285714285715</v>
      </c>
      <c r="I136" s="176">
        <f>IF(ISNUMBER('2-1-2'!F135),'2-1-2'!F135, "XXX")</f>
        <v>0.81338999999999995</v>
      </c>
      <c r="J136" s="176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176">
        <f>IF(ISNUMBER('2-2-2'!K136),'2-2-2'!K136,IF(ISNUMBER('2-2-2'!L136),'2-2-2'!L136,IF(ISNUMBER('2-2-2'!J136),'2-2-2'!J136,IF(ISNUMBER('2-2-2'!M136),'2-2-2'!M136,"XXX"))))</f>
        <v>0.66142857142857137</v>
      </c>
      <c r="L136" s="176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176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176">
        <f>IF(ISNUMBER('2-4-1'!Y136),'2-4-1'!Y136,IF(ISNUMBER('2-4-1'!X136),'2-4-1'!X136,IF(ISNUMBER('2-4-1'!Z136),'2-4-1'!Z136,IF(ISNUMBER('2-4-1'!W136),'2-4-1'!W136,IF(ISNUMBER('2-4-1'!V136),'2-4-1'!V136,'2019'!N136)))))</f>
        <v>26.677</v>
      </c>
      <c r="O136" s="176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176">
        <f>IF(ISNUMBER('2-5-1'!H368), '2-5-1'!H368, "XXX")</f>
        <v>1</v>
      </c>
      <c r="Q136" s="176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176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176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176">
        <f>IF(ISNUMBER('2-7-1'!K136), '2-7-1'!K136, IF(ISNUMBER('2-7-1'!L136), '2-7-1'!L136, IF(ISNUMBER('2-7-1'!J136), '2-7-1'!J136, IF(ISNUMBER('2-7-1'!M136), '2-7-1'!M136, "XXX"))))</f>
        <v>0.8928571428571429</v>
      </c>
      <c r="U136" s="176">
        <f>IF(ISNUMBER('2-7-2'!K136), '2-7-2'!K136, IF(ISNUMBER('2-7-2'!L136), '2-7-2'!L136, IF(ISNUMBER('2-7-2'!J136), '2-7-2'!J136, IF(ISNUMBER('2-7-2'!M136), '2-7-2'!M136, "XXX"))))</f>
        <v>0.86642857142857133</v>
      </c>
      <c r="V136" s="176">
        <f>IF(ISNUMBER('2-8-1'!K136), '2-8-1'!K136, IF(ISNUMBER('2-8-1'!L136), '2-8-1'!L136, IF(ISNUMBER('2-8-1'!J136), '2-8-1'!J136, IF(ISNUMBER('2-8-1'!M136), '2-8-1'!M136, "XXX"))))</f>
        <v>0.74142857142857144</v>
      </c>
      <c r="W136" s="176">
        <f>IF(ISNUMBER('2-8-2'!K136), '2-8-2'!K136, IF(ISNUMBER('2-8-2'!L136), '2-8-2'!L136, IF(ISNUMBER('2-8-2'!J136), '2-8-2'!J136, IF(ISNUMBER('2-8-2'!M136), '2-8-2'!M136, "XXX"))))</f>
        <v>0.73428571428571421</v>
      </c>
      <c r="X136" s="176">
        <f>IF(ISNUMBER('3-1'!L135), '3-1'!L135, "XXX")</f>
        <v>0.92200000000000004</v>
      </c>
      <c r="Y136" s="224">
        <f>'3-2'!T135</f>
        <v>1.5848202709999999</v>
      </c>
    </row>
    <row r="137" spans="1:25" ht="15">
      <c r="A137" s="19" t="s">
        <v>144</v>
      </c>
      <c r="B137" s="166" t="s">
        <v>144</v>
      </c>
      <c r="C137" s="175">
        <f>IF(ISNUMBER('1-1'!K137),'1-1'!K137, "XXX")</f>
        <v>1</v>
      </c>
      <c r="D137" s="175" t="str">
        <f>IF(UCDP!AB137, UCDP!AB137, "0.0")</f>
        <v>0.0</v>
      </c>
      <c r="E137" s="176">
        <f>IF(ISNUMBER('1-3'!L137), '1-3'!L137, IF(ISNUMBER('1-3'!M137), '1-3'!M137, IF(ISNUMBER('1-3'!P137), '1-3'!P137, IF(ISNUMBER('1-3'!Q137), '1-3'!Q137, "XXX"))))</f>
        <v>100.83333333333334</v>
      </c>
      <c r="F137" s="176">
        <f>IF(ISNUMBER('1-4'!AR137),'1-4'!AR137, IF(ISNUMBER('1-4'!AS137),'1-4'!AS137, IF(ISNUMBER('1-4'!AT137),'1-4'!AT137, IF(ISNUMBER('1-4'!AU137),'1-4'!AU137, IF(ISNUMBER('1-4'!AV137),'1-4'!AV137, "XXX")))))</f>
        <v>1</v>
      </c>
      <c r="G137" s="176">
        <f>IF(ISNUMBER('1-5'!K136),'1-5'!K136, "XXX")</f>
        <v>2</v>
      </c>
      <c r="H137" s="176">
        <f>IF(ISNUMBER('2-1-1'!K137), '2-1-1'!K137, IF(ISNUMBER('2-1-1'!L137), '2-1-1'!L137, IF(ISNUMBER('2-1-1'!M137), '2-1-1'!M137, "XXX")))</f>
        <v>0.89142857142857146</v>
      </c>
      <c r="I137" s="176">
        <f>IF(ISNUMBER('2-1-2'!F136),'2-1-2'!F136, "XXX")</f>
        <v>0.79798999999999998</v>
      </c>
      <c r="J137" s="176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176">
        <f>IF(ISNUMBER('2-2-2'!K137),'2-2-2'!K137,IF(ISNUMBER('2-2-2'!L137),'2-2-2'!L137,IF(ISNUMBER('2-2-2'!J137),'2-2-2'!J137,IF(ISNUMBER('2-2-2'!M137),'2-2-2'!M137,"XXX"))))</f>
        <v>0.88714285714285712</v>
      </c>
      <c r="L137" s="176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176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176">
        <f>IF(ISNUMBER('2-4-1'!Y137),'2-4-1'!Y137,IF(ISNUMBER('2-4-1'!X137),'2-4-1'!X137,IF(ISNUMBER('2-4-1'!Z137),'2-4-1'!Z137,IF(ISNUMBER('2-4-1'!W137),'2-4-1'!W137,IF(ISNUMBER('2-4-1'!V137),'2-4-1'!V137,'2019'!N137)))))</f>
        <v>19.608000000000001</v>
      </c>
      <c r="O137" s="176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176">
        <f>IF(ISNUMBER('2-5-1'!H369), '2-5-1'!H369, "XXX")</f>
        <v>1</v>
      </c>
      <c r="Q137" s="176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176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176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176">
        <f>IF(ISNUMBER('2-7-1'!K137), '2-7-1'!K137, IF(ISNUMBER('2-7-1'!L137), '2-7-1'!L137, IF(ISNUMBER('2-7-1'!J137), '2-7-1'!J137, IF(ISNUMBER('2-7-1'!M137), '2-7-1'!M137, "XXX"))))</f>
        <v>0.92571428571428582</v>
      </c>
      <c r="U137" s="176">
        <f>IF(ISNUMBER('2-7-2'!K137), '2-7-2'!K137, IF(ISNUMBER('2-7-2'!L137), '2-7-2'!L137, IF(ISNUMBER('2-7-2'!J137), '2-7-2'!J137, IF(ISNUMBER('2-7-2'!M137), '2-7-2'!M137, "XXX"))))</f>
        <v>0.84428571428571431</v>
      </c>
      <c r="V137" s="176">
        <f>IF(ISNUMBER('2-8-1'!K137), '2-8-1'!K137, IF(ISNUMBER('2-8-1'!L137), '2-8-1'!L137, IF(ISNUMBER('2-8-1'!J137), '2-8-1'!J137, IF(ISNUMBER('2-8-1'!M137), '2-8-1'!M137, "XXX"))))</f>
        <v>0.77714285714285725</v>
      </c>
      <c r="W137" s="176">
        <f>IF(ISNUMBER('2-8-2'!K137), '2-8-2'!K137, IF(ISNUMBER('2-8-2'!L137), '2-8-2'!L137, IF(ISNUMBER('2-8-2'!J137), '2-8-2'!J137, IF(ISNUMBER('2-8-2'!M137), '2-8-2'!M137, "XXX"))))</f>
        <v>0.78142857142857136</v>
      </c>
      <c r="X137" s="176">
        <f>IF(ISNUMBER('3-1'!L136), '3-1'!L136, "XXX")</f>
        <v>0.89200000000000002</v>
      </c>
      <c r="Y137" s="224">
        <f>'3-2'!T136</f>
        <v>1.552703261</v>
      </c>
    </row>
    <row r="138" spans="1:25" ht="15">
      <c r="A138" s="19" t="s">
        <v>145</v>
      </c>
      <c r="B138" s="166" t="s">
        <v>145</v>
      </c>
      <c r="C138" s="175">
        <f>IF(ISNUMBER('1-1'!K138),'1-1'!K138, "XXX")</f>
        <v>6.1</v>
      </c>
      <c r="D138" s="175" t="str">
        <f>IF(UCDP!AB138, UCDP!AB138, "0.0")</f>
        <v>0.0</v>
      </c>
      <c r="E138" s="176">
        <f>IF(ISNUMBER('1-3'!L138), '1-3'!L138, IF(ISNUMBER('1-3'!M138), '1-3'!M138, IF(ISNUMBER('1-3'!P138), '1-3'!P138, IF(ISNUMBER('1-3'!Q138), '1-3'!Q138, "XXX"))))</f>
        <v>82.166666666666671</v>
      </c>
      <c r="F138" s="176">
        <f>IF(ISNUMBER('1-4'!AR138),'1-4'!AR138, IF(ISNUMBER('1-4'!AS138),'1-4'!AS138, IF(ISNUMBER('1-4'!AT138),'1-4'!AT138, IF(ISNUMBER('1-4'!AU138),'1-4'!AU138, IF(ISNUMBER('1-4'!AV138),'1-4'!AV138, "XXX")))))</f>
        <v>3</v>
      </c>
      <c r="G138" s="176">
        <f>IF(ISNUMBER('1-5'!K137),'1-5'!K137, "XXX")</f>
        <v>7.9</v>
      </c>
      <c r="H138" s="176">
        <f>IF(ISNUMBER('2-1-1'!K138), '2-1-1'!K138, IF(ISNUMBER('2-1-1'!L138), '2-1-1'!L138, IF(ISNUMBER('2-1-1'!M138), '2-1-1'!M138, "XXX")))</f>
        <v>0.45714285714285713</v>
      </c>
      <c r="I138" s="176">
        <f>IF(ISNUMBER('2-1-2'!F137),'2-1-2'!F137, "XXX")</f>
        <v>0.18658</v>
      </c>
      <c r="J138" s="176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176">
        <f>IF(ISNUMBER('2-2-2'!K138),'2-2-2'!K138,IF(ISNUMBER('2-2-2'!L138),'2-2-2'!L138,IF(ISNUMBER('2-2-2'!J138),'2-2-2'!J138,IF(ISNUMBER('2-2-2'!M138),'2-2-2'!M138,"XXX"))))</f>
        <v>0.57857142857142851</v>
      </c>
      <c r="L138" s="176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176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176">
        <f>IF(ISNUMBER('2-4-1'!Y138),'2-4-1'!Y138,IF(ISNUMBER('2-4-1'!X138),'2-4-1'!X138,IF(ISNUMBER('2-4-1'!Z138),'2-4-1'!Z138,IF(ISNUMBER('2-4-1'!W138),'2-4-1'!W138,IF(ISNUMBER('2-4-1'!V138),'2-4-1'!V138,'2019'!N138)))))</f>
        <v>4</v>
      </c>
      <c r="O138" s="176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176">
        <f>IF(ISNUMBER('2-5-1'!H370), '2-5-1'!H370, "XXX")</f>
        <v>0.1490084171295166</v>
      </c>
      <c r="Q138" s="176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176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176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176">
        <f>IF(ISNUMBER('2-7-1'!K138), '2-7-1'!K138, IF(ISNUMBER('2-7-1'!L138), '2-7-1'!L138, IF(ISNUMBER('2-7-1'!J138), '2-7-1'!J138, IF(ISNUMBER('2-7-1'!M138), '2-7-1'!M138, "XXX"))))</f>
        <v>0.62428571428571433</v>
      </c>
      <c r="U138" s="176">
        <f>IF(ISNUMBER('2-7-2'!K138), '2-7-2'!K138, IF(ISNUMBER('2-7-2'!L138), '2-7-2'!L138, IF(ISNUMBER('2-7-2'!J138), '2-7-2'!J138, IF(ISNUMBER('2-7-2'!M138), '2-7-2'!M138, "XXX"))))</f>
        <v>0.60071428571428576</v>
      </c>
      <c r="V138" s="176">
        <f>IF(ISNUMBER('2-8-1'!K138), '2-8-1'!K138, IF(ISNUMBER('2-8-1'!L138), '2-8-1'!L138, IF(ISNUMBER('2-8-1'!J138), '2-8-1'!J138, IF(ISNUMBER('2-8-1'!M138), '2-8-1'!M138, "XXX"))))</f>
        <v>0.61428571428571421</v>
      </c>
      <c r="W138" s="176">
        <f>IF(ISNUMBER('2-8-2'!K138), '2-8-2'!K138, IF(ISNUMBER('2-8-2'!L138), '2-8-2'!L138, IF(ISNUMBER('2-8-2'!J138), '2-8-2'!J138, IF(ISNUMBER('2-8-2'!M138), '2-8-2'!M138, "XXX"))))</f>
        <v>0.61571428571428566</v>
      </c>
      <c r="X138" s="176">
        <f>IF(ISNUMBER('3-1'!L137), '3-1'!L137, "XXX")</f>
        <v>0.17499999999999999</v>
      </c>
      <c r="Y138" s="224">
        <f>'3-2'!T137</f>
        <v>-1.609883666</v>
      </c>
    </row>
    <row r="139" spans="1:25" ht="15">
      <c r="A139" s="19" t="s">
        <v>146</v>
      </c>
      <c r="B139" s="166" t="s">
        <v>146</v>
      </c>
      <c r="C139" s="175">
        <f>IF(ISNUMBER('1-1'!K139),'1-1'!K139, "XXX")</f>
        <v>7.4</v>
      </c>
      <c r="D139" s="175" t="str">
        <f>IF(UCDP!AB139, UCDP!AB139, "0.0")</f>
        <v>0.0</v>
      </c>
      <c r="E139" s="176">
        <f>IF(ISNUMBER('1-3'!L139), '1-3'!L139, IF(ISNUMBER('1-3'!M139), '1-3'!M139, IF(ISNUMBER('1-3'!P139), '1-3'!P139, IF(ISNUMBER('1-3'!Q139), '1-3'!Q139, "XXX"))))</f>
        <v>75.500000000000014</v>
      </c>
      <c r="F139" s="176">
        <f>IF(ISNUMBER('1-4'!AR139),'1-4'!AR139, IF(ISNUMBER('1-4'!AS139),'1-4'!AS139, IF(ISNUMBER('1-4'!AT139),'1-4'!AT139, IF(ISNUMBER('1-4'!AU139),'1-4'!AU139, IF(ISNUMBER('1-4'!AV139),'1-4'!AV139, "XXX")))))</f>
        <v>3</v>
      </c>
      <c r="G139" s="176">
        <f>IF(ISNUMBER('1-5'!K138),'1-5'!K138, "XXX")</f>
        <v>6.1</v>
      </c>
      <c r="H139" s="176">
        <f>IF(ISNUMBER('2-1-1'!K139), '2-1-1'!K139, IF(ISNUMBER('2-1-1'!L139), '2-1-1'!L139, IF(ISNUMBER('2-1-1'!M139), '2-1-1'!M139, "XXX")))</f>
        <v>0.38142857142857139</v>
      </c>
      <c r="I139" s="176">
        <f>IF(ISNUMBER('2-1-2'!F138),'2-1-2'!F138, "XXX")</f>
        <v>8.9959999999999998E-2</v>
      </c>
      <c r="J139" s="176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176">
        <f>IF(ISNUMBER('2-2-2'!K139),'2-2-2'!K139,IF(ISNUMBER('2-2-2'!L139),'2-2-2'!L139,IF(ISNUMBER('2-2-2'!J139),'2-2-2'!J139,IF(ISNUMBER('2-2-2'!M139),'2-2-2'!M139,"XXX"))))</f>
        <v>0.42142857142857143</v>
      </c>
      <c r="L139" s="176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176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176">
        <f>IF(ISNUMBER('2-4-1'!Y139),'2-4-1'!Y139,IF(ISNUMBER('2-4-1'!X139),'2-4-1'!X139,IF(ISNUMBER('2-4-1'!Z139),'2-4-1'!Z139,IF(ISNUMBER('2-4-1'!W139),'2-4-1'!W139,IF(ISNUMBER('2-4-1'!V139),'2-4-1'!V139,'2019'!N139)))))</f>
        <v>1.7</v>
      </c>
      <c r="O139" s="176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176">
        <f>IF(ISNUMBER('2-5-1'!H371), '2-5-1'!H371, "XXX")</f>
        <v>3.066449463367462E-2</v>
      </c>
      <c r="Q139" s="176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176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176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176">
        <f>IF(ISNUMBER('2-7-1'!K139), '2-7-1'!K139, IF(ISNUMBER('2-7-1'!L139), '2-7-1'!L139, IF(ISNUMBER('2-7-1'!J139), '2-7-1'!J139, IF(ISNUMBER('2-7-1'!M139), '2-7-1'!M139, "XXX"))))</f>
        <v>0.54571428571428571</v>
      </c>
      <c r="U139" s="176">
        <f>IF(ISNUMBER('2-7-2'!K139), '2-7-2'!K139, IF(ISNUMBER('2-7-2'!L139), '2-7-2'!L139, IF(ISNUMBER('2-7-2'!J139), '2-7-2'!J139, IF(ISNUMBER('2-7-2'!M139), '2-7-2'!M139, "XXX"))))</f>
        <v>0.48071428571428576</v>
      </c>
      <c r="V139" s="176">
        <f>IF(ISNUMBER('2-8-1'!K139), '2-8-1'!K139, IF(ISNUMBER('2-8-1'!L139), '2-8-1'!L139, IF(ISNUMBER('2-8-1'!J139), '2-8-1'!J139, IF(ISNUMBER('2-8-1'!M139), '2-8-1'!M139, "XXX"))))</f>
        <v>0.6</v>
      </c>
      <c r="W139" s="176">
        <f>IF(ISNUMBER('2-8-2'!K139), '2-8-2'!K139, IF(ISNUMBER('2-8-2'!L139), '2-8-2'!L139, IF(ISNUMBER('2-8-2'!J139), '2-8-2'!J139, IF(ISNUMBER('2-8-2'!M139), '2-8-2'!M139, "XXX"))))</f>
        <v>0.52</v>
      </c>
      <c r="X139" s="176">
        <f>IF(ISNUMBER('3-1'!L138), '3-1'!L138, "XXX")</f>
        <v>0.40799999999999997</v>
      </c>
      <c r="Y139" s="224">
        <f>'3-2'!T138</f>
        <v>-0.17054918399999999</v>
      </c>
    </row>
    <row r="140" spans="1:25" ht="15">
      <c r="A140" s="19" t="s">
        <v>147</v>
      </c>
      <c r="B140" s="166" t="s">
        <v>147</v>
      </c>
      <c r="C140" s="175">
        <f>IF(ISNUMBER('1-1'!K140),'1-1'!K140, "XXX")</f>
        <v>4</v>
      </c>
      <c r="D140" s="175">
        <f>IF(UCDP!AB140, UCDP!AB140, "0.0")</f>
        <v>7.1454386085895837E-3</v>
      </c>
      <c r="E140" s="176">
        <f>IF(ISNUMBER('1-3'!L140), '1-3'!L140, IF(ISNUMBER('1-3'!M140), '1-3'!M140, IF(ISNUMBER('1-3'!P140), '1-3'!P140, IF(ISNUMBER('1-3'!Q140), '1-3'!Q140, "XXX"))))</f>
        <v>69.833333333333343</v>
      </c>
      <c r="F140" s="176">
        <f>IF(ISNUMBER('1-4'!AR140),'1-4'!AR140, IF(ISNUMBER('1-4'!AS140),'1-4'!AS140, IF(ISNUMBER('1-4'!AT140),'1-4'!AT140, IF(ISNUMBER('1-4'!AU140),'1-4'!AU140, IF(ISNUMBER('1-4'!AV140),'1-4'!AV140, "XXX")))))</f>
        <v>3</v>
      </c>
      <c r="G140" s="176">
        <f>IF(ISNUMBER('1-5'!K139),'1-5'!K139, "XXX")</f>
        <v>8.1999999999999993</v>
      </c>
      <c r="H140" s="176">
        <f>IF(ISNUMBER('2-1-1'!K140), '2-1-1'!K140, IF(ISNUMBER('2-1-1'!L140), '2-1-1'!L140, IF(ISNUMBER('2-1-1'!M140), '2-1-1'!M140, "XXX")))</f>
        <v>0.62714285714285711</v>
      </c>
      <c r="I140" s="176">
        <f>IF(ISNUMBER('2-1-2'!F139),'2-1-2'!F139, "XXX")</f>
        <v>0.41175</v>
      </c>
      <c r="J140" s="176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176">
        <f>IF(ISNUMBER('2-2-2'!K140),'2-2-2'!K140,IF(ISNUMBER('2-2-2'!L140),'2-2-2'!L140,IF(ISNUMBER('2-2-2'!J140),'2-2-2'!J140,IF(ISNUMBER('2-2-2'!M140),'2-2-2'!M140,"XXX"))))</f>
        <v>0.49428571428571427</v>
      </c>
      <c r="L140" s="176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176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176">
        <f>IF(ISNUMBER('2-4-1'!Y140),'2-4-1'!Y140,IF(ISNUMBER('2-4-1'!X140),'2-4-1'!X140,IF(ISNUMBER('2-4-1'!Z140),'2-4-1'!Z140,IF(ISNUMBER('2-4-1'!W140),'2-4-1'!W140,IF(ISNUMBER('2-4-1'!V140),'2-4-1'!V140,'2019'!N140)))))</f>
        <v>3.69447681818145</v>
      </c>
      <c r="O140" s="176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176">
        <f>IF(ISNUMBER('2-5-1'!H372), '2-5-1'!H372, "XXX")</f>
        <v>0.33828370571136473</v>
      </c>
      <c r="Q140" s="176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176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176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176">
        <f>IF(ISNUMBER('2-7-1'!K140), '2-7-1'!K140, IF(ISNUMBER('2-7-1'!L140), '2-7-1'!L140, IF(ISNUMBER('2-7-1'!J140), '2-7-1'!J140, IF(ISNUMBER('2-7-1'!M140), '2-7-1'!M140, "XXX"))))</f>
        <v>0.53857142857142859</v>
      </c>
      <c r="U140" s="176">
        <f>IF(ISNUMBER('2-7-2'!K140), '2-7-2'!K140, IF(ISNUMBER('2-7-2'!L140), '2-7-2'!L140, IF(ISNUMBER('2-7-2'!J140), '2-7-2'!J140, IF(ISNUMBER('2-7-2'!M140), '2-7-2'!M140, "XXX"))))</f>
        <v>0.46499999999999997</v>
      </c>
      <c r="V140" s="176">
        <f>IF(ISNUMBER('2-8-1'!K140), '2-8-1'!K140, IF(ISNUMBER('2-8-1'!L140), '2-8-1'!L140, IF(ISNUMBER('2-8-1'!J140), '2-8-1'!J140, IF(ISNUMBER('2-8-1'!M140), '2-8-1'!M140, "XXX"))))</f>
        <v>0.65142857142857136</v>
      </c>
      <c r="W140" s="176">
        <f>IF(ISNUMBER('2-8-2'!K140), '2-8-2'!K140, IF(ISNUMBER('2-8-2'!L140), '2-8-2'!L140, IF(ISNUMBER('2-8-2'!J140), '2-8-2'!J140, IF(ISNUMBER('2-8-2'!M140), '2-8-2'!M140, "XXX"))))</f>
        <v>0.49714285714285716</v>
      </c>
      <c r="X140" s="176">
        <f>IF(ISNUMBER('3-1'!L139), '3-1'!L139, "XXX")</f>
        <v>0.14899999999999999</v>
      </c>
      <c r="Y140" s="224">
        <f>'3-2'!T139</f>
        <v>-0.955325007</v>
      </c>
    </row>
    <row r="141" spans="1:25" ht="15">
      <c r="A141" s="19" t="s">
        <v>148</v>
      </c>
      <c r="B141" s="166" t="s">
        <v>148</v>
      </c>
      <c r="C141" s="175">
        <f>IF(ISNUMBER('1-1'!K141),'1-1'!K141, "XXX")</f>
        <v>9</v>
      </c>
      <c r="D141" s="175" t="str">
        <f>IF(UCDP!AB141, UCDP!AB141, "0.0")</f>
        <v>0.0</v>
      </c>
      <c r="E141" s="177">
        <f>'1-3'!J141</f>
        <v>69.166666666666671</v>
      </c>
      <c r="F141" s="176">
        <f>IF(ISNUMBER('1-4'!AR141),'1-4'!AR141, IF(ISNUMBER('1-4'!AS141),'1-4'!AS141, IF(ISNUMBER('1-4'!AT141),'1-4'!AT141, IF(ISNUMBER('1-4'!AU141),'1-4'!AU141, IF(ISNUMBER('1-4'!AV141),'1-4'!AV141, "XXX")))))</f>
        <v>2</v>
      </c>
      <c r="G141" s="176">
        <f>IF(ISNUMBER('1-5'!K140),'1-5'!K140, "XXX")</f>
        <v>5.5</v>
      </c>
      <c r="H141" s="177">
        <f>'2-1-1'!I141</f>
        <v>0.30571428571428572</v>
      </c>
      <c r="I141" s="176">
        <f>IF(ISNUMBER('2-1-2'!F140),'2-1-2'!F140, "XXX")</f>
        <v>7.2840000000000002E-2</v>
      </c>
      <c r="J141" s="176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176" t="str">
        <f>IF(ISNUMBER('2-2-2'!K141),'2-2-2'!K141,IF(ISNUMBER('2-2-2'!L141),'2-2-2'!L141,IF(ISNUMBER('2-2-2'!J141),'2-2-2'!J141,IF(ISNUMBER('2-2-2'!M141),'2-2-2'!M141,"XXX"))))</f>
        <v>XXX</v>
      </c>
      <c r="L141" s="176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176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176">
        <f>IF(ISNUMBER('2-4-1'!Y141),'2-4-1'!Y141,IF(ISNUMBER('2-4-1'!X141),'2-4-1'!X141,IF(ISNUMBER('2-4-1'!Z141),'2-4-1'!Z141,IF(ISNUMBER('2-4-1'!W141),'2-4-1'!W141,IF(ISNUMBER('2-4-1'!V141),'2-4-1'!V141,'2019'!N141)))))</f>
        <v>3.2729200000000001</v>
      </c>
      <c r="O141" s="176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176">
        <f>IF(ISNUMBER('2-5-1'!H373), '2-5-1'!H373, "XXX")</f>
        <v>1</v>
      </c>
      <c r="Q141" s="176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176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176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176" t="str">
        <f>IF(ISNUMBER('2-7-1'!K141), '2-7-1'!K141, IF(ISNUMBER('2-7-1'!L141), '2-7-1'!L141, IF(ISNUMBER('2-7-1'!J141), '2-7-1'!J141, IF(ISNUMBER('2-7-1'!M141), '2-7-1'!M141, "XXX"))))</f>
        <v>XXX</v>
      </c>
      <c r="U141" s="176" t="str">
        <f>IF(ISNUMBER('2-7-2'!K141), '2-7-2'!K141, IF(ISNUMBER('2-7-2'!L141), '2-7-2'!L141, IF(ISNUMBER('2-7-2'!J141), '2-7-2'!J141, IF(ISNUMBER('2-7-2'!M141), '2-7-2'!M141, "XXX"))))</f>
        <v>XXX</v>
      </c>
      <c r="V141" s="176" t="str">
        <f>IF(ISNUMBER('2-8-1'!K141), '2-8-1'!K141, IF(ISNUMBER('2-8-1'!L141), '2-8-1'!L141, IF(ISNUMBER('2-8-1'!J141), '2-8-1'!J141, IF(ISNUMBER('2-8-1'!M141), '2-8-1'!M141, "XXX"))))</f>
        <v>XXX</v>
      </c>
      <c r="W141" s="176" t="str">
        <f>IF(ISNUMBER('2-8-2'!K141), '2-8-2'!K141, IF(ISNUMBER('2-8-2'!L141), '2-8-2'!L141, IF(ISNUMBER('2-8-2'!J141), '2-8-2'!J141, IF(ISNUMBER('2-8-2'!M141), '2-8-2'!M141, "XXX"))))</f>
        <v>XXX</v>
      </c>
      <c r="X141" s="176">
        <f>IF(ISNUMBER('3-1'!L140), '3-1'!L140, "XXX")</f>
        <v>0.61499999999999999</v>
      </c>
      <c r="Y141" s="224">
        <f>'3-2'!T140</f>
        <v>0.26525086199999998</v>
      </c>
    </row>
    <row r="142" spans="1:25" ht="15">
      <c r="A142" s="19" t="s">
        <v>149</v>
      </c>
      <c r="B142" s="166" t="s">
        <v>149</v>
      </c>
      <c r="C142" s="175">
        <f>IF(ISNUMBER('1-1'!K142),'1-1'!K142, "XXX")</f>
        <v>6.2</v>
      </c>
      <c r="D142" s="175" t="str">
        <f>IF(UCDP!AB142, UCDP!AB142, "0.0")</f>
        <v>0.0</v>
      </c>
      <c r="E142" s="176" t="str">
        <f>IF(ISNUMBER('1-3'!L142), '1-3'!L142, IF(ISNUMBER('1-3'!M142), '1-3'!M142, IF(ISNUMBER('1-3'!P142), '1-3'!P142, IF(ISNUMBER('1-3'!Q142), '1-3'!Q142, "XXX"))))</f>
        <v>XXX</v>
      </c>
      <c r="F142" s="176">
        <f>IF(ISNUMBER('1-4'!AR142),'1-4'!AR142, IF(ISNUMBER('1-4'!AS142),'1-4'!AS142, IF(ISNUMBER('1-4'!AT142),'1-4'!AT142, IF(ISNUMBER('1-4'!AU142),'1-4'!AU142, IF(ISNUMBER('1-4'!AV142),'1-4'!AV142, "XXX")))))</f>
        <v>3</v>
      </c>
      <c r="G142" s="176">
        <f>IF(ISNUMBER('1-5'!K141),'1-5'!K141, "XXX")</f>
        <v>6.9</v>
      </c>
      <c r="H142" s="176" t="str">
        <f>IF(ISNUMBER('2-1-1'!K142), '2-1-1'!K142, IF(ISNUMBER('2-1-1'!L142), '2-1-1'!L142, IF(ISNUMBER('2-1-1'!M142), '2-1-1'!M142, "XXX")))</f>
        <v>XXX</v>
      </c>
      <c r="I142" s="176">
        <f>IF(ISNUMBER('2-1-2'!F141),'2-1-2'!F141, "XXX")</f>
        <v>0.10439</v>
      </c>
      <c r="J142" s="176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176" t="str">
        <f>IF(ISNUMBER('2-2-2'!K142),'2-2-2'!K142,IF(ISNUMBER('2-2-2'!L142),'2-2-2'!L142,IF(ISNUMBER('2-2-2'!J142),'2-2-2'!J142,IF(ISNUMBER('2-2-2'!M142),'2-2-2'!M142,"XXX"))))</f>
        <v>XXX</v>
      </c>
      <c r="L142" s="176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176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176">
        <f>IF(ISNUMBER('2-4-1'!Y142),'2-4-1'!Y142,IF(ISNUMBER('2-4-1'!X142),'2-4-1'!X142,IF(ISNUMBER('2-4-1'!Z142),'2-4-1'!Z142,IF(ISNUMBER('2-4-1'!W142),'2-4-1'!W142,IF(ISNUMBER('2-4-1'!V142),'2-4-1'!V142,'2019'!N142)))))</f>
        <v>2.5983070500000003</v>
      </c>
      <c r="O142" s="176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176">
        <f>IF(ISNUMBER('2-5-1'!H374), '2-5-1'!H374, "XXX")</f>
        <v>2.8606596589088439E-2</v>
      </c>
      <c r="Q142" s="176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176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176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176" t="str">
        <f>IF(ISNUMBER('2-7-1'!K142), '2-7-1'!K142, IF(ISNUMBER('2-7-1'!L142), '2-7-1'!L142, IF(ISNUMBER('2-7-1'!J142), '2-7-1'!J142, IF(ISNUMBER('2-7-1'!M142), '2-7-1'!M142, "XXX"))))</f>
        <v>XXX</v>
      </c>
      <c r="U142" s="176" t="str">
        <f>IF(ISNUMBER('2-7-2'!K142), '2-7-2'!K142, IF(ISNUMBER('2-7-2'!L142), '2-7-2'!L142, IF(ISNUMBER('2-7-2'!J142), '2-7-2'!J142, IF(ISNUMBER('2-7-2'!M142), '2-7-2'!M142, "XXX"))))</f>
        <v>XXX</v>
      </c>
      <c r="V142" s="176" t="str">
        <f>IF(ISNUMBER('2-8-1'!K142), '2-8-1'!K142, IF(ISNUMBER('2-8-1'!L142), '2-8-1'!L142, IF(ISNUMBER('2-8-1'!J142), '2-8-1'!J142, IF(ISNUMBER('2-8-1'!M142), '2-8-1'!M142, "XXX"))))</f>
        <v>XXX</v>
      </c>
      <c r="W142" s="176" t="str">
        <f>IF(ISNUMBER('2-8-2'!K142), '2-8-2'!K142, IF(ISNUMBER('2-8-2'!L142), '2-8-2'!L142, IF(ISNUMBER('2-8-2'!J142), '2-8-2'!J142, IF(ISNUMBER('2-8-2'!M142), '2-8-2'!M142, "XXX"))))</f>
        <v>XXX</v>
      </c>
      <c r="X142" s="176">
        <f>IF(ISNUMBER('3-1'!L141), '3-1'!L141, "XXX")</f>
        <v>0.48499999999999999</v>
      </c>
      <c r="Y142" s="224">
        <f>'3-2'!T141</f>
        <v>-0.48703107200000001</v>
      </c>
    </row>
    <row r="143" spans="1:25" ht="15">
      <c r="A143" s="19" t="s">
        <v>150</v>
      </c>
      <c r="B143" s="166" t="s">
        <v>150</v>
      </c>
      <c r="C143" s="175">
        <f>IF(ISNUMBER('1-1'!K143),'1-1'!K143, "XXX")</f>
        <v>3.3</v>
      </c>
      <c r="D143" s="175" t="str">
        <f>IF(UCDP!AB143, UCDP!AB143, "0.0")</f>
        <v>0.0</v>
      </c>
      <c r="E143" s="176">
        <f>IF(ISNUMBER('1-3'!L143), '1-3'!L143, IF(ISNUMBER('1-3'!M143), '1-3'!M143, IF(ISNUMBER('1-3'!P143), '1-3'!P143, IF(ISNUMBER('1-3'!Q143), '1-3'!Q143, "XXX"))))</f>
        <v>59.000000000000007</v>
      </c>
      <c r="F143" s="177">
        <f>'1-4'!AQ143</f>
        <v>2</v>
      </c>
      <c r="G143" s="176">
        <f>IF(ISNUMBER('1-5'!K142),'1-5'!K142, "XXX")</f>
        <v>4.3</v>
      </c>
      <c r="H143" s="176">
        <f>IF(ISNUMBER('2-1-1'!K143), '2-1-1'!K143, IF(ISNUMBER('2-1-1'!L143), '2-1-1'!L143, IF(ISNUMBER('2-1-1'!M143), '2-1-1'!M143, "XXX")))</f>
        <v>0.61857142857142855</v>
      </c>
      <c r="I143" s="176">
        <f>IF(ISNUMBER('2-1-2'!F142),'2-1-2'!F142, "XXX")</f>
        <v>0.49730999999999997</v>
      </c>
      <c r="J143" s="176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176">
        <f>IF(ISNUMBER('2-2-2'!K143),'2-2-2'!K143,IF(ISNUMBER('2-2-2'!L143),'2-2-2'!L143,IF(ISNUMBER('2-2-2'!J143),'2-2-2'!J143,IF(ISNUMBER('2-2-2'!M143),'2-2-2'!M143,"XXX"))))</f>
        <v>0.65571428571428569</v>
      </c>
      <c r="L143" s="176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176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176">
        <f>IF(ISNUMBER('2-4-1'!Y143),'2-4-1'!Y143,IF(ISNUMBER('2-4-1'!X143),'2-4-1'!X143,IF(ISNUMBER('2-4-1'!Z143),'2-4-1'!Z143,IF(ISNUMBER('2-4-1'!W143),'2-4-1'!W143,IF(ISNUMBER('2-4-1'!V143),'2-4-1'!V143,'2019'!N143)))))</f>
        <v>5.4</v>
      </c>
      <c r="O143" s="176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176">
        <f>IF(ISNUMBER('2-5-1'!H375), '2-5-1'!H375, "XXX")</f>
        <v>0.76183004379272456</v>
      </c>
      <c r="Q143" s="176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176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176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176">
        <f>IF(ISNUMBER('2-7-1'!K143), '2-7-1'!K143, IF(ISNUMBER('2-7-1'!L143), '2-7-1'!L143, IF(ISNUMBER('2-7-1'!J143), '2-7-1'!J143, IF(ISNUMBER('2-7-1'!M143), '2-7-1'!M143, "XXX"))))</f>
        <v>0.55999999999999994</v>
      </c>
      <c r="U143" s="176">
        <f>IF(ISNUMBER('2-7-2'!K143), '2-7-2'!K143, IF(ISNUMBER('2-7-2'!L143), '2-7-2'!L143, IF(ISNUMBER('2-7-2'!J143), '2-7-2'!J143, IF(ISNUMBER('2-7-2'!M143), '2-7-2'!M143, "XXX"))))</f>
        <v>0.40071428571428569</v>
      </c>
      <c r="V143" s="176">
        <f>IF(ISNUMBER('2-8-1'!K143), '2-8-1'!K143, IF(ISNUMBER('2-8-1'!L143), '2-8-1'!L143, IF(ISNUMBER('2-8-1'!J143), '2-8-1'!J143, IF(ISNUMBER('2-8-1'!M143), '2-8-1'!M143, "XXX"))))</f>
        <v>0.62571428571428567</v>
      </c>
      <c r="W143" s="176">
        <f>IF(ISNUMBER('2-8-2'!K143), '2-8-2'!K143, IF(ISNUMBER('2-8-2'!L143), '2-8-2'!L143, IF(ISNUMBER('2-8-2'!J143), '2-8-2'!J143, IF(ISNUMBER('2-8-2'!M143), '2-8-2'!M143, "XXX"))))</f>
        <v>0.45</v>
      </c>
      <c r="X143" s="176">
        <f>IF(ISNUMBER('3-1'!L142), '3-1'!L142, "XXX")</f>
        <v>0.75800000000000001</v>
      </c>
      <c r="Y143" s="224">
        <f>'3-2'!T142</f>
        <v>0.59649348300000005</v>
      </c>
    </row>
    <row r="144" spans="1:25" ht="15">
      <c r="A144" s="19" t="s">
        <v>151</v>
      </c>
      <c r="B144" s="166" t="s">
        <v>151</v>
      </c>
      <c r="C144" s="175">
        <f>IF(ISNUMBER('1-1'!K144),'1-1'!K144, "XXX")</f>
        <v>6.6</v>
      </c>
      <c r="D144" s="175">
        <f>IF(UCDP!AB144, UCDP!AB144, "0.0")</f>
        <v>3.8541619422474402E-2</v>
      </c>
      <c r="E144" s="176">
        <f>IF(ISNUMBER('1-3'!L144), '1-3'!L144, IF(ISNUMBER('1-3'!M144), '1-3'!M144, IF(ISNUMBER('1-3'!P144), '1-3'!P144, IF(ISNUMBER('1-3'!Q144), '1-3'!Q144, "XXX"))))</f>
        <v>66.500000000000014</v>
      </c>
      <c r="F144" s="176">
        <f>IF(ISNUMBER('1-4'!AR144),'1-4'!AR144, IF(ISNUMBER('1-4'!AS144),'1-4'!AS144, IF(ISNUMBER('1-4'!AT144),'1-4'!AT144, IF(ISNUMBER('1-4'!AU144),'1-4'!AU144, IF(ISNUMBER('1-4'!AV144),'1-4'!AV144, "XXX")))))</f>
        <v>3</v>
      </c>
      <c r="G144" s="176">
        <f>IF(ISNUMBER('1-5'!K143),'1-5'!K143, "XXX")</f>
        <v>6.7</v>
      </c>
      <c r="H144" s="176">
        <f>IF(ISNUMBER('2-1-1'!K144), '2-1-1'!K144, IF(ISNUMBER('2-1-1'!L144), '2-1-1'!L144, IF(ISNUMBER('2-1-1'!M144), '2-1-1'!M144, "XXX")))</f>
        <v>0.53428571428571425</v>
      </c>
      <c r="I144" s="176">
        <f>IF(ISNUMBER('2-1-2'!F143),'2-1-2'!F143, "XXX")</f>
        <v>0.34760999999999997</v>
      </c>
      <c r="J144" s="176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176">
        <f>IF(ISNUMBER('2-2-2'!K144),'2-2-2'!K144,IF(ISNUMBER('2-2-2'!L144),'2-2-2'!L144,IF(ISNUMBER('2-2-2'!J144),'2-2-2'!J144,IF(ISNUMBER('2-2-2'!M144),'2-2-2'!M144,"XXX"))))</f>
        <v>0.52</v>
      </c>
      <c r="L144" s="176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176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176">
        <f>IF(ISNUMBER('2-4-1'!Y144),'2-4-1'!Y144,IF(ISNUMBER('2-4-1'!X144),'2-4-1'!X144,IF(ISNUMBER('2-4-1'!Z144),'2-4-1'!Z144,IF(ISNUMBER('2-4-1'!W144),'2-4-1'!W144,IF(ISNUMBER('2-4-1'!V144),'2-4-1'!V144,'2019'!N144)))))</f>
        <v>2.7212653670483631</v>
      </c>
      <c r="O144" s="176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176">
        <f>IF(ISNUMBER('2-5-1'!H376), '2-5-1'!H376, "XXX")</f>
        <v>0.15036736726760863</v>
      </c>
      <c r="Q144" s="176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176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176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176">
        <f>IF(ISNUMBER('2-7-1'!K144), '2-7-1'!K144, IF(ISNUMBER('2-7-1'!L144), '2-7-1'!L144, IF(ISNUMBER('2-7-1'!J144), '2-7-1'!J144, IF(ISNUMBER('2-7-1'!M144), '2-7-1'!M144, "XXX"))))</f>
        <v>0.61714285714285722</v>
      </c>
      <c r="U144" s="176">
        <f>IF(ISNUMBER('2-7-2'!K144), '2-7-2'!K144, IF(ISNUMBER('2-7-2'!L144), '2-7-2'!L144, IF(ISNUMBER('2-7-2'!J144), '2-7-2'!J144, IF(ISNUMBER('2-7-2'!M144), '2-7-2'!M144, "XXX"))))</f>
        <v>0.51285714285714279</v>
      </c>
      <c r="V144" s="176">
        <f>IF(ISNUMBER('2-8-1'!K144), '2-8-1'!K144, IF(ISNUMBER('2-8-1'!L144), '2-8-1'!L144, IF(ISNUMBER('2-8-1'!J144), '2-8-1'!J144, IF(ISNUMBER('2-8-1'!M144), '2-8-1'!M144, "XXX"))))</f>
        <v>0.58714285714285719</v>
      </c>
      <c r="W144" s="176">
        <f>IF(ISNUMBER('2-8-2'!K144), '2-8-2'!K144, IF(ISNUMBER('2-8-2'!L144), '2-8-2'!L144, IF(ISNUMBER('2-8-2'!J144), '2-8-2'!J144, IF(ISNUMBER('2-8-2'!M144), '2-8-2'!M144, "XXX"))))</f>
        <v>0.49428571428571427</v>
      </c>
      <c r="X144" s="176">
        <f>IF(ISNUMBER('3-1'!L143), '3-1'!L143, "XXX")</f>
        <v>0.72699999999999998</v>
      </c>
      <c r="Y144" s="224">
        <f>'3-2'!T143</f>
        <v>0.346727163</v>
      </c>
    </row>
    <row r="145" spans="1:25" ht="15">
      <c r="A145" s="19" t="s">
        <v>152</v>
      </c>
      <c r="B145" s="166" t="s">
        <v>152</v>
      </c>
      <c r="C145" s="175">
        <f>IF(ISNUMBER('1-1'!K145),'1-1'!K145, "XXX")</f>
        <v>5.6</v>
      </c>
      <c r="D145" s="175">
        <f>IF(UCDP!AB145, UCDP!AB145, "0.0")</f>
        <v>0.1977959475659416</v>
      </c>
      <c r="E145" s="176">
        <f>IF(ISNUMBER('1-3'!L145), '1-3'!L145, IF(ISNUMBER('1-3'!M145), '1-3'!M145, IF(ISNUMBER('1-3'!P145), '1-3'!P145, IF(ISNUMBER('1-3'!Q145), '1-3'!Q145, "XXX"))))</f>
        <v>74.000000000000014</v>
      </c>
      <c r="F145" s="176">
        <f>IF(ISNUMBER('1-4'!AR145),'1-4'!AR145, IF(ISNUMBER('1-4'!AS145),'1-4'!AS145, IF(ISNUMBER('1-4'!AT145),'1-4'!AT145, IF(ISNUMBER('1-4'!AU145),'1-4'!AU145, IF(ISNUMBER('1-4'!AV145),'1-4'!AV145, "XXX")))))</f>
        <v>4</v>
      </c>
      <c r="G145" s="176">
        <f>IF(ISNUMBER('1-5'!K144),'1-5'!K144, "XXX")</f>
        <v>7.4</v>
      </c>
      <c r="H145" s="176">
        <f>IF(ISNUMBER('2-1-1'!K145), '2-1-1'!K145, IF(ISNUMBER('2-1-1'!L145), '2-1-1'!L145, IF(ISNUMBER('2-1-1'!M145), '2-1-1'!M145, "XXX")))</f>
        <v>0.63142857142857134</v>
      </c>
      <c r="I145" s="176">
        <f>IF(ISNUMBER('2-1-2'!F144),'2-1-2'!F144, "XXX")</f>
        <v>0.37745000000000001</v>
      </c>
      <c r="J145" s="176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176">
        <f>IF(ISNUMBER('2-2-2'!K145),'2-2-2'!K145,IF(ISNUMBER('2-2-2'!L145),'2-2-2'!L145,IF(ISNUMBER('2-2-2'!J145),'2-2-2'!J145,IF(ISNUMBER('2-2-2'!M145),'2-2-2'!M145,"XXX"))))</f>
        <v>0.44857142857142857</v>
      </c>
      <c r="L145" s="176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176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176">
        <f>IF(ISNUMBER('2-4-1'!Y145),'2-4-1'!Y145,IF(ISNUMBER('2-4-1'!X145),'2-4-1'!X145,IF(ISNUMBER('2-4-1'!Z145),'2-4-1'!Z145,IF(ISNUMBER('2-4-1'!W145),'2-4-1'!W145,IF(ISNUMBER('2-4-1'!V145),'2-4-1'!V145,'2019'!N145)))))</f>
        <v>13.507</v>
      </c>
      <c r="O145" s="176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176">
        <f>IF(ISNUMBER('2-5-1'!H377), '2-5-1'!H377, "XXX")</f>
        <v>0.22678444385528565</v>
      </c>
      <c r="Q145" s="176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176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176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176">
        <f>IF(ISNUMBER('2-7-1'!K145), '2-7-1'!K145, IF(ISNUMBER('2-7-1'!L145), '2-7-1'!L145, IF(ISNUMBER('2-7-1'!J145), '2-7-1'!J145, IF(ISNUMBER('2-7-1'!M145), '2-7-1'!M145, "XXX"))))</f>
        <v>0.58857142857142863</v>
      </c>
      <c r="U145" s="176">
        <f>IF(ISNUMBER('2-7-2'!K145), '2-7-2'!K145, IF(ISNUMBER('2-7-2'!L145), '2-7-2'!L145, IF(ISNUMBER('2-7-2'!J145), '2-7-2'!J145, IF(ISNUMBER('2-7-2'!M145), '2-7-2'!M145, "XXX"))))</f>
        <v>0.48928571428571427</v>
      </c>
      <c r="V145" s="176">
        <f>IF(ISNUMBER('2-8-1'!K145), '2-8-1'!K145, IF(ISNUMBER('2-8-1'!L145), '2-8-1'!L145, IF(ISNUMBER('2-8-1'!J145), '2-8-1'!J145, IF(ISNUMBER('2-8-1'!M145), '2-8-1'!M145, "XXX"))))</f>
        <v>0.66285714285714281</v>
      </c>
      <c r="W145" s="176">
        <f>IF(ISNUMBER('2-8-2'!K145), '2-8-2'!K145, IF(ISNUMBER('2-8-2'!L145), '2-8-2'!L145, IF(ISNUMBER('2-8-2'!J145), '2-8-2'!J145, IF(ISNUMBER('2-8-2'!M145), '2-8-2'!M145, "XXX"))))</f>
        <v>0.5</v>
      </c>
      <c r="X145" s="176">
        <f>IF(ISNUMBER('3-1'!L144), '3-1'!L144, "XXX")</f>
        <v>0.33300000000000002</v>
      </c>
      <c r="Y145" s="224">
        <f>'3-2'!T144</f>
        <v>-0.547203302</v>
      </c>
    </row>
    <row r="146" spans="1:25" ht="15">
      <c r="A146" s="19" t="s">
        <v>153</v>
      </c>
      <c r="B146" s="166" t="s">
        <v>153</v>
      </c>
      <c r="C146" s="175">
        <f>IF(ISNUMBER('1-1'!K146),'1-1'!K146, "XXX")</f>
        <v>8</v>
      </c>
      <c r="D146" s="175">
        <f>IF(UCDP!AB146, UCDP!AB146, "0.0")</f>
        <v>7.0899271225407359E-2</v>
      </c>
      <c r="E146" s="176">
        <f>IF(ISNUMBER('1-3'!L146), '1-3'!L146, IF(ISNUMBER('1-3'!M146), '1-3'!M146, IF(ISNUMBER('1-3'!P146), '1-3'!P146, IF(ISNUMBER('1-3'!Q146), '1-3'!Q146, "XXX"))))</f>
        <v>64.166666666666671</v>
      </c>
      <c r="F146" s="176">
        <f>IF(ISNUMBER('1-4'!AR146),'1-4'!AR146, IF(ISNUMBER('1-4'!AS146),'1-4'!AS146, IF(ISNUMBER('1-4'!AT146),'1-4'!AT146, IF(ISNUMBER('1-4'!AU146),'1-4'!AU146, IF(ISNUMBER('1-4'!AV146),'1-4'!AV146, "XXX")))))</f>
        <v>3</v>
      </c>
      <c r="G146" s="176">
        <f>IF(ISNUMBER('1-5'!K145),'1-5'!K145, "XXX")</f>
        <v>8</v>
      </c>
      <c r="H146" s="176">
        <f>IF(ISNUMBER('2-1-1'!K146), '2-1-1'!K146, IF(ISNUMBER('2-1-1'!L146), '2-1-1'!L146, IF(ISNUMBER('2-1-1'!M146), '2-1-1'!M146, "XXX")))</f>
        <v>0.34714285714285714</v>
      </c>
      <c r="I146" s="176">
        <f>IF(ISNUMBER('2-1-2'!F145),'2-1-2'!F145, "XXX")</f>
        <v>0.11293</v>
      </c>
      <c r="J146" s="176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176">
        <f>IF(ISNUMBER('2-2-2'!K146),'2-2-2'!K146,IF(ISNUMBER('2-2-2'!L146),'2-2-2'!L146,IF(ISNUMBER('2-2-2'!J146),'2-2-2'!J146,IF(ISNUMBER('2-2-2'!M146),'2-2-2'!M146,"XXX"))))</f>
        <v>0.4042857142857143</v>
      </c>
      <c r="L146" s="176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176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176">
        <f>IF(ISNUMBER('2-4-1'!Y146),'2-4-1'!Y146,IF(ISNUMBER('2-4-1'!X146),'2-4-1'!X146,IF(ISNUMBER('2-4-1'!Z146),'2-4-1'!Z146,IF(ISNUMBER('2-4-1'!W146),'2-4-1'!W146,IF(ISNUMBER('2-4-1'!V146),'2-4-1'!V146,'2019'!N146)))))</f>
        <v>2.1910679953667618</v>
      </c>
      <c r="O146" s="176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176">
        <f>IF(ISNUMBER('2-5-1'!H378), '2-5-1'!H378, "XXX")</f>
        <v>0.12002218961715698</v>
      </c>
      <c r="Q146" s="176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176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176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176">
        <f>IF(ISNUMBER('2-7-1'!K146), '2-7-1'!K146, IF(ISNUMBER('2-7-1'!L146), '2-7-1'!L146, IF(ISNUMBER('2-7-1'!J146), '2-7-1'!J146, IF(ISNUMBER('2-7-1'!M146), '2-7-1'!M146, "XXX"))))</f>
        <v>0.5714285714285714</v>
      </c>
      <c r="U146" s="176">
        <f>IF(ISNUMBER('2-7-2'!K146), '2-7-2'!K146, IF(ISNUMBER('2-7-2'!L146), '2-7-2'!L146, IF(ISNUMBER('2-7-2'!J146), '2-7-2'!J146, IF(ISNUMBER('2-7-2'!M146), '2-7-2'!M146, "XXX"))))</f>
        <v>0.40571428571428569</v>
      </c>
      <c r="V146" s="176">
        <f>IF(ISNUMBER('2-8-1'!K146), '2-8-1'!K146, IF(ISNUMBER('2-8-1'!L146), '2-8-1'!L146, IF(ISNUMBER('2-8-1'!J146), '2-8-1'!J146, IF(ISNUMBER('2-8-1'!M146), '2-8-1'!M146, "XXX"))))</f>
        <v>0.57571428571428573</v>
      </c>
      <c r="W146" s="176">
        <f>IF(ISNUMBER('2-8-2'!K146), '2-8-2'!K146, IF(ISNUMBER('2-8-2'!L146), '2-8-2'!L146, IF(ISNUMBER('2-8-2'!J146), '2-8-2'!J146, IF(ISNUMBER('2-8-2'!M146), '2-8-2'!M146, "XXX"))))</f>
        <v>0.50857142857142856</v>
      </c>
      <c r="X146" s="176">
        <f>IF(ISNUMBER('3-1'!L145), '3-1'!L145, "XXX")</f>
        <v>0.30599999999999999</v>
      </c>
      <c r="Y146" s="224">
        <f>'3-2'!T145</f>
        <v>-0.58714085800000004</v>
      </c>
    </row>
    <row r="147" spans="1:25" ht="15">
      <c r="A147" s="19" t="s">
        <v>154</v>
      </c>
      <c r="B147" s="166" t="s">
        <v>154</v>
      </c>
      <c r="C147" s="175">
        <f>IF(ISNUMBER('1-1'!K147),'1-1'!K147, "XXX")</f>
        <v>8.8000000000000007</v>
      </c>
      <c r="D147" s="175">
        <f>IF(UCDP!AB147, UCDP!AB147, "0.0")</f>
        <v>9.8912896900975891E-2</v>
      </c>
      <c r="E147" s="176">
        <f>IF(ISNUMBER('1-3'!L147), '1-3'!L147, IF(ISNUMBER('1-3'!M147), '1-3'!M147, IF(ISNUMBER('1-3'!P147), '1-3'!P147, IF(ISNUMBER('1-3'!Q147), '1-3'!Q147, "XXX"))))</f>
        <v>56.500000000000007</v>
      </c>
      <c r="F147" s="176">
        <f>IF(ISNUMBER('1-4'!AR147),'1-4'!AR147, IF(ISNUMBER('1-4'!AS147),'1-4'!AS147, IF(ISNUMBER('1-4'!AT147),'1-4'!AT147, IF(ISNUMBER('1-4'!AU147),'1-4'!AU147, IF(ISNUMBER('1-4'!AV147),'1-4'!AV147, "XXX")))))</f>
        <v>4</v>
      </c>
      <c r="G147" s="176">
        <f>IF(ISNUMBER('1-5'!K146),'1-5'!K146, "XXX")</f>
        <v>6.2</v>
      </c>
      <c r="H147" s="176">
        <f>IF(ISNUMBER('2-1-1'!K147), '2-1-1'!K147, IF(ISNUMBER('2-1-1'!L147), '2-1-1'!L147, IF(ISNUMBER('2-1-1'!M147), '2-1-1'!M147, "XXX")))</f>
        <v>0.56142857142857139</v>
      </c>
      <c r="I147" s="176">
        <f>IF(ISNUMBER('2-1-2'!F146),'2-1-2'!F146, "XXX")</f>
        <v>0.39677000000000001</v>
      </c>
      <c r="J147" s="176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176">
        <f>IF(ISNUMBER('2-2-2'!K147),'2-2-2'!K147,IF(ISNUMBER('2-2-2'!L147),'2-2-2'!L147,IF(ISNUMBER('2-2-2'!J147),'2-2-2'!J147,IF(ISNUMBER('2-2-2'!M147),'2-2-2'!M147,"XXX"))))</f>
        <v>0.62857142857142867</v>
      </c>
      <c r="L147" s="176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176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176">
        <f>IF(ISNUMBER('2-4-1'!Y147),'2-4-1'!Y147,IF(ISNUMBER('2-4-1'!X147),'2-4-1'!X147,IF(ISNUMBER('2-4-1'!Z147),'2-4-1'!Z147,IF(ISNUMBER('2-4-1'!W147),'2-4-1'!W147,IF(ISNUMBER('2-4-1'!V147),'2-4-1'!V147,'2019'!N147)))))</f>
        <v>22.226139680660069</v>
      </c>
      <c r="O147" s="176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176">
        <f>IF(ISNUMBER('2-5-1'!H379), '2-5-1'!H379, "XXX")</f>
        <v>1</v>
      </c>
      <c r="Q147" s="176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176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176">
        <f>IF(ISNUMBER('2-7-1'!K147), '2-7-1'!K147, IF(ISNUMBER('2-7-1'!L147), '2-7-1'!L147, IF(ISNUMBER('2-7-1'!J147), '2-7-1'!J147, IF(ISNUMBER('2-7-1'!M147), '2-7-1'!M147, "XXX"))))</f>
        <v>0.44142857142857139</v>
      </c>
      <c r="U147" s="176">
        <f>IF(ISNUMBER('2-7-2'!K147), '2-7-2'!K147, IF(ISNUMBER('2-7-2'!L147), '2-7-2'!L147, IF(ISNUMBER('2-7-2'!J147), '2-7-2'!J147, IF(ISNUMBER('2-7-2'!M147), '2-7-2'!M147, "XXX"))))</f>
        <v>0.36357142857142855</v>
      </c>
      <c r="V147" s="176">
        <f>IF(ISNUMBER('2-8-1'!K147), '2-8-1'!K147, IF(ISNUMBER('2-8-1'!L147), '2-8-1'!L147, IF(ISNUMBER('2-8-1'!J147), '2-8-1'!J147, IF(ISNUMBER('2-8-1'!M147), '2-8-1'!M147, "XXX"))))</f>
        <v>0.57999999999999996</v>
      </c>
      <c r="W147" s="176">
        <f>IF(ISNUMBER('2-8-2'!K147), '2-8-2'!K147, IF(ISNUMBER('2-8-2'!L147), '2-8-2'!L147, IF(ISNUMBER('2-8-2'!J147), '2-8-2'!J147, IF(ISNUMBER('2-8-2'!M147), '2-8-2'!M147, "XXX"))))</f>
        <v>0.41000000000000003</v>
      </c>
      <c r="X147" s="176">
        <f>IF(ISNUMBER('3-1'!L146), '3-1'!L146, "XXX")</f>
        <v>0.41</v>
      </c>
      <c r="Y147" s="224">
        <f>'3-2'!T146</f>
        <v>5.0427413999999997E-2</v>
      </c>
    </row>
    <row r="148" spans="1:25" ht="15">
      <c r="A148" s="19" t="s">
        <v>155</v>
      </c>
      <c r="B148" s="166" t="s">
        <v>155</v>
      </c>
      <c r="C148" s="175">
        <f>IF(ISNUMBER('1-1'!K148),'1-1'!K148, "XXX")</f>
        <v>2.6</v>
      </c>
      <c r="D148" s="175" t="str">
        <f>IF(UCDP!AB148, UCDP!AB148, "0.0")</f>
        <v>0.0</v>
      </c>
      <c r="E148" s="176">
        <f>IF(ISNUMBER('1-3'!L148), '1-3'!L148, IF(ISNUMBER('1-3'!M148), '1-3'!M148, IF(ISNUMBER('1-3'!P148), '1-3'!P148, IF(ISNUMBER('1-3'!Q148), '1-3'!Q148, "XXX"))))</f>
        <v>107</v>
      </c>
      <c r="F148" s="176">
        <f>IF(ISNUMBER('1-4'!AR148),'1-4'!AR148, IF(ISNUMBER('1-4'!AS148),'1-4'!AS148, IF(ISNUMBER('1-4'!AT148),'1-4'!AT148, IF(ISNUMBER('1-4'!AU148),'1-4'!AU148, IF(ISNUMBER('1-4'!AV148),'1-4'!AV148, "XXX")))))</f>
        <v>3</v>
      </c>
      <c r="G148" s="176">
        <f>IF(ISNUMBER('1-5'!K147),'1-5'!K147, "XXX")</f>
        <v>7.5</v>
      </c>
      <c r="H148" s="176">
        <f>IF(ISNUMBER('2-1-1'!K148), '2-1-1'!K148, IF(ISNUMBER('2-1-1'!L148), '2-1-1'!L148, IF(ISNUMBER('2-1-1'!M148), '2-1-1'!M148, "XXX")))</f>
        <v>0.90142857142857136</v>
      </c>
      <c r="I148" s="176">
        <f>IF(ISNUMBER('2-1-2'!F147),'2-1-2'!F147, "XXX")</f>
        <v>0.68813000000000002</v>
      </c>
      <c r="J148" s="176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176">
        <f>IF(ISNUMBER('2-2-2'!K148),'2-2-2'!K148,IF(ISNUMBER('2-2-2'!L148),'2-2-2'!L148,IF(ISNUMBER('2-2-2'!J148),'2-2-2'!J148,IF(ISNUMBER('2-2-2'!M148),'2-2-2'!M148,"XXX"))))</f>
        <v>0.79</v>
      </c>
      <c r="L148" s="176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176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176">
        <f>IF(ISNUMBER('2-4-1'!Y148),'2-4-1'!Y148,IF(ISNUMBER('2-4-1'!X148),'2-4-1'!X148,IF(ISNUMBER('2-4-1'!Z148),'2-4-1'!Z148,IF(ISNUMBER('2-4-1'!W148),'2-4-1'!W148,IF(ISNUMBER('2-4-1'!V148),'2-4-1'!V148,'2019'!N148)))))</f>
        <v>4.9904713252946795</v>
      </c>
      <c r="O148" s="176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176" t="str">
        <f>IF(ISNUMBER('2-5-1'!H380), '2-5-1'!H380, "XXX")</f>
        <v>XXX</v>
      </c>
      <c r="Q148" s="176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176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176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176">
        <f>IF(ISNUMBER('2-7-1'!K148), '2-7-1'!K148, IF(ISNUMBER('2-7-1'!L148), '2-7-1'!L148, IF(ISNUMBER('2-7-1'!J148), '2-7-1'!J148, IF(ISNUMBER('2-7-1'!M148), '2-7-1'!M148, "XXX"))))</f>
        <v>0.81857142857142862</v>
      </c>
      <c r="U148" s="176">
        <f>IF(ISNUMBER('2-7-2'!K148), '2-7-2'!K148, IF(ISNUMBER('2-7-2'!L148), '2-7-2'!L148, IF(ISNUMBER('2-7-2'!J148), '2-7-2'!J148, IF(ISNUMBER('2-7-2'!M148), '2-7-2'!M148, "XXX"))))</f>
        <v>0.84642857142857142</v>
      </c>
      <c r="V148" s="176">
        <f>IF(ISNUMBER('2-8-1'!K148), '2-8-1'!K148, IF(ISNUMBER('2-8-1'!L148), '2-8-1'!L148, IF(ISNUMBER('2-8-1'!J148), '2-8-1'!J148, IF(ISNUMBER('2-8-1'!M148), '2-8-1'!M148, "XXX"))))</f>
        <v>0.82000000000000006</v>
      </c>
      <c r="W148" s="176">
        <f>IF(ISNUMBER('2-8-2'!K148), '2-8-2'!K148, IF(ISNUMBER('2-8-2'!L148), '2-8-2'!L148, IF(ISNUMBER('2-8-2'!J148), '2-8-2'!J148, IF(ISNUMBER('2-8-2'!M148), '2-8-2'!M148, "XXX"))))</f>
        <v>0.77571428571428569</v>
      </c>
      <c r="X148" s="176">
        <f>IF(ISNUMBER('3-1'!L147), '3-1'!L147, "XXX")</f>
        <v>9.7000000000000003E-2</v>
      </c>
      <c r="Y148" s="224">
        <f>'3-2'!T147</f>
        <v>-0.98195481299999998</v>
      </c>
    </row>
    <row r="149" spans="1:25" ht="15">
      <c r="A149" s="19" t="s">
        <v>156</v>
      </c>
      <c r="B149" s="166" t="s">
        <v>156</v>
      </c>
      <c r="C149" s="175">
        <f>IF(ISNUMBER('1-1'!K149),'1-1'!K149, "XXX")</f>
        <v>1</v>
      </c>
      <c r="D149" s="175" t="str">
        <f>IF(UCDP!AB149, UCDP!AB149, "0.0")</f>
        <v>0.0</v>
      </c>
      <c r="E149" s="176">
        <f>IF(ISNUMBER('1-3'!L149), '1-3'!L149, IF(ISNUMBER('1-3'!M149), '1-3'!M149, IF(ISNUMBER('1-3'!P149), '1-3'!P149, IF(ISNUMBER('1-3'!Q149), '1-3'!Q149, "XXX"))))</f>
        <v>90.000000000000014</v>
      </c>
      <c r="F149" s="176">
        <f>IF(ISNUMBER('1-4'!AR149),'1-4'!AR149, IF(ISNUMBER('1-4'!AS149),'1-4'!AS149, IF(ISNUMBER('1-4'!AT149),'1-4'!AT149, IF(ISNUMBER('1-4'!AU149),'1-4'!AU149, IF(ISNUMBER('1-4'!AV149),'1-4'!AV149, "XXX")))))</f>
        <v>2</v>
      </c>
      <c r="G149" s="176">
        <f>IF(ISNUMBER('1-5'!K148),'1-5'!K148, "XXX")</f>
        <v>1.9</v>
      </c>
      <c r="H149" s="176">
        <f>IF(ISNUMBER('2-1-1'!K149), '2-1-1'!K149, IF(ISNUMBER('2-1-1'!L149), '2-1-1'!L149, IF(ISNUMBER('2-1-1'!M149), '2-1-1'!M149, "XXX")))</f>
        <v>0.86285714285714277</v>
      </c>
      <c r="I149" s="176">
        <f>IF(ISNUMBER('2-1-2'!F148),'2-1-2'!F148, "XXX")</f>
        <v>0.81766000000000005</v>
      </c>
      <c r="J149" s="176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176">
        <f>IF(ISNUMBER('2-2-2'!K149),'2-2-2'!K149,IF(ISNUMBER('2-2-2'!L149),'2-2-2'!L149,IF(ISNUMBER('2-2-2'!J149),'2-2-2'!J149,IF(ISNUMBER('2-2-2'!M149),'2-2-2'!M149,"XXX"))))</f>
        <v>0.72</v>
      </c>
      <c r="L149" s="176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176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176">
        <f>IF(ISNUMBER('2-4-1'!Y149),'2-4-1'!Y149,IF(ISNUMBER('2-4-1'!X149),'2-4-1'!X149,IF(ISNUMBER('2-4-1'!Z149),'2-4-1'!Z149,IF(ISNUMBER('2-4-1'!W149),'2-4-1'!W149,IF(ISNUMBER('2-4-1'!V149),'2-4-1'!V149,'2019'!N149)))))</f>
        <v>21.501999999999999</v>
      </c>
      <c r="O149" s="176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176">
        <f>IF(ISNUMBER('2-5-1'!H381), '2-5-1'!H381, "XXX")</f>
        <v>1</v>
      </c>
      <c r="Q149" s="176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176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176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176">
        <f>IF(ISNUMBER('2-7-1'!K149), '2-7-1'!K149, IF(ISNUMBER('2-7-1'!L149), '2-7-1'!L149, IF(ISNUMBER('2-7-1'!J149), '2-7-1'!J149, IF(ISNUMBER('2-7-1'!M149), '2-7-1'!M149, "XXX"))))</f>
        <v>0.88857142857142857</v>
      </c>
      <c r="U149" s="176">
        <f>IF(ISNUMBER('2-7-2'!K149), '2-7-2'!K149, IF(ISNUMBER('2-7-2'!L149), '2-7-2'!L149, IF(ISNUMBER('2-7-2'!J149), '2-7-2'!J149, IF(ISNUMBER('2-7-2'!M149), '2-7-2'!M149, "XXX"))))</f>
        <v>0.78642857142857159</v>
      </c>
      <c r="V149" s="176">
        <f>IF(ISNUMBER('2-8-1'!K149), '2-8-1'!K149, IF(ISNUMBER('2-8-1'!L149), '2-8-1'!L149, IF(ISNUMBER('2-8-1'!J149), '2-8-1'!J149, IF(ISNUMBER('2-8-1'!M149), '2-8-1'!M149, "XXX"))))</f>
        <v>0.77857142857142858</v>
      </c>
      <c r="W149" s="176">
        <f>IF(ISNUMBER('2-8-2'!K149), '2-8-2'!K149, IF(ISNUMBER('2-8-2'!L149), '2-8-2'!L149, IF(ISNUMBER('2-8-2'!J149), '2-8-2'!J149, IF(ISNUMBER('2-8-2'!M149), '2-8-2'!M149, "XXX"))))</f>
        <v>0.70000000000000007</v>
      </c>
      <c r="X149" s="176">
        <f>IF(ISNUMBER('3-1'!L148), '3-1'!L148, "XXX")</f>
        <v>0.85699999999999998</v>
      </c>
      <c r="Y149" s="224">
        <f>'3-2'!T148</f>
        <v>1.320425749</v>
      </c>
    </row>
    <row r="150" spans="1:25" ht="15">
      <c r="A150" s="19" t="s">
        <v>157</v>
      </c>
      <c r="B150" s="166" t="s">
        <v>157</v>
      </c>
      <c r="C150" s="175">
        <f>IF(ISNUMBER('1-1'!K150),'1-1'!K150, "XXX")</f>
        <v>0.9</v>
      </c>
      <c r="D150" s="175" t="str">
        <f>IF(UCDP!AB150, UCDP!AB150, "0.0")</f>
        <v>0.0</v>
      </c>
      <c r="E150" s="176">
        <f>IF(ISNUMBER('1-3'!L150), '1-3'!L150, IF(ISNUMBER('1-3'!M150), '1-3'!M150, IF(ISNUMBER('1-3'!P150), '1-3'!P150, IF(ISNUMBER('1-3'!Q150), '1-3'!Q150, "XXX"))))</f>
        <v>83.5</v>
      </c>
      <c r="F150" s="176">
        <f>IF(ISNUMBER('1-4'!AR150),'1-4'!AR150, IF(ISNUMBER('1-4'!AS150),'1-4'!AS150, IF(ISNUMBER('1-4'!AT150),'1-4'!AT150, IF(ISNUMBER('1-4'!AU150),'1-4'!AU150, IF(ISNUMBER('1-4'!AV150),'1-4'!AV150, "XXX")))))</f>
        <v>2</v>
      </c>
      <c r="G150" s="176">
        <f>IF(ISNUMBER('1-5'!K149),'1-5'!K149, "XXX")</f>
        <v>3.4</v>
      </c>
      <c r="H150" s="176">
        <f>IF(ISNUMBER('2-1-1'!K150), '2-1-1'!K150, IF(ISNUMBER('2-1-1'!L150), '2-1-1'!L150, IF(ISNUMBER('2-1-1'!M150), '2-1-1'!M150, "XXX")))</f>
        <v>0.84857142857142853</v>
      </c>
      <c r="I150" s="176">
        <f>IF(ISNUMBER('2-1-2'!F149),'2-1-2'!F149, "XXX")</f>
        <v>0.71696000000000004</v>
      </c>
      <c r="J150" s="176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176">
        <f>IF(ISNUMBER('2-2-2'!K150),'2-2-2'!K150,IF(ISNUMBER('2-2-2'!L150),'2-2-2'!L150,IF(ISNUMBER('2-2-2'!J150),'2-2-2'!J150,IF(ISNUMBER('2-2-2'!M150),'2-2-2'!M150,"XXX"))))</f>
        <v>0.72</v>
      </c>
      <c r="L150" s="176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176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176">
        <f>IF(ISNUMBER('2-4-1'!Y150),'2-4-1'!Y150,IF(ISNUMBER('2-4-1'!X150),'2-4-1'!X150,IF(ISNUMBER('2-4-1'!Z150),'2-4-1'!Z150,IF(ISNUMBER('2-4-1'!W150),'2-4-1'!W150,IF(ISNUMBER('2-4-1'!V150),'2-4-1'!V150,'2019'!N150)))))</f>
        <v>18.954000000000001</v>
      </c>
      <c r="O150" s="176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176" t="str">
        <f>IF(ISNUMBER('2-5-1'!H382), '2-5-1'!H382, "XXX")</f>
        <v>XXX</v>
      </c>
      <c r="Q150" s="176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176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176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176">
        <f>IF(ISNUMBER('2-7-1'!K150), '2-7-1'!K150, IF(ISNUMBER('2-7-1'!L150), '2-7-1'!L150, IF(ISNUMBER('2-7-1'!J150), '2-7-1'!J150, IF(ISNUMBER('2-7-1'!M150), '2-7-1'!M150, "XXX"))))</f>
        <v>0.81285714285714294</v>
      </c>
      <c r="U150" s="176">
        <f>IF(ISNUMBER('2-7-2'!K150), '2-7-2'!K150, IF(ISNUMBER('2-7-2'!L150), '2-7-2'!L150, IF(ISNUMBER('2-7-2'!J150), '2-7-2'!J150, IF(ISNUMBER('2-7-2'!M150), '2-7-2'!M150, "XXX"))))</f>
        <v>0.65928571428571436</v>
      </c>
      <c r="V150" s="176">
        <f>IF(ISNUMBER('2-8-1'!K150), '2-8-1'!K150, IF(ISNUMBER('2-8-1'!L150), '2-8-1'!L150, IF(ISNUMBER('2-8-1'!J150), '2-8-1'!J150, IF(ISNUMBER('2-8-1'!M150), '2-8-1'!M150, "XXX"))))</f>
        <v>0.76</v>
      </c>
      <c r="W150" s="176">
        <f>IF(ISNUMBER('2-8-2'!K150), '2-8-2'!K150, IF(ISNUMBER('2-8-2'!L150), '2-8-2'!L150, IF(ISNUMBER('2-8-2'!J150), '2-8-2'!J150, IF(ISNUMBER('2-8-2'!M150), '2-8-2'!M150, "XXX"))))</f>
        <v>0.63857142857142857</v>
      </c>
      <c r="X150" s="176">
        <f>IF(ISNUMBER('3-1'!L149), '3-1'!L149, "XXX")</f>
        <v>0.89100000000000001</v>
      </c>
      <c r="Y150" s="224">
        <f>'3-2'!T149</f>
        <v>1.1386309859999999</v>
      </c>
    </row>
    <row r="151" spans="1:25" ht="15">
      <c r="A151" s="19" t="s">
        <v>158</v>
      </c>
      <c r="B151" s="166" t="s">
        <v>158</v>
      </c>
      <c r="C151" s="175">
        <f>IF(ISNUMBER('1-1'!K151),'1-1'!K151, "XXX")</f>
        <v>2.7</v>
      </c>
      <c r="D151" s="175" t="str">
        <f>IF(UCDP!AB151, UCDP!AB151, "0.0")</f>
        <v>0.0</v>
      </c>
      <c r="E151" s="176">
        <f>IF(ISNUMBER('1-3'!L151), '1-3'!L151, IF(ISNUMBER('1-3'!M151), '1-3'!M151, IF(ISNUMBER('1-3'!P151), '1-3'!P151, IF(ISNUMBER('1-3'!Q151), '1-3'!Q151, "XXX"))))</f>
        <v>83.666666666666671</v>
      </c>
      <c r="F151" s="176">
        <f>IF(ISNUMBER('1-4'!AR151),'1-4'!AR151, IF(ISNUMBER('1-4'!AS151),'1-4'!AS151, IF(ISNUMBER('1-4'!AT151),'1-4'!AT151, IF(ISNUMBER('1-4'!AU151),'1-4'!AU151, IF(ISNUMBER('1-4'!AV151),'1-4'!AV151, "XXX")))))</f>
        <v>1</v>
      </c>
      <c r="G151" s="176">
        <f>IF(ISNUMBER('1-5'!K150),'1-5'!K150, "XXX")</f>
        <v>2.5</v>
      </c>
      <c r="H151" s="176">
        <f>IF(ISNUMBER('2-1-1'!K151), '2-1-1'!K151, IF(ISNUMBER('2-1-1'!L151), '2-1-1'!L151, IF(ISNUMBER('2-1-1'!M151), '2-1-1'!M151, "XXX")))</f>
        <v>0.64571428571428557</v>
      </c>
      <c r="I151" s="176">
        <f>IF(ISNUMBER('2-1-2'!F150),'2-1-2'!F150, "XXX")</f>
        <v>0.61365000000000003</v>
      </c>
      <c r="J151" s="176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176">
        <f>IF(ISNUMBER('2-2-2'!K151),'2-2-2'!K151,IF(ISNUMBER('2-2-2'!L151),'2-2-2'!L151,IF(ISNUMBER('2-2-2'!J151),'2-2-2'!J151,IF(ISNUMBER('2-2-2'!M151),'2-2-2'!M151,"XXX"))))</f>
        <v>0.49285714285714288</v>
      </c>
      <c r="L151" s="176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176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176">
        <f>IF(ISNUMBER('2-4-1'!Y151),'2-4-1'!Y151,IF(ISNUMBER('2-4-1'!X151),'2-4-1'!X151,IF(ISNUMBER('2-4-1'!Z151),'2-4-1'!Z151,IF(ISNUMBER('2-4-1'!W151),'2-4-1'!W151,IF(ISNUMBER('2-4-1'!V151),'2-4-1'!V151,'2019'!N151)))))</f>
        <v>16.975033296437243</v>
      </c>
      <c r="O151" s="176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176">
        <f>IF(ISNUMBER('2-5-1'!H383), '2-5-1'!H383, "XXX")</f>
        <v>0.23009517192840576</v>
      </c>
      <c r="Q151" s="176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176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176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176">
        <f>IF(ISNUMBER('2-7-1'!K151), '2-7-1'!K151, IF(ISNUMBER('2-7-1'!L151), '2-7-1'!L151, IF(ISNUMBER('2-7-1'!J151), '2-7-1'!J151, IF(ISNUMBER('2-7-1'!M151), '2-7-1'!M151, "XXX"))))</f>
        <v>0.72285714285714275</v>
      </c>
      <c r="U151" s="176">
        <f>IF(ISNUMBER('2-7-2'!K151), '2-7-2'!K151, IF(ISNUMBER('2-7-2'!L151), '2-7-2'!L151, IF(ISNUMBER('2-7-2'!J151), '2-7-2'!J151, IF(ISNUMBER('2-7-2'!M151), '2-7-2'!M151, "XXX"))))</f>
        <v>0.70500000000000007</v>
      </c>
      <c r="V151" s="176">
        <f>IF(ISNUMBER('2-8-1'!K151), '2-8-1'!K151, IF(ISNUMBER('2-8-1'!L151), '2-8-1'!L151, IF(ISNUMBER('2-8-1'!J151), '2-8-1'!J151, IF(ISNUMBER('2-8-1'!M151), '2-8-1'!M151, "XXX"))))</f>
        <v>0.65428571428571425</v>
      </c>
      <c r="W151" s="176">
        <f>IF(ISNUMBER('2-8-2'!K151), '2-8-2'!K151, IF(ISNUMBER('2-8-2'!L151), '2-8-2'!L151, IF(ISNUMBER('2-8-2'!J151), '2-8-2'!J151, IF(ISNUMBER('2-8-2'!M151), '2-8-2'!M151, "XXX"))))</f>
        <v>0.53</v>
      </c>
      <c r="X151" s="176">
        <f>IF(ISNUMBER('3-1'!L150), '3-1'!L150, "XXX")</f>
        <v>0.89600000000000002</v>
      </c>
      <c r="Y151" s="224">
        <f>'3-2'!T150</f>
        <v>1.1901812549999999</v>
      </c>
    </row>
    <row r="152" spans="1:25" ht="15">
      <c r="A152" s="19" t="s">
        <v>159</v>
      </c>
      <c r="B152" s="166" t="s">
        <v>159</v>
      </c>
      <c r="C152" s="175">
        <f>IF(ISNUMBER('1-1'!K152),'1-1'!K152, "XXX")</f>
        <v>4.8</v>
      </c>
      <c r="D152" s="175" t="str">
        <f>IF(UCDP!AB152, UCDP!AB152, "0.0")</f>
        <v>0.0</v>
      </c>
      <c r="E152" s="176" t="str">
        <f>IF(ISNUMBER('1-3'!L152), '1-3'!L152, IF(ISNUMBER('1-3'!M152), '1-3'!M152, IF(ISNUMBER('1-3'!P152), '1-3'!P152, IF(ISNUMBER('1-3'!Q152), '1-3'!Q152, "XXX"))))</f>
        <v>XXX</v>
      </c>
      <c r="F152" s="176">
        <f>IF(ISNUMBER('1-4'!AR152),'1-4'!AR152, IF(ISNUMBER('1-4'!AS152),'1-4'!AS152, IF(ISNUMBER('1-4'!AT152),'1-4'!AT152, IF(ISNUMBER('1-4'!AU152),'1-4'!AU152, IF(ISNUMBER('1-4'!AV152),'1-4'!AV152, "XXX")))))</f>
        <v>3</v>
      </c>
      <c r="G152" s="176">
        <f>IF(ISNUMBER('1-5'!K151),'1-5'!K151, "XXX")</f>
        <v>9.4</v>
      </c>
      <c r="H152" s="176" t="str">
        <f>IF(ISNUMBER('2-1-1'!K152), '2-1-1'!K152, IF(ISNUMBER('2-1-1'!L152), '2-1-1'!L152, IF(ISNUMBER('2-1-1'!M152), '2-1-1'!M152, "XXX")))</f>
        <v>XXX</v>
      </c>
      <c r="I152" s="176">
        <f>IF(ISNUMBER('2-1-2'!F151),'2-1-2'!F151, "XXX")</f>
        <v>0.24629999999999999</v>
      </c>
      <c r="J152" s="176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176" t="str">
        <f>IF(ISNUMBER('2-2-2'!K152),'2-2-2'!K152,IF(ISNUMBER('2-2-2'!L152),'2-2-2'!L152,IF(ISNUMBER('2-2-2'!J152),'2-2-2'!J152,IF(ISNUMBER('2-2-2'!M152),'2-2-2'!M152,"XXX"))))</f>
        <v>XXX</v>
      </c>
      <c r="L152" s="176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176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176">
        <f>IF(ISNUMBER('2-4-1'!Y152),'2-4-1'!Y152,IF(ISNUMBER('2-4-1'!X152),'2-4-1'!X152,IF(ISNUMBER('2-4-1'!Z152),'2-4-1'!Z152,IF(ISNUMBER('2-4-1'!W152),'2-4-1'!W152,IF(ISNUMBER('2-4-1'!V152),'2-4-1'!V152,'2019'!N152)))))</f>
        <v>11.621180072192519</v>
      </c>
      <c r="O152" s="176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176">
        <f>IF(ISNUMBER('2-5-1'!H384), '2-5-1'!H384, "XXX")</f>
        <v>0.15021169185638428</v>
      </c>
      <c r="Q152" s="176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176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176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176" t="str">
        <f>IF(ISNUMBER('2-7-1'!K152), '2-7-1'!K152, IF(ISNUMBER('2-7-1'!L152), '2-7-1'!L152, IF(ISNUMBER('2-7-1'!J152), '2-7-1'!J152, IF(ISNUMBER('2-7-1'!M152), '2-7-1'!M152, "XXX"))))</f>
        <v>XXX</v>
      </c>
      <c r="U152" s="176" t="str">
        <f>IF(ISNUMBER('2-7-2'!K152), '2-7-2'!K152, IF(ISNUMBER('2-7-2'!L152), '2-7-2'!L152, IF(ISNUMBER('2-7-2'!J152), '2-7-2'!J152, IF(ISNUMBER('2-7-2'!M152), '2-7-2'!M152, "XXX"))))</f>
        <v>XXX</v>
      </c>
      <c r="V152" s="176" t="str">
        <f>IF(ISNUMBER('2-8-1'!K152), '2-8-1'!K152, IF(ISNUMBER('2-8-1'!L152), '2-8-1'!L152, IF(ISNUMBER('2-8-1'!J152), '2-8-1'!J152, IF(ISNUMBER('2-8-1'!M152), '2-8-1'!M152, "XXX"))))</f>
        <v>XXX</v>
      </c>
      <c r="W152" s="176" t="str">
        <f>IF(ISNUMBER('2-8-2'!K152), '2-8-2'!K152, IF(ISNUMBER('2-8-2'!L152), '2-8-2'!L152, IF(ISNUMBER('2-8-2'!J152), '2-8-2'!J152, IF(ISNUMBER('2-8-2'!M152), '2-8-2'!M152, "XXX"))))</f>
        <v>XXX</v>
      </c>
      <c r="X152" s="176">
        <f>IF(ISNUMBER('3-1'!L151), '3-1'!L151, "XXX")</f>
        <v>0.16800000000000001</v>
      </c>
      <c r="Y152" s="224">
        <f>'3-2'!T151</f>
        <v>-1.80332458</v>
      </c>
    </row>
    <row r="153" spans="1:25" ht="15">
      <c r="A153" s="19" t="s">
        <v>160</v>
      </c>
      <c r="B153" s="166" t="s">
        <v>160</v>
      </c>
      <c r="C153" s="175">
        <f>IF(ISNUMBER('1-1'!K153),'1-1'!K153, "XXX")</f>
        <v>5.4</v>
      </c>
      <c r="D153" s="175" t="str">
        <f>IF(UCDP!AB153, UCDP!AB153, "0.0")</f>
        <v>0.0</v>
      </c>
      <c r="E153" s="176">
        <f>IF(ISNUMBER('1-3'!L153), '1-3'!L153, IF(ISNUMBER('1-3'!M153), '1-3'!M153, IF(ISNUMBER('1-3'!P153), '1-3'!P153, IF(ISNUMBER('1-3'!Q153), '1-3'!Q153, "XXX"))))</f>
        <v>78.666666666666671</v>
      </c>
      <c r="F153" s="176">
        <f>IF(ISNUMBER('1-4'!AR153),'1-4'!AR153, IF(ISNUMBER('1-4'!AS153),'1-4'!AS153, IF(ISNUMBER('1-4'!AT153),'1-4'!AT153, IF(ISNUMBER('1-4'!AU153),'1-4'!AU153, IF(ISNUMBER('1-4'!AV153),'1-4'!AV153, "XXX")))))</f>
        <v>3</v>
      </c>
      <c r="G153" s="176">
        <f>IF(ISNUMBER('1-5'!K152),'1-5'!K152, "XXX")</f>
        <v>7.5</v>
      </c>
      <c r="H153" s="176">
        <f>IF(ISNUMBER('2-1-1'!K153), '2-1-1'!K153, IF(ISNUMBER('2-1-1'!L153), '2-1-1'!L153, IF(ISNUMBER('2-1-1'!M153), '2-1-1'!M153, "XXX")))</f>
        <v>0.55428571428571427</v>
      </c>
      <c r="I153" s="176">
        <f>IF(ISNUMBER('2-1-2'!F152),'2-1-2'!F152, "XXX")</f>
        <v>0.37145</v>
      </c>
      <c r="J153" s="176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176">
        <f>IF(ISNUMBER('2-2-2'!K153),'2-2-2'!K153,IF(ISNUMBER('2-2-2'!L153),'2-2-2'!L153,IF(ISNUMBER('2-2-2'!J153),'2-2-2'!J153,IF(ISNUMBER('2-2-2'!M153),'2-2-2'!M153,"XXX"))))</f>
        <v>0.49285714285714288</v>
      </c>
      <c r="L153" s="176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176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176">
        <f>IF(ISNUMBER('2-4-1'!Y153),'2-4-1'!Y153,IF(ISNUMBER('2-4-1'!X153),'2-4-1'!X153,IF(ISNUMBER('2-4-1'!Z153),'2-4-1'!Z153,IF(ISNUMBER('2-4-1'!W153),'2-4-1'!W153,IF(ISNUMBER('2-4-1'!V153),'2-4-1'!V153,'2019'!N153)))))</f>
        <v>6.3335855510426597</v>
      </c>
      <c r="O153" s="176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176">
        <f>IF(ISNUMBER('2-5-1'!H385), '2-5-1'!H385, "XXX")</f>
        <v>0.31053154468536376</v>
      </c>
      <c r="Q153" s="176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176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176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176">
        <f>IF(ISNUMBER('2-7-1'!K153), '2-7-1'!K153, IF(ISNUMBER('2-7-1'!L153), '2-7-1'!L153, IF(ISNUMBER('2-7-1'!J153), '2-7-1'!J153, IF(ISNUMBER('2-7-1'!M153), '2-7-1'!M153, "XXX"))))</f>
        <v>0.55428571428571427</v>
      </c>
      <c r="U153" s="176">
        <f>IF(ISNUMBER('2-7-2'!K153), '2-7-2'!K153, IF(ISNUMBER('2-7-2'!L153), '2-7-2'!L153, IF(ISNUMBER('2-7-2'!J153), '2-7-2'!J153, IF(ISNUMBER('2-7-2'!M153), '2-7-2'!M153, "XXX"))))</f>
        <v>0.495</v>
      </c>
      <c r="V153" s="176">
        <f>IF(ISNUMBER('2-8-1'!K153), '2-8-1'!K153, IF(ISNUMBER('2-8-1'!L153), '2-8-1'!L153, IF(ISNUMBER('2-8-1'!J153), '2-8-1'!J153, IF(ISNUMBER('2-8-1'!M153), '2-8-1'!M153, "XXX"))))</f>
        <v>0.62</v>
      </c>
      <c r="W153" s="176">
        <f>IF(ISNUMBER('2-8-2'!K153), '2-8-2'!K153, IF(ISNUMBER('2-8-2'!L153), '2-8-2'!L153, IF(ISNUMBER('2-8-2'!J153), '2-8-2'!J153, IF(ISNUMBER('2-8-2'!M153), '2-8-2'!M153, "XXX"))))</f>
        <v>0.48571428571428571</v>
      </c>
      <c r="X153" s="176">
        <f>IF(ISNUMBER('3-1'!L152), '3-1'!L152, "XXX")</f>
        <v>0.217</v>
      </c>
      <c r="Y153" s="224">
        <f>'3-2'!T152</f>
        <v>-1.299130321</v>
      </c>
    </row>
    <row r="154" spans="1:25" ht="15">
      <c r="A154" s="19" t="s">
        <v>196</v>
      </c>
      <c r="B154" s="166" t="s">
        <v>161</v>
      </c>
      <c r="C154" s="175">
        <f>IF(ISNUMBER('1-1'!K154),'1-1'!K154, "XXX")</f>
        <v>10</v>
      </c>
      <c r="D154" s="175">
        <f>IF(UCDP!AB154, UCDP!AB154, "0.0")</f>
        <v>1.310224753497705</v>
      </c>
      <c r="E154" s="176">
        <f>IF(ISNUMBER('1-3'!L154), '1-3'!L154, IF(ISNUMBER('1-3'!M154), '1-3'!M154, IF(ISNUMBER('1-3'!P154), '1-3'!P154, IF(ISNUMBER('1-3'!Q154), '1-3'!Q154, "XXX"))))</f>
        <v>42.666666666666671</v>
      </c>
      <c r="F154" s="176">
        <f>IF(ISNUMBER('1-4'!AR154),'1-4'!AR154, IF(ISNUMBER('1-4'!AS154),'1-4'!AS154, IF(ISNUMBER('1-4'!AT154),'1-4'!AT154, IF(ISNUMBER('1-4'!AU154),'1-4'!AU154, IF(ISNUMBER('1-4'!AV154),'1-4'!AV154, "XXX")))))</f>
        <v>5</v>
      </c>
      <c r="G154" s="176">
        <f>IF(ISNUMBER('1-5'!K153),'1-5'!K153, "XXX")</f>
        <v>9.4</v>
      </c>
      <c r="H154" s="176">
        <f>IF(ISNUMBER('2-1-1'!K154), '2-1-1'!K154, IF(ISNUMBER('2-1-1'!L154), '2-1-1'!L154, IF(ISNUMBER('2-1-1'!M154), '2-1-1'!M154, "XXX")))</f>
        <v>0.25571428571428573</v>
      </c>
      <c r="I154" s="176">
        <f>IF(ISNUMBER('2-1-2'!F153),'2-1-2'!F153, "XXX")</f>
        <v>0.14655000000000001</v>
      </c>
      <c r="J154" s="176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176">
        <f>IF(ISNUMBER('2-2-2'!K154),'2-2-2'!K154,IF(ISNUMBER('2-2-2'!L154),'2-2-2'!L154,IF(ISNUMBER('2-2-2'!J154),'2-2-2'!J154,IF(ISNUMBER('2-2-2'!M154),'2-2-2'!M154,"XXX"))))</f>
        <v>0.29285714285714282</v>
      </c>
      <c r="L154" s="176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176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176">
        <f>IF(ISNUMBER('2-4-1'!Y154),'2-4-1'!Y154,IF(ISNUMBER('2-4-1'!X154),'2-4-1'!X154,IF(ISNUMBER('2-4-1'!Z154),'2-4-1'!Z154,IF(ISNUMBER('2-4-1'!W154),'2-4-1'!W154,IF(ISNUMBER('2-4-1'!V154),'2-4-1'!V154,'2019'!N154)))))</f>
        <v>0.7</v>
      </c>
      <c r="O154" s="176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176" t="str">
        <f>IF(ISNUMBER('2-5-1'!H386), '2-5-1'!H386, "XXX")</f>
        <v>XXX</v>
      </c>
      <c r="Q154" s="176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176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176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176">
        <f>IF(ISNUMBER('2-7-1'!K154), '2-7-1'!K154, IF(ISNUMBER('2-7-1'!L154), '2-7-1'!L154, IF(ISNUMBER('2-7-1'!J154), '2-7-1'!J154, IF(ISNUMBER('2-7-1'!M154), '2-7-1'!M154, "XXX"))))</f>
        <v>0.39428571428571424</v>
      </c>
      <c r="U154" s="176">
        <f>IF(ISNUMBER('2-7-2'!K154), '2-7-2'!K154, IF(ISNUMBER('2-7-2'!L154), '2-7-2'!L154, IF(ISNUMBER('2-7-2'!J154), '2-7-2'!J154, IF(ISNUMBER('2-7-2'!M154), '2-7-2'!M154, "XXX"))))</f>
        <v>0.30357142857142855</v>
      </c>
      <c r="V154" s="176">
        <f>IF(ISNUMBER('2-8-1'!K154), '2-8-1'!K154, IF(ISNUMBER('2-8-1'!L154), '2-8-1'!L154, IF(ISNUMBER('2-8-1'!J154), '2-8-1'!J154, IF(ISNUMBER('2-8-1'!M154), '2-8-1'!M154, "XXX"))))</f>
        <v>0.55571428571428572</v>
      </c>
      <c r="W154" s="176">
        <f>IF(ISNUMBER('2-8-2'!K154), '2-8-2'!K154, IF(ISNUMBER('2-8-2'!L154), '2-8-2'!L154, IF(ISNUMBER('2-8-2'!J154), '2-8-2'!J154, IF(ISNUMBER('2-8-2'!M154), '2-8-2'!M154, "XXX"))))</f>
        <v>0.37571428571428572</v>
      </c>
      <c r="X154" s="176">
        <f>IF(ISNUMBER('3-1'!L153), '3-1'!L153, "XXX")</f>
        <v>0.109</v>
      </c>
      <c r="Y154" s="224">
        <f>'3-2'!T153</f>
        <v>-1.6103378530000001</v>
      </c>
    </row>
    <row r="155" spans="1:25" ht="15">
      <c r="A155" s="19" t="s">
        <v>162</v>
      </c>
      <c r="B155" s="166" t="s">
        <v>162</v>
      </c>
      <c r="C155" s="175">
        <f>IF(ISNUMBER('1-1'!K155),'1-1'!K155, "XXX")</f>
        <v>6.9</v>
      </c>
      <c r="D155" s="175" t="str">
        <f>IF(UCDP!AB155, UCDP!AB155, "0.0")</f>
        <v>0.0</v>
      </c>
      <c r="E155" s="176">
        <f>IF(ISNUMBER('1-3'!L155), '1-3'!L155, IF(ISNUMBER('1-3'!M155), '1-3'!M155, IF(ISNUMBER('1-3'!P155), '1-3'!P155, IF(ISNUMBER('1-3'!Q155), '1-3'!Q155, "XXX"))))</f>
        <v>78.833333333333343</v>
      </c>
      <c r="F155" s="176">
        <f>IF(ISNUMBER('1-4'!AR155),'1-4'!AR155, IF(ISNUMBER('1-4'!AS155),'1-4'!AS155, IF(ISNUMBER('1-4'!AT155),'1-4'!AT155, IF(ISNUMBER('1-4'!AU155),'1-4'!AU155, IF(ISNUMBER('1-4'!AV155),'1-4'!AV155, "XXX")))))</f>
        <v>3</v>
      </c>
      <c r="G155" s="176">
        <f>IF(ISNUMBER('1-5'!K154),'1-5'!K154, "XXX")</f>
        <v>7.1</v>
      </c>
      <c r="H155" s="176">
        <f>IF(ISNUMBER('2-1-1'!K155), '2-1-1'!K155, IF(ISNUMBER('2-1-1'!L155), '2-1-1'!L155, IF(ISNUMBER('2-1-1'!M155), '2-1-1'!M155, "XXX")))</f>
        <v>0.34857142857142853</v>
      </c>
      <c r="I155" s="176">
        <f>IF(ISNUMBER('2-1-2'!F154),'2-1-2'!F154, "XXX")</f>
        <v>0.11815000000000001</v>
      </c>
      <c r="J155" s="176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176">
        <f>IF(ISNUMBER('2-2-2'!K155),'2-2-2'!K155,IF(ISNUMBER('2-2-2'!L155),'2-2-2'!L155,IF(ISNUMBER('2-2-2'!J155),'2-2-2'!J155,IF(ISNUMBER('2-2-2'!M155),'2-2-2'!M155,"XXX"))))</f>
        <v>0.47142857142857142</v>
      </c>
      <c r="L155" s="176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176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176">
        <f>IF(ISNUMBER('2-4-1'!Y155),'2-4-1'!Y155,IF(ISNUMBER('2-4-1'!X155),'2-4-1'!X155,IF(ISNUMBER('2-4-1'!Z155),'2-4-1'!Z155,IF(ISNUMBER('2-4-1'!W155),'2-4-1'!W155,IF(ISNUMBER('2-4-1'!V155),'2-4-1'!V155,'2019'!N155)))))</f>
        <v>0.8</v>
      </c>
      <c r="O155" s="176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176">
        <f>IF(ISNUMBER('2-5-1'!H387), '2-5-1'!H387, "XXX")</f>
        <v>4.4443309307098389E-2</v>
      </c>
      <c r="Q155" s="176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176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176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176">
        <f>IF(ISNUMBER('2-7-1'!K155), '2-7-1'!K155, IF(ISNUMBER('2-7-1'!L155), '2-7-1'!L155, IF(ISNUMBER('2-7-1'!J155), '2-7-1'!J155, IF(ISNUMBER('2-7-1'!M155), '2-7-1'!M155, "XXX"))))</f>
        <v>0.62857142857142867</v>
      </c>
      <c r="U155" s="176">
        <f>IF(ISNUMBER('2-7-2'!K155), '2-7-2'!K155, IF(ISNUMBER('2-7-2'!L155), '2-7-2'!L155, IF(ISNUMBER('2-7-2'!J155), '2-7-2'!J155, IF(ISNUMBER('2-7-2'!M155), '2-7-2'!M155, "XXX"))))</f>
        <v>0.48</v>
      </c>
      <c r="V155" s="176">
        <f>IF(ISNUMBER('2-8-1'!K155), '2-8-1'!K155, IF(ISNUMBER('2-8-1'!L155), '2-8-1'!L155, IF(ISNUMBER('2-8-1'!J155), '2-8-1'!J155, IF(ISNUMBER('2-8-1'!M155), '2-8-1'!M155, "XXX"))))</f>
        <v>0.65714285714285714</v>
      </c>
      <c r="W155" s="176">
        <f>IF(ISNUMBER('2-8-2'!K155), '2-8-2'!K155, IF(ISNUMBER('2-8-2'!L155), '2-8-2'!L155, IF(ISNUMBER('2-8-2'!J155), '2-8-2'!J155, IF(ISNUMBER('2-8-2'!M155), '2-8-2'!M155, "XXX"))))</f>
        <v>0.55285714285714282</v>
      </c>
      <c r="X155" s="176">
        <f>IF(ISNUMBER('3-1'!L154), '3-1'!L154, "XXX")</f>
        <v>0.39800000000000002</v>
      </c>
      <c r="Y155" s="224">
        <f>'3-2'!T154</f>
        <v>-0.246453583</v>
      </c>
    </row>
    <row r="156" spans="1:25" ht="15">
      <c r="A156" s="19" t="s">
        <v>163</v>
      </c>
      <c r="B156" s="166" t="s">
        <v>163</v>
      </c>
      <c r="C156" s="175">
        <f>IF(ISNUMBER('1-1'!K156),'1-1'!K156, "XXX")</f>
        <v>7.7</v>
      </c>
      <c r="D156" s="175" t="str">
        <f>IF(UCDP!AB156, UCDP!AB156, "0.0")</f>
        <v>0.0</v>
      </c>
      <c r="E156" s="176">
        <f>IF(ISNUMBER('1-3'!L156), '1-3'!L156, IF(ISNUMBER('1-3'!M156), '1-3'!M156, IF(ISNUMBER('1-3'!P156), '1-3'!P156, IF(ISNUMBER('1-3'!Q156), '1-3'!Q156, "XXX"))))</f>
        <v>83.833333333333343</v>
      </c>
      <c r="F156" s="176">
        <f>IF(ISNUMBER('1-4'!AR156),'1-4'!AR156, IF(ISNUMBER('1-4'!AS156),'1-4'!AS156, IF(ISNUMBER('1-4'!AT156),'1-4'!AT156, IF(ISNUMBER('1-4'!AU156),'1-4'!AU156, IF(ISNUMBER('1-4'!AV156),'1-4'!AV156, "XXX")))))</f>
        <v>3</v>
      </c>
      <c r="G156" s="176">
        <f>IF(ISNUMBER('1-5'!K155),'1-5'!K155, "XXX")</f>
        <v>8.4</v>
      </c>
      <c r="H156" s="176">
        <f>IF(ISNUMBER('2-1-1'!K156), '2-1-1'!K156, IF(ISNUMBER('2-1-1'!L156), '2-1-1'!L156, IF(ISNUMBER('2-1-1'!M156), '2-1-1'!M156, "XXX")))</f>
        <v>0.3571428571428571</v>
      </c>
      <c r="I156" s="176">
        <f>IF(ISNUMBER('2-1-2'!F155),'2-1-2'!F155, "XXX")</f>
        <v>0.21665999999999999</v>
      </c>
      <c r="J156" s="176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176">
        <f>IF(ISNUMBER('2-2-2'!K156),'2-2-2'!K156,IF(ISNUMBER('2-2-2'!L156),'2-2-2'!L156,IF(ISNUMBER('2-2-2'!J156),'2-2-2'!J156,IF(ISNUMBER('2-2-2'!M156),'2-2-2'!M156,"XXX"))))</f>
        <v>0.63</v>
      </c>
      <c r="L156" s="176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176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176">
        <f>IF(ISNUMBER('2-4-1'!Y156),'2-4-1'!Y156,IF(ISNUMBER('2-4-1'!X156),'2-4-1'!X156,IF(ISNUMBER('2-4-1'!Z156),'2-4-1'!Z156,IF(ISNUMBER('2-4-1'!W156),'2-4-1'!W156,IF(ISNUMBER('2-4-1'!V156),'2-4-1'!V156,'2019'!N156)))))</f>
        <v>2.9</v>
      </c>
      <c r="O156" s="176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176">
        <f>IF(ISNUMBER('2-5-1'!H388), '2-5-1'!H388, "XXX")</f>
        <v>6.930301189422608E-2</v>
      </c>
      <c r="Q156" s="176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176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176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176">
        <f>IF(ISNUMBER('2-7-1'!K156), '2-7-1'!K156, IF(ISNUMBER('2-7-1'!L156), '2-7-1'!L156, IF(ISNUMBER('2-7-1'!J156), '2-7-1'!J156, IF(ISNUMBER('2-7-1'!M156), '2-7-1'!M156, "XXX"))))</f>
        <v>0.41857142857142859</v>
      </c>
      <c r="U156" s="176">
        <f>IF(ISNUMBER('2-7-2'!K156), '2-7-2'!K156, IF(ISNUMBER('2-7-2'!L156), '2-7-2'!L156, IF(ISNUMBER('2-7-2'!J156), '2-7-2'!J156, IF(ISNUMBER('2-7-2'!M156), '2-7-2'!M156, "XXX"))))</f>
        <v>0.35571428571428576</v>
      </c>
      <c r="V156" s="176">
        <f>IF(ISNUMBER('2-8-1'!K156), '2-8-1'!K156, IF(ISNUMBER('2-8-1'!L156), '2-8-1'!L156, IF(ISNUMBER('2-8-1'!J156), '2-8-1'!J156, IF(ISNUMBER('2-8-1'!M156), '2-8-1'!M156, "XXX"))))</f>
        <v>0.52857142857142858</v>
      </c>
      <c r="W156" s="176">
        <f>IF(ISNUMBER('2-8-2'!K156), '2-8-2'!K156, IF(ISNUMBER('2-8-2'!L156), '2-8-2'!L156, IF(ISNUMBER('2-8-2'!J156), '2-8-2'!J156, IF(ISNUMBER('2-8-2'!M156), '2-8-2'!M156, "XXX"))))</f>
        <v>0.40285714285714286</v>
      </c>
      <c r="X156" s="176">
        <f>IF(ISNUMBER('3-1'!L155), '3-1'!L155, "XXX")</f>
        <v>0.29199999999999998</v>
      </c>
      <c r="Y156" s="224">
        <f>'3-2'!T155</f>
        <v>-1.108650446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4" ht="15">
      <c r="E177" s="81"/>
      <c r="H177" s="81"/>
      <c r="K177" s="81"/>
      <c r="T177" s="81"/>
      <c r="U177" s="81"/>
      <c r="V177" s="81"/>
      <c r="W177" s="81"/>
    </row>
    <row r="178" spans="2:24" ht="15">
      <c r="E178" s="81"/>
      <c r="H178" s="81"/>
      <c r="K178" s="81"/>
      <c r="T178" s="81"/>
      <c r="U178" s="81"/>
      <c r="V178" s="81"/>
      <c r="W178" s="81"/>
    </row>
    <row r="179" spans="2:24" ht="15">
      <c r="E179" s="81"/>
      <c r="H179" s="81"/>
      <c r="K179" s="81"/>
      <c r="T179" s="81"/>
      <c r="U179" s="81"/>
      <c r="V179" s="81"/>
      <c r="W179" s="81"/>
    </row>
    <row r="180" spans="2:24" ht="15">
      <c r="E180" s="81"/>
      <c r="H180" s="81"/>
      <c r="K180" s="81"/>
      <c r="T180" s="81"/>
      <c r="U180" s="81"/>
      <c r="V180" s="81"/>
      <c r="W180" s="81"/>
    </row>
    <row r="181" spans="2:24" ht="15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1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S974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K3" sqref="K3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12" width="9.5" style="21" customWidth="1"/>
    <col min="13" max="19" width="9.5" customWidth="1"/>
    <col min="20" max="24" width="9.5" style="21" customWidth="1"/>
    <col min="25" max="26" width="9.5" customWidth="1"/>
    <col min="27" max="27" width="9.5" style="21" customWidth="1"/>
    <col min="28" max="28" width="9.5" customWidth="1"/>
    <col min="29" max="30" width="8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4" t="s">
        <v>0</v>
      </c>
      <c r="D2" s="156" t="s">
        <v>1</v>
      </c>
      <c r="E2" s="138" t="s">
        <v>305</v>
      </c>
      <c r="F2" s="156" t="s">
        <v>2</v>
      </c>
      <c r="G2" s="156" t="s">
        <v>3</v>
      </c>
      <c r="H2" s="156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6" t="s">
        <v>6</v>
      </c>
      <c r="N2" s="156" t="s">
        <v>7</v>
      </c>
      <c r="O2" s="156" t="s">
        <v>170</v>
      </c>
      <c r="P2" s="156" t="s">
        <v>9</v>
      </c>
      <c r="Q2" s="156" t="s">
        <v>274</v>
      </c>
      <c r="R2" s="156" t="s">
        <v>275</v>
      </c>
      <c r="S2" s="156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16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>
        <f>IF(ISNUMBER('2016'!N3),IF(('2016'!N3/10)&gt;1,1,'2016'!N3/10),"XXX")</f>
        <v>0.28000626612675533</v>
      </c>
      <c r="P3" s="223">
        <f>IF(ISNUMBER('2016'!O3),('2016'!O3/100),"XXX")</f>
        <v>0.247</v>
      </c>
      <c r="Q3" s="223">
        <f>'2016'!P3</f>
        <v>0.30326135158538819</v>
      </c>
      <c r="R3" s="223">
        <f>IF(ISNUMBER('2016'!Q3),('2016'!Q3/100),"XXX")</f>
        <v>5.9000000000000004E-2</v>
      </c>
      <c r="S3" s="223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72">
        <f>AVERAGE(AE3,AG3,AI3,AK3,AM3,AO3,AQ3,AS3)</f>
        <v>0.23713002637601197</v>
      </c>
      <c r="Z3" s="116">
        <f>'2016'!X3</f>
        <v>0.35399999999999998</v>
      </c>
      <c r="AA3" s="132">
        <f>('2016'!Y3+2.5)/5</f>
        <v>0.30601167680000002</v>
      </c>
      <c r="AB3" s="216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0.26013145946337768</v>
      </c>
      <c r="AK3">
        <f t="shared" si="0"/>
        <v>0.26350313306337769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16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23">
        <f>IF(ISNUMBER('2016'!O4),('2016'!O4/100),"XXX")</f>
        <v>1</v>
      </c>
      <c r="Q4" s="223">
        <f>'2016'!P4</f>
        <v>0.40841059684753417</v>
      </c>
      <c r="R4" s="223" t="str">
        <f>IF(ISNUMBER('2016'!Q4),('2016'!Q4/100),"XXX")</f>
        <v>XXX</v>
      </c>
      <c r="S4" s="223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72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16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16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>
        <f>IF(ISNUMBER('2016'!N5),IF(('2016'!N5/10)&gt;1,1,'2016'!N5/10),"XXX")</f>
        <v>0.89</v>
      </c>
      <c r="P5" s="223" t="str">
        <f>IF(ISNUMBER('2016'!O5),('2016'!O5/100),"XXX")</f>
        <v>XXX</v>
      </c>
      <c r="Q5" s="223">
        <f>'2016'!P5</f>
        <v>0.23637578487396241</v>
      </c>
      <c r="R5" s="223" t="str">
        <f>IF(ISNUMBER('2016'!Q5),('2016'!Q5/100),"XXX")</f>
        <v>XXX</v>
      </c>
      <c r="S5" s="223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72">
        <f t="shared" si="2"/>
        <v>0.56706472462531676</v>
      </c>
      <c r="Z5" s="116">
        <f>'2016'!X5</f>
        <v>0.31</v>
      </c>
      <c r="AA5" s="132">
        <f>('2016'!Y5+2.5)/5</f>
        <v>0.34060701140000005</v>
      </c>
      <c r="AB5" s="216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0.79058196069999997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16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>
        <f>IF(ISNUMBER('2016'!N6),IF(('2016'!N6/10)&gt;1,1,'2016'!N6/10),"XXX")</f>
        <v>0.95738161790930898</v>
      </c>
      <c r="P6" s="223">
        <f>IF(ISNUMBER('2016'!O6),('2016'!O6/100),"XXX")</f>
        <v>0.14499999999999999</v>
      </c>
      <c r="Q6" s="223">
        <f>'2016'!P6</f>
        <v>9.8767530918121335E-2</v>
      </c>
      <c r="R6" s="223">
        <f>IF(ISNUMBER('2016'!Q6),('2016'!Q6/100),"XXX")</f>
        <v>5.5E-2</v>
      </c>
      <c r="S6" s="223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72">
        <f t="shared" si="2"/>
        <v>0.31110542702458333</v>
      </c>
      <c r="Z6" s="116">
        <f>'2016'!X6</f>
        <v>0.30599999999999999</v>
      </c>
      <c r="AA6" s="132">
        <f>('2016'!Y6+2.5)/5</f>
        <v>0.28589282040000003</v>
      </c>
      <c r="AB6" s="216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0.80264615410465456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16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23">
        <f>IF(ISNUMBER('2016'!O7),('2016'!O7/100),"XXX")</f>
        <v>0.89300000000000002</v>
      </c>
      <c r="Q7" s="223">
        <f>'2016'!P7</f>
        <v>0.6628923892974854</v>
      </c>
      <c r="R7" s="223">
        <f>IF(ISNUMBER('2016'!Q7),('2016'!Q7/100),"XXX")</f>
        <v>0.45299999999999996</v>
      </c>
      <c r="S7" s="223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72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16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16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23">
        <f>IF(ISNUMBER('2016'!O8),('2016'!O8/100),"XXX")</f>
        <v>0.68500000000000005</v>
      </c>
      <c r="Q8" s="223">
        <f>'2016'!P8</f>
        <v>0.30552608966827394</v>
      </c>
      <c r="R8" s="223">
        <f>IF(ISNUMBER('2016'!Q8),('2016'!Q8/100),"XXX")</f>
        <v>0.16200000000000001</v>
      </c>
      <c r="S8" s="223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72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16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16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23">
        <f>IF(ISNUMBER('2016'!O9),('2016'!O9/100),"XXX")</f>
        <v>0.74299999999999999</v>
      </c>
      <c r="Q9" s="223" t="str">
        <f>'2016'!P9</f>
        <v>XXX</v>
      </c>
      <c r="R9" s="223">
        <f>IF(ISNUMBER('2016'!Q9),('2016'!Q9/100),"XXX")</f>
        <v>0.53</v>
      </c>
      <c r="S9" s="223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72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16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16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23">
        <f>IF(ISNUMBER('2016'!O10),('2016'!O10/100),"XXX")</f>
        <v>1</v>
      </c>
      <c r="Q10" s="223">
        <f>'2016'!P10</f>
        <v>1</v>
      </c>
      <c r="R10" s="223">
        <f>IF(ISNUMBER('2016'!Q10),('2016'!Q10/100),"XXX")</f>
        <v>0.93</v>
      </c>
      <c r="S10" s="223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72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16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16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23">
        <f>IF(ISNUMBER('2016'!O11),('2016'!O11/100),"XXX")</f>
        <v>0.81099999999999994</v>
      </c>
      <c r="Q11" s="223">
        <f>'2016'!P11</f>
        <v>0.16821967363357543</v>
      </c>
      <c r="R11" s="223">
        <f>IF(ISNUMBER('2016'!Q11),('2016'!Q11/100),"XXX")</f>
        <v>0.126</v>
      </c>
      <c r="S11" s="223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72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16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16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>
        <f>IF(ISNUMBER('2016'!N12),IF(('2016'!N12/10)&gt;1,1,'2016'!N12/10),"XXX")</f>
        <v>0.63</v>
      </c>
      <c r="P12" s="223">
        <f>IF(ISNUMBER('2016'!O12),('2016'!O12/100),"XXX")</f>
        <v>0.75099999999999989</v>
      </c>
      <c r="Q12" s="223" t="str">
        <f>'2016'!P12</f>
        <v>XXX</v>
      </c>
      <c r="R12" s="223">
        <f>IF(ISNUMBER('2016'!Q12),('2016'!Q12/100),"XXX")</f>
        <v>0.36899999999999999</v>
      </c>
      <c r="S12" s="223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72">
        <f t="shared" si="2"/>
        <v>0.67969412104107141</v>
      </c>
      <c r="Z12" s="116">
        <f>'2016'!X12</f>
        <v>0.13100000000000001</v>
      </c>
      <c r="AA12" s="132">
        <f>('2016'!Y12+2.5)/5</f>
        <v>0.24045887000000002</v>
      </c>
      <c r="AB12" s="216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0.67506071089999997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16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>
        <f>IF(ISNUMBER('2016'!N13),IF(('2016'!N13/10)&gt;1,1,'2016'!N13/10),"XXX")</f>
        <v>0.16503239599999997</v>
      </c>
      <c r="P13" s="223">
        <f>IF(ISNUMBER('2016'!O13),('2016'!O13/100),"XXX")</f>
        <v>0.33399999999999996</v>
      </c>
      <c r="Q13" s="223">
        <f>'2016'!P13</f>
        <v>0.15263291597366332</v>
      </c>
      <c r="R13" s="223">
        <f>IF(ISNUMBER('2016'!Q13),('2016'!Q13/100),"XXX")</f>
        <v>4.2999999999999997E-2</v>
      </c>
      <c r="S13" s="223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72">
        <f t="shared" si="2"/>
        <v>0.34717803154478255</v>
      </c>
      <c r="Z13" s="116">
        <f>'2016'!X13</f>
        <v>0.28000000000000003</v>
      </c>
      <c r="AA13" s="132">
        <f>('2016'!Y13+2.5)/5</f>
        <v>0.39504935740000002</v>
      </c>
      <c r="AB13" s="216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0.2167491768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16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>
        <f>IF(ISNUMBER('2016'!N14),IF(('2016'!N14/10)&gt;1,1,'2016'!N14/10),"XXX")</f>
        <v>0.41</v>
      </c>
      <c r="P14" s="223">
        <f>IF(ISNUMBER('2016'!O14),('2016'!O14/100),"XXX")</f>
        <v>0.63500000000000001</v>
      </c>
      <c r="Q14" s="223" t="str">
        <f>'2016'!P14</f>
        <v>XXX</v>
      </c>
      <c r="R14" s="223">
        <f>IF(ISNUMBER('2016'!Q14),('2016'!Q14/100),"XXX")</f>
        <v>9.6000000000000002E-2</v>
      </c>
      <c r="S14" s="223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72">
        <f t="shared" si="2"/>
        <v>0.59325196169642858</v>
      </c>
      <c r="Z14" s="116">
        <f>'2016'!X14</f>
        <v>0.77300000000000002</v>
      </c>
      <c r="AA14" s="132">
        <f>('2016'!Y14+2.5)/5</f>
        <v>0.72286696439999998</v>
      </c>
      <c r="AB14" s="216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0.48465038299999996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16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23">
        <f>IF(ISNUMBER('2016'!O15),('2016'!O15/100),"XXX")</f>
        <v>1</v>
      </c>
      <c r="Q15" s="223">
        <f>'2016'!P15</f>
        <v>0.47649135589599612</v>
      </c>
      <c r="R15" s="223" t="str">
        <f>IF(ISNUMBER('2016'!Q15),('2016'!Q15/100),"XXX")</f>
        <v>XXX</v>
      </c>
      <c r="S15" s="223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72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16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16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23">
        <f>IF(ISNUMBER('2016'!O16),('2016'!O16/100),"XXX")</f>
        <v>1</v>
      </c>
      <c r="Q16" s="223" t="str">
        <f>'2016'!P16</f>
        <v>XXX</v>
      </c>
      <c r="R16" s="223">
        <f>IF(ISNUMBER('2016'!Q16),('2016'!Q16/100),"XXX")</f>
        <v>1</v>
      </c>
      <c r="S16" s="223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72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16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16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>
        <f>IF(ISNUMBER('2016'!N17),IF(('2016'!N17/10)&gt;1,1,'2016'!N17/10),"XXX")</f>
        <v>0.13</v>
      </c>
      <c r="P17" s="223">
        <f>IF(ISNUMBER('2016'!O17),('2016'!O17/100),"XXX")</f>
        <v>0.499</v>
      </c>
      <c r="Q17" s="223">
        <f>'2016'!P17</f>
        <v>8.0426269769668574E-2</v>
      </c>
      <c r="R17" s="223" t="str">
        <f>IF(ISNUMBER('2016'!Q17),('2016'!Q17/100),"XXX")</f>
        <v>XXX</v>
      </c>
      <c r="S17" s="223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72">
        <f t="shared" si="2"/>
        <v>0.33370832411515694</v>
      </c>
      <c r="Z17" s="116">
        <f>'2016'!X17</f>
        <v>0.71</v>
      </c>
      <c r="AA17" s="132">
        <f>('2016'!Y17+2.5)/5</f>
        <v>0.58978280420000007</v>
      </c>
      <c r="AB17" s="216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0.34999450685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16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>
        <f>IF(ISNUMBER('2016'!N18),IF(('2016'!N18/10)&gt;1,1,'2016'!N18/10),"XXX")</f>
        <v>1</v>
      </c>
      <c r="P18" s="223">
        <f>IF(ISNUMBER('2016'!O18),('2016'!O18/100),"XXX")</f>
        <v>1</v>
      </c>
      <c r="Q18" s="223">
        <f>'2016'!P18</f>
        <v>0.43673019409179686</v>
      </c>
      <c r="R18" s="223">
        <f>IF(ISNUMBER('2016'!Q18),('2016'!Q18/100),"XXX")</f>
        <v>0.34399999999999997</v>
      </c>
      <c r="S18" s="223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72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16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0.85989439010000002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16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23">
        <f>IF(ISNUMBER('2016'!O19),('2016'!O19/100),"XXX")</f>
        <v>0.69499999999999995</v>
      </c>
      <c r="Q19" s="223">
        <f>'2016'!P19</f>
        <v>0.55816793441772461</v>
      </c>
      <c r="R19" s="223" t="str">
        <f>IF(ISNUMBER('2016'!Q19),('2016'!Q19/100),"XXX")</f>
        <v>XXX</v>
      </c>
      <c r="S19" s="223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72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16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16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>
        <f>IF(ISNUMBER('2016'!N20),IF(('2016'!N20/10)&gt;1,1,'2016'!N20/10),"XXX")</f>
        <v>0.19</v>
      </c>
      <c r="P20" s="223">
        <f>IF(ISNUMBER('2016'!O20),('2016'!O20/100),"XXX")</f>
        <v>1</v>
      </c>
      <c r="Q20" s="223">
        <f>'2016'!P20</f>
        <v>0.6190918445587158</v>
      </c>
      <c r="R20" s="223">
        <f>IF(ISNUMBER('2016'!Q20),('2016'!Q20/100),"XXX")</f>
        <v>8.4000000000000005E-2</v>
      </c>
      <c r="S20" s="223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72">
        <f t="shared" si="2"/>
        <v>0.63775507389920549</v>
      </c>
      <c r="Z20" s="116">
        <f>'2016'!X20</f>
        <v>0.69899999999999995</v>
      </c>
      <c r="AA20" s="132">
        <f>('2016'!Y20+2.5)/5</f>
        <v>0.58884925239999997</v>
      </c>
      <c r="AB20" s="216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0.57846252919999996</v>
      </c>
      <c r="AK20">
        <f t="shared" si="4"/>
        <v>0.59499999999999997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16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23">
        <f>IF(ISNUMBER('2016'!O21),('2016'!O21/100),"XXX")</f>
        <v>0.78299999999999992</v>
      </c>
      <c r="Q21" s="223">
        <f>'2016'!P21</f>
        <v>0.25544664859771726</v>
      </c>
      <c r="R21" s="223">
        <f>IF(ISNUMBER('2016'!Q21),('2016'!Q21/100),"XXX")</f>
        <v>0.37</v>
      </c>
      <c r="S21" s="223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72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16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16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>
        <f>IF(ISNUMBER('2016'!N22),IF(('2016'!N22/10)&gt;1,1,'2016'!N22/10),"XXX")</f>
        <v>0.02</v>
      </c>
      <c r="P22" s="223">
        <f>IF(ISNUMBER('2016'!O22),('2016'!O22/100),"XXX")</f>
        <v>0.90900000000000003</v>
      </c>
      <c r="Q22" s="223" t="str">
        <f>'2016'!P22</f>
        <v>XXX</v>
      </c>
      <c r="R22" s="223">
        <f>IF(ISNUMBER('2016'!Q22),('2016'!Q22/100),"XXX")</f>
        <v>0.14699999999999999</v>
      </c>
      <c r="S22" s="223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72">
        <f t="shared" si="2"/>
        <v>0.57237961303928575</v>
      </c>
      <c r="Z22" s="116" t="str">
        <f>'2016'!X22</f>
        <v>XXX</v>
      </c>
      <c r="AA22" s="132">
        <f>('2016'!Y22+2.5)/5</f>
        <v>0.3329912304</v>
      </c>
      <c r="AB22" s="216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0.48510092259999998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16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>
        <f>IF(ISNUMBER('2016'!N23),IF(('2016'!N23/10)&gt;1,1,'2016'!N23/10),"XXX")</f>
        <v>1</v>
      </c>
      <c r="P23" s="223">
        <f>IF(ISNUMBER('2016'!O23),('2016'!O23/100),"XXX")</f>
        <v>1</v>
      </c>
      <c r="Q23" s="223">
        <f>'2016'!P23</f>
        <v>0.21473228931427002</v>
      </c>
      <c r="R23" s="223">
        <f>IF(ISNUMBER('2016'!Q23),('2016'!Q23/100),"XXX")</f>
        <v>0.28800000000000003</v>
      </c>
      <c r="S23" s="223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72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16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0.78372642515000002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16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>
        <f>IF(ISNUMBER('2016'!N24),IF(('2016'!N24/10)&gt;1,1,'2016'!N24/10),"XXX")</f>
        <v>0.01</v>
      </c>
      <c r="P24" s="223">
        <f>IF(ISNUMBER('2016'!O24),('2016'!O24/100),"XXX")</f>
        <v>2.7000000000000003E-2</v>
      </c>
      <c r="Q24" s="223">
        <f>'2016'!P24</f>
        <v>0.36973667144775391</v>
      </c>
      <c r="R24" s="223">
        <f>IF(ISNUMBER('2016'!Q24),('2016'!Q24/100),"XXX")</f>
        <v>3.6000000000000004E-2</v>
      </c>
      <c r="S24" s="223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72">
        <f t="shared" si="2"/>
        <v>0.34480572419936412</v>
      </c>
      <c r="Z24" s="116">
        <f>'2016'!X24</f>
        <v>0.72499999999999998</v>
      </c>
      <c r="AA24" s="132">
        <f>('2016'!Y24+2.5)/5</f>
        <v>0.51237436599999997</v>
      </c>
      <c r="AB24" s="216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0.34808452605000001</v>
      </c>
      <c r="AK24">
        <f t="shared" si="4"/>
        <v>1.8500000000000003E-2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16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>
        <f>IF(ISNUMBER('2016'!N25),IF(('2016'!N25/10)&gt;1,1,'2016'!N25/10),"XXX")</f>
        <v>0.26</v>
      </c>
      <c r="P25" s="223">
        <f>IF(ISNUMBER('2016'!O25),('2016'!O25/100),"XXX")</f>
        <v>0.04</v>
      </c>
      <c r="Q25" s="223">
        <f>'2016'!P25</f>
        <v>0.4891377925872803</v>
      </c>
      <c r="R25" s="223" t="str">
        <f>IF(ISNUMBER('2016'!Q25),('2016'!Q25/100),"XXX")</f>
        <v>XXX</v>
      </c>
      <c r="S25" s="223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72">
        <f t="shared" si="2"/>
        <v>0.37805611965376718</v>
      </c>
      <c r="Z25" s="116">
        <f>'2016'!X25</f>
        <v>0.16400000000000001</v>
      </c>
      <c r="AA25" s="132">
        <f>('2016'!Y25+2.5)/5</f>
        <v>0.20436701780000002</v>
      </c>
      <c r="AB25" s="216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0.5002478695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16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>
        <f>IF(ISNUMBER('2016'!N26),IF(('2016'!N26/10)&gt;1,1,'2016'!N26/10),"XXX")</f>
        <v>0.119048</v>
      </c>
      <c r="P26" s="223">
        <f>IF(ISNUMBER('2016'!O26),('2016'!O26/100),"XXX")</f>
        <v>3.2000000000000001E-2</v>
      </c>
      <c r="Q26" s="223">
        <f>'2016'!P26</f>
        <v>0.17919692993164063</v>
      </c>
      <c r="R26" s="223">
        <f>IF(ISNUMBER('2016'!Q26),('2016'!Q26/100),"XXX")</f>
        <v>4.2999999999999997E-2</v>
      </c>
      <c r="S26" s="223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72">
        <f t="shared" si="2"/>
        <v>0.3591204758071363</v>
      </c>
      <c r="Z26" s="116">
        <f>'2016'!X26</f>
        <v>0.27600000000000002</v>
      </c>
      <c r="AA26" s="132">
        <f>('2016'!Y26+2.5)/5</f>
        <v>0.29272880560000003</v>
      </c>
      <c r="AB26" s="216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0.26672199040000005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16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>
        <f>IF(ISNUMBER('2016'!N27),IF(('2016'!N27/10)&gt;1,1,'2016'!N27/10),"XXX")</f>
        <v>0.08</v>
      </c>
      <c r="P27" s="223">
        <f>IF(ISNUMBER('2016'!O27),('2016'!O27/100),"XXX")</f>
        <v>0.13</v>
      </c>
      <c r="Q27" s="223">
        <f>'2016'!P27</f>
        <v>6.1492912471294405E-3</v>
      </c>
      <c r="R27" s="223">
        <f>IF(ISNUMBER('2016'!Q27),('2016'!Q27/100),"XXX")</f>
        <v>2E-3</v>
      </c>
      <c r="S27" s="223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72">
        <f t="shared" si="2"/>
        <v>0.32802072231455276</v>
      </c>
      <c r="Z27" s="116">
        <f>'2016'!X27</f>
        <v>0.33</v>
      </c>
      <c r="AA27" s="132">
        <f>('2016'!Y27+2.5)/5</f>
        <v>0.30735992200000001</v>
      </c>
      <c r="AB27" s="216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0.19084114075000005</v>
      </c>
      <c r="AK27">
        <f t="shared" si="4"/>
        <v>0.10500000000000001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16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23">
        <f>IF(ISNUMBER('2016'!O28),('2016'!O28/100),"XXX")</f>
        <v>1</v>
      </c>
      <c r="Q28" s="223" t="str">
        <f>'2016'!P28</f>
        <v>XXX</v>
      </c>
      <c r="R28" s="223">
        <f>IF(ISNUMBER('2016'!Q28),('2016'!Q28/100),"XXX")</f>
        <v>0.99</v>
      </c>
      <c r="S28" s="223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72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16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16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23">
        <f>IF(ISNUMBER('2016'!O29),('2016'!O29/100),"XXX")</f>
        <v>4.7E-2</v>
      </c>
      <c r="Q29" s="223">
        <f>'2016'!P29</f>
        <v>0.51651091575622554</v>
      </c>
      <c r="R29" s="223" t="str">
        <f>IF(ISNUMBER('2016'!Q29),('2016'!Q29/100),"XXX")</f>
        <v>XXX</v>
      </c>
      <c r="S29" s="223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72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16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16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>
        <f>IF(ISNUMBER('2016'!N30),IF(('2016'!N30/10)&gt;1,1,'2016'!N30/10),"XXX")</f>
        <v>0.06</v>
      </c>
      <c r="P30" s="223">
        <f>IF(ISNUMBER('2016'!O30),('2016'!O30/100),"XXX")</f>
        <v>1.6E-2</v>
      </c>
      <c r="Q30" s="223">
        <f>'2016'!P30</f>
        <v>0.14949174000000001</v>
      </c>
      <c r="R30" s="223" t="str">
        <f>IF(ISNUMBER('2016'!Q30),('2016'!Q30/100),"XXX")</f>
        <v>XXX</v>
      </c>
      <c r="S30" s="223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72">
        <f t="shared" si="2"/>
        <v>0.26438751936160715</v>
      </c>
      <c r="Z30" s="116">
        <f>'2016'!X30</f>
        <v>0.27600000000000002</v>
      </c>
      <c r="AA30" s="132">
        <f>('2016'!Y30+2.5)/5</f>
        <v>0.24217050079999999</v>
      </c>
      <c r="AB30" s="216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0.24672725674999998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16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23">
        <f>IF(ISNUMBER('2016'!O31),('2016'!O31/100),"XXX")</f>
        <v>0.78599999999999992</v>
      </c>
      <c r="Q31" s="223">
        <f>'2016'!P31</f>
        <v>0.72847476005554201</v>
      </c>
      <c r="R31" s="223">
        <f>IF(ISNUMBER('2016'!Q31),('2016'!Q31/100),"XXX")</f>
        <v>0.188</v>
      </c>
      <c r="S31" s="223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72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16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16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23">
        <f>IF(ISNUMBER('2016'!O32),('2016'!O32/100),"XXX")</f>
        <v>1</v>
      </c>
      <c r="Q32" s="223">
        <f>'2016'!P32</f>
        <v>0.24880714416503907</v>
      </c>
      <c r="R32" s="223">
        <f>IF(ISNUMBER('2016'!Q32),('2016'!Q32/100),"XXX")</f>
        <v>0.31</v>
      </c>
      <c r="S32" s="223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72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16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16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23">
        <f>IF(ISNUMBER('2016'!O33),('2016'!O33/100),"XXX")</f>
        <v>0.51700000000000002</v>
      </c>
      <c r="Q33" s="223">
        <f>'2016'!P33</f>
        <v>0.68907794952392576</v>
      </c>
      <c r="R33" s="223">
        <f>IF(ISNUMBER('2016'!Q33),('2016'!Q33/100),"XXX")</f>
        <v>0.14099999999999999</v>
      </c>
      <c r="S33" s="223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72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16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16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>
        <f>IF(ISNUMBER('2016'!N34),IF(('2016'!N34/10)&gt;1,1,'2016'!N34/10),"XXX")</f>
        <v>0.18</v>
      </c>
      <c r="P34" s="223" t="str">
        <f>IF(ISNUMBER('2016'!O34),('2016'!O34/100),"XXX")</f>
        <v>XXX</v>
      </c>
      <c r="Q34" s="223">
        <f>'2016'!P34</f>
        <v>0.13607640266418458</v>
      </c>
      <c r="R34" s="223">
        <f>IF(ISNUMBER('2016'!Q34),('2016'!Q34/100),"XXX")</f>
        <v>5.5999999999999994E-2</v>
      </c>
      <c r="S34" s="223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72">
        <f t="shared" si="2"/>
        <v>0.30458644676383295</v>
      </c>
      <c r="Z34" s="116">
        <f>'2016'!X34</f>
        <v>0.317</v>
      </c>
      <c r="AA34" s="132">
        <f>('2016'!Y34+2.5)/5</f>
        <v>0.23251023300000001</v>
      </c>
      <c r="AB34" s="216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0.40354063034999998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16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>
        <f>IF(ISNUMBER('2016'!N35),IF(('2016'!N35/10)&gt;1,1,'2016'!N35/10),"XXX")</f>
        <v>0.13999999999999999</v>
      </c>
      <c r="P35" s="223" t="str">
        <f>IF(ISNUMBER('2016'!O35),('2016'!O35/100),"XXX")</f>
        <v>XXX</v>
      </c>
      <c r="Q35" s="223">
        <f>'2016'!P35</f>
        <v>7.6034680008888241E-3</v>
      </c>
      <c r="R35" s="223" t="str">
        <f>IF(ISNUMBER('2016'!Q35),('2016'!Q35/100),"XXX")</f>
        <v>XXX</v>
      </c>
      <c r="S35" s="223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72">
        <f t="shared" si="2"/>
        <v>0.3547945582251481</v>
      </c>
      <c r="Z35" s="116">
        <f>'2016'!X35</f>
        <v>0.246</v>
      </c>
      <c r="AA35" s="132">
        <f>('2016'!Y35+2.5)/5</f>
        <v>0.28172922140000001</v>
      </c>
      <c r="AB35" s="216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0.34871608734999998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16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23">
        <f>IF(ISNUMBER('2016'!O36),('2016'!O36/100),"XXX")</f>
        <v>0.68799999999999994</v>
      </c>
      <c r="Q36" s="223">
        <f>'2016'!P36</f>
        <v>0.27320694923400879</v>
      </c>
      <c r="R36" s="223">
        <f>IF(ISNUMBER('2016'!Q36),('2016'!Q36/100),"XXX")</f>
        <v>0.66500000000000004</v>
      </c>
      <c r="S36" s="223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72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16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16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>
        <f>IF(ISNUMBER('2016'!N37),IF(('2016'!N37/10)&gt;1,1,'2016'!N37/10),"XXX")</f>
        <v>0.12</v>
      </c>
      <c r="P37" s="223" t="str">
        <f>IF(ISNUMBER('2016'!O37),('2016'!O37/100),"XXX")</f>
        <v>XXX</v>
      </c>
      <c r="Q37" s="223">
        <f>'2016'!P37</f>
        <v>2E-3</v>
      </c>
      <c r="R37" s="223" t="str">
        <f>IF(ISNUMBER('2016'!Q37),('2016'!Q37/100),"XXX")</f>
        <v>XXX</v>
      </c>
      <c r="S37" s="223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72">
        <f t="shared" si="2"/>
        <v>0.38009197870446432</v>
      </c>
      <c r="Z37" s="116">
        <f>'2016'!X37</f>
        <v>0.53600000000000003</v>
      </c>
      <c r="AA37" s="132">
        <f>('2016'!Y37+2.5)/5</f>
        <v>0.44885731340000001</v>
      </c>
      <c r="AB37" s="216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0.35993753434999998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16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>
        <f>IF(ISNUMBER('2016'!N38),IF(('2016'!N38/10)&gt;1,1,'2016'!N38/10),"XXX")</f>
        <v>1</v>
      </c>
      <c r="P38" s="223">
        <f>IF(ISNUMBER('2016'!O38),('2016'!O38/100),"XXX")</f>
        <v>0.57600000000000007</v>
      </c>
      <c r="Q38" s="223">
        <f>'2016'!P38</f>
        <v>0.64542903900146487</v>
      </c>
      <c r="R38" s="223" t="str">
        <f>IF(ISNUMBER('2016'!Q38),('2016'!Q38/100),"XXX")</f>
        <v>XXX</v>
      </c>
      <c r="S38" s="223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72">
        <f t="shared" si="2"/>
        <v>0.68752429061893316</v>
      </c>
      <c r="Z38" s="116">
        <f>'2016'!X38</f>
        <v>0.76500000000000001</v>
      </c>
      <c r="AA38" s="132">
        <f>('2016'!Y38+2.5)/5</f>
        <v>0.61288964740000007</v>
      </c>
      <c r="AB38" s="216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0.94513008595000003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16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>
        <f>IF(ISNUMBER('2016'!N39),IF(('2016'!N39/10)&gt;1,1,'2016'!N39/10),"XXX")</f>
        <v>1</v>
      </c>
      <c r="P39" s="223">
        <f>IF(ISNUMBER('2016'!O39),('2016'!O39/100),"XXX")</f>
        <v>0.97799999999999998</v>
      </c>
      <c r="Q39" s="223" t="str">
        <f>'2016'!P39</f>
        <v>XXX</v>
      </c>
      <c r="R39" s="223">
        <f>IF(ISNUMBER('2016'!Q39),('2016'!Q39/100),"XXX")</f>
        <v>0.24100000000000002</v>
      </c>
      <c r="S39" s="223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72">
        <f t="shared" si="2"/>
        <v>0.65238444571964282</v>
      </c>
      <c r="Z39" s="116">
        <f>'2016'!X39</f>
        <v>0.85599999999999998</v>
      </c>
      <c r="AA39" s="132">
        <f>('2016'!Y39+2.5)/5</f>
        <v>0.71516971579999999</v>
      </c>
      <c r="AB39" s="216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0.77784336089999995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16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23">
        <f>IF(ISNUMBER('2016'!O40),('2016'!O40/100),"XXX")</f>
        <v>0.91299999999999992</v>
      </c>
      <c r="Q40" s="223">
        <f>'2016'!P40</f>
        <v>0.15703710317611694</v>
      </c>
      <c r="R40" s="223">
        <f>IF(ISNUMBER('2016'!Q40),('2016'!Q40/100),"XXX")</f>
        <v>0.32</v>
      </c>
      <c r="S40" s="223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72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16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16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23">
        <f>IF(ISNUMBER('2016'!O41),('2016'!O41/100),"XXX")</f>
        <v>1</v>
      </c>
      <c r="Q41" s="223">
        <f>'2016'!P41</f>
        <v>1</v>
      </c>
      <c r="R41" s="223">
        <f>IF(ISNUMBER('2016'!Q41),('2016'!Q41/100),"XXX")</f>
        <v>0.63700000000000001</v>
      </c>
      <c r="S41" s="223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72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16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16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>
        <f>IF(ISNUMBER('2016'!N42),IF(('2016'!N42/10)&gt;1,1,'2016'!N42/10),"XXX")</f>
        <v>0.64004775400000002</v>
      </c>
      <c r="P42" s="223">
        <f>IF(ISNUMBER('2016'!O42),('2016'!O42/100),"XXX")</f>
        <v>0.113</v>
      </c>
      <c r="Q42" s="223">
        <f>'2016'!P42</f>
        <v>0.31864085197448733</v>
      </c>
      <c r="R42" s="223">
        <f>IF(ISNUMBER('2016'!Q42),('2016'!Q42/100),"XXX")</f>
        <v>0.41499999999999998</v>
      </c>
      <c r="S42" s="223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72">
        <f t="shared" si="2"/>
        <v>0.48775511249483405</v>
      </c>
      <c r="Z42" s="116">
        <f>'2016'!X42</f>
        <v>0.53700000000000003</v>
      </c>
      <c r="AA42" s="132">
        <f>('2016'!Y42+2.5)/5</f>
        <v>0.54543684120000002</v>
      </c>
      <c r="AB42" s="216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0.59694181140000002</v>
      </c>
      <c r="AK42">
        <f t="shared" si="5"/>
        <v>0.37652387700000001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16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>
        <f>IF(ISNUMBER('2016'!N43),IF(('2016'!N43/10)&gt;1,1,'2016'!N43/10),"XXX")</f>
        <v>0.77681559307028714</v>
      </c>
      <c r="P43" s="223">
        <f>IF(ISNUMBER('2016'!O43),('2016'!O43/100),"XXX")</f>
        <v>0.52</v>
      </c>
      <c r="Q43" s="223">
        <f>'2016'!P43</f>
        <v>0.29986422061920165</v>
      </c>
      <c r="R43" s="223">
        <f>IF(ISNUMBER('2016'!Q43),('2016'!Q43/100),"XXX")</f>
        <v>0.113</v>
      </c>
      <c r="S43" s="223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72">
        <f t="shared" si="2"/>
        <v>0.52204727716362886</v>
      </c>
      <c r="Z43" s="116">
        <f>'2016'!X43</f>
        <v>0.56299999999999994</v>
      </c>
      <c r="AA43" s="132">
        <f>('2016'!Y43+2.5)/5</f>
        <v>0.46119968299999997</v>
      </c>
      <c r="AB43" s="216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0.72267398228514357</v>
      </c>
      <c r="AK43">
        <f t="shared" si="5"/>
        <v>0.64840779653514358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16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23">
        <f>IF(ISNUMBER('2016'!O44),('2016'!O44/100),"XXX")</f>
        <v>0.375</v>
      </c>
      <c r="Q44" s="223">
        <f>'2016'!P44</f>
        <v>0.61390299797058101</v>
      </c>
      <c r="R44" s="223">
        <f>IF(ISNUMBER('2016'!Q44),('2016'!Q44/100),"XXX")</f>
        <v>0.19899999999999998</v>
      </c>
      <c r="S44" s="223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72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16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16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23">
        <f>IF(ISNUMBER('2016'!O45),('2016'!O45/100),"XXX")</f>
        <v>0.20100000000000001</v>
      </c>
      <c r="Q45" s="223">
        <f>'2016'!P45</f>
        <v>0.28195548057556152</v>
      </c>
      <c r="R45" s="223">
        <f>IF(ISNUMBER('2016'!Q45),('2016'!Q45/100),"XXX")</f>
        <v>6.9000000000000006E-2</v>
      </c>
      <c r="S45" s="223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72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16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16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23">
        <f>IF(ISNUMBER('2016'!O46),('2016'!O46/100),"XXX")</f>
        <v>1</v>
      </c>
      <c r="Q46" s="223">
        <f>'2016'!P46</f>
        <v>0.62287850379943843</v>
      </c>
      <c r="R46" s="223">
        <f>IF(ISNUMBER('2016'!Q46),('2016'!Q46/100),"XXX")</f>
        <v>0.91700000000000004</v>
      </c>
      <c r="S46" s="223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72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16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>
      <c r="A47" s="19" t="s">
        <v>56</v>
      </c>
      <c r="B47" s="27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16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23">
        <f>IF(ISNUMBER('2016'!O47),('2016'!O47/100),"XXX")</f>
        <v>1</v>
      </c>
      <c r="Q47" s="223">
        <f>'2016'!P47</f>
        <v>0.30091000000000001</v>
      </c>
      <c r="R47" s="223">
        <f>IF(ISNUMBER('2016'!Q47),('2016'!Q47/100),"XXX")</f>
        <v>0.20199999999999999</v>
      </c>
      <c r="S47" s="223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72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16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16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>
        <f>IF(ISNUMBER('2016'!N48),IF(('2016'!N48/10)&gt;1,1,'2016'!N48/10),"XXX")</f>
        <v>6.9999999999999993E-2</v>
      </c>
      <c r="P48" s="223">
        <f>IF(ISNUMBER('2016'!O48),('2016'!O48/100),"XXX")</f>
        <v>0.153</v>
      </c>
      <c r="Q48" s="223">
        <f>'2016'!P48</f>
        <v>0.20459775924682616</v>
      </c>
      <c r="R48" s="223">
        <f>IF(ISNUMBER('2016'!Q48),('2016'!Q48/100),"XXX")</f>
        <v>0.08</v>
      </c>
      <c r="S48" s="223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72">
        <f t="shared" si="2"/>
        <v>0.36060588639846236</v>
      </c>
      <c r="Z48" s="116">
        <f>'2016'!X48</f>
        <v>0.22500000000000001</v>
      </c>
      <c r="AA48" s="132">
        <f>('2016'!Y48+2.5)/5</f>
        <v>0.23445181840000001</v>
      </c>
      <c r="AB48" s="216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0.35784204484999999</v>
      </c>
      <c r="AK48">
        <f t="shared" si="5"/>
        <v>0.11149999999999999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16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23">
        <f>IF(ISNUMBER('2016'!O49),('2016'!O49/100),"XXX")</f>
        <v>0.106</v>
      </c>
      <c r="Q49" s="223">
        <f>'2016'!P49</f>
        <v>0.14481496810913086</v>
      </c>
      <c r="R49" s="223">
        <f>IF(ISNUMBER('2016'!Q49),('2016'!Q49/100),"XXX")</f>
        <v>0.25</v>
      </c>
      <c r="S49" s="223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72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16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16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23">
        <f>IF(ISNUMBER('2016'!O50),('2016'!O50/100),"XXX")</f>
        <v>1</v>
      </c>
      <c r="Q50" s="223" t="str">
        <f>'2016'!P50</f>
        <v>XXX</v>
      </c>
      <c r="R50" s="223">
        <f>IF(ISNUMBER('2016'!Q50),('2016'!Q50/100),"XXX")</f>
        <v>1</v>
      </c>
      <c r="S50" s="223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72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16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16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23">
        <f>IF(ISNUMBER('2016'!O51),('2016'!O51/100),"XXX")</f>
        <v>1</v>
      </c>
      <c r="Q51" s="223">
        <f>'2016'!P51</f>
        <v>1</v>
      </c>
      <c r="R51" s="223">
        <f>IF(ISNUMBER('2016'!Q51),('2016'!Q51/100),"XXX")</f>
        <v>1</v>
      </c>
      <c r="S51" s="223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72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16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16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23" t="str">
        <f>IF(ISNUMBER('2016'!O52),('2016'!O52/100),"XXX")</f>
        <v>XXX</v>
      </c>
      <c r="Q52" s="223">
        <f>'2016'!P52</f>
        <v>3.960685729980469E-2</v>
      </c>
      <c r="R52" s="223" t="str">
        <f>IF(ISNUMBER('2016'!Q52),('2016'!Q52/100),"XXX")</f>
        <v>XXX</v>
      </c>
      <c r="S52" s="223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72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16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16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>
        <f>IF(ISNUMBER('2016'!N53),IF(('2016'!N53/10)&gt;1,1,'2016'!N53/10),"XXX")</f>
        <v>0.42116284500000001</v>
      </c>
      <c r="P53" s="223">
        <f>IF(ISNUMBER('2016'!O53),('2016'!O53/100),"XXX")</f>
        <v>0.17</v>
      </c>
      <c r="Q53" s="223" t="str">
        <f>'2016'!P53</f>
        <v>XXX</v>
      </c>
      <c r="R53" s="223">
        <f>IF(ISNUMBER('2016'!Q53),('2016'!Q53/100),"XXX")</f>
        <v>5.0000000000000001E-3</v>
      </c>
      <c r="S53" s="223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72">
        <f t="shared" si="2"/>
        <v>0.42457053312767856</v>
      </c>
      <c r="Z53" s="116">
        <f>'2016'!X53</f>
        <v>0.247</v>
      </c>
      <c r="AA53" s="132">
        <f>('2016'!Y53+2.5)/5</f>
        <v>0.2622982264</v>
      </c>
      <c r="AB53" s="216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0.57826867645000002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16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23">
        <f>IF(ISNUMBER('2016'!O54),('2016'!O54/100),"XXX")</f>
        <v>0.91900000000000004</v>
      </c>
      <c r="Q54" s="223">
        <f>'2016'!P54</f>
        <v>1</v>
      </c>
      <c r="R54" s="223">
        <f>IF(ISNUMBER('2016'!Q54),('2016'!Q54/100),"XXX")</f>
        <v>0.12</v>
      </c>
      <c r="S54" s="223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72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16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16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23">
        <f>IF(ISNUMBER('2016'!O55),('2016'!O55/100),"XXX")</f>
        <v>1</v>
      </c>
      <c r="Q55" s="223">
        <f>'2016'!P55</f>
        <v>1</v>
      </c>
      <c r="R55" s="223">
        <f>IF(ISNUMBER('2016'!Q55),('2016'!Q55/100),"XXX")</f>
        <v>0.96</v>
      </c>
      <c r="S55" s="223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72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16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16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>
        <f>IF(ISNUMBER('2016'!N56),IF(('2016'!N56/10)&gt;1,1,'2016'!N56/10),"XXX")</f>
        <v>0.16999999999999998</v>
      </c>
      <c r="P56" s="223">
        <f>IF(ISNUMBER('2016'!O56),('2016'!O56/100),"XXX")</f>
        <v>0.16899999999999998</v>
      </c>
      <c r="Q56" s="223">
        <f>'2016'!P56</f>
        <v>8.870990872383118E-2</v>
      </c>
      <c r="R56" s="223">
        <f>IF(ISNUMBER('2016'!Q56),('2016'!Q56/100),"XXX")</f>
        <v>3.3000000000000002E-2</v>
      </c>
      <c r="S56" s="223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72">
        <f t="shared" si="2"/>
        <v>0.40218889226398946</v>
      </c>
      <c r="Z56" s="116">
        <f>'2016'!X56</f>
        <v>0.73799999999999999</v>
      </c>
      <c r="AA56" s="132">
        <f>('2016'!Y56+2.5)/5</f>
        <v>0.62421109680000009</v>
      </c>
      <c r="AB56" s="216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0.39588136674999996</v>
      </c>
      <c r="AK56">
        <f t="shared" si="6"/>
        <v>0.16949999999999998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16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23">
        <f>IF(ISNUMBER('2016'!O57),('2016'!O57/100),"XXX")</f>
        <v>0.95799999999999996</v>
      </c>
      <c r="Q57" s="223">
        <f>'2016'!P57</f>
        <v>1</v>
      </c>
      <c r="R57" s="223" t="str">
        <f>IF(ISNUMBER('2016'!Q57),('2016'!Q57/100),"XXX")</f>
        <v>XXX</v>
      </c>
      <c r="S57" s="223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72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16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16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>
        <f>IF(ISNUMBER('2016'!N58),IF(('2016'!N58/10)&gt;1,1,'2016'!N58/10),"XXX")</f>
        <v>0.13</v>
      </c>
      <c r="P58" s="223">
        <f>IF(ISNUMBER('2016'!O58),('2016'!O58/100),"XXX")</f>
        <v>8.3000000000000004E-2</v>
      </c>
      <c r="Q58" s="223">
        <f>'2016'!P58</f>
        <v>0.25503761768341066</v>
      </c>
      <c r="R58" s="223">
        <f>IF(ISNUMBER('2016'!Q58),('2016'!Q58/100),"XXX")</f>
        <v>0.02</v>
      </c>
      <c r="S58" s="223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72">
        <f t="shared" si="2"/>
        <v>0.41141835866949894</v>
      </c>
      <c r="Z58" s="116">
        <f>'2016'!X58</f>
        <v>0.63500000000000001</v>
      </c>
      <c r="AA58" s="132">
        <f>('2016'!Y58+2.5)/5</f>
        <v>0.45273560880000002</v>
      </c>
      <c r="AB58" s="216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0.28469705579999999</v>
      </c>
      <c r="AK58">
        <f t="shared" si="6"/>
        <v>0.10650000000000001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16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>
        <f>IF(ISNUMBER('2016'!N59),IF(('2016'!N59/10)&gt;1,1,'2016'!N59/10),"XXX")</f>
        <v>0.05</v>
      </c>
      <c r="P59" s="223" t="str">
        <f>IF(ISNUMBER('2016'!O59),('2016'!O59/100),"XXX")</f>
        <v>XXX</v>
      </c>
      <c r="Q59" s="223">
        <f>'2016'!P59</f>
        <v>0.23412568569183351</v>
      </c>
      <c r="R59" s="223" t="str">
        <f>IF(ISNUMBER('2016'!Q59),('2016'!Q59/100),"XXX")</f>
        <v>XXX</v>
      </c>
      <c r="S59" s="223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72">
        <f t="shared" si="2"/>
        <v>0.3219960580168364</v>
      </c>
      <c r="Z59" s="116">
        <f>'2016'!X59</f>
        <v>0.378</v>
      </c>
      <c r="AA59" s="132">
        <f>('2016'!Y59+2.5)/5</f>
        <v>0.36029669040000001</v>
      </c>
      <c r="AB59" s="216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0.27619167330000005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16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>
        <f>IF(ISNUMBER('2016'!N60),IF(('2016'!N60/10)&gt;1,1,'2016'!N60/10),"XXX")</f>
        <v>0.32700000000000001</v>
      </c>
      <c r="P60" s="223">
        <f>IF(ISNUMBER('2016'!O60),('2016'!O60/100),"XXX")</f>
        <v>4.0000000000000001E-3</v>
      </c>
      <c r="Q60" s="223" t="str">
        <f>'2016'!P60</f>
        <v>XXX</v>
      </c>
      <c r="R60" s="223">
        <f>IF(ISNUMBER('2016'!Q60),('2016'!Q60/100),"XXX")</f>
        <v>3.2000000000000001E-2</v>
      </c>
      <c r="S60" s="223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72">
        <f t="shared" si="2"/>
        <v>0.31413314937946435</v>
      </c>
      <c r="Z60" s="116">
        <f>'2016'!X60</f>
        <v>0.4</v>
      </c>
      <c r="AA60" s="132">
        <f>('2016'!Y60+2.5)/5</f>
        <v>0.36063494679999997</v>
      </c>
      <c r="AB60" s="216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0.48704904174999997</v>
      </c>
      <c r="AK60">
        <f t="shared" si="6"/>
        <v>0.16550000000000001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16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>
        <f>IF(ISNUMBER('2016'!N61),IF(('2016'!N61/10)&gt;1,1,'2016'!N61/10),"XXX")</f>
        <v>0.04</v>
      </c>
      <c r="P61" s="223">
        <f>IF(ISNUMBER('2016'!O61),('2016'!O61/100),"XXX")</f>
        <v>0.107</v>
      </c>
      <c r="Q61" s="223">
        <f>'2016'!P61</f>
        <v>8.5620498657226568E-2</v>
      </c>
      <c r="R61" s="223">
        <f>IF(ISNUMBER('2016'!Q61),('2016'!Q61/100),"XXX")</f>
        <v>0.182</v>
      </c>
      <c r="S61" s="223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72">
        <f t="shared" si="2"/>
        <v>0.43097767189018377</v>
      </c>
      <c r="Z61" s="116">
        <f>'2016'!X61</f>
        <v>0.442</v>
      </c>
      <c r="AA61" s="132">
        <f>('2016'!Y61+2.5)/5</f>
        <v>0.42370638259999999</v>
      </c>
      <c r="AB61" s="216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0.27057741165000004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16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23">
        <f>IF(ISNUMBER('2016'!O62),('2016'!O62/100),"XXX")</f>
        <v>0.90500000000000003</v>
      </c>
      <c r="Q62" s="223">
        <f>'2016'!P62</f>
        <v>0.36997637748718259</v>
      </c>
      <c r="R62" s="223">
        <f>IF(ISNUMBER('2016'!Q62),('2016'!Q62/100),"XXX")</f>
        <v>0.56000000000000005</v>
      </c>
      <c r="S62" s="223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72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16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16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23">
        <f>IF(ISNUMBER('2016'!O63),('2016'!O63/100),"XXX")</f>
        <v>0.85599999999999998</v>
      </c>
      <c r="Q63" s="223">
        <f>'2016'!P63</f>
        <v>1</v>
      </c>
      <c r="R63" s="223" t="str">
        <f>IF(ISNUMBER('2016'!Q63),('2016'!Q63/100),"XXX")</f>
        <v>XXX</v>
      </c>
      <c r="S63" s="223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72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16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16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>
        <f>IF(ISNUMBER('2016'!N64),IF(('2016'!N64/10)&gt;1,1,'2016'!N64/10),"XXX")</f>
        <v>0.26768865899999994</v>
      </c>
      <c r="P64" s="223">
        <f>IF(ISNUMBER('2016'!O64),('2016'!O64/100),"XXX")</f>
        <v>0.252</v>
      </c>
      <c r="Q64" s="223">
        <f>'2016'!P64</f>
        <v>0.29923396110534667</v>
      </c>
      <c r="R64" s="223">
        <f>IF(ISNUMBER('2016'!Q64),('2016'!Q64/100),"XXX")</f>
        <v>0.10400000000000001</v>
      </c>
      <c r="S64" s="223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72">
        <f t="shared" si="2"/>
        <v>0.43439164037979844</v>
      </c>
      <c r="Z64" s="116">
        <f>'2016'!X64</f>
        <v>0.56299999999999994</v>
      </c>
      <c r="AA64" s="132">
        <f>('2016'!Y64+2.5)/5</f>
        <v>0.59630884520000005</v>
      </c>
      <c r="AB64" s="216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0.31781331219999998</v>
      </c>
      <c r="AK64">
        <f t="shared" si="6"/>
        <v>0.25984432949999997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16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23">
        <f>IF(ISNUMBER('2016'!O65),('2016'!O65/100),"XXX")</f>
        <v>0.14000000000000001</v>
      </c>
      <c r="Q65" s="223">
        <f>'2016'!P65</f>
        <v>0.1104079008102417</v>
      </c>
      <c r="R65" s="223">
        <f>IF(ISNUMBER('2016'!Q65),('2016'!Q65/100),"XXX")</f>
        <v>0.16500000000000001</v>
      </c>
      <c r="S65" s="223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72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16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16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>
        <f>IF(ISNUMBER('2016'!N66),IF(('2016'!N66/10)&gt;1,1,'2016'!N66/10),"XXX")</f>
        <v>1</v>
      </c>
      <c r="P66" s="223">
        <f>IF(ISNUMBER('2016'!O66),('2016'!O66/100),"XXX")</f>
        <v>0.17</v>
      </c>
      <c r="Q66" s="223" t="str">
        <f>'2016'!P66</f>
        <v>XXX</v>
      </c>
      <c r="R66" s="223">
        <f>IF(ISNUMBER('2016'!Q66),('2016'!Q66/100),"XXX")</f>
        <v>9.3000000000000013E-2</v>
      </c>
      <c r="S66" s="223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72">
        <f t="shared" si="2"/>
        <v>0.52129804138214286</v>
      </c>
      <c r="Z66" s="116">
        <f>'2016'!X66</f>
        <v>0.21299999999999999</v>
      </c>
      <c r="AA66" s="132">
        <f>('2016'!Y66+2.5)/5</f>
        <v>0.24613313680000001</v>
      </c>
      <c r="AB66" s="216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0.78853124620000004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16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>
        <f>IF(ISNUMBER('2016'!N67),IF(('2016'!N67/10)&gt;1,1,'2016'!N67/10),"XXX")</f>
        <v>0.76</v>
      </c>
      <c r="P67" s="223">
        <f>IF(ISNUMBER('2016'!O67),('2016'!O67/100),"XXX")</f>
        <v>0.33100000000000002</v>
      </c>
      <c r="Q67" s="223">
        <f>'2016'!P67</f>
        <v>0.29656302928924561</v>
      </c>
      <c r="R67" s="223">
        <f>IF(ISNUMBER('2016'!Q67),('2016'!Q67/100),"XXX")</f>
        <v>0.26899999999999996</v>
      </c>
      <c r="S67" s="223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72">
        <f t="shared" si="2"/>
        <v>0.41001526463892457</v>
      </c>
      <c r="Z67" s="116">
        <f>'2016'!X67</f>
        <v>0.40300000000000002</v>
      </c>
      <c r="AA67" s="132">
        <f>('2016'!Y67+2.5)/5</f>
        <v>0.31037868260000001</v>
      </c>
      <c r="AB67" s="216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0.48433750154999999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16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23">
        <f>IF(ISNUMBER('2016'!O68),('2016'!O68/100),"XXX")</f>
        <v>0.95799999999999996</v>
      </c>
      <c r="Q68" s="223" t="str">
        <f>'2016'!P68</f>
        <v>XXX</v>
      </c>
      <c r="R68" s="223">
        <f>IF(ISNUMBER('2016'!Q68),('2016'!Q68/100),"XXX")</f>
        <v>0.73799999999999999</v>
      </c>
      <c r="S68" s="223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72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16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16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23">
        <f>IF(ISNUMBER('2016'!O69),('2016'!O69/100),"XXX")</f>
        <v>0.99099999999999999</v>
      </c>
      <c r="Q69" s="223">
        <f>'2016'!P69</f>
        <v>0.2</v>
      </c>
      <c r="R69" s="223" t="str">
        <f>IF(ISNUMBER('2016'!Q69),('2016'!Q69/100),"XXX")</f>
        <v>XXX</v>
      </c>
      <c r="S69" s="223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72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16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16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23">
        <f>IF(ISNUMBER('2016'!O70),('2016'!O70/100),"XXX")</f>
        <v>0.94400000000000006</v>
      </c>
      <c r="Q70" s="223" t="str">
        <f>'2016'!P70</f>
        <v>XXX</v>
      </c>
      <c r="R70" s="223">
        <f>IF(ISNUMBER('2016'!Q70),('2016'!Q70/100),"XXX")</f>
        <v>0.42599999999999999</v>
      </c>
      <c r="S70" s="223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72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16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16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>
        <f>IF(ISNUMBER('2016'!N71),IF(('2016'!N71/10)&gt;1,1,'2016'!N71/10),"XXX")</f>
        <v>6.9999999999999993E-2</v>
      </c>
      <c r="P71" s="223">
        <f>IF(ISNUMBER('2016'!O71),('2016'!O71/100),"XXX")</f>
        <v>0.30299999999999999</v>
      </c>
      <c r="Q71" s="223">
        <f>'2016'!P71</f>
        <v>0.3024594783782959</v>
      </c>
      <c r="R71" s="223">
        <f>IF(ISNUMBER('2016'!Q71),('2016'!Q71/100),"XXX")</f>
        <v>0.14300000000000002</v>
      </c>
      <c r="S71" s="223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72">
        <f t="shared" si="8"/>
        <v>0.53637838440667918</v>
      </c>
      <c r="Z71" s="116">
        <f>'2016'!X71</f>
        <v>0.81499999999999995</v>
      </c>
      <c r="AA71" s="132">
        <f>('2016'!Y71+2.5)/5</f>
        <v>0.64348937280000007</v>
      </c>
      <c r="AB71" s="216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0.44534866334999995</v>
      </c>
      <c r="AK71">
        <f t="shared" si="10"/>
        <v>0.1865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16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>
        <f>IF(ISNUMBER('2016'!N72),IF(('2016'!N72/10)&gt;1,1,'2016'!N72/10),"XXX")</f>
        <v>1</v>
      </c>
      <c r="P72" s="223">
        <f>IF(ISNUMBER('2016'!O72),('2016'!O72/100),"XXX")</f>
        <v>1</v>
      </c>
      <c r="Q72" s="223" t="str">
        <f>'2016'!P72</f>
        <v>XXX</v>
      </c>
      <c r="R72" s="223">
        <f>IF(ISNUMBER('2016'!Q72),('2016'!Q72/100),"XXX")</f>
        <v>1</v>
      </c>
      <c r="S72" s="223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72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16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0.93572800634999997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16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23">
        <f>IF(ISNUMBER('2016'!O73),('2016'!O73/100),"XXX")</f>
        <v>0.6</v>
      </c>
      <c r="Q73" s="223">
        <f>'2016'!P73</f>
        <v>0.35469357967376708</v>
      </c>
      <c r="R73" s="223">
        <f>IF(ISNUMBER('2016'!Q73),('2016'!Q73/100),"XXX")</f>
        <v>9.6999999999999989E-2</v>
      </c>
      <c r="S73" s="223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72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16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16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23">
        <f>IF(ISNUMBER('2016'!O74),('2016'!O74/100),"XXX")</f>
        <v>0.82599999999999996</v>
      </c>
      <c r="Q74" s="223">
        <f>'2016'!P74</f>
        <v>0.34161612987518308</v>
      </c>
      <c r="R74" s="223">
        <f>IF(ISNUMBER('2016'!Q74),('2016'!Q74/100),"XXX")</f>
        <v>1</v>
      </c>
      <c r="S74" s="223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72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16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16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>
        <f>IF(ISNUMBER('2016'!N75),IF(('2016'!N75/10)&gt;1,1,'2016'!N75/10),"XXX")</f>
        <v>0.1</v>
      </c>
      <c r="P75" s="223">
        <f>IF(ISNUMBER('2016'!O75),('2016'!O75/100),"XXX")</f>
        <v>0.248</v>
      </c>
      <c r="Q75" s="223">
        <f>'2016'!P75</f>
        <v>7.4854296445846555E-2</v>
      </c>
      <c r="R75" s="223">
        <f>IF(ISNUMBER('2016'!Q75),('2016'!Q75/100),"XXX")</f>
        <v>5.7999999999999996E-2</v>
      </c>
      <c r="S75" s="223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72">
        <f t="shared" si="8"/>
        <v>0.43784353732965114</v>
      </c>
      <c r="Z75" s="116">
        <f>'2016'!X75</f>
        <v>0.503</v>
      </c>
      <c r="AA75" s="132">
        <f>('2016'!Y75+2.5)/5</f>
        <v>0.48730932320000003</v>
      </c>
      <c r="AB75" s="216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0.42500134470000001</v>
      </c>
      <c r="AK75">
        <f t="shared" si="10"/>
        <v>0.17399999999999999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16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23">
        <f>IF(ISNUMBER('2016'!O76),('2016'!O76/100),"XXX")</f>
        <v>1</v>
      </c>
      <c r="Q76" s="223" t="str">
        <f>'2016'!P76</f>
        <v>XXX</v>
      </c>
      <c r="R76" s="223">
        <f>IF(ISNUMBER('2016'!Q76),('2016'!Q76/100),"XXX")</f>
        <v>0.48899999999999999</v>
      </c>
      <c r="S76" s="223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72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16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16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>
        <f>IF(ISNUMBER('2016'!N77),IF(('2016'!N77/10)&gt;1,1,'2016'!N77/10),"XXX")</f>
        <v>0.7</v>
      </c>
      <c r="P77" s="223">
        <f>IF(ISNUMBER('2016'!O77),('2016'!O77/100),"XXX")</f>
        <v>0.27300000000000002</v>
      </c>
      <c r="Q77" s="223">
        <f>'2016'!P77</f>
        <v>0.15931460857391358</v>
      </c>
      <c r="R77" s="223">
        <f>IF(ISNUMBER('2016'!Q77),('2016'!Q77/100),"XXX")</f>
        <v>2.6000000000000002E-2</v>
      </c>
      <c r="S77" s="223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72">
        <f t="shared" si="8"/>
        <v>0.5872224380090838</v>
      </c>
      <c r="Z77" s="116">
        <f>'2016'!X77</f>
        <v>0.309</v>
      </c>
      <c r="AA77" s="132">
        <f>('2016'!Y77+2.5)/5</f>
        <v>0.38632019760000003</v>
      </c>
      <c r="AB77" s="216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0.78358921049999997</v>
      </c>
      <c r="AK77">
        <f t="shared" si="10"/>
        <v>0.48649999999999999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16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>
        <f>IF(ISNUMBER('2016'!N78),IF(('2016'!N78/10)&gt;1,1,'2016'!N78/10),"XXX")</f>
        <v>0.90478694465103116</v>
      </c>
      <c r="P78" s="223">
        <f>IF(ISNUMBER('2016'!O78),('2016'!O78/100),"XXX")</f>
        <v>1</v>
      </c>
      <c r="Q78" s="223">
        <f>'2016'!P78</f>
        <v>0.51941585540771484</v>
      </c>
      <c r="R78" s="223">
        <f>IF(ISNUMBER('2016'!Q78),('2016'!Q78/100),"XXX")</f>
        <v>0.14099999999999999</v>
      </c>
      <c r="S78" s="223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72">
        <f t="shared" si="8"/>
        <v>0.54229667996527875</v>
      </c>
      <c r="Z78" s="116">
        <f>'2016'!X78</f>
        <v>0.45300000000000001</v>
      </c>
      <c r="AA78" s="132">
        <f>('2016'!Y78+2.5)/5</f>
        <v>0.42762337319999999</v>
      </c>
      <c r="AB78" s="216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0.6663278938755155</v>
      </c>
      <c r="AK78">
        <f t="shared" si="10"/>
        <v>0.95239347232551563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16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>
        <f>IF(ISNUMBER('2016'!N79),IF(('2016'!N79/10)&gt;1,1,'2016'!N79/10),"XXX")</f>
        <v>0.120032</v>
      </c>
      <c r="P79" s="223">
        <f>IF(ISNUMBER('2016'!O79),('2016'!O79/100),"XXX")</f>
        <v>6.3E-2</v>
      </c>
      <c r="Q79" s="223">
        <f>'2016'!P79</f>
        <v>7.7714800834655763E-3</v>
      </c>
      <c r="R79" s="223">
        <f>IF(ISNUMBER('2016'!Q79),('2016'!Q79/100),"XXX")</f>
        <v>0</v>
      </c>
      <c r="S79" s="223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72">
        <f t="shared" si="8"/>
        <v>0.36075009545164516</v>
      </c>
      <c r="Z79" s="116">
        <f>'2016'!X79</f>
        <v>9.1999999999999998E-2</v>
      </c>
      <c r="AA79" s="132">
        <f>('2016'!Y79+2.5)/5</f>
        <v>0.1643779994</v>
      </c>
      <c r="AB79" s="216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0.32780540200000002</v>
      </c>
      <c r="AK79">
        <f t="shared" si="10"/>
        <v>9.1516E-2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16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23">
        <f>IF(ISNUMBER('2016'!O80),('2016'!O80/100),"XXX")</f>
        <v>0.92</v>
      </c>
      <c r="Q80" s="223">
        <f>'2016'!P80</f>
        <v>0.20472662448883056</v>
      </c>
      <c r="R80" s="223">
        <f>IF(ISNUMBER('2016'!Q80),('2016'!Q80/100),"XXX")</f>
        <v>0.85</v>
      </c>
      <c r="S80" s="223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72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16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16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23">
        <f>IF(ISNUMBER('2016'!O81),('2016'!O81/100),"XXX")</f>
        <v>9.8000000000000004E-2</v>
      </c>
      <c r="Q81" s="223" t="str">
        <f>'2016'!P81</f>
        <v>XXX</v>
      </c>
      <c r="R81" s="223">
        <f>IF(ISNUMBER('2016'!Q81),('2016'!Q81/100),"XXX")</f>
        <v>1.7000000000000001E-2</v>
      </c>
      <c r="S81" s="223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72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16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16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>
        <f>IF(ISNUMBER('2016'!N82),IF(('2016'!N82/10)&gt;1,1,'2016'!N82/10),"XXX")</f>
        <v>0.55000000000000004</v>
      </c>
      <c r="P82" s="223">
        <f>IF(ISNUMBER('2016'!O82),('2016'!O82/100),"XXX")</f>
        <v>0.94</v>
      </c>
      <c r="Q82" s="223">
        <f>'2016'!P82</f>
        <v>1</v>
      </c>
      <c r="R82" s="223">
        <f>IF(ISNUMBER('2016'!Q82),('2016'!Q82/100),"XXX")</f>
        <v>7.8E-2</v>
      </c>
      <c r="S82" s="223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72">
        <f t="shared" si="8"/>
        <v>0.62195271464821433</v>
      </c>
      <c r="Z82" s="116">
        <f>'2016'!X82</f>
        <v>0.59099999999999997</v>
      </c>
      <c r="AA82" s="132">
        <f>('2016'!Y82+2.5)/5</f>
        <v>0.50717400079999997</v>
      </c>
      <c r="AB82" s="216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0.68924545290000006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16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23">
        <f>IF(ISNUMBER('2016'!O83),('2016'!O83/100),"XXX")</f>
        <v>3.4000000000000002E-2</v>
      </c>
      <c r="Q83" s="223">
        <f>'2016'!P83</f>
        <v>0.33653879999999997</v>
      </c>
      <c r="R83" s="223">
        <f>IF(ISNUMBER('2016'!Q83),('2016'!Q83/100),"XXX")</f>
        <v>2.7000000000000003E-2</v>
      </c>
      <c r="S83" s="223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72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16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16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>
        <f>IF(ISNUMBER('2016'!N84),IF(('2016'!N84/10)&gt;1,1,'2016'!N84/10),"XXX")</f>
        <v>1</v>
      </c>
      <c r="P84" s="223">
        <f>IF(ISNUMBER('2016'!O84),('2016'!O84/100),"XXX")</f>
        <v>0.97099999999999997</v>
      </c>
      <c r="Q84" s="223">
        <f>'2016'!P84</f>
        <v>8.6066693067550659E-2</v>
      </c>
      <c r="R84" s="223">
        <f>IF(ISNUMBER('2016'!Q84),('2016'!Q84/100),"XXX")</f>
        <v>0.51300000000000001</v>
      </c>
      <c r="S84" s="223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72">
        <f t="shared" si="8"/>
        <v>0.67143062711672186</v>
      </c>
      <c r="Z84" s="116">
        <f>'2016'!X84</f>
        <v>0.83399999999999996</v>
      </c>
      <c r="AA84" s="132">
        <f>('2016'!Y84+2.5)/5</f>
        <v>0.70608007900000003</v>
      </c>
      <c r="AB84" s="216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0.83841476439999996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16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23">
        <f>IF(ISNUMBER('2016'!O85),('2016'!O85/100),"XXX")</f>
        <v>1</v>
      </c>
      <c r="Q85" s="223">
        <f>'2016'!P85</f>
        <v>1</v>
      </c>
      <c r="R85" s="223" t="str">
        <f>IF(ISNUMBER('2016'!Q85),('2016'!Q85/100),"XXX")</f>
        <v>XXX</v>
      </c>
      <c r="S85" s="223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72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16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16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>
        <f>IF(ISNUMBER('2016'!N86),IF(('2016'!N86/10)&gt;1,1,'2016'!N86/10),"XXX")</f>
        <v>7.4342756148794917E-2</v>
      </c>
      <c r="P86" s="223" t="str">
        <f>IF(ISNUMBER('2016'!O86),('2016'!O86/100),"XXX")</f>
        <v>XXX</v>
      </c>
      <c r="Q86" s="223">
        <f>'2016'!P86</f>
        <v>4.4278539999999998E-2</v>
      </c>
      <c r="R86" s="223" t="str">
        <f>IF(ISNUMBER('2016'!Q86),('2016'!Q86/100),"XXX")</f>
        <v>XXX</v>
      </c>
      <c r="S86" s="223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72">
        <f t="shared" si="8"/>
        <v>0.29286474174538507</v>
      </c>
      <c r="Z86" s="116">
        <f>'2016'!X86</f>
        <v>0.48499999999999999</v>
      </c>
      <c r="AA86" s="132">
        <f>('2016'!Y86+2.5)/5</f>
        <v>0.44755355720000001</v>
      </c>
      <c r="AB86" s="216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0.42022749417439748</v>
      </c>
      <c r="AK86">
        <f t="shared" si="11"/>
        <v>7.4342756148794917E-2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16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23">
        <f>IF(ISNUMBER('2016'!O87),('2016'!O87/100),"XXX")</f>
        <v>2.3E-2</v>
      </c>
      <c r="Q87" s="223">
        <f>'2016'!P87</f>
        <v>0.29898924827575685</v>
      </c>
      <c r="R87" s="223">
        <f>IF(ISNUMBER('2016'!Q87),('2016'!Q87/100),"XXX")</f>
        <v>0.19600000000000001</v>
      </c>
      <c r="S87" s="223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72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16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16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>
        <f>IF(ISNUMBER('2016'!N88),IF(('2016'!N88/10)&gt;1,1,'2016'!N88/10),"XXX")</f>
        <v>0.42000000000000004</v>
      </c>
      <c r="P88" s="223">
        <f>IF(ISNUMBER('2016'!O88),('2016'!O88/100),"XXX")</f>
        <v>0.18600000000000003</v>
      </c>
      <c r="Q88" s="223">
        <f>'2016'!P88</f>
        <v>0.15177552700042723</v>
      </c>
      <c r="R88" s="223">
        <f>IF(ISNUMBER('2016'!Q88),('2016'!Q88/100),"XXX")</f>
        <v>2.1000000000000001E-2</v>
      </c>
      <c r="S88" s="223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72">
        <f t="shared" si="8"/>
        <v>0.56759834956252675</v>
      </c>
      <c r="Z88" s="116">
        <f>'2016'!X88</f>
        <v>0.318</v>
      </c>
      <c r="AA88" s="132">
        <f>('2016'!Y88+2.5)/5</f>
        <v>0.42793784739999996</v>
      </c>
      <c r="AB88" s="216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0.537865963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16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>
        <f>IF(ISNUMBER('2016'!N89),IF(('2016'!N89/10)&gt;1,1,'2016'!N89/10),"XXX")</f>
        <v>0.28999999999999998</v>
      </c>
      <c r="P89" s="223">
        <f>IF(ISNUMBER('2016'!O89),('2016'!O89/100),"XXX")</f>
        <v>1</v>
      </c>
      <c r="Q89" s="223">
        <f>'2016'!P89</f>
        <v>0.21444619999999998</v>
      </c>
      <c r="R89" s="223">
        <f>IF(ISNUMBER('2016'!Q89),('2016'!Q89/100),"XXX")</f>
        <v>8.1000000000000003E-2</v>
      </c>
      <c r="S89" s="223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72">
        <f t="shared" si="8"/>
        <v>0.59575317084166668</v>
      </c>
      <c r="Z89" s="116">
        <f>'2016'!X89</f>
        <v>0.35799999999999998</v>
      </c>
      <c r="AA89" s="132">
        <f>('2016'!Y89+2.5)/5</f>
        <v>0.37017559999999999</v>
      </c>
      <c r="AB89" s="216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0.55010097505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16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>
        <f>IF(ISNUMBER('2016'!N90),IF(('2016'!N90/10)&gt;1,1,'2016'!N90/10),"XXX")</f>
        <v>0.22000000000000003</v>
      </c>
      <c r="P90" s="223">
        <f>IF(ISNUMBER('2016'!O90),('2016'!O90/100),"XXX")</f>
        <v>2.7000000000000003E-2</v>
      </c>
      <c r="Q90" s="223">
        <f>'2016'!P90</f>
        <v>0.12427926063537598</v>
      </c>
      <c r="R90" s="223">
        <f>IF(ISNUMBER('2016'!Q90),('2016'!Q90/100),"XXX")</f>
        <v>5.7999999999999996E-2</v>
      </c>
      <c r="S90" s="223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72">
        <f t="shared" si="8"/>
        <v>0.36649666828524669</v>
      </c>
      <c r="Z90" s="116">
        <f>'2016'!X90</f>
        <v>0.52900000000000003</v>
      </c>
      <c r="AA90" s="132">
        <f>('2016'!Y90+2.5)/5</f>
        <v>0.47393340179999999</v>
      </c>
      <c r="AB90" s="216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0.43124721524999998</v>
      </c>
      <c r="AK90">
        <f t="shared" si="11"/>
        <v>0.12350000000000001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16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>
        <f>IF(ISNUMBER('2016'!N91),IF(('2016'!N91/10)&gt;1,1,'2016'!N91/10),"XXX")</f>
        <v>1</v>
      </c>
      <c r="P91" s="223">
        <f>IF(ISNUMBER('2016'!O91),('2016'!O91/100),"XXX")</f>
        <v>1</v>
      </c>
      <c r="Q91" s="223">
        <f>'2016'!P91</f>
        <v>0.24</v>
      </c>
      <c r="R91" s="223" t="str">
        <f>IF(ISNUMBER('2016'!Q91),('2016'!Q91/100),"XXX")</f>
        <v>XXX</v>
      </c>
      <c r="S91" s="223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72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16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0.82431310655000001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16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>
        <f>IF(ISNUMBER('2016'!N92),IF(('2016'!N92/10)&gt;1,1,'2016'!N92/10),"XXX")</f>
        <v>0.36</v>
      </c>
      <c r="P92" s="223">
        <f>IF(ISNUMBER('2016'!O92),('2016'!O92/100),"XXX")</f>
        <v>9.3000000000000013E-2</v>
      </c>
      <c r="Q92" s="223">
        <f>'2016'!P92</f>
        <v>0.62726480000000007</v>
      </c>
      <c r="R92" s="223">
        <f>IF(ISNUMBER('2016'!Q92),('2016'!Q92/100),"XXX")</f>
        <v>4.9000000000000002E-2</v>
      </c>
      <c r="S92" s="223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72">
        <f t="shared" si="8"/>
        <v>0.37930887812589287</v>
      </c>
      <c r="Z92" s="116">
        <f>'2016'!X92</f>
        <v>0.42899999999999999</v>
      </c>
      <c r="AA92" s="132">
        <f>('2016'!Y92+2.5)/5</f>
        <v>0.35774211879999995</v>
      </c>
      <c r="AB92" s="216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0.41136371615</v>
      </c>
      <c r="AK92">
        <f t="shared" si="11"/>
        <v>0.22650000000000001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16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>
        <f>IF(ISNUMBER('2016'!N93),IF(('2016'!N93/10)&gt;1,1,'2016'!N93/10),"XXX")</f>
        <v>0.97894943524135303</v>
      </c>
      <c r="P93" s="223">
        <f>IF(ISNUMBER('2016'!O93),('2016'!O93/100),"XXX")</f>
        <v>1</v>
      </c>
      <c r="Q93" s="223">
        <f>'2016'!P93</f>
        <v>0.69128828048706059</v>
      </c>
      <c r="R93" s="223" t="str">
        <f>IF(ISNUMBER('2016'!Q93),('2016'!Q93/100),"XXX")</f>
        <v>XXX</v>
      </c>
      <c r="S93" s="223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72">
        <f t="shared" si="8"/>
        <v>0.71033137333936003</v>
      </c>
      <c r="Z93" s="116">
        <f>'2016'!X93</f>
        <v>0.78600000000000003</v>
      </c>
      <c r="AA93" s="132">
        <f>('2016'!Y93+2.5)/5</f>
        <v>0.67029423720000003</v>
      </c>
      <c r="AB93" s="216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0.74867082737067658</v>
      </c>
      <c r="AK93">
        <f t="shared" si="11"/>
        <v>0.98947471762067651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16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23">
        <f>IF(ISNUMBER('2016'!O94),('2016'!O94/100),"XXX")</f>
        <v>0.78599999999999992</v>
      </c>
      <c r="Q94" s="223">
        <f>'2016'!P94</f>
        <v>0.32452588081359862</v>
      </c>
      <c r="R94" s="223">
        <f>IF(ISNUMBER('2016'!Q94),('2016'!Q94/100),"XXX")</f>
        <v>0.28999999999999998</v>
      </c>
      <c r="S94" s="223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72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16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16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23">
        <f>IF(ISNUMBER('2016'!O95),('2016'!O95/100),"XXX")</f>
        <v>0.752</v>
      </c>
      <c r="Q95" s="223">
        <f>'2016'!P95</f>
        <v>0.2226564645767212</v>
      </c>
      <c r="R95" s="223" t="str">
        <f>IF(ISNUMBER('2016'!Q95),('2016'!Q95/100),"XXX")</f>
        <v>XXX</v>
      </c>
      <c r="S95" s="223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72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16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16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23">
        <f>IF(ISNUMBER('2016'!O96),('2016'!O96/100),"XXX")</f>
        <v>1</v>
      </c>
      <c r="Q96" s="223">
        <f>'2016'!P96</f>
        <v>0.50498690605163576</v>
      </c>
      <c r="R96" s="223">
        <f>IF(ISNUMBER('2016'!Q96),('2016'!Q96/100),"XXX")</f>
        <v>0.35100000000000003</v>
      </c>
      <c r="S96" s="223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72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16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16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23">
        <f>IF(ISNUMBER('2016'!O97),('2016'!O97/100),"XXX")</f>
        <v>0.52300000000000002</v>
      </c>
      <c r="Q97" s="223">
        <f>'2016'!P97</f>
        <v>0.1198611855506897</v>
      </c>
      <c r="R97" s="223" t="str">
        <f>IF(ISNUMBER('2016'!Q97),('2016'!Q97/100),"XXX")</f>
        <v>XXX</v>
      </c>
      <c r="S97" s="223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72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16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16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>
        <f>IF(ISNUMBER('2016'!N98),IF(('2016'!N98/10)&gt;1,1,'2016'!N98/10),"XXX")</f>
        <v>0.45</v>
      </c>
      <c r="P98" s="223" t="str">
        <f>IF(ISNUMBER('2016'!O98),('2016'!O98/100),"XXX")</f>
        <v>XXX</v>
      </c>
      <c r="Q98" s="223">
        <f>'2016'!P98</f>
        <v>0.4948880672454834</v>
      </c>
      <c r="R98" s="223" t="str">
        <f>IF(ISNUMBER('2016'!Q98),('2016'!Q98/100),"XXX")</f>
        <v>XXX</v>
      </c>
      <c r="S98" s="223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72">
        <f t="shared" si="8"/>
        <v>0.56410986831550691</v>
      </c>
      <c r="Z98" s="116">
        <f>'2016'!X98</f>
        <v>0.26800000000000002</v>
      </c>
      <c r="AA98" s="132">
        <f>('2016'!Y98+2.5)/5</f>
        <v>0.38720326419999995</v>
      </c>
      <c r="AB98" s="216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0.45341566084999996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16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23">
        <f>IF(ISNUMBER('2016'!O99),('2016'!O99/100),"XXX")</f>
        <v>0.17300000000000001</v>
      </c>
      <c r="Q99" s="223">
        <f>'2016'!P99</f>
        <v>0.23288419999999999</v>
      </c>
      <c r="R99" s="223">
        <f>IF(ISNUMBER('2016'!Q99),('2016'!Q99/100),"XXX")</f>
        <v>8.199999999999999E-2</v>
      </c>
      <c r="S99" s="223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72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16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16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>
        <f>IF(ISNUMBER('2016'!N100),IF(('2016'!N100/10)&gt;1,1,'2016'!N100/10),"XXX")</f>
        <v>0.08</v>
      </c>
      <c r="P100" s="223">
        <f>IF(ISNUMBER('2016'!O100),('2016'!O100/100),"XXX")</f>
        <v>9.0000000000000011E-3</v>
      </c>
      <c r="Q100" s="223">
        <f>'2016'!P100</f>
        <v>5.9382371604442593E-3</v>
      </c>
      <c r="R100" s="223">
        <f>IF(ISNUMBER('2016'!Q100),('2016'!Q100/100),"XXX")</f>
        <v>1.1000000000000001E-2</v>
      </c>
      <c r="S100" s="223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72">
        <f t="shared" si="8"/>
        <v>0.28465665564127779</v>
      </c>
      <c r="Z100" s="116">
        <f>'2016'!X100</f>
        <v>0.40600000000000003</v>
      </c>
      <c r="AA100" s="132">
        <f>('2016'!Y100+2.5)/5</f>
        <v>0.35335484740000001</v>
      </c>
      <c r="AB100" s="216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0.15663635255000005</v>
      </c>
      <c r="AK100">
        <f t="shared" si="11"/>
        <v>4.4499999999999998E-2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16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23">
        <f>IF(ISNUMBER('2016'!O101),('2016'!O101/100),"XXX")</f>
        <v>1</v>
      </c>
      <c r="Q101" s="223">
        <f>'2016'!P101</f>
        <v>0.56142740249633794</v>
      </c>
      <c r="R101" s="223">
        <f>IF(ISNUMBER('2016'!Q101),('2016'!Q101/100),"XXX")</f>
        <v>0.18899999999999997</v>
      </c>
      <c r="S101" s="223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72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16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16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23">
        <f>IF(ISNUMBER('2016'!O102),('2016'!O102/100),"XXX")</f>
        <v>0.84200000000000008</v>
      </c>
      <c r="Q102" s="223">
        <f>'2016'!P102</f>
        <v>0.42087502479553224</v>
      </c>
      <c r="R102" s="223">
        <f>IF(ISNUMBER('2016'!Q102),('2016'!Q102/100),"XXX")</f>
        <v>0.14800000000000002</v>
      </c>
      <c r="S102" s="223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72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16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16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23">
        <f>IF(ISNUMBER('2016'!O103),('2016'!O103/100),"XXX")</f>
        <v>1</v>
      </c>
      <c r="Q103" s="223">
        <f>'2016'!P103</f>
        <v>1</v>
      </c>
      <c r="R103" s="223">
        <f>IF(ISNUMBER('2016'!Q103),('2016'!Q103/100),"XXX")</f>
        <v>0.90300000000000002</v>
      </c>
      <c r="S103" s="223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72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16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16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23">
        <f>IF(ISNUMBER('2016'!O104),('2016'!O104/100),"XXX")</f>
        <v>1</v>
      </c>
      <c r="Q104" s="223" t="str">
        <f>'2016'!P104</f>
        <v>XXX</v>
      </c>
      <c r="R104" s="223">
        <f>IF(ISNUMBER('2016'!Q104),('2016'!Q104/100),"XXX")</f>
        <v>9.6999999999999989E-2</v>
      </c>
      <c r="S104" s="223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72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16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16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>
        <f>IF(ISNUMBER('2016'!N105),IF(('2016'!N105/10)&gt;1,1,'2016'!N105/10),"XXX")</f>
        <v>0.04</v>
      </c>
      <c r="P105" s="223">
        <f>IF(ISNUMBER('2016'!O105),('2016'!O105/100),"XXX")</f>
        <v>0.28600000000000003</v>
      </c>
      <c r="Q105" s="223">
        <f>'2016'!P105</f>
        <v>0.44447388648986819</v>
      </c>
      <c r="R105" s="223">
        <f>IF(ISNUMBER('2016'!Q105),('2016'!Q105/100),"XXX")</f>
        <v>2.3E-2</v>
      </c>
      <c r="S105" s="223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72">
        <f t="shared" si="8"/>
        <v>0.44444454553954532</v>
      </c>
      <c r="Z105" s="116">
        <f>'2016'!X105</f>
        <v>0.33200000000000002</v>
      </c>
      <c r="AA105" s="132">
        <f>('2016'!Y105+2.5)/5</f>
        <v>0.37615437499999999</v>
      </c>
      <c r="AB105" s="216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0.34492122650000001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16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>
        <f>IF(ISNUMBER('2016'!N106),IF(('2016'!N106/10)&gt;1,1,'2016'!N106/10),"XXX")</f>
        <v>0.13999999999999999</v>
      </c>
      <c r="P106" s="223">
        <f>IF(ISNUMBER('2016'!O106),('2016'!O106/100),"XXX")</f>
        <v>5.7999999999999996E-2</v>
      </c>
      <c r="Q106" s="223">
        <f>'2016'!P106</f>
        <v>8.3960443735122681E-2</v>
      </c>
      <c r="R106" s="223">
        <f>IF(ISNUMBER('2016'!Q106),('2016'!Q106/100),"XXX")</f>
        <v>0.16399999999999998</v>
      </c>
      <c r="S106" s="223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72">
        <f t="shared" si="8"/>
        <v>0.2897160649029269</v>
      </c>
      <c r="Z106" s="116">
        <f>'2016'!X106</f>
        <v>0.57899999999999996</v>
      </c>
      <c r="AA106" s="132">
        <f>('2016'!Y106+2.5)/5</f>
        <v>0.42682942740000007</v>
      </c>
      <c r="AB106" s="216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0.27744796755000001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16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>
        <f>IF(ISNUMBER('2016'!N107),IF(('2016'!N107/10)&gt;1,1,'2016'!N107/10),"XXX")</f>
        <v>7.0732039285267903E-2</v>
      </c>
      <c r="P107" s="223">
        <f>IF(ISNUMBER('2016'!O107),('2016'!O107/100),"XXX")</f>
        <v>7.8E-2</v>
      </c>
      <c r="Q107" s="223">
        <f>'2016'!P107</f>
        <v>5.9248137474060061E-2</v>
      </c>
      <c r="R107" s="223">
        <f>IF(ISNUMBER('2016'!Q107),('2016'!Q107/100),"XXX")</f>
        <v>1.8000000000000002E-2</v>
      </c>
      <c r="S107" s="223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72">
        <f t="shared" si="8"/>
        <v>0.29745920507619966</v>
      </c>
      <c r="Z107" s="116">
        <f>'2016'!X107</f>
        <v>0.56499999999999995</v>
      </c>
      <c r="AA107" s="132">
        <f>('2016'!Y107+2.5)/5</f>
        <v>0.44697493919999998</v>
      </c>
      <c r="AB107" s="216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0.15943084659263393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16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>
        <f>IF(ISNUMBER('2016'!N108),IF(('2016'!N108/10)&gt;1,1,'2016'!N108/10),"XXX")</f>
        <v>1</v>
      </c>
      <c r="P108" s="223">
        <f>IF(ISNUMBER('2016'!O108),('2016'!O108/100),"XXX")</f>
        <v>0.71400000000000008</v>
      </c>
      <c r="Q108" s="223">
        <f>'2016'!P108</f>
        <v>0.35950784683227538</v>
      </c>
      <c r="R108" s="223" t="str">
        <f>IF(ISNUMBER('2016'!Q108),('2016'!Q108/100),"XXX")</f>
        <v>XXX</v>
      </c>
      <c r="S108" s="223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72">
        <f t="shared" si="8"/>
        <v>0.63348075472456999</v>
      </c>
      <c r="Z108" s="116">
        <f>'2016'!X108</f>
        <v>0.44700000000000001</v>
      </c>
      <c r="AA108" s="132">
        <f>('2016'!Y108+2.5)/5</f>
        <v>0.46364690959999999</v>
      </c>
      <c r="AB108" s="216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0.82339992524999994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16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23">
        <f>IF(ISNUMBER('2016'!O109),('2016'!O109/100),"XXX")</f>
        <v>1</v>
      </c>
      <c r="Q109" s="223" t="str">
        <f>'2016'!P109</f>
        <v>XXX</v>
      </c>
      <c r="R109" s="223">
        <f>IF(ISNUMBER('2016'!Q109),('2016'!Q109/100),"XXX")</f>
        <v>0.83099999999999996</v>
      </c>
      <c r="S109" s="223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72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16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16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>
        <f>IF(ISNUMBER('2016'!N110),IF(('2016'!N110/10)&gt;1,1,'2016'!N110/10),"XXX")</f>
        <v>0.38344981753949403</v>
      </c>
      <c r="P110" s="223">
        <f>IF(ISNUMBER('2016'!O110),('2016'!O110/100),"XXX")</f>
        <v>0.46899999999999997</v>
      </c>
      <c r="Q110" s="223" t="str">
        <f>'2016'!P110</f>
        <v>XXX</v>
      </c>
      <c r="R110" s="223">
        <f>IF(ISNUMBER('2016'!Q110),('2016'!Q110/100),"XXX")</f>
        <v>1.7000000000000001E-2</v>
      </c>
      <c r="S110" s="223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72">
        <f t="shared" si="8"/>
        <v>0.62771408654711114</v>
      </c>
      <c r="Z110" s="116">
        <f>'2016'!X110</f>
        <v>0.17699999999999999</v>
      </c>
      <c r="AA110" s="132">
        <f>('2016'!Y110+2.5)/5</f>
        <v>0.3027994276</v>
      </c>
      <c r="AB110" s="216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0.66124869151974708</v>
      </c>
      <c r="AK110">
        <f t="shared" si="12"/>
        <v>0.426224908769747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16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>
        <f>IF(ISNUMBER('2016'!N111),IF(('2016'!N111/10)&gt;1,1,'2016'!N111/10),"XXX")</f>
        <v>1.6897951904769309E-2</v>
      </c>
      <c r="P111" s="223">
        <f>IF(ISNUMBER('2016'!O111),('2016'!O111/100),"XXX")</f>
        <v>5.7999999999999996E-2</v>
      </c>
      <c r="Q111" s="223">
        <f>'2016'!P111</f>
        <v>0.1235242486000061</v>
      </c>
      <c r="R111" s="223">
        <f>IF(ISNUMBER('2016'!Q111),('2016'!Q111/100),"XXX")</f>
        <v>0.05</v>
      </c>
      <c r="S111" s="223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72">
        <f t="shared" si="8"/>
        <v>0.34041452785833415</v>
      </c>
      <c r="Z111" s="116">
        <f>'2016'!X111</f>
        <v>0.40500000000000003</v>
      </c>
      <c r="AA111" s="132">
        <f>('2016'!Y111+2.5)/5</f>
        <v>0.3724159836</v>
      </c>
      <c r="AB111" s="216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0.19735364285238466</v>
      </c>
      <c r="AK111">
        <f t="shared" si="12"/>
        <v>3.7448975952384653E-2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16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23">
        <f>IF(ISNUMBER('2016'!O112),('2016'!O112/100),"XXX")</f>
        <v>0.29299999999999998</v>
      </c>
      <c r="Q112" s="223">
        <f>'2016'!P112</f>
        <v>0.29505276679992676</v>
      </c>
      <c r="R112" s="223">
        <f>IF(ISNUMBER('2016'!Q112),('2016'!Q112/100),"XXX")</f>
        <v>0.215</v>
      </c>
      <c r="S112" s="223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72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16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16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23">
        <f>IF(ISNUMBER('2016'!O113),('2016'!O113/100),"XXX")</f>
        <v>0.223</v>
      </c>
      <c r="Q113" s="223">
        <f>'2016'!P113</f>
        <v>1.1170576326549053E-3</v>
      </c>
      <c r="R113" s="223" t="str">
        <f>IF(ISNUMBER('2016'!Q113),('2016'!Q113/100),"XXX")</f>
        <v>XXX</v>
      </c>
      <c r="S113" s="223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72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16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16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>
        <f>IF(ISNUMBER('2016'!N114),IF(('2016'!N114/10)&gt;1,1,'2016'!N114/10),"XXX")</f>
        <v>0.62</v>
      </c>
      <c r="P114" s="223">
        <f>IF(ISNUMBER('2016'!O114),('2016'!O114/100),"XXX")</f>
        <v>0.222</v>
      </c>
      <c r="Q114" s="223">
        <f>'2016'!P114</f>
        <v>0.28224813938140869</v>
      </c>
      <c r="R114" s="223">
        <f>IF(ISNUMBER('2016'!Q114),('2016'!Q114/100),"XXX")</f>
        <v>0.17600000000000002</v>
      </c>
      <c r="S114" s="223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72">
        <f t="shared" si="8"/>
        <v>0.4552270148791952</v>
      </c>
      <c r="Z114" s="116">
        <f>'2016'!X114</f>
        <v>0.58699999999999997</v>
      </c>
      <c r="AA114" s="132">
        <f>('2016'!Y114+2.5)/5</f>
        <v>0.49735183239999997</v>
      </c>
      <c r="AB114" s="216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0.59539197919999998</v>
      </c>
      <c r="AK114">
        <f t="shared" si="12"/>
        <v>0.42099999999999999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16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23">
        <f>IF(ISNUMBER('2016'!O115),('2016'!O115/100),"XXX")</f>
        <v>0.193</v>
      </c>
      <c r="Q115" s="223">
        <f>'2016'!P115</f>
        <v>0.27695720195770263</v>
      </c>
      <c r="R115" s="223">
        <f>IF(ISNUMBER('2016'!Q115),('2016'!Q115/100),"XXX")</f>
        <v>0.151</v>
      </c>
      <c r="S115" s="223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72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16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16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23">
        <f>IF(ISNUMBER('2016'!O116),('2016'!O116/100),"XXX")</f>
        <v>0.39799999999999996</v>
      </c>
      <c r="Q116" s="223">
        <f>'2016'!P116</f>
        <v>0.13316737413406371</v>
      </c>
      <c r="R116" s="223">
        <f>IF(ISNUMBER('2016'!Q116),('2016'!Q116/100),"XXX")</f>
        <v>7.8E-2</v>
      </c>
      <c r="S116" s="223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72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16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16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23">
        <f>IF(ISNUMBER('2016'!O117),('2016'!O117/100),"XXX")</f>
        <v>0.83599999999999997</v>
      </c>
      <c r="Q117" s="223">
        <f>'2016'!P117</f>
        <v>0.39336483478546141</v>
      </c>
      <c r="R117" s="223">
        <f>IF(ISNUMBER('2016'!Q117),('2016'!Q117/100),"XXX")</f>
        <v>0.52</v>
      </c>
      <c r="S117" s="223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72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16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16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23">
        <f>IF(ISNUMBER('2016'!O118),('2016'!O118/100),"XXX")</f>
        <v>0.90400000000000003</v>
      </c>
      <c r="Q118" s="223" t="str">
        <f>'2016'!P118</f>
        <v>XXX</v>
      </c>
      <c r="R118" s="223">
        <f>IF(ISNUMBER('2016'!Q118),('2016'!Q118/100),"XXX")</f>
        <v>0.59299999999999997</v>
      </c>
      <c r="S118" s="223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72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16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16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>
        <f>IF(ISNUMBER('2016'!N119),IF(('2016'!N119/10)&gt;1,1,'2016'!N119/10),"XXX")</f>
        <v>0.09</v>
      </c>
      <c r="P119" s="223">
        <f>IF(ISNUMBER('2016'!O119),('2016'!O119/100),"XXX")</f>
        <v>0.18</v>
      </c>
      <c r="Q119" s="223" t="str">
        <f>'2016'!P119</f>
        <v>XXX</v>
      </c>
      <c r="R119" s="223">
        <f>IF(ISNUMBER('2016'!Q119),('2016'!Q119/100),"XXX")</f>
        <v>0.01</v>
      </c>
      <c r="S119" s="223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72">
        <f t="shared" si="8"/>
        <v>0.58769211141607136</v>
      </c>
      <c r="Z119" s="116">
        <f>'2016'!X119</f>
        <v>8.2000000000000003E-2</v>
      </c>
      <c r="AA119" s="132">
        <f>('2016'!Y119+2.5)/5</f>
        <v>0.2838001966</v>
      </c>
      <c r="AB119" s="216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0.50104175090000003</v>
      </c>
      <c r="AK119">
        <f t="shared" si="12"/>
        <v>0.13500000000000001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16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>
        <f>IF(ISNUMBER('2016'!N120),IF(('2016'!N120/10)&gt;1,1,'2016'!N120/10),"XXX")</f>
        <v>1</v>
      </c>
      <c r="P120" s="223">
        <f>IF(ISNUMBER('2016'!O120),('2016'!O120/100),"XXX")</f>
        <v>0.93500000000000005</v>
      </c>
      <c r="Q120" s="223">
        <f>'2016'!P120</f>
        <v>0.25942456722259521</v>
      </c>
      <c r="R120" s="223">
        <f>IF(ISNUMBER('2016'!Q120),('2016'!Q120/100),"XXX")</f>
        <v>0.82599999999999996</v>
      </c>
      <c r="S120" s="223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72">
        <f t="shared" si="8"/>
        <v>0.62175739110587647</v>
      </c>
      <c r="Z120" s="116">
        <f>'2016'!X120</f>
        <v>0.73599999999999999</v>
      </c>
      <c r="AA120" s="132">
        <f>('2016'!Y120+2.5)/5</f>
        <v>0.61595237260000002</v>
      </c>
      <c r="AB120" s="216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0.89622507094999992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16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23">
        <f>IF(ISNUMBER('2016'!O121),('2016'!O121/100),"XXX")</f>
        <v>0.91200000000000003</v>
      </c>
      <c r="Q121" s="223">
        <f>'2016'!P121</f>
        <v>0.32162744998931886</v>
      </c>
      <c r="R121" s="223">
        <f>IF(ISNUMBER('2016'!Q121),('2016'!Q121/100),"XXX")</f>
        <v>0.54500000000000004</v>
      </c>
      <c r="S121" s="223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72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16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16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>
        <f>IF(ISNUMBER('2016'!N122),IF(('2016'!N122/10)&gt;1,1,'2016'!N122/10),"XXX")</f>
        <v>0.18</v>
      </c>
      <c r="P122" s="223">
        <f>IF(ISNUMBER('2016'!O122),('2016'!O122/100),"XXX")</f>
        <v>4.7E-2</v>
      </c>
      <c r="Q122" s="223">
        <f>'2016'!P122</f>
        <v>0.13945368</v>
      </c>
      <c r="R122" s="223">
        <f>IF(ISNUMBER('2016'!Q122),('2016'!Q122/100),"XXX")</f>
        <v>4.0999999999999995E-2</v>
      </c>
      <c r="S122" s="223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72">
        <f t="shared" si="8"/>
        <v>0.46179108705357141</v>
      </c>
      <c r="Z122" s="116">
        <f>'2016'!X122</f>
        <v>0.23400000000000001</v>
      </c>
      <c r="AA122" s="132">
        <f>('2016'!Y122+2.5)/5</f>
        <v>0.28320024020000001</v>
      </c>
      <c r="AB122" s="216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0.53319106100000002</v>
      </c>
      <c r="AK122">
        <f t="shared" si="13"/>
        <v>0.11349999999999999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16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>
        <f>IF(ISNUMBER('2016'!N123),IF(('2016'!N123/10)&gt;1,1,'2016'!N123/10),"XXX")</f>
        <v>0.53</v>
      </c>
      <c r="P123" s="223">
        <f>IF(ISNUMBER('2016'!O123),('2016'!O123/100),"XXX")</f>
        <v>0.33200000000000002</v>
      </c>
      <c r="Q123" s="223">
        <f>'2016'!P123</f>
        <v>0.14259861707687377</v>
      </c>
      <c r="R123" s="223">
        <f>IF(ISNUMBER('2016'!Q123),('2016'!Q123/100),"XXX")</f>
        <v>0.498</v>
      </c>
      <c r="S123" s="223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72">
        <f t="shared" si="8"/>
        <v>0.64829310111373317</v>
      </c>
      <c r="Z123" s="116">
        <f>'2016'!X123</f>
        <v>1.7999999999999999E-2</v>
      </c>
      <c r="AA123" s="132">
        <f>('2016'!Y123+2.5)/5</f>
        <v>0.17065179339999997</v>
      </c>
      <c r="AB123" s="216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0.68647017479999994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16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>
        <f>IF(ISNUMBER('2016'!N124),IF(('2016'!N124/10)&gt;1,1,'2016'!N124/10),"XXX")</f>
        <v>0.32999999999999996</v>
      </c>
      <c r="P124" s="223">
        <f>IF(ISNUMBER('2016'!O124),('2016'!O124/100),"XXX")</f>
        <v>0.29899999999999999</v>
      </c>
      <c r="Q124" s="223">
        <f>'2016'!P124</f>
        <v>0.17713587284088134</v>
      </c>
      <c r="R124" s="223">
        <f>IF(ISNUMBER('2016'!Q124),('2016'!Q124/100),"XXX")</f>
        <v>0.17</v>
      </c>
      <c r="S124" s="223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72">
        <f t="shared" si="8"/>
        <v>0.42370030090344801</v>
      </c>
      <c r="Z124" s="116">
        <f>'2016'!X124</f>
        <v>0.71599999999999997</v>
      </c>
      <c r="AA124" s="132">
        <f>('2016'!Y124+2.5)/5</f>
        <v>0.58221853379999999</v>
      </c>
      <c r="AB124" s="216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0.40902484894999996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16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>
        <f>IF(ISNUMBER('2016'!N125),IF(('2016'!N125/10)&gt;1,1,'2016'!N125/10),"XXX")</f>
        <v>1</v>
      </c>
      <c r="P125" s="223">
        <f>IF(ISNUMBER('2016'!O125),('2016'!O125/100),"XXX")</f>
        <v>0.63500000000000001</v>
      </c>
      <c r="Q125" s="223">
        <f>'2016'!P125</f>
        <v>0.31926538944244387</v>
      </c>
      <c r="R125" s="223">
        <f>IF(ISNUMBER('2016'!Q125),('2016'!Q125/100),"XXX")</f>
        <v>0.107</v>
      </c>
      <c r="S125" s="223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72">
        <f t="shared" si="8"/>
        <v>0.5823895588722956</v>
      </c>
      <c r="Z125" s="116">
        <f>'2016'!X125</f>
        <v>0.41899999999999998</v>
      </c>
      <c r="AA125" s="132">
        <f>('2016'!Y125+2.5)/5</f>
        <v>0.54900584819999998</v>
      </c>
      <c r="AB125" s="216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0.7977316284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16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23">
        <f>IF(ISNUMBER('2016'!O126),('2016'!O126/100),"XXX")</f>
        <v>1</v>
      </c>
      <c r="Q126" s="223">
        <f>'2016'!P126</f>
        <v>0.5175178050994873</v>
      </c>
      <c r="R126" s="223" t="str">
        <f>IF(ISNUMBER('2016'!Q126),('2016'!Q126/100),"XXX")</f>
        <v>XXX</v>
      </c>
      <c r="S126" s="223" t="str">
        <f>IF(ISNUMBER('2016'!R126),('2016'!R126/100),"XXX")</f>
        <v>XXX</v>
      </c>
      <c r="T126" s="132">
        <v>1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72">
        <f t="shared" si="8"/>
        <v>0.66962530347253602</v>
      </c>
      <c r="Z126" s="116">
        <f>'2016'!X126</f>
        <v>0.53200000000000003</v>
      </c>
      <c r="AA126" s="132">
        <f>('2016'!Y126+2.5)/5</f>
        <v>0.54072204819999992</v>
      </c>
      <c r="AB126" s="216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0.79428571428571426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16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>
        <f>IF(ISNUMBER('2016'!N127),IF(('2016'!N127/10)&gt;1,1,'2016'!N127/10),"XXX")</f>
        <v>6.9999999999999993E-2</v>
      </c>
      <c r="P127" s="223">
        <f>IF(ISNUMBER('2016'!O127),('2016'!O127/100),"XXX")</f>
        <v>7.0000000000000007E-2</v>
      </c>
      <c r="Q127" s="223">
        <f>'2016'!P127</f>
        <v>0.19601252079010009</v>
      </c>
      <c r="R127" s="223">
        <f>IF(ISNUMBER('2016'!Q127),('2016'!Q127/100),"XXX")</f>
        <v>1.3999999999999999E-2</v>
      </c>
      <c r="S127" s="223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72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16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0.3272397232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16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23">
        <f>IF(ISNUMBER('2016'!O128),('2016'!O128/100),"XXX")</f>
        <v>0.48899999999999999</v>
      </c>
      <c r="Q128" s="223" t="str">
        <f>'2016'!P128</f>
        <v>XXX</v>
      </c>
      <c r="R128" s="223">
        <f>IF(ISNUMBER('2016'!Q128),('2016'!Q128/100),"XXX")</f>
        <v>1</v>
      </c>
      <c r="S128" s="223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72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16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16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23">
        <f>IF(ISNUMBER('2016'!O129),('2016'!O129/100),"XXX")</f>
        <v>0.90599999999999992</v>
      </c>
      <c r="Q129" s="223">
        <f>'2016'!P129</f>
        <v>0.29588358402252196</v>
      </c>
      <c r="R129" s="223">
        <f>IF(ISNUMBER('2016'!Q129),('2016'!Q129/100),"XXX")</f>
        <v>0.7</v>
      </c>
      <c r="S129" s="223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72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16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16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23">
        <f>IF(ISNUMBER('2016'!O130),('2016'!O130/100),"XXX")</f>
        <v>1</v>
      </c>
      <c r="Q130" s="223" t="str">
        <f>'2016'!P130</f>
        <v>XXX</v>
      </c>
      <c r="R130" s="223">
        <f>IF(ISNUMBER('2016'!Q130),('2016'!Q130/100),"XXX")</f>
        <v>1</v>
      </c>
      <c r="S130" s="223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72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16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16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23">
        <f>IF(ISNUMBER('2016'!O131),('2016'!O131/100),"XXX")</f>
        <v>0.81400000000000006</v>
      </c>
      <c r="Q131" s="223">
        <f>'2016'!P131</f>
        <v>0.99075117111206057</v>
      </c>
      <c r="R131" s="223">
        <f>IF(ISNUMBER('2016'!Q131),('2016'!Q131/100),"XXX")</f>
        <v>0.35600000000000004</v>
      </c>
      <c r="S131" s="223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72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16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16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23">
        <f>IF(ISNUMBER('2016'!O132),('2016'!O132/100),"XXX")</f>
        <v>0</v>
      </c>
      <c r="Q132" s="223" t="str">
        <f>'2016'!P132</f>
        <v>XXX</v>
      </c>
      <c r="R132" s="223">
        <f>IF(ISNUMBER('2016'!Q132),('2016'!Q132/100),"XXX")</f>
        <v>0.16399999999999998</v>
      </c>
      <c r="S132" s="223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72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16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16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23">
        <f>IF(ISNUMBER('2016'!O133),('2016'!O133/100),"XXX")</f>
        <v>0.98199999999999998</v>
      </c>
      <c r="Q133" s="223" t="str">
        <f>'2016'!P133</f>
        <v>XXX</v>
      </c>
      <c r="R133" s="223">
        <f>IF(ISNUMBER('2016'!Q133),('2016'!Q133/100),"XXX")</f>
        <v>0.45</v>
      </c>
      <c r="S133" s="223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72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16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16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23">
        <f>IF(ISNUMBER('2016'!O134),('2016'!O134/100),"XXX")</f>
        <v>0.252</v>
      </c>
      <c r="Q134" s="223">
        <f>'2016'!P134</f>
        <v>0.10237623453140259</v>
      </c>
      <c r="R134" s="223">
        <f>IF(ISNUMBER('2016'!Q134),('2016'!Q134/100),"XXX")</f>
        <v>4.4000000000000004E-2</v>
      </c>
      <c r="S134" s="223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72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16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16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>
        <f>IF(ISNUMBER('2016'!N135),IF(('2016'!N135/10)&gt;1,1,'2016'!N135/10),"XXX")</f>
        <v>6.9999999999999993E-2</v>
      </c>
      <c r="P135" s="223">
        <f>IF(ISNUMBER('2016'!O135),('2016'!O135/100),"XXX")</f>
        <v>0.11</v>
      </c>
      <c r="Q135" s="223">
        <f>'2016'!P135</f>
        <v>0.19439363479614258</v>
      </c>
      <c r="R135" s="223">
        <f>IF(ISNUMBER('2016'!Q135),('2016'!Q135/100),"XXX")</f>
        <v>7.4999999999999997E-2</v>
      </c>
      <c r="S135" s="223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72">
        <f t="shared" si="30"/>
        <v>0.27628818497961427</v>
      </c>
      <c r="Z135" s="116">
        <f>'2016'!X135</f>
        <v>0.25600000000000001</v>
      </c>
      <c r="AA135" s="132">
        <f>('2016'!Y135+2.5)/5</f>
        <v>0.14964849939999997</v>
      </c>
      <c r="AB135" s="216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0.18344593049999999</v>
      </c>
      <c r="AK135">
        <f t="shared" si="31"/>
        <v>0.09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16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23">
        <f>IF(ISNUMBER('2016'!O136),('2016'!O136/100),"XXX")</f>
        <v>1</v>
      </c>
      <c r="Q136" s="223">
        <f>'2016'!P136</f>
        <v>1</v>
      </c>
      <c r="R136" s="223">
        <f>IF(ISNUMBER('2016'!Q136),('2016'!Q136/100),"XXX")</f>
        <v>1</v>
      </c>
      <c r="S136" s="223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72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16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16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23">
        <f>IF(ISNUMBER('2016'!O137),('2016'!O137/100),"XXX")</f>
        <v>1</v>
      </c>
      <c r="Q137" s="223">
        <f>'2016'!P137</f>
        <v>1</v>
      </c>
      <c r="R137" s="223">
        <f>IF(ISNUMBER('2016'!Q137),('2016'!Q137/100),"XXX")</f>
        <v>0.70200000000000007</v>
      </c>
      <c r="S137" s="223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72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16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16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>
        <f>IF(ISNUMBER('2016'!N138),IF(('2016'!N138/10)&gt;1,1,'2016'!N138/10),"XXX")</f>
        <v>0.4</v>
      </c>
      <c r="P138" s="223">
        <f>IF(ISNUMBER('2016'!O138),('2016'!O138/100),"XXX")</f>
        <v>0.92799999999999994</v>
      </c>
      <c r="Q138" s="223">
        <f>'2016'!P138</f>
        <v>0.1490084171295166</v>
      </c>
      <c r="R138" s="223">
        <f>IF(ISNUMBER('2016'!Q138),('2016'!Q138/100),"XXX")</f>
        <v>7.4999999999999997E-2</v>
      </c>
      <c r="S138" s="223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72">
        <f t="shared" si="30"/>
        <v>0.51332857603220194</v>
      </c>
      <c r="Z138" s="116">
        <f>'2016'!X138</f>
        <v>0.17499999999999999</v>
      </c>
      <c r="AA138" s="132">
        <f>('2016'!Y138+2.5)/5</f>
        <v>0.1780232668</v>
      </c>
      <c r="AB138" s="216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0.36998664855000002</v>
      </c>
      <c r="AK138">
        <f t="shared" si="31"/>
        <v>0.66399999999999992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16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>
        <f>IF(ISNUMBER('2016'!N139),IF(('2016'!N139/10)&gt;1,1,'2016'!N139/10),"XXX")</f>
        <v>0.16999999999999998</v>
      </c>
      <c r="P139" s="223">
        <f>IF(ISNUMBER('2016'!O139),('2016'!O139/100),"XXX")</f>
        <v>3.2000000000000001E-2</v>
      </c>
      <c r="Q139" s="223">
        <f>'2016'!P139</f>
        <v>3.066449463367462E-2</v>
      </c>
      <c r="R139" s="223">
        <f>IF(ISNUMBER('2016'!Q139),('2016'!Q139/100),"XXX")</f>
        <v>0.03</v>
      </c>
      <c r="S139" s="223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72">
        <f t="shared" si="30"/>
        <v>0.34357407800121181</v>
      </c>
      <c r="Z139" s="116">
        <f>'2016'!X139</f>
        <v>0.40799999999999997</v>
      </c>
      <c r="AA139" s="132">
        <f>('2016'!Y139+2.5)/5</f>
        <v>0.46589016319999998</v>
      </c>
      <c r="AB139" s="216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0.47553183555</v>
      </c>
      <c r="AK139">
        <f t="shared" si="31"/>
        <v>0.10099999999999999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16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23">
        <f>IF(ISNUMBER('2016'!O140),('2016'!O140/100),"XXX")</f>
        <v>0.83</v>
      </c>
      <c r="Q140" s="223">
        <f>'2016'!P140</f>
        <v>0.33828370571136473</v>
      </c>
      <c r="R140" s="223">
        <f>IF(ISNUMBER('2016'!Q140),('2016'!Q140/100),"XXX")</f>
        <v>0.54299999999999993</v>
      </c>
      <c r="S140" s="223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72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16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16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>
        <f>IF(ISNUMBER('2016'!N141),IF(('2016'!N141/10)&gt;1,1,'2016'!N141/10),"XXX")</f>
        <v>0.32729200000000003</v>
      </c>
      <c r="P141" s="223">
        <f>IF(ISNUMBER('2016'!O141),('2016'!O141/100),"XXX")</f>
        <v>0.89700000000000002</v>
      </c>
      <c r="Q141" s="223">
        <f>'2016'!P141</f>
        <v>1</v>
      </c>
      <c r="R141" s="223">
        <f>IF(ISNUMBER('2016'!Q141),('2016'!Q141/100),"XXX")</f>
        <v>0.26500000000000001</v>
      </c>
      <c r="S141" s="223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72">
        <f t="shared" si="30"/>
        <v>0.63379242273452385</v>
      </c>
      <c r="Z141" s="116">
        <f>'2016'!X141</f>
        <v>0.61499999999999999</v>
      </c>
      <c r="AA141" s="132">
        <f>('2016'!Y141+2.5)/5</f>
        <v>0.55305017239999998</v>
      </c>
      <c r="AB141" s="216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0.62412277755000001</v>
      </c>
      <c r="AK141">
        <f t="shared" si="31"/>
        <v>0.61214600000000008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16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>
        <f>IF(ISNUMBER('2016'!N142),IF(('2016'!N142/10)&gt;1,1,'2016'!N142/10),"XXX")</f>
        <v>0.25983070500000005</v>
      </c>
      <c r="P142" s="223">
        <f>IF(ISNUMBER('2016'!O142),('2016'!O142/100),"XXX")</f>
        <v>0.19</v>
      </c>
      <c r="Q142" s="223">
        <f>'2016'!P142</f>
        <v>2.8606596589088439E-2</v>
      </c>
      <c r="R142" s="223" t="str">
        <f>IF(ISNUMBER('2016'!Q142),('2016'!Q142/100),"XXX")</f>
        <v>XXX</v>
      </c>
      <c r="S142" s="223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72">
        <f t="shared" si="30"/>
        <v>0.32038233427318141</v>
      </c>
      <c r="Z142" s="116">
        <f>'2016'!X142</f>
        <v>0.48499999999999999</v>
      </c>
      <c r="AA142" s="132">
        <f>('2016'!Y142+2.5)/5</f>
        <v>0.40259378559999998</v>
      </c>
      <c r="AB142" s="216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0.35653587405000003</v>
      </c>
      <c r="AK142">
        <f t="shared" si="31"/>
        <v>0.22491535250000003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16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>
        <f>IF(ISNUMBER('2016'!N143),IF(('2016'!N143/10)&gt;1,1,'2016'!N143/10),"XXX")</f>
        <v>0.54</v>
      </c>
      <c r="P143" s="223">
        <f>IF(ISNUMBER('2016'!O143),('2016'!O143/100),"XXX")</f>
        <v>0.91099999999999992</v>
      </c>
      <c r="Q143" s="223">
        <f>'2016'!P143</f>
        <v>0.76183004379272456</v>
      </c>
      <c r="R143" s="223">
        <f>IF(ISNUMBER('2016'!Q143),('2016'!Q143/100),"XXX")</f>
        <v>0.24</v>
      </c>
      <c r="S143" s="223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72">
        <f t="shared" si="30"/>
        <v>0.61886907324418816</v>
      </c>
      <c r="Z143" s="116">
        <f>'2016'!X143</f>
        <v>0.75800000000000001</v>
      </c>
      <c r="AA143" s="132">
        <f>('2016'!Y143+2.5)/5</f>
        <v>0.61929869660000003</v>
      </c>
      <c r="AB143" s="216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0.5544152832</v>
      </c>
      <c r="AK143">
        <f t="shared" si="31"/>
        <v>0.72550000000000003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16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23">
        <f>IF(ISNUMBER('2016'!O144),('2016'!O144/100),"XXX")</f>
        <v>0.54</v>
      </c>
      <c r="Q144" s="223">
        <f>'2016'!P144</f>
        <v>0.15036736726760863</v>
      </c>
      <c r="R144" s="223">
        <f>IF(ISNUMBER('2016'!Q144),('2016'!Q144/100),"XXX")</f>
        <v>0.21299999999999999</v>
      </c>
      <c r="S144" s="223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72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16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16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>
        <f>IF(ISNUMBER('2016'!N145),IF(('2016'!N145/10)&gt;1,1,'2016'!N145/10),"XXX")</f>
        <v>1</v>
      </c>
      <c r="P145" s="223">
        <f>IF(ISNUMBER('2016'!O145),('2016'!O145/100),"XXX")</f>
        <v>1</v>
      </c>
      <c r="Q145" s="223">
        <f>'2016'!P145</f>
        <v>0.22678444385528565</v>
      </c>
      <c r="R145" s="223" t="str">
        <f>IF(ISNUMBER('2016'!Q145),('2016'!Q145/100),"XXX")</f>
        <v>XXX</v>
      </c>
      <c r="S145" s="223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72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16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0.91766927720000002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16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23">
        <f>IF(ISNUMBER('2016'!O146),('2016'!O146/100),"XXX")</f>
        <v>6.6000000000000003E-2</v>
      </c>
      <c r="Q146" s="223">
        <f>'2016'!P146</f>
        <v>0.12002218961715698</v>
      </c>
      <c r="R146" s="223">
        <f>IF(ISNUMBER('2016'!Q146),('2016'!Q146/100),"XXX")</f>
        <v>6.0000000000000001E-3</v>
      </c>
      <c r="S146" s="223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72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16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16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23">
        <f>IF(ISNUMBER('2016'!O147),('2016'!O147/100),"XXX")</f>
        <v>0.91900000000000004</v>
      </c>
      <c r="Q147" s="223">
        <f>'2016'!P147</f>
        <v>1</v>
      </c>
      <c r="R147" s="223">
        <f>IF(ISNUMBER('2016'!Q147),('2016'!Q147/100),"XXX")</f>
        <v>0.39</v>
      </c>
      <c r="S147" s="223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72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16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16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23">
        <f>IF(ISNUMBER('2016'!O148),('2016'!O148/100),"XXX")</f>
        <v>0.22600000000000001</v>
      </c>
      <c r="Q148" s="223" t="str">
        <f>'2016'!P148</f>
        <v>XXX</v>
      </c>
      <c r="R148" s="223">
        <f>IF(ISNUMBER('2016'!Q148),('2016'!Q148/100),"XXX")</f>
        <v>1.2E-2</v>
      </c>
      <c r="S148" s="223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72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16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16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23">
        <f>IF(ISNUMBER('2016'!O149),('2016'!O149/100),"XXX")</f>
        <v>1</v>
      </c>
      <c r="Q149" s="223">
        <f>'2016'!P149</f>
        <v>1</v>
      </c>
      <c r="R149" s="223">
        <f>IF(ISNUMBER('2016'!Q149),('2016'!Q149/100),"XXX")</f>
        <v>0.7659999999999999</v>
      </c>
      <c r="S149" s="223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72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16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16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23">
        <f>IF(ISNUMBER('2016'!O150),('2016'!O150/100),"XXX")</f>
        <v>1</v>
      </c>
      <c r="Q150" s="223" t="str">
        <f>'2016'!P150</f>
        <v>XXX</v>
      </c>
      <c r="R150" s="223">
        <f>IF(ISNUMBER('2016'!Q150),('2016'!Q150/100),"XXX")</f>
        <v>0.31</v>
      </c>
      <c r="S150" s="223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72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16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16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23">
        <f>IF(ISNUMBER('2016'!O151),('2016'!O151/100),"XXX")</f>
        <v>0.76500000000000001</v>
      </c>
      <c r="Q151" s="223">
        <f>'2016'!P151</f>
        <v>0.23009517192840576</v>
      </c>
      <c r="R151" s="223">
        <f>IF(ISNUMBER('2016'!Q151),('2016'!Q151/100),"XXX")</f>
        <v>0.84299999999999997</v>
      </c>
      <c r="S151" s="223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72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16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16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>
        <f>IF(ISNUMBER('2016'!N152),IF(('2016'!N152/10)&gt;1,1,'2016'!N152/10),"XXX")</f>
        <v>1</v>
      </c>
      <c r="P152" s="223">
        <f>IF(ISNUMBER('2016'!O152),('2016'!O152/100),"XXX")</f>
        <v>1</v>
      </c>
      <c r="Q152" s="223">
        <f>'2016'!P152</f>
        <v>0.15021169185638428</v>
      </c>
      <c r="R152" s="223">
        <f>IF(ISNUMBER('2016'!Q152),('2016'!Q152/100),"XXX")</f>
        <v>0.16</v>
      </c>
      <c r="S152" s="223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72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16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0.72670724870000003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16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23">
        <f>IF(ISNUMBER('2016'!O153),('2016'!O153/100),"XXX")</f>
        <v>0.39899999999999997</v>
      </c>
      <c r="Q153" s="223">
        <f>'2016'!P153</f>
        <v>0.31053154468536376</v>
      </c>
      <c r="R153" s="223">
        <f>IF(ISNUMBER('2016'!Q153),('2016'!Q153/100),"XXX")</f>
        <v>0.1</v>
      </c>
      <c r="S153" s="223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72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16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16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>
        <f>IF(ISNUMBER('2016'!N154),IF(('2016'!N154/10)&gt;1,1,'2016'!N154/10),"XXX")</f>
        <v>6.9999999999999993E-2</v>
      </c>
      <c r="P154" s="223">
        <f>IF(ISNUMBER('2016'!O154),('2016'!O154/100),"XXX")</f>
        <v>7.400000000000001E-2</v>
      </c>
      <c r="Q154" s="223" t="str">
        <f>'2016'!P154</f>
        <v>XXX</v>
      </c>
      <c r="R154" s="223">
        <f>IF(ISNUMBER('2016'!Q154),('2016'!Q154/100),"XXX")</f>
        <v>0</v>
      </c>
      <c r="S154" s="223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72">
        <f t="shared" si="30"/>
        <v>0.28291300215357146</v>
      </c>
      <c r="Z154" s="116">
        <f>'2016'!X154</f>
        <v>0.109</v>
      </c>
      <c r="AA154" s="132">
        <f>('2016'!Y154+2.5)/5</f>
        <v>0.17793242939999998</v>
      </c>
      <c r="AB154" s="216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0.13021381379999999</v>
      </c>
      <c r="AK154">
        <f t="shared" si="32"/>
        <v>7.2000000000000008E-2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16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>
        <f>IF(ISNUMBER('2016'!N155),IF(('2016'!N155/10)&gt;1,1,'2016'!N155/10),"XXX")</f>
        <v>0.08</v>
      </c>
      <c r="P155" s="223">
        <f>IF(ISNUMBER('2016'!O155),('2016'!O155/100),"XXX")</f>
        <v>8.8000000000000009E-2</v>
      </c>
      <c r="Q155" s="223">
        <f>'2016'!P155</f>
        <v>4.4443309307098389E-2</v>
      </c>
      <c r="R155" s="223">
        <f>IF(ISNUMBER('2016'!Q155),('2016'!Q155/100),"XXX")</f>
        <v>0.10199999999999999</v>
      </c>
      <c r="S155" s="223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72">
        <f t="shared" si="30"/>
        <v>0.39295197330490789</v>
      </c>
      <c r="Z155" s="116">
        <f>'2016'!X155</f>
        <v>0.39800000000000002</v>
      </c>
      <c r="AA155" s="132">
        <f>('2016'!Y155+2.5)/5</f>
        <v>0.45070928339999999</v>
      </c>
      <c r="AB155" s="216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0.4791964245</v>
      </c>
      <c r="AK155">
        <f t="shared" si="32"/>
        <v>8.4000000000000005E-2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16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>
        <f>IF(ISNUMBER('2016'!N156),IF(('2016'!N156/10)&gt;1,1,'2016'!N156/10),"XXX")</f>
        <v>0.28999999999999998</v>
      </c>
      <c r="P156" s="223">
        <f>IF(ISNUMBER('2016'!O156),('2016'!O156/100),"XXX")</f>
        <v>0.20800000000000002</v>
      </c>
      <c r="Q156" s="223">
        <f>'2016'!P156</f>
        <v>6.930301189422608E-2</v>
      </c>
      <c r="R156" s="223">
        <f>IF(ISNUMBER('2016'!Q156),('2016'!Q156/100),"XXX")</f>
        <v>5.7999999999999996E-2</v>
      </c>
      <c r="S156" s="223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72">
        <f t="shared" si="30"/>
        <v>0.41388093986571056</v>
      </c>
      <c r="Z156" s="116">
        <f>'2016'!X156</f>
        <v>0.29199999999999998</v>
      </c>
      <c r="AA156" s="132">
        <f>('2016'!Y156+2.5)/5</f>
        <v>0.27826991080000002</v>
      </c>
      <c r="AB156" s="216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0.52844482755</v>
      </c>
      <c r="AK156">
        <f t="shared" si="32"/>
        <v>0.249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8" priority="6" operator="greaterThan">
      <formula>1</formula>
    </cfRule>
    <cfRule type="cellIs" dxfId="17" priority="7" operator="greaterThan">
      <formula>1</formula>
    </cfRule>
  </conditionalFormatting>
  <conditionalFormatting sqref="AE3:AS156">
    <cfRule type="cellIs" dxfId="16" priority="5" operator="greaterThan">
      <formula>1</formula>
    </cfRule>
  </conditionalFormatting>
  <conditionalFormatting sqref="Y78:Y156">
    <cfRule type="cellIs" dxfId="15" priority="4" operator="greaterThan">
      <formula>1</formula>
    </cfRule>
  </conditionalFormatting>
  <conditionalFormatting sqref="Y3:Y156">
    <cfRule type="cellIs" dxfId="14" priority="2" operator="lessThan">
      <formula>0</formula>
    </cfRule>
    <cfRule type="cellIs" dxfId="13" priority="3" operator="greaterThan">
      <formula>1</formula>
    </cfRule>
  </conditionalFormatting>
  <conditionalFormatting sqref="Y14:Y156">
    <cfRule type="cellIs" dxfId="12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237"/>
  <sheetViews>
    <sheetView workbookViewId="0">
      <pane xSplit="2" ySplit="2" topLeftCell="H30" activePane="bottomRight" state="frozen"/>
      <selection pane="topRight" activeCell="D1" sqref="D1"/>
      <selection pane="bottomLeft" activeCell="A3" sqref="A3"/>
      <selection pane="bottomRight" activeCell="O52" sqref="O52"/>
    </sheetView>
  </sheetViews>
  <sheetFormatPr baseColWidth="10" defaultColWidth="10.6640625" defaultRowHeight="13"/>
  <cols>
    <col min="1" max="1" width="12.5"/>
    <col min="2" max="2" width="24.6640625" style="38" customWidth="1"/>
    <col min="3" max="25" width="9.5" style="7" customWidth="1"/>
    <col min="26" max="16384" width="10.6640625" style="7"/>
  </cols>
  <sheetData>
    <row r="1" spans="1:25" s="33" customFormat="1" ht="1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>
      <c r="B157" s="7"/>
    </row>
    <row r="215" spans="2:10">
      <c r="B215" s="7"/>
    </row>
    <row r="216" spans="2:10">
      <c r="B216" s="7"/>
    </row>
    <row r="217" spans="2:10">
      <c r="B217" s="7"/>
    </row>
    <row r="218" spans="2:10">
      <c r="B218" s="7"/>
    </row>
    <row r="219" spans="2:10">
      <c r="B219" s="7"/>
    </row>
    <row r="220" spans="2:10">
      <c r="B220" s="7"/>
    </row>
    <row r="221" spans="2:10">
      <c r="B221" s="7"/>
    </row>
    <row r="222" spans="2:10">
      <c r="B222" s="7"/>
    </row>
    <row r="223" spans="2:10">
      <c r="B223" s="7"/>
    </row>
    <row r="224" spans="2:10" ht="14">
      <c r="J224" s="33"/>
    </row>
    <row r="225" spans="2:10" ht="14">
      <c r="J225" s="33"/>
    </row>
    <row r="226" spans="2:10" ht="14">
      <c r="J226" s="33"/>
    </row>
    <row r="227" spans="2:10" ht="14">
      <c r="J227" s="33"/>
    </row>
    <row r="228" spans="2:10" ht="14">
      <c r="J228" s="33"/>
    </row>
    <row r="229" spans="2:10" ht="14">
      <c r="J229" s="33"/>
    </row>
    <row r="230" spans="2:10" ht="14">
      <c r="J230" s="33"/>
    </row>
    <row r="231" spans="2:10" ht="14">
      <c r="J231" s="33"/>
    </row>
    <row r="233" spans="2:10">
      <c r="B233" s="39" t="s">
        <v>282</v>
      </c>
    </row>
    <row r="234" spans="2:10">
      <c r="B234" s="43" t="s">
        <v>283</v>
      </c>
    </row>
    <row r="235" spans="2:10">
      <c r="B235" s="37" t="s">
        <v>284</v>
      </c>
    </row>
    <row r="236" spans="2:10">
      <c r="B236" s="42" t="s">
        <v>285</v>
      </c>
    </row>
    <row r="237" spans="2:10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257"/>
  <sheetViews>
    <sheetView workbookViewId="0">
      <pane xSplit="2" ySplit="2" topLeftCell="F117" activePane="bottomRight" state="frozen"/>
      <selection pane="topRight" activeCell="C1" sqref="C1"/>
      <selection pane="bottomLeft" activeCell="A3" sqref="A3"/>
      <selection pane="bottomRight" activeCell="O132" sqref="O132"/>
    </sheetView>
  </sheetViews>
  <sheetFormatPr baseColWidth="10" defaultRowHeight="13"/>
  <sheetData>
    <row r="1" spans="1:26">
      <c r="A1" s="183"/>
      <c r="B1" s="184"/>
      <c r="C1" s="179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69" t="s">
        <v>201</v>
      </c>
      <c r="J1" s="169" t="s">
        <v>202</v>
      </c>
      <c r="K1" s="169" t="s">
        <v>251</v>
      </c>
      <c r="L1" s="169" t="s">
        <v>203</v>
      </c>
      <c r="M1" s="169" t="s">
        <v>204</v>
      </c>
      <c r="N1" s="169" t="s">
        <v>205</v>
      </c>
      <c r="O1" s="169" t="s">
        <v>206</v>
      </c>
      <c r="P1" s="169" t="s">
        <v>252</v>
      </c>
      <c r="Q1" s="169" t="s">
        <v>253</v>
      </c>
      <c r="R1" s="169" t="s">
        <v>254</v>
      </c>
      <c r="S1" s="169" t="s">
        <v>255</v>
      </c>
      <c r="T1" s="169" t="s">
        <v>256</v>
      </c>
      <c r="U1" s="169" t="s">
        <v>257</v>
      </c>
      <c r="V1" s="169" t="s">
        <v>258</v>
      </c>
      <c r="W1" s="169" t="s">
        <v>259</v>
      </c>
      <c r="X1" s="169" t="s">
        <v>207</v>
      </c>
      <c r="Y1" s="205" t="s">
        <v>208</v>
      </c>
    </row>
    <row r="2" spans="1:26" ht="75.75" customHeight="1">
      <c r="A2" s="185"/>
      <c r="B2" s="186"/>
      <c r="C2" s="180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  <c r="Z2" s="51"/>
    </row>
    <row r="3" spans="1:26" ht="15">
      <c r="A3" s="181" t="s">
        <v>12</v>
      </c>
      <c r="B3" s="182" t="s">
        <v>12</v>
      </c>
      <c r="C3" s="189">
        <f>IF(ISNUMBER('1-1'!N3),'1-1'!N3, "XXX")</f>
        <v>9.1</v>
      </c>
      <c r="D3" s="189">
        <f>IF(UCDP!AE3, UCDP!AE3, "0.0")</f>
        <v>7.0372997746237251</v>
      </c>
      <c r="E3" s="189" t="str">
        <f>IF(ISNUMBER('1-3'!Q3), '1-3'!Q3, IF(ISNUMBER('1-3'!P3), '1-3'!P3, IF(ISNUMBER('1-3'!O3), '1-3'!O3, "XXX")))</f>
        <v>XXX</v>
      </c>
      <c r="F3" s="189">
        <f>IF(ISNUMBER('1-4'!AU3),'1-4'!AU3, IF(ISNUMBER('1-4'!AV3),'1-4'!AV3, IF(ISNUMBER('1-4'!AT3),'1-4'!AT3, IF(ISNUMBER('1-4'!AS3),'1-4'!AS3, IF(ISNUMBER('1-4'!AR3),'1-4'!AR3, "XXX")))))</f>
        <v>5</v>
      </c>
      <c r="G3" s="189">
        <f>IF(ISNUMBER('1-5'!N2), '1-5'!N2, "XXX")</f>
        <v>7.9</v>
      </c>
      <c r="H3" s="189" t="str">
        <f>IF(ISNUMBER('2-1-1'!M3), '2-1-1'!M3, "XXX")</f>
        <v>XXX</v>
      </c>
      <c r="I3" s="189">
        <f>IF(ISNUMBER('2-1-2'!G2),'2-1-2'!G2, IF(ISNUMBER('2-1-2'!F2),'2-1-2'!F2, IF(ISNUMBER('2-1-2'!H2),'2-1-2'!H2, "XXX")))</f>
        <v>0.1762</v>
      </c>
      <c r="J3" s="189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189" t="str">
        <f>IF(ISNUMBER('2-2-2'!M3),'2-2-2'!M3, "XXX")</f>
        <v>XXX</v>
      </c>
      <c r="L3" s="189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189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189">
        <f>IF(ISNUMBER('2-4-1'!AB3),'2-4-1'!AB3,IF(ISNUMBER('2-4-1'!AC3),'2-4-1'!AC3,IF(ISNUMBER('2-4-1'!AA3),'2-4-1'!AA3,IF(ISNUMBER('2-4-1'!Z3),'2-4-1'!Z3,IF(ISNUMBER('2-4-1'!Y3),'2-4-1'!Y3,"XXX")))))</f>
        <v>1.8</v>
      </c>
      <c r="O3" s="189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189">
        <f>IF(ISNUMBER('2-5-1'!H235), '2-5-1'!H235, "XXX")</f>
        <v>0.30326135158538819</v>
      </c>
      <c r="Q3" s="189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189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189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189" t="str">
        <f>IF(ISNUMBER('2-7-1'!M3), '2-7-1'!M3, "XXX")</f>
        <v>XXX</v>
      </c>
      <c r="U3" s="189" t="str">
        <f>IF(ISNUMBER('2-7-2'!M3), '2-7-2'!M3, "XXX")</f>
        <v>XXX</v>
      </c>
      <c r="V3" s="189" t="str">
        <f>IF(ISNUMBER('2-8-1'!M3), '2-8-1'!M3, "XXX")</f>
        <v>XXX</v>
      </c>
      <c r="W3" s="189" t="str">
        <f>IF(ISNUMBER('2-8-2'!M3), '2-8-2'!M3, "XXX")</f>
        <v>XXX</v>
      </c>
      <c r="X3" s="210">
        <f>IF(ISNUMBER('3-1'!O2), '3-1'!O2, "XXX")</f>
        <v>0.35099999999999998</v>
      </c>
      <c r="Y3" s="211">
        <f>'3-2'!W2</f>
        <v>-0.918565929</v>
      </c>
    </row>
    <row r="4" spans="1:26" ht="15">
      <c r="A4" s="155" t="s">
        <v>13</v>
      </c>
      <c r="B4" s="158" t="s">
        <v>13</v>
      </c>
      <c r="C4" s="189">
        <f>IF(ISNUMBER('1-1'!N4),'1-1'!N4, "XXX")</f>
        <v>6.7</v>
      </c>
      <c r="D4" s="189" t="str">
        <f>IF(UCDP!AE4, UCDP!AE4, "0.0")</f>
        <v>0.0</v>
      </c>
      <c r="E4" s="189">
        <f>IF(ISNUMBER('1-3'!Q4), '1-3'!Q4, IF(ISNUMBER('1-3'!P4), '1-3'!P4, IF(ISNUMBER('1-3'!O4), '1-3'!O4, "XXX")))</f>
        <v>74.059867898531081</v>
      </c>
      <c r="F4" s="189">
        <f>IF(ISNUMBER('1-4'!AU4),'1-4'!AU4, IF(ISNUMBER('1-4'!AV4),'1-4'!AV4, IF(ISNUMBER('1-4'!AT4),'1-4'!AT4, IF(ISNUMBER('1-4'!AS4),'1-4'!AS4, IF(ISNUMBER('1-4'!AR4),'1-4'!AR4, "XXX")))))</f>
        <v>2</v>
      </c>
      <c r="G4" s="189">
        <f>IF(ISNUMBER('1-5'!N3), '1-5'!N3, "XXX")</f>
        <v>4.2</v>
      </c>
      <c r="H4" s="189">
        <f>IF(ISNUMBER('2-1-1'!M4), '2-1-1'!M4, "XXX")</f>
        <v>0.57693244651248032</v>
      </c>
      <c r="I4" s="189">
        <f>IF(ISNUMBER('2-1-2'!G3),'2-1-2'!G3, IF(ISNUMBER('2-1-2'!F3),'2-1-2'!F3, IF(ISNUMBER('2-1-2'!H3),'2-1-2'!H3, "XXX")))</f>
        <v>0.57850000000000001</v>
      </c>
      <c r="J4" s="189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189">
        <f>IF(ISNUMBER('2-2-2'!M4),'2-2-2'!M4, "XXX")</f>
        <v>0.6988767067916668</v>
      </c>
      <c r="L4" s="189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189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189">
        <f>IF(ISNUMBER('2-4-1'!AB4),'2-4-1'!AB4,IF(ISNUMBER('2-4-1'!AC4),'2-4-1'!AC4,IF(ISNUMBER('2-4-1'!AA4),'2-4-1'!AA4,IF(ISNUMBER('2-4-1'!Z4),'2-4-1'!Z4,IF(ISNUMBER('2-4-1'!Y4),'2-4-1'!Y4,"XXX")))))</f>
        <v>9.1999999999999993</v>
      </c>
      <c r="O4" s="189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189">
        <f>IF(ISNUMBER('2-5-1'!H236), '2-5-1'!H236, "XXX")</f>
        <v>0.40841059684753417</v>
      </c>
      <c r="Q4" s="189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189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189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189">
        <f>IF(ISNUMBER('2-7-1'!M4), '2-7-1'!M4, "XXX")</f>
        <v>0.41704800927777774</v>
      </c>
      <c r="U4" s="189">
        <f>IF(ISNUMBER('2-7-2'!M4), '2-7-2'!M4, "XXX")</f>
        <v>0.36</v>
      </c>
      <c r="V4" s="189">
        <f>IF(ISNUMBER('2-8-1'!M4), '2-8-1'!M4, "XXX")</f>
        <v>0.42929588420370374</v>
      </c>
      <c r="W4" s="189">
        <f>IF(ISNUMBER('2-8-2'!M4), '2-8-2'!M4, "XXX")</f>
        <v>0.52678822805555547</v>
      </c>
      <c r="X4" s="210">
        <f>IF(ISNUMBER('3-1'!O3), '3-1'!O3, "XXX")</f>
        <v>0.48799999999999999</v>
      </c>
      <c r="Y4" s="211">
        <f>'3-2'!W3</f>
        <v>0.21499301500000001</v>
      </c>
    </row>
    <row r="5" spans="1:26" ht="15">
      <c r="A5" s="155" t="s">
        <v>14</v>
      </c>
      <c r="B5" s="158" t="s">
        <v>14</v>
      </c>
      <c r="C5" s="189">
        <f>IF(ISNUMBER('1-1'!N5),'1-1'!N5, "XXX")</f>
        <v>4.3</v>
      </c>
      <c r="D5" s="189">
        <f>IF(UCDP!AE5, UCDP!AE5, "0.0")</f>
        <v>4.2294534459857494E-3</v>
      </c>
      <c r="E5" s="189">
        <f>IF(ISNUMBER('1-3'!Q5), '1-3'!Q5, IF(ISNUMBER('1-3'!P5), '1-3'!P5, IF(ISNUMBER('1-3'!O5), '1-3'!O5, "XXX")))</f>
        <v>80.39392002426554</v>
      </c>
      <c r="F5" s="189">
        <f>IF(ISNUMBER('1-4'!AU5),'1-4'!AU5, IF(ISNUMBER('1-4'!AV5),'1-4'!AV5, IF(ISNUMBER('1-4'!AT5),'1-4'!AT5, IF(ISNUMBER('1-4'!AS5),'1-4'!AS5, IF(ISNUMBER('1-4'!AR5),'1-4'!AR5, "XXX")))))</f>
        <v>4</v>
      </c>
      <c r="G5" s="189">
        <f>IF(ISNUMBER('1-5'!N4), '1-5'!N4, "XXX")</f>
        <v>6.6</v>
      </c>
      <c r="H5" s="189">
        <f>IF(ISNUMBER('2-1-1'!M5), '2-1-1'!M5, "XXX")</f>
        <v>0.63789650086187888</v>
      </c>
      <c r="I5" s="189">
        <f>IF(ISNUMBER('2-1-2'!G4),'2-1-2'!G4, IF(ISNUMBER('2-1-2'!F4),'2-1-2'!F4, IF(ISNUMBER('2-1-2'!H4),'2-1-2'!H4, "XXX")))</f>
        <v>0.57869999999999999</v>
      </c>
      <c r="J5" s="189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189">
        <f>IF(ISNUMBER('2-2-2'!M5),'2-2-2'!M5, "XXX")</f>
        <v>0.50728888120833338</v>
      </c>
      <c r="L5" s="189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189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189">
        <f>IF(ISNUMBER('2-4-1'!AB5),'2-4-1'!AB5,IF(ISNUMBER('2-4-1'!AC5),'2-4-1'!AC5,IF(ISNUMBER('2-4-1'!AA5),'2-4-1'!AA5,IF(ISNUMBER('2-4-1'!Z5),'2-4-1'!Z5,IF(ISNUMBER('2-4-1'!Y5),'2-4-1'!Y5,"XXX")))))</f>
        <v>8.9</v>
      </c>
      <c r="O5" s="189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189">
        <f>IF(ISNUMBER('2-5-1'!H237), '2-5-1'!H237, "XXX")</f>
        <v>0.23637578487396241</v>
      </c>
      <c r="Q5" s="189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189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189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189">
        <f>IF(ISNUMBER('2-7-1'!M5), '2-7-1'!M5, "XXX")</f>
        <v>0.4206747876111111</v>
      </c>
      <c r="U5" s="189">
        <f>IF(ISNUMBER('2-7-2'!M5), '2-7-2'!M5, "XXX")</f>
        <v>0.35</v>
      </c>
      <c r="V5" s="189">
        <f>IF(ISNUMBER('2-8-1'!M5), '2-8-1'!M5, "XXX")</f>
        <v>0.50045289818518512</v>
      </c>
      <c r="W5" s="189">
        <f>IF(ISNUMBER('2-8-2'!M5), '2-8-2'!M5, "XXX")</f>
        <v>0.37912435661111105</v>
      </c>
      <c r="X5" s="210">
        <f>IF(ISNUMBER('3-1'!O4), '3-1'!O4, "XXX")</f>
        <v>0.29299999999999998</v>
      </c>
      <c r="Y5" s="211">
        <f>'3-2'!W4</f>
        <v>-0.96469777800000001</v>
      </c>
    </row>
    <row r="6" spans="1:26" ht="15">
      <c r="A6" s="155" t="s">
        <v>15</v>
      </c>
      <c r="B6" s="158" t="s">
        <v>15</v>
      </c>
      <c r="C6" s="189">
        <f>IF(ISNUMBER('1-1'!N6),'1-1'!N6, "XXX")</f>
        <v>4.9000000000000004</v>
      </c>
      <c r="D6" s="189">
        <f>IF(UCDP!AE6, UCDP!AE6, "0.0")</f>
        <v>5.4141557488903806E-3</v>
      </c>
      <c r="E6" s="189">
        <f>IF(ISNUMBER('1-3'!Q6), '1-3'!Q6, IF(ISNUMBER('1-3'!P6), '1-3'!P6, IF(ISNUMBER('1-3'!O6), '1-3'!O6, "XXX")))</f>
        <v>67.441517519858749</v>
      </c>
      <c r="F6" s="189">
        <f>IF(ISNUMBER('1-4'!AU6),'1-4'!AU6, IF(ISNUMBER('1-4'!AV6),'1-4'!AV6, IF(ISNUMBER('1-4'!AT6),'1-4'!AT6, IF(ISNUMBER('1-4'!AS6),'1-4'!AS6, IF(ISNUMBER('1-4'!AR6),'1-4'!AR6, "XXX")))))</f>
        <v>3</v>
      </c>
      <c r="G6" s="189">
        <f>IF(ISNUMBER('1-5'!N5), '1-5'!N5, "XXX")</f>
        <v>6.7</v>
      </c>
      <c r="H6" s="189">
        <f>IF(ISNUMBER('2-1-1'!M6), '2-1-1'!M6, "XXX")</f>
        <v>0.40197008741775447</v>
      </c>
      <c r="I6" s="189">
        <f>IF(ISNUMBER('2-1-2'!G5),'2-1-2'!G5, IF(ISNUMBER('2-1-2'!F5),'2-1-2'!F5, IF(ISNUMBER('2-1-2'!H5),'2-1-2'!H5, "XXX")))</f>
        <v>0.13639999999999999</v>
      </c>
      <c r="J6" s="189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189">
        <f>IF(ISNUMBER('2-2-2'!M6),'2-2-2'!M6, "XXX")</f>
        <v>9.2737774083333321E-2</v>
      </c>
      <c r="L6" s="189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189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189">
        <f>IF(ISNUMBER('2-4-1'!AB6),'2-4-1'!AB6,IF(ISNUMBER('2-4-1'!AC6),'2-4-1'!AC6,IF(ISNUMBER('2-4-1'!AA6),'2-4-1'!AA6,IF(ISNUMBER('2-4-1'!Z6),'2-4-1'!Z6,IF(ISNUMBER('2-4-1'!Y6),'2-4-1'!Y6,"XXX")))))</f>
        <v>2.1</v>
      </c>
      <c r="O6" s="189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189">
        <f>IF(ISNUMBER('2-5-1'!H238), '2-5-1'!H238, "XXX")</f>
        <v>9.8767530918121335E-2</v>
      </c>
      <c r="Q6" s="189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189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189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189">
        <f>IF(ISNUMBER('2-7-1'!M6), '2-7-1'!M6, "XXX")</f>
        <v>0.29846578972222221</v>
      </c>
      <c r="U6" s="189">
        <f>IF(ISNUMBER('2-7-2'!M6), '2-7-2'!M6, "XXX")</f>
        <v>0.19</v>
      </c>
      <c r="V6" s="189">
        <f>IF(ISNUMBER('2-8-1'!M6), '2-8-1'!M6, "XXX")</f>
        <v>0.2996824449814815</v>
      </c>
      <c r="W6" s="189">
        <f>IF(ISNUMBER('2-8-2'!M6), '2-8-2'!M6, "XXX")</f>
        <v>0.3312943809777778</v>
      </c>
      <c r="X6" s="210">
        <f>IF(ISNUMBER('3-1'!O5), '3-1'!O5, "XXX")</f>
        <v>0.36599999999999999</v>
      </c>
      <c r="Y6" s="211">
        <f>'3-2'!W5</f>
        <v>-0.70777451999999996</v>
      </c>
    </row>
    <row r="7" spans="1:26" ht="15">
      <c r="A7" s="155" t="s">
        <v>16</v>
      </c>
      <c r="B7" s="158" t="s">
        <v>16</v>
      </c>
      <c r="C7" s="189">
        <f>IF(ISNUMBER('1-1'!N7),'1-1'!N7, "XXX")</f>
        <v>4.3</v>
      </c>
      <c r="D7" s="189" t="str">
        <f>IF(UCDP!AE7, UCDP!AE7, "0.0")</f>
        <v>0.0</v>
      </c>
      <c r="E7" s="189">
        <f>IF(ISNUMBER('1-3'!Q7), '1-3'!Q7, IF(ISNUMBER('1-3'!P7), '1-3'!P7, IF(ISNUMBER('1-3'!O7), '1-3'!O7, "XXX")))</f>
        <v>69.840164321596049</v>
      </c>
      <c r="F7" s="189">
        <f>IF(ISNUMBER('1-4'!AU7),'1-4'!AU7, IF(ISNUMBER('1-4'!AV7),'1-4'!AV7, IF(ISNUMBER('1-4'!AT7),'1-4'!AT7, IF(ISNUMBER('1-4'!AS7),'1-4'!AS7, IF(ISNUMBER('1-4'!AR7),'1-4'!AR7, "XXX")))))</f>
        <v>1</v>
      </c>
      <c r="G7" s="189">
        <f>IF(ISNUMBER('1-5'!N6), '1-5'!N6, "XXX")</f>
        <v>3.9</v>
      </c>
      <c r="H7" s="189">
        <f>IF(ISNUMBER('2-1-1'!M7), '2-1-1'!M7, "XXX")</f>
        <v>0.68292663950247567</v>
      </c>
      <c r="I7" s="189">
        <f>IF(ISNUMBER('2-1-2'!G6),'2-1-2'!G6, IF(ISNUMBER('2-1-2'!F6),'2-1-2'!F6, IF(ISNUMBER('2-1-2'!H6),'2-1-2'!H6, "XXX")))</f>
        <v>0.72650000000000003</v>
      </c>
      <c r="J7" s="189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189">
        <f>IF(ISNUMBER('2-2-2'!M7),'2-2-2'!M7, "XXX")</f>
        <v>0.61640772816666667</v>
      </c>
      <c r="L7" s="189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189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189" t="str">
        <f>IF(ISNUMBER('2-4-1'!AB7),'2-4-1'!AB7,IF(ISNUMBER('2-4-1'!AC7),'2-4-1'!AC7,IF(ISNUMBER('2-4-1'!AA7),'2-4-1'!AA7,IF(ISNUMBER('2-4-1'!Z7),'2-4-1'!Z7,IF(ISNUMBER('2-4-1'!Y7),'2-4-1'!Y7,"XXX")))))</f>
        <v>XXX</v>
      </c>
      <c r="O7" s="189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189">
        <f>IF(ISNUMBER('2-5-1'!H239), '2-5-1'!H239, "XXX")</f>
        <v>0.6628923892974854</v>
      </c>
      <c r="Q7" s="189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189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189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189">
        <f>IF(ISNUMBER('2-7-1'!M7), '2-7-1'!M7, "XXX")</f>
        <v>0.46508482827777775</v>
      </c>
      <c r="U7" s="189">
        <f>IF(ISNUMBER('2-7-2'!M7), '2-7-2'!M7, "XXX")</f>
        <v>0.4</v>
      </c>
      <c r="V7" s="189">
        <f>IF(ISNUMBER('2-8-1'!M7), '2-8-1'!M7, "XXX")</f>
        <v>0.42834565814814818</v>
      </c>
      <c r="W7" s="189">
        <f>IF(ISNUMBER('2-8-2'!M7), '2-8-2'!M7, "XXX")</f>
        <v>0.39878549836666666</v>
      </c>
      <c r="X7" s="189">
        <f>IF(ISNUMBER('3-1'!O6), '3-1'!O6, "XXX")</f>
        <v>0.77800000000000002</v>
      </c>
      <c r="Y7" s="212">
        <f>'3-2'!W6</f>
        <v>0.63825696700000001</v>
      </c>
    </row>
    <row r="8" spans="1:26" ht="15">
      <c r="A8" s="155" t="s">
        <v>17</v>
      </c>
      <c r="B8" s="158" t="s">
        <v>17</v>
      </c>
      <c r="C8" s="189">
        <f>IF(ISNUMBER('1-1'!N8),'1-1'!N8, "XXX")</f>
        <v>6.3</v>
      </c>
      <c r="D8" s="189" t="str">
        <f>IF(UCDP!AE8, UCDP!AE8, "0.0")</f>
        <v>0.0</v>
      </c>
      <c r="E8" s="189">
        <f>IF(ISNUMBER('1-3'!Q8), '1-3'!Q8, IF(ISNUMBER('1-3'!P8), '1-3'!P8, IF(ISNUMBER('1-3'!O8), '1-3'!O8, "XXX")))</f>
        <v>84.175019977966102</v>
      </c>
      <c r="F8" s="189">
        <f>IF(ISNUMBER('1-4'!AU8),'1-4'!AU8, IF(ISNUMBER('1-4'!AV8),'1-4'!AV8, IF(ISNUMBER('1-4'!AT8),'1-4'!AT8, IF(ISNUMBER('1-4'!AS8),'1-4'!AS8, IF(ISNUMBER('1-4'!AR8),'1-4'!AR8, "XXX")))))</f>
        <v>1</v>
      </c>
      <c r="G8" s="189">
        <f>IF(ISNUMBER('1-5'!N7), '1-5'!N7, "XXX")</f>
        <v>6.6</v>
      </c>
      <c r="H8" s="189">
        <f>IF(ISNUMBER('2-1-1'!M8), '2-1-1'!M8, "XXX")</f>
        <v>0.69408459263053179</v>
      </c>
      <c r="I8" s="189">
        <f>IF(ISNUMBER('2-1-2'!G7),'2-1-2'!G7, IF(ISNUMBER('2-1-2'!F7),'2-1-2'!F7, IF(ISNUMBER('2-1-2'!H7),'2-1-2'!H7, "XXX")))</f>
        <v>0.65359999999999996</v>
      </c>
      <c r="J8" s="189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189">
        <f>IF(ISNUMBER('2-2-2'!M8),'2-2-2'!M8, "XXX")</f>
        <v>0.62192535800000004</v>
      </c>
      <c r="L8" s="189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189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189">
        <f>IF(ISNUMBER('2-4-1'!AB8),'2-4-1'!AB8,IF(ISNUMBER('2-4-1'!AC8),'2-4-1'!AC8,IF(ISNUMBER('2-4-1'!AA8),'2-4-1'!AA8,IF(ISNUMBER('2-4-1'!Z8),'2-4-1'!Z8,IF(ISNUMBER('2-4-1'!Y8),'2-4-1'!Y8,"XXX")))))</f>
        <v>6.8</v>
      </c>
      <c r="O8" s="189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189">
        <f>IF(ISNUMBER('2-5-1'!H240), '2-5-1'!H240, "XXX")</f>
        <v>0.30552608966827394</v>
      </c>
      <c r="Q8" s="189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189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189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189">
        <f>IF(ISNUMBER('2-7-1'!M8), '2-7-1'!M8, "XXX")</f>
        <v>0.61950676177777775</v>
      </c>
      <c r="U8" s="189">
        <f>IF(ISNUMBER('2-7-2'!M8), '2-7-2'!M8, "XXX")</f>
        <v>0.35</v>
      </c>
      <c r="V8" s="189">
        <f>IF(ISNUMBER('2-8-1'!M8), '2-8-1'!M8, "XXX")</f>
        <v>0.62962818144444443</v>
      </c>
      <c r="W8" s="189">
        <f>IF(ISNUMBER('2-8-2'!M8), '2-8-2'!M8, "XXX")</f>
        <v>0.52960774631111118</v>
      </c>
      <c r="X8" s="189">
        <f>IF(ISNUMBER('3-1'!O7), '3-1'!O7, "XXX")</f>
        <v>0.80700000000000005</v>
      </c>
      <c r="Y8" s="212">
        <f>'3-2'!W7</f>
        <v>0.12896339600000001</v>
      </c>
    </row>
    <row r="9" spans="1:26" ht="15">
      <c r="A9" s="155" t="s">
        <v>18</v>
      </c>
      <c r="B9" s="158" t="s">
        <v>18</v>
      </c>
      <c r="C9" s="189">
        <f>IF(ISNUMBER('1-1'!N9),'1-1'!N9, "XXX")</f>
        <v>0.7</v>
      </c>
      <c r="D9" s="189" t="str">
        <f>IF(UCDP!AE9, UCDP!AE9, "0.0")</f>
        <v>0.0</v>
      </c>
      <c r="E9" s="189">
        <f>IF(ISNUMBER('1-3'!Q9), '1-3'!Q9, IF(ISNUMBER('1-3'!P9), '1-3'!P9, IF(ISNUMBER('1-3'!O9), '1-3'!O9, "XXX")))</f>
        <v>89.813575861779668</v>
      </c>
      <c r="F9" s="189">
        <f>IF(ISNUMBER('1-4'!AU9),'1-4'!AU9, IF(ISNUMBER('1-4'!AV9),'1-4'!AV9, IF(ISNUMBER('1-4'!AT9),'1-4'!AT9, IF(ISNUMBER('1-4'!AS9),'1-4'!AS9, IF(ISNUMBER('1-4'!AR9),'1-4'!AR9, "XXX")))))</f>
        <v>2</v>
      </c>
      <c r="G9" s="189">
        <f>IF(ISNUMBER('1-5'!N8), '1-5'!N8, "XXX")</f>
        <v>1.7</v>
      </c>
      <c r="H9" s="189">
        <f>IF(ISNUMBER('2-1-1'!M9), '2-1-1'!M9, "XXX")</f>
        <v>0.79158966877267178</v>
      </c>
      <c r="I9" s="189">
        <f>IF(ISNUMBER('2-1-2'!G8),'2-1-2'!G8, IF(ISNUMBER('2-1-2'!F8),'2-1-2'!F8, IF(ISNUMBER('2-1-2'!H8),'2-1-2'!H8, "XXX")))</f>
        <v>0.88249999999999995</v>
      </c>
      <c r="J9" s="189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189">
        <f>IF(ISNUMBER('2-2-2'!M9),'2-2-2'!M9, "XXX")</f>
        <v>0.75898371137500009</v>
      </c>
      <c r="L9" s="189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189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189">
        <f>IF(ISNUMBER('2-4-1'!AB9),'2-4-1'!AB9,IF(ISNUMBER('2-4-1'!AC9),'2-4-1'!AC9,IF(ISNUMBER('2-4-1'!AA9),'2-4-1'!AA9,IF(ISNUMBER('2-4-1'!Z9),'2-4-1'!Z9,IF(ISNUMBER('2-4-1'!Y9),'2-4-1'!Y9,"XXX")))))</f>
        <v>9.4</v>
      </c>
      <c r="O9" s="189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189" t="str">
        <f>IF(ISNUMBER('2-5-1'!H241), '2-5-1'!H241, "XXX")</f>
        <v>XXX</v>
      </c>
      <c r="Q9" s="189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189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189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189">
        <f>IF(ISNUMBER('2-7-1'!M9), '2-7-1'!M9, "XXX")</f>
        <v>0.76591157911111107</v>
      </c>
      <c r="U9" s="189">
        <f>IF(ISNUMBER('2-7-2'!M9), '2-7-2'!M9, "XXX")</f>
        <v>0.77</v>
      </c>
      <c r="V9" s="189">
        <f>IF(ISNUMBER('2-8-1'!M9), '2-8-1'!M9, "XXX")</f>
        <v>0.60320849772222229</v>
      </c>
      <c r="W9" s="189">
        <f>IF(ISNUMBER('2-8-2'!M9), '2-8-2'!M9, "XXX")</f>
        <v>0.65986053811111101</v>
      </c>
      <c r="X9" s="189">
        <f>IF(ISNUMBER('3-1'!O8), '3-1'!O8, "XXX")</f>
        <v>0.85099999999999998</v>
      </c>
      <c r="Y9" s="189">
        <f>'3-2'!W8</f>
        <v>1.3285405640000001</v>
      </c>
    </row>
    <row r="10" spans="1:26" ht="15">
      <c r="A10" s="155" t="s">
        <v>19</v>
      </c>
      <c r="B10" s="158" t="s">
        <v>19</v>
      </c>
      <c r="C10" s="189">
        <f>IF(ISNUMBER('1-1'!N10),'1-1'!N10, "XXX")</f>
        <v>0.9</v>
      </c>
      <c r="D10" s="189" t="str">
        <f>IF(UCDP!AE10, UCDP!AE10, "0.0")</f>
        <v>0.0</v>
      </c>
      <c r="E10" s="189">
        <f>IF(ISNUMBER('1-3'!Q10), '1-3'!Q10, IF(ISNUMBER('1-3'!P10), '1-3'!P10, IF(ISNUMBER('1-3'!O10), '1-3'!O10, "XXX")))</f>
        <v>91.18546137299434</v>
      </c>
      <c r="F10" s="189">
        <f>IF(ISNUMBER('1-4'!AU10),'1-4'!AU10, IF(ISNUMBER('1-4'!AV10),'1-4'!AV10, IF(ISNUMBER('1-4'!AT10),'1-4'!AT10, IF(ISNUMBER('1-4'!AS10),'1-4'!AS10, IF(ISNUMBER('1-4'!AR10),'1-4'!AR10, "XXX")))))</f>
        <v>2</v>
      </c>
      <c r="G10" s="189">
        <f>IF(ISNUMBER('1-5'!N9), '1-5'!N9, "XXX")</f>
        <v>0.9</v>
      </c>
      <c r="H10" s="189">
        <f>IF(ISNUMBER('2-1-1'!M10), '2-1-1'!M10, "XXX")</f>
        <v>0.8903388645831285</v>
      </c>
      <c r="I10" s="189">
        <f>IF(ISNUMBER('2-1-2'!G9),'2-1-2'!G9, IF(ISNUMBER('2-1-2'!F9),'2-1-2'!F9, IF(ISNUMBER('2-1-2'!H9),'2-1-2'!H9, "XXX")))</f>
        <v>0.82399999999999995</v>
      </c>
      <c r="J10" s="189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189">
        <f>IF(ISNUMBER('2-2-2'!M10),'2-2-2'!M10, "XXX")</f>
        <v>0.75459619758333329</v>
      </c>
      <c r="L10" s="189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189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189">
        <f>IF(ISNUMBER('2-4-1'!AB10),'2-4-1'!AB10,IF(ISNUMBER('2-4-1'!AC10),'2-4-1'!AC10,IF(ISNUMBER('2-4-1'!AA10),'2-4-1'!AA10,IF(ISNUMBER('2-4-1'!Z10),'2-4-1'!Z10,IF(ISNUMBER('2-4-1'!Y10),'2-4-1'!Y10,"XXX")))))</f>
        <v>20.100000000000001</v>
      </c>
      <c r="O10" s="189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189">
        <f>IF(ISNUMBER('2-5-1'!H242), '2-5-1'!H242, "XXX")</f>
        <v>1</v>
      </c>
      <c r="Q10" s="189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189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189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189">
        <f>IF(ISNUMBER('2-7-1'!M10), '2-7-1'!M10, "XXX")</f>
        <v>0.81479483711111111</v>
      </c>
      <c r="U10" s="189">
        <f>IF(ISNUMBER('2-7-2'!M10), '2-7-2'!M10, "XXX")</f>
        <v>0.76</v>
      </c>
      <c r="V10" s="189">
        <f>IF(ISNUMBER('2-8-1'!M10), '2-8-1'!M10, "XXX")</f>
        <v>0.67511577962962976</v>
      </c>
      <c r="W10" s="189">
        <f>IF(ISNUMBER('2-8-2'!M10), '2-8-2'!M10, "XXX")</f>
        <v>0.65584772825555548</v>
      </c>
      <c r="X10" s="189">
        <f>IF(ISNUMBER('3-1'!O9), '3-1'!O9, "XXX")</f>
        <v>0.84399999999999997</v>
      </c>
      <c r="Y10" s="189">
        <f>'3-2'!W9</f>
        <v>1.394454598</v>
      </c>
    </row>
    <row r="11" spans="1:26" ht="15">
      <c r="A11" s="155" t="s">
        <v>20</v>
      </c>
      <c r="B11" s="158" t="s">
        <v>20</v>
      </c>
      <c r="C11" s="189">
        <f>IF(ISNUMBER('1-1'!N11),'1-1'!N11, "XXX")</f>
        <v>6.2</v>
      </c>
      <c r="D11" s="189" t="str">
        <f>IF(UCDP!AE11, UCDP!AE11, "0.0")</f>
        <v>0.0</v>
      </c>
      <c r="E11" s="189">
        <f>IF(ISNUMBER('1-3'!Q11), '1-3'!Q11, IF(ISNUMBER('1-3'!P11), '1-3'!P11, IF(ISNUMBER('1-3'!O11), '1-3'!O11, "XXX")))</f>
        <v>87.56674638432203</v>
      </c>
      <c r="F11" s="189">
        <f>IF(ISNUMBER('1-4'!AU11),'1-4'!AU11, IF(ISNUMBER('1-4'!AV11),'1-4'!AV11, IF(ISNUMBER('1-4'!AT11),'1-4'!AT11, IF(ISNUMBER('1-4'!AS11),'1-4'!AS11, IF(ISNUMBER('1-4'!AR11),'1-4'!AR11, "XXX")))))</f>
        <v>3</v>
      </c>
      <c r="G11" s="189">
        <f>IF(ISNUMBER('1-5'!N10), '1-5'!N10, "XXX")</f>
        <v>8.3000000000000007</v>
      </c>
      <c r="H11" s="189">
        <f>IF(ISNUMBER('2-1-1'!M11), '2-1-1'!M11, "XXX")</f>
        <v>0.7736218793536912</v>
      </c>
      <c r="I11" s="189">
        <f>IF(ISNUMBER('2-1-2'!G10),'2-1-2'!G10, IF(ISNUMBER('2-1-2'!F10),'2-1-2'!F10, IF(ISNUMBER('2-1-2'!H10),'2-1-2'!H10, "XXX")))</f>
        <v>0.65280000000000005</v>
      </c>
      <c r="J11" s="189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189">
        <f>IF(ISNUMBER('2-2-2'!M11),'2-2-2'!M11, "XXX")</f>
        <v>0.72306071125000004</v>
      </c>
      <c r="L11" s="189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189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189">
        <f>IF(ISNUMBER('2-4-1'!AB11),'2-4-1'!AB11,IF(ISNUMBER('2-4-1'!AC11),'2-4-1'!AC11,IF(ISNUMBER('2-4-1'!AA11),'2-4-1'!AA11,IF(ISNUMBER('2-4-1'!Z11),'2-4-1'!Z11,IF(ISNUMBER('2-4-1'!Y11),'2-4-1'!Y11,"XXX")))))</f>
        <v>6</v>
      </c>
      <c r="O11" s="189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189">
        <f>IF(ISNUMBER('2-5-1'!H243), '2-5-1'!H243, "XXX")</f>
        <v>0.16821967363357543</v>
      </c>
      <c r="Q11" s="189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189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189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189">
        <f>IF(ISNUMBER('2-7-1'!M11), '2-7-1'!M11, "XXX")</f>
        <v>0.65603513183333328</v>
      </c>
      <c r="U11" s="189">
        <f>IF(ISNUMBER('2-7-2'!M11), '2-7-2'!M11, "XXX")</f>
        <v>0.25</v>
      </c>
      <c r="V11" s="189">
        <f>IF(ISNUMBER('2-8-1'!M11), '2-8-1'!M11, "XXX")</f>
        <v>0.68923807146296279</v>
      </c>
      <c r="W11" s="189">
        <f>IF(ISNUMBER('2-8-2'!M11), '2-8-2'!M11, "XXX")</f>
        <v>0.66849992672222225</v>
      </c>
      <c r="X11" s="189">
        <f>IF(ISNUMBER('3-1'!O10), '3-1'!O10, "XXX")</f>
        <v>0.192</v>
      </c>
      <c r="Y11" s="189">
        <f>'3-2'!W10</f>
        <v>-1.4335879090000001</v>
      </c>
    </row>
    <row r="12" spans="1:26" ht="15">
      <c r="A12" s="155" t="s">
        <v>21</v>
      </c>
      <c r="B12" s="158" t="s">
        <v>21</v>
      </c>
      <c r="C12" s="189">
        <f>IF(ISNUMBER('1-1'!N12),'1-1'!N12, "XXX")</f>
        <v>4.8</v>
      </c>
      <c r="D12" s="189" t="str">
        <f>IF(UCDP!AE12, UCDP!AE12, "0.0")</f>
        <v>0.0</v>
      </c>
      <c r="E12" s="189">
        <f>IF(ISNUMBER('1-3'!Q12), '1-3'!Q12, IF(ISNUMBER('1-3'!P12), '1-3'!P12, IF(ISNUMBER('1-3'!O12), '1-3'!O12, "XXX")))</f>
        <v>95.093982774166662</v>
      </c>
      <c r="F12" s="189">
        <f>IF(ISNUMBER('1-4'!AU12),'1-4'!AU12, IF(ISNUMBER('1-4'!AV12),'1-4'!AV12, IF(ISNUMBER('1-4'!AT12),'1-4'!AT12, IF(ISNUMBER('1-4'!AS12),'1-4'!AS12, IF(ISNUMBER('1-4'!AR12),'1-4'!AR12, "XXX")))))</f>
        <v>2</v>
      </c>
      <c r="G12" s="189">
        <f>IF(ISNUMBER('1-5'!N11), '1-5'!N11, "XXX")</f>
        <v>8.6</v>
      </c>
      <c r="H12" s="189">
        <f>IF(ISNUMBER('2-1-1'!M12), '2-1-1'!M12, "XXX")</f>
        <v>0.78389377437777075</v>
      </c>
      <c r="I12" s="189">
        <f>IF(ISNUMBER('2-1-2'!G11),'2-1-2'!G11, IF(ISNUMBER('2-1-2'!F11),'2-1-2'!F11, IF(ISNUMBER('2-1-2'!H11),'2-1-2'!H11, "XXX")))</f>
        <v>0.83189999999999997</v>
      </c>
      <c r="J12" s="189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189">
        <f>IF(ISNUMBER('2-2-2'!M12),'2-2-2'!M12, "XXX")</f>
        <v>0.72953029070833342</v>
      </c>
      <c r="L12" s="189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189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189">
        <f>IF(ISNUMBER('2-4-1'!AB12),'2-4-1'!AB12,IF(ISNUMBER('2-4-1'!AC12),'2-4-1'!AC12,IF(ISNUMBER('2-4-1'!AA12),'2-4-1'!AA12,IF(ISNUMBER('2-4-1'!Z12),'2-4-1'!Z12,IF(ISNUMBER('2-4-1'!Y12),'2-4-1'!Y12,"XXX")))))</f>
        <v>6.3</v>
      </c>
      <c r="O12" s="189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189" t="str">
        <f>IF(ISNUMBER('2-5-1'!H244), '2-5-1'!H244, "XXX")</f>
        <v>XXX</v>
      </c>
      <c r="Q12" s="189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189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189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189">
        <f>IF(ISNUMBER('2-7-1'!M12), '2-7-1'!M12, "XXX")</f>
        <v>0.68791190783333334</v>
      </c>
      <c r="U12" s="189">
        <f>IF(ISNUMBER('2-7-2'!M12), '2-7-2'!M12, "XXX")</f>
        <v>0.36</v>
      </c>
      <c r="V12" s="189">
        <f>IF(ISNUMBER('2-8-1'!M12), '2-8-1'!M12, "XXX")</f>
        <v>0.64164760374074081</v>
      </c>
      <c r="W12" s="189">
        <f>IF(ISNUMBER('2-8-2'!M12), '2-8-2'!M12, "XXX")</f>
        <v>0.66923160688888894</v>
      </c>
      <c r="X12" s="189">
        <f>IF(ISNUMBER('3-1'!O11), '3-1'!O11, "XXX")</f>
        <v>0.11799999999999999</v>
      </c>
      <c r="Y12" s="189">
        <f>'3-2'!W11</f>
        <v>-1.334872603</v>
      </c>
    </row>
    <row r="13" spans="1:26" ht="15">
      <c r="A13" s="155" t="s">
        <v>22</v>
      </c>
      <c r="B13" s="158" t="s">
        <v>22</v>
      </c>
      <c r="C13" s="189">
        <f>IF(ISNUMBER('1-1'!N13),'1-1'!N13, "XXX")</f>
        <v>5.8</v>
      </c>
      <c r="D13" s="189">
        <f>IF(UCDP!AE13, UCDP!AE13, "0.0")</f>
        <v>2.9049291356752962E-4</v>
      </c>
      <c r="E13" s="189">
        <f>IF(ISNUMBER('1-3'!Q13), '1-3'!Q13, IF(ISNUMBER('1-3'!P13), '1-3'!P13, IF(ISNUMBER('1-3'!O13), '1-3'!O13, "XXX")))</f>
        <v>67.899918430720348</v>
      </c>
      <c r="F13" s="189">
        <f>IF(ISNUMBER('1-4'!AU13),'1-4'!AU13, IF(ISNUMBER('1-4'!AV13),'1-4'!AV13, IF(ISNUMBER('1-4'!AT13),'1-4'!AT13, IF(ISNUMBER('1-4'!AS13),'1-4'!AS13, IF(ISNUMBER('1-4'!AR13),'1-4'!AR13, "XXX")))))</f>
        <v>4</v>
      </c>
      <c r="G13" s="189">
        <f>IF(ISNUMBER('1-5'!N12), '1-5'!N12, "XXX")</f>
        <v>7.3</v>
      </c>
      <c r="H13" s="189">
        <f>IF(ISNUMBER('2-1-1'!M13), '2-1-1'!M13, "XXX")</f>
        <v>0.51138175394515273</v>
      </c>
      <c r="I13" s="189">
        <f>IF(ISNUMBER('2-1-2'!G12),'2-1-2'!G12, IF(ISNUMBER('2-1-2'!F12),'2-1-2'!F12, IF(ISNUMBER('2-1-2'!H12),'2-1-2'!H12, "XXX")))</f>
        <v>0.37169999999999997</v>
      </c>
      <c r="J13" s="189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189">
        <f>IF(ISNUMBER('2-2-2'!M13),'2-2-2'!M13, "XXX")</f>
        <v>0.40682319795833327</v>
      </c>
      <c r="L13" s="189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189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189">
        <f>IF(ISNUMBER('2-4-1'!AB13),'2-4-1'!AB13,IF(ISNUMBER('2-4-1'!AC13),'2-4-1'!AC13,IF(ISNUMBER('2-4-1'!AA13),'2-4-1'!AA13,IF(ISNUMBER('2-4-1'!Z13),'2-4-1'!Z13,IF(ISNUMBER('2-4-1'!Y13),'2-4-1'!Y13,"XXX")))))</f>
        <v>0.7</v>
      </c>
      <c r="O13" s="189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189">
        <f>IF(ISNUMBER('2-5-1'!H245), '2-5-1'!H245, "XXX")</f>
        <v>0.15263291597366332</v>
      </c>
      <c r="Q13" s="189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189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189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189">
        <f>IF(ISNUMBER('2-7-1'!M13), '2-7-1'!M13, "XXX")</f>
        <v>0.35835733944444448</v>
      </c>
      <c r="U13" s="189">
        <f>IF(ISNUMBER('2-7-2'!M13), '2-7-2'!M13, "XXX")</f>
        <v>0.26</v>
      </c>
      <c r="V13" s="189">
        <f>IF(ISNUMBER('2-8-1'!M13), '2-8-1'!M13, "XXX")</f>
        <v>0.45064685081481476</v>
      </c>
      <c r="W13" s="189">
        <f>IF(ISNUMBER('2-8-2'!M13), '2-8-2'!M13, "XXX")</f>
        <v>0.52341332042222222</v>
      </c>
      <c r="X13" s="189">
        <f>IF(ISNUMBER('3-1'!O12), '3-1'!O12, "XXX")</f>
        <v>0.25600000000000001</v>
      </c>
      <c r="Y13" s="189">
        <f>'3-2'!W12</f>
        <v>-0.65720170700000002</v>
      </c>
    </row>
    <row r="14" spans="1:26" ht="15">
      <c r="A14" s="155" t="s">
        <v>23</v>
      </c>
      <c r="B14" s="158" t="s">
        <v>23</v>
      </c>
      <c r="C14" s="189">
        <f>IF(ISNUMBER('1-1'!N14),'1-1'!N14, "XXX")</f>
        <v>6</v>
      </c>
      <c r="D14" s="189" t="str">
        <f>IF(UCDP!AE14, UCDP!AE14, "0.0")</f>
        <v>0.0</v>
      </c>
      <c r="E14" s="189">
        <f>IF(ISNUMBER('1-3'!Q14), '1-3'!Q14, IF(ISNUMBER('1-3'!P14), '1-3'!P14, IF(ISNUMBER('1-3'!O14), '1-3'!O14, "XXX")))</f>
        <v>73.063618149646885</v>
      </c>
      <c r="F14" s="189" t="str">
        <f>IF(ISNUMBER('1-4'!AU14),'1-4'!AU14, IF(ISNUMBER('1-4'!AV14),'1-4'!AV14, IF(ISNUMBER('1-4'!AT14),'1-4'!AT14, IF(ISNUMBER('1-4'!AS14),'1-4'!AS14, IF(ISNUMBER('1-4'!AR14),'1-4'!AR14, "XXX")))))</f>
        <v>XXX</v>
      </c>
      <c r="G14" s="189">
        <f>IF(ISNUMBER('1-5'!N13), '1-5'!N13, "XXX")</f>
        <v>3.5</v>
      </c>
      <c r="H14" s="189">
        <f>IF(ISNUMBER('2-1-1'!M14), '2-1-1'!M14, "XXX")</f>
        <v>0.57733047958994355</v>
      </c>
      <c r="I14" s="189">
        <f>IF(ISNUMBER('2-1-2'!G13),'2-1-2'!G13, IF(ISNUMBER('2-1-2'!F13),'2-1-2'!F13, IF(ISNUMBER('2-1-2'!H13),'2-1-2'!H13, "XXX")))</f>
        <v>0.75229999999999997</v>
      </c>
      <c r="J14" s="189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189">
        <f>IF(ISNUMBER('2-2-2'!M14),'2-2-2'!M14, "XXX")</f>
        <v>0.60127202266666668</v>
      </c>
      <c r="L14" s="189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189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189">
        <f>IF(ISNUMBER('2-4-1'!AB14),'2-4-1'!AB14,IF(ISNUMBER('2-4-1'!AC14),'2-4-1'!AC14,IF(ISNUMBER('2-4-1'!AA14),'2-4-1'!AA14,IF(ISNUMBER('2-4-1'!Z14),'2-4-1'!Z14,IF(ISNUMBER('2-4-1'!Y14),'2-4-1'!Y14,"XXX")))))</f>
        <v>4.0999999999999996</v>
      </c>
      <c r="O14" s="189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189" t="str">
        <f>IF(ISNUMBER('2-5-1'!H246), '2-5-1'!H246, "XXX")</f>
        <v>XXX</v>
      </c>
      <c r="Q14" s="189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189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189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189">
        <f>IF(ISNUMBER('2-7-1'!M14), '2-7-1'!M14, "XXX")</f>
        <v>0.49893616572222221</v>
      </c>
      <c r="U14" s="189">
        <f>IF(ISNUMBER('2-7-2'!M14), '2-7-2'!M14, "XXX")</f>
        <v>0.68</v>
      </c>
      <c r="V14" s="189">
        <f>IF(ISNUMBER('2-8-1'!M14), '2-8-1'!M14, "XXX")</f>
        <v>0.42896448683333327</v>
      </c>
      <c r="W14" s="189">
        <f>IF(ISNUMBER('2-8-2'!M14), '2-8-2'!M14, "XXX")</f>
        <v>0.4023111131444444</v>
      </c>
      <c r="X14" s="189">
        <f>IF(ISNUMBER('3-1'!O13), '3-1'!O13, "XXX")</f>
        <v>0.78700000000000003</v>
      </c>
      <c r="Y14" s="189">
        <f>'3-2'!W13</f>
        <v>1.1614561080000001</v>
      </c>
    </row>
    <row r="15" spans="1:26" ht="15">
      <c r="A15" s="155" t="s">
        <v>24</v>
      </c>
      <c r="B15" s="158" t="s">
        <v>24</v>
      </c>
      <c r="C15" s="189">
        <f>IF(ISNUMBER('1-1'!N15),'1-1'!N15, "XXX")</f>
        <v>7</v>
      </c>
      <c r="D15" s="189" t="str">
        <f>IF(UCDP!AE15, UCDP!AE15, "0.0")</f>
        <v>0.0</v>
      </c>
      <c r="E15" s="189" t="str">
        <f>IF(ISNUMBER('1-3'!Q15), '1-3'!Q15, IF(ISNUMBER('1-3'!P15), '1-3'!P15, IF(ISNUMBER('1-3'!O15), '1-3'!O15, "XXX")))</f>
        <v>XXX</v>
      </c>
      <c r="F15" s="189">
        <f>IF(ISNUMBER('1-4'!AU15),'1-4'!AU15, IF(ISNUMBER('1-4'!AV15),'1-4'!AV15, IF(ISNUMBER('1-4'!AT15),'1-4'!AT15, IF(ISNUMBER('1-4'!AS15),'1-4'!AS15, IF(ISNUMBER('1-4'!AR15),'1-4'!AR15, "XXX")))))</f>
        <v>4</v>
      </c>
      <c r="G15" s="189">
        <f>IF(ISNUMBER('1-5'!N14), '1-5'!N14, "XXX")</f>
        <v>7.7</v>
      </c>
      <c r="H15" s="189" t="str">
        <f>IF(ISNUMBER('2-1-1'!M15), '2-1-1'!M15, "XXX")</f>
        <v>XXX</v>
      </c>
      <c r="I15" s="189">
        <f>IF(ISNUMBER('2-1-2'!G14),'2-1-2'!G14, IF(ISNUMBER('2-1-2'!F14),'2-1-2'!F14, IF(ISNUMBER('2-1-2'!H14),'2-1-2'!H14, "XXX")))</f>
        <v>0.82809999999999995</v>
      </c>
      <c r="J15" s="189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189" t="str">
        <f>IF(ISNUMBER('2-2-2'!M15),'2-2-2'!M15, "XXX")</f>
        <v>XXX</v>
      </c>
      <c r="L15" s="189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189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189">
        <f>IF(ISNUMBER('2-4-1'!AB15),'2-4-1'!AB15,IF(ISNUMBER('2-4-1'!AC15),'2-4-1'!AC15,IF(ISNUMBER('2-4-1'!AA15),'2-4-1'!AA15,IF(ISNUMBER('2-4-1'!Z15),'2-4-1'!Z15,IF(ISNUMBER('2-4-1'!Y15),'2-4-1'!Y15,"XXX")))))</f>
        <v>13.3</v>
      </c>
      <c r="O15" s="189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189">
        <f>IF(ISNUMBER('2-5-1'!H247), '2-5-1'!H247, "XXX")</f>
        <v>0.47649135589599612</v>
      </c>
      <c r="Q15" s="189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189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189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189" t="str">
        <f>IF(ISNUMBER('2-7-1'!M15), '2-7-1'!M15, "XXX")</f>
        <v>XXX</v>
      </c>
      <c r="U15" s="189" t="str">
        <f>IF(ISNUMBER('2-7-2'!M15), '2-7-2'!M15, "XXX")</f>
        <v>XXX</v>
      </c>
      <c r="V15" s="189" t="str">
        <f>IF(ISNUMBER('2-8-1'!M15), '2-8-1'!M15, "XXX")</f>
        <v>XXX</v>
      </c>
      <c r="W15" s="189" t="str">
        <f>IF(ISNUMBER('2-8-2'!M15), '2-8-2'!M15, "XXX")</f>
        <v>XXX</v>
      </c>
      <c r="X15" s="189">
        <f>IF(ISNUMBER('3-1'!O14), '3-1'!O14, "XXX")</f>
        <v>0.25700000000000001</v>
      </c>
      <c r="Y15" s="189">
        <f>'3-2'!W14</f>
        <v>-1.31397903</v>
      </c>
    </row>
    <row r="16" spans="1:26" ht="15">
      <c r="A16" s="155" t="s">
        <v>25</v>
      </c>
      <c r="B16" s="158" t="s">
        <v>25</v>
      </c>
      <c r="C16" s="189">
        <f>IF(ISNUMBER('1-1'!N16),'1-1'!N16, "XXX")</f>
        <v>0.7</v>
      </c>
      <c r="D16" s="189" t="str">
        <f>IF(UCDP!AE16, UCDP!AE16, "0.0")</f>
        <v>0.0</v>
      </c>
      <c r="E16" s="189">
        <f>IF(ISNUMBER('1-3'!Q16), '1-3'!Q16, IF(ISNUMBER('1-3'!P16), '1-3'!P16, IF(ISNUMBER('1-3'!O16), '1-3'!O16, "XXX")))</f>
        <v>87.083488212612991</v>
      </c>
      <c r="F16" s="189">
        <f>IF(ISNUMBER('1-4'!AU16),'1-4'!AU16, IF(ISNUMBER('1-4'!AV16),'1-4'!AV16, IF(ISNUMBER('1-4'!AT16),'1-4'!AT16, IF(ISNUMBER('1-4'!AS16),'1-4'!AS16, IF(ISNUMBER('1-4'!AR16),'1-4'!AR16, "XXX")))))</f>
        <v>1</v>
      </c>
      <c r="G16" s="189">
        <f>IF(ISNUMBER('1-5'!N15), '1-5'!N15, "XXX")</f>
        <v>1</v>
      </c>
      <c r="H16" s="189">
        <f>IF(ISNUMBER('2-1-1'!M16), '2-1-1'!M16, "XXX")</f>
        <v>0.87262603611485046</v>
      </c>
      <c r="I16" s="189">
        <f>IF(ISNUMBER('2-1-2'!G15),'2-1-2'!G15, IF(ISNUMBER('2-1-2'!F15),'2-1-2'!F15, IF(ISNUMBER('2-1-2'!H15),'2-1-2'!H15, "XXX")))</f>
        <v>0.80330000000000001</v>
      </c>
      <c r="J16" s="189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189">
        <f>IF(ISNUMBER('2-2-2'!M16),'2-2-2'!M16, "XXX")</f>
        <v>0.73029160504166668</v>
      </c>
      <c r="L16" s="189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189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189">
        <f>IF(ISNUMBER('2-4-1'!AB16),'2-4-1'!AB16,IF(ISNUMBER('2-4-1'!AC16),'2-4-1'!AC16,IF(ISNUMBER('2-4-1'!AA16),'2-4-1'!AA16,IF(ISNUMBER('2-4-1'!Z16),'2-4-1'!Z16,IF(ISNUMBER('2-4-1'!Y16),'2-4-1'!Y16,"XXX")))))</f>
        <v>19.7</v>
      </c>
      <c r="O16" s="189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189" t="str">
        <f>IF(ISNUMBER('2-5-1'!H248), '2-5-1'!H248, "XXX")</f>
        <v>XXX</v>
      </c>
      <c r="Q16" s="189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189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189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189">
        <f>IF(ISNUMBER('2-7-1'!M16), '2-7-1'!M16, "XXX")</f>
        <v>0.79028219644444431</v>
      </c>
      <c r="U16" s="189">
        <f>IF(ISNUMBER('2-7-2'!M16), '2-7-2'!M16, "XXX")</f>
        <v>0.75</v>
      </c>
      <c r="V16" s="189">
        <f>IF(ISNUMBER('2-8-1'!M16), '2-8-1'!M16, "XXX")</f>
        <v>0.63341151344444446</v>
      </c>
      <c r="W16" s="189">
        <f>IF(ISNUMBER('2-8-2'!M16), '2-8-2'!M16, "XXX")</f>
        <v>0.546755294</v>
      </c>
      <c r="X16" s="189">
        <f>IF(ISNUMBER('3-1'!O15), '3-1'!O15, "XXX")</f>
        <v>0.88900000000000001</v>
      </c>
      <c r="Y16" s="189">
        <f>'3-2'!W15</f>
        <v>1.366058588</v>
      </c>
    </row>
    <row r="17" spans="1:25" ht="15">
      <c r="A17" s="155" t="s">
        <v>26</v>
      </c>
      <c r="B17" s="158" t="s">
        <v>26</v>
      </c>
      <c r="C17" s="189">
        <f>IF(ISNUMBER('1-1'!N17),'1-1'!N17, "XXX")</f>
        <v>6</v>
      </c>
      <c r="D17" s="189" t="str">
        <f>IF(UCDP!AE17, UCDP!AE17, "0.0")</f>
        <v>0.0</v>
      </c>
      <c r="E17" s="189">
        <f>IF(ISNUMBER('1-3'!Q17), '1-3'!Q17, IF(ISNUMBER('1-3'!P17), '1-3'!P17, IF(ISNUMBER('1-3'!O17), '1-3'!O17, "XXX")))</f>
        <v>80.201111945056496</v>
      </c>
      <c r="F17" s="189">
        <f>IF(ISNUMBER('1-4'!AU17),'1-4'!AU17, IF(ISNUMBER('1-4'!AV17),'1-4'!AV17, IF(ISNUMBER('1-4'!AT17),'1-4'!AT17, IF(ISNUMBER('1-4'!AS17),'1-4'!AS17, IF(ISNUMBER('1-4'!AR17),'1-4'!AR17, "XXX")))))</f>
        <v>3</v>
      </c>
      <c r="G17" s="189">
        <f>IF(ISNUMBER('1-5'!N16), '1-5'!N16, "XXX")</f>
        <v>4.9000000000000004</v>
      </c>
      <c r="H17" s="189">
        <f>IF(ISNUMBER('2-1-1'!M17), '2-1-1'!M17, "XXX")</f>
        <v>0.40166863249538776</v>
      </c>
      <c r="I17" s="189">
        <f>IF(ISNUMBER('2-1-2'!G16),'2-1-2'!G16, IF(ISNUMBER('2-1-2'!F16),'2-1-2'!F16, IF(ISNUMBER('2-1-2'!H16),'2-1-2'!H16, "XXX")))</f>
        <v>0.25950000000000001</v>
      </c>
      <c r="J17" s="189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189">
        <f>IF(ISNUMBER('2-2-2'!M17),'2-2-2'!M17, "XXX")</f>
        <v>0.29771161879166663</v>
      </c>
      <c r="L17" s="189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189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189">
        <f>IF(ISNUMBER('2-4-1'!AB17),'2-4-1'!AB17,IF(ISNUMBER('2-4-1'!AC17),'2-4-1'!AC17,IF(ISNUMBER('2-4-1'!AA17),'2-4-1'!AA17,IF(ISNUMBER('2-4-1'!Z17),'2-4-1'!Z17,IF(ISNUMBER('2-4-1'!Y17),'2-4-1'!Y17,"XXX")))))</f>
        <v>1.3</v>
      </c>
      <c r="O17" s="189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189">
        <f>IF(ISNUMBER('2-5-1'!H249), '2-5-1'!H249, "XXX")</f>
        <v>8.0426269769668574E-2</v>
      </c>
      <c r="Q17" s="189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189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189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189">
        <f>IF(ISNUMBER('2-7-1'!M17), '2-7-1'!M17, "XXX")</f>
        <v>0.40004428488888893</v>
      </c>
      <c r="U17" s="189">
        <f>IF(ISNUMBER('2-7-2'!M17), '2-7-2'!M17, "XXX")</f>
        <v>0.4</v>
      </c>
      <c r="V17" s="189">
        <f>IF(ISNUMBER('2-8-1'!M17), '2-8-1'!M17, "XXX")</f>
        <v>0.54851170822222217</v>
      </c>
      <c r="W17" s="189">
        <f>IF(ISNUMBER('2-8-2'!M17), '2-8-2'!M17, "XXX")</f>
        <v>0.4516074160555556</v>
      </c>
      <c r="X17" s="189">
        <f>IF(ISNUMBER('3-1'!O16), '3-1'!O16, "XXX")</f>
        <v>0.48799999999999999</v>
      </c>
      <c r="Y17" s="189">
        <f>'3-2'!W16</f>
        <v>0.135034606</v>
      </c>
    </row>
    <row r="18" spans="1:25" ht="15">
      <c r="A18" s="155" t="s">
        <v>27</v>
      </c>
      <c r="B18" s="158" t="s">
        <v>27</v>
      </c>
      <c r="C18" s="189">
        <f>IF(ISNUMBER('1-1'!N18),'1-1'!N18, "XXX")</f>
        <v>5.2</v>
      </c>
      <c r="D18" s="189" t="str">
        <f>IF(UCDP!AE18, UCDP!AE18, "0.0")</f>
        <v>0.0</v>
      </c>
      <c r="E18" s="189">
        <f>IF(ISNUMBER('1-3'!Q18), '1-3'!Q18, IF(ISNUMBER('1-3'!P18), '1-3'!P18, IF(ISNUMBER('1-3'!O18), '1-3'!O18, "XXX")))</f>
        <v>66.31504388001413</v>
      </c>
      <c r="F18" s="189">
        <f>IF(ISNUMBER('1-4'!AU18),'1-4'!AU18, IF(ISNUMBER('1-4'!AV18),'1-4'!AV18, IF(ISNUMBER('1-4'!AT18),'1-4'!AT18, IF(ISNUMBER('1-4'!AS18),'1-4'!AS18, IF(ISNUMBER('1-4'!AR18),'1-4'!AR18, "XXX")))))</f>
        <v>3</v>
      </c>
      <c r="G18" s="189">
        <f>IF(ISNUMBER('1-5'!N17), '1-5'!N17, "XXX")</f>
        <v>5.7</v>
      </c>
      <c r="H18" s="189">
        <f>IF(ISNUMBER('2-1-1'!M18), '2-1-1'!M18, "XXX")</f>
        <v>0.57142738244613345</v>
      </c>
      <c r="I18" s="189">
        <f>IF(ISNUMBER('2-1-2'!G17),'2-1-2'!G17, IF(ISNUMBER('2-1-2'!F17),'2-1-2'!F17, IF(ISNUMBER('2-1-2'!H17),'2-1-2'!H17, "XXX")))</f>
        <v>0.51839999999999997</v>
      </c>
      <c r="J18" s="189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189">
        <f>IF(ISNUMBER('2-2-2'!M18),'2-2-2'!M18, "XXX")</f>
        <v>0.52684933741666673</v>
      </c>
      <c r="L18" s="189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189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189">
        <f>IF(ISNUMBER('2-4-1'!AB18),'2-4-1'!AB18,IF(ISNUMBER('2-4-1'!AC18),'2-4-1'!AC18,IF(ISNUMBER('2-4-1'!AA18),'2-4-1'!AA18,IF(ISNUMBER('2-4-1'!Z18),'2-4-1'!Z18,IF(ISNUMBER('2-4-1'!Y18),'2-4-1'!Y18,"XXX")))))</f>
        <v>4.5</v>
      </c>
      <c r="O18" s="189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189">
        <f>IF(ISNUMBER('2-5-1'!H250), '2-5-1'!H250, "XXX")</f>
        <v>0.43673019409179686</v>
      </c>
      <c r="Q18" s="189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189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189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189">
        <f>IF(ISNUMBER('2-7-1'!M18), '2-7-1'!M18, "XXX")</f>
        <v>0.25258255800000001</v>
      </c>
      <c r="U18" s="189">
        <f>IF(ISNUMBER('2-7-2'!M18), '2-7-2'!M18, "XXX")</f>
        <v>0.28999999999999998</v>
      </c>
      <c r="V18" s="189">
        <f>IF(ISNUMBER('2-8-1'!M18), '2-8-1'!M18, "XXX")</f>
        <v>0.38157481614814814</v>
      </c>
      <c r="W18" s="189">
        <f>IF(ISNUMBER('2-8-2'!M18), '2-8-2'!M18, "XXX")</f>
        <v>0.31540801127777779</v>
      </c>
      <c r="X18" s="189">
        <f>IF(ISNUMBER('3-1'!O17), '3-1'!O17, "XXX")</f>
        <v>0.55300000000000005</v>
      </c>
      <c r="Y18" s="189">
        <f>'3-2'!W17</f>
        <v>-4.0986097999999999E-2</v>
      </c>
    </row>
    <row r="19" spans="1:25" ht="15">
      <c r="A19" s="155" t="s">
        <v>28</v>
      </c>
      <c r="B19" s="158" t="s">
        <v>28</v>
      </c>
      <c r="C19" s="189">
        <f>IF(ISNUMBER('1-1'!N19),'1-1'!N19, "XXX")</f>
        <v>8.1999999999999993</v>
      </c>
      <c r="D19" s="189" t="str">
        <f>IF(UCDP!AE19, UCDP!AE19, "0.0")</f>
        <v>0.0</v>
      </c>
      <c r="E19" s="189">
        <f>IF(ISNUMBER('1-3'!Q19), '1-3'!Q19, IF(ISNUMBER('1-3'!P19), '1-3'!P19, IF(ISNUMBER('1-3'!O19), '1-3'!O19, "XXX")))</f>
        <v>73.138594202838988</v>
      </c>
      <c r="F19" s="189">
        <f>IF(ISNUMBER('1-4'!AU19),'1-4'!AU19, IF(ISNUMBER('1-4'!AV19),'1-4'!AV19, IF(ISNUMBER('1-4'!AT19),'1-4'!AT19, IF(ISNUMBER('1-4'!AS19),'1-4'!AS19, IF(ISNUMBER('1-4'!AR19),'1-4'!AR19, "XXX")))))</f>
        <v>2</v>
      </c>
      <c r="G19" s="189">
        <f>IF(ISNUMBER('1-5'!N18), '1-5'!N18, "XXX")</f>
        <v>5</v>
      </c>
      <c r="H19" s="189">
        <f>IF(ISNUMBER('2-1-1'!M19), '2-1-1'!M19, "XXX")</f>
        <v>0.63016974495548606</v>
      </c>
      <c r="I19" s="189">
        <f>IF(ISNUMBER('2-1-2'!G18),'2-1-2'!G18, IF(ISNUMBER('2-1-2'!F18),'2-1-2'!F18, IF(ISNUMBER('2-1-2'!H18),'2-1-2'!H18, "XXX")))</f>
        <v>0.62949999999999995</v>
      </c>
      <c r="J19" s="189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189">
        <f>IF(ISNUMBER('2-2-2'!M19),'2-2-2'!M19, "XXX")</f>
        <v>0.53320343091666667</v>
      </c>
      <c r="L19" s="189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189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189" t="str">
        <f>IF(ISNUMBER('2-4-1'!AB19),'2-4-1'!AB19,IF(ISNUMBER('2-4-1'!AC19),'2-4-1'!AC19,IF(ISNUMBER('2-4-1'!AA19),'2-4-1'!AA19,IF(ISNUMBER('2-4-1'!Z19),'2-4-1'!Z19,IF(ISNUMBER('2-4-1'!Y19),'2-4-1'!Y19,"XXX")))))</f>
        <v>XXX</v>
      </c>
      <c r="O19" s="189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189">
        <f>IF(ISNUMBER('2-5-1'!H251), '2-5-1'!H251, "XXX")</f>
        <v>0.55816793441772461</v>
      </c>
      <c r="Q19" s="189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189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189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189">
        <f>IF(ISNUMBER('2-7-1'!M19), '2-7-1'!M19, "XXX")</f>
        <v>0.37528835933333332</v>
      </c>
      <c r="U19" s="189">
        <f>IF(ISNUMBER('2-7-2'!M19), '2-7-2'!M19, "XXX")</f>
        <v>0.38</v>
      </c>
      <c r="V19" s="189">
        <f>IF(ISNUMBER('2-8-1'!M19), '2-8-1'!M19, "XXX")</f>
        <v>0.42097630320370366</v>
      </c>
      <c r="W19" s="189">
        <f>IF(ISNUMBER('2-8-2'!M19), '2-8-2'!M19, "XXX")</f>
        <v>0.2640344069777778</v>
      </c>
      <c r="X19" s="189">
        <f>IF(ISNUMBER('3-1'!O18), '3-1'!O18, "XXX")</f>
        <v>0.52100000000000002</v>
      </c>
      <c r="Y19" s="189">
        <f>'3-2'!W18</f>
        <v>-0.16559997200000001</v>
      </c>
    </row>
    <row r="20" spans="1:25" ht="15">
      <c r="A20" s="155" t="s">
        <v>29</v>
      </c>
      <c r="B20" s="158" t="s">
        <v>29</v>
      </c>
      <c r="C20" s="189">
        <f>IF(ISNUMBER('1-1'!N20),'1-1'!N20, "XXX")</f>
        <v>3.5</v>
      </c>
      <c r="D20" s="189" t="str">
        <f>IF(UCDP!AE20, UCDP!AE20, "0.0")</f>
        <v>0.0</v>
      </c>
      <c r="E20" s="189">
        <f>IF(ISNUMBER('1-3'!Q20), '1-3'!Q20, IF(ISNUMBER('1-3'!P20), '1-3'!P20, IF(ISNUMBER('1-3'!O20), '1-3'!O20, "XXX")))</f>
        <v>68.039802406779657</v>
      </c>
      <c r="F20" s="189">
        <f>IF(ISNUMBER('1-4'!AU20),'1-4'!AU20, IF(ISNUMBER('1-4'!AV20),'1-4'!AV20, IF(ISNUMBER('1-4'!AT20),'1-4'!AT20, IF(ISNUMBER('1-4'!AS20),'1-4'!AS20, IF(ISNUMBER('1-4'!AR20),'1-4'!AR20, "XXX")))))</f>
        <v>1</v>
      </c>
      <c r="G20" s="189">
        <f>IF(ISNUMBER('1-5'!N19), '1-5'!N19, "XXX")</f>
        <v>5.0999999999999996</v>
      </c>
      <c r="H20" s="189">
        <f>IF(ISNUMBER('2-1-1'!M20), '2-1-1'!M20, "XXX")</f>
        <v>0.53695724660119115</v>
      </c>
      <c r="I20" s="189">
        <f>IF(ISNUMBER('2-1-2'!G19),'2-1-2'!G19, IF(ISNUMBER('2-1-2'!F19),'2-1-2'!F19, IF(ISNUMBER('2-1-2'!H19),'2-1-2'!H19, "XXX")))</f>
        <v>0.55910000000000004</v>
      </c>
      <c r="J20" s="189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189">
        <f>IF(ISNUMBER('2-2-2'!M20),'2-2-2'!M20, "XXX")</f>
        <v>0.53200892208333328</v>
      </c>
      <c r="L20" s="189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189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189">
        <f>IF(ISNUMBER('2-4-1'!AB20),'2-4-1'!AB20,IF(ISNUMBER('2-4-1'!AC20),'2-4-1'!AC20,IF(ISNUMBER('2-4-1'!AA20),'2-4-1'!AA20,IF(ISNUMBER('2-4-1'!Z20),'2-4-1'!Z20,IF(ISNUMBER('2-4-1'!Y20),'2-4-1'!Y20,"XXX")))))</f>
        <v>1.9</v>
      </c>
      <c r="O20" s="189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189">
        <f>IF(ISNUMBER('2-5-1'!H252), '2-5-1'!H252, "XXX")</f>
        <v>0.6190918445587158</v>
      </c>
      <c r="Q20" s="189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189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189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189">
        <f>IF(ISNUMBER('2-7-1'!M20), '2-7-1'!M20, "XXX")</f>
        <v>0.50033932261111114</v>
      </c>
      <c r="U20" s="189">
        <f>IF(ISNUMBER('2-7-2'!M20), '2-7-2'!M20, "XXX")</f>
        <v>0.61</v>
      </c>
      <c r="V20" s="189">
        <f>IF(ISNUMBER('2-8-1'!M20), '2-8-1'!M20, "XXX")</f>
        <v>0.47903114337037039</v>
      </c>
      <c r="W20" s="189">
        <f>IF(ISNUMBER('2-8-2'!M20), '2-8-2'!M20, "XXX")</f>
        <v>0.39139476255555555</v>
      </c>
      <c r="X20" s="189">
        <f>IF(ISNUMBER('3-1'!O19), '3-1'!O19, "XXX")</f>
        <v>0.67200000000000004</v>
      </c>
      <c r="Y20" s="189">
        <f>'3-2'!W19</f>
        <v>0.56638234899999995</v>
      </c>
    </row>
    <row r="21" spans="1:25" ht="15">
      <c r="A21" s="155" t="s">
        <v>30</v>
      </c>
      <c r="B21" s="158" t="s">
        <v>30</v>
      </c>
      <c r="C21" s="189">
        <f>IF(ISNUMBER('1-1'!N21),'1-1'!N21, "XXX")</f>
        <v>3.6</v>
      </c>
      <c r="D21" s="189" t="str">
        <f>IF(UCDP!AE21, UCDP!AE21, "0.0")</f>
        <v>0.0</v>
      </c>
      <c r="E21" s="189">
        <f>IF(ISNUMBER('1-3'!Q21), '1-3'!Q21, IF(ISNUMBER('1-3'!P21), '1-3'!P21, IF(ISNUMBER('1-3'!O21), '1-3'!O21, "XXX")))</f>
        <v>43.041208624166664</v>
      </c>
      <c r="F21" s="189">
        <f>IF(ISNUMBER('1-4'!AU21),'1-4'!AU21, IF(ISNUMBER('1-4'!AV21),'1-4'!AV21, IF(ISNUMBER('1-4'!AT21),'1-4'!AT21, IF(ISNUMBER('1-4'!AS21),'1-4'!AS21, IF(ISNUMBER('1-4'!AR21),'1-4'!AR21, "XXX")))))</f>
        <v>5</v>
      </c>
      <c r="G21" s="189">
        <f>IF(ISNUMBER('1-5'!N20), '1-5'!N20, "XXX")</f>
        <v>6.9</v>
      </c>
      <c r="H21" s="189">
        <f>IF(ISNUMBER('2-1-1'!M21), '2-1-1'!M21, "XXX")</f>
        <v>0.65452268175116179</v>
      </c>
      <c r="I21" s="189">
        <f>IF(ISNUMBER('2-1-2'!G20),'2-1-2'!G20, IF(ISNUMBER('2-1-2'!F20),'2-1-2'!F20, IF(ISNUMBER('2-1-2'!H20),'2-1-2'!H20, "XXX")))</f>
        <v>0.6522</v>
      </c>
      <c r="J21" s="189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189">
        <f>IF(ISNUMBER('2-2-2'!M21),'2-2-2'!M21, "XXX")</f>
        <v>0.50915353295833332</v>
      </c>
      <c r="L21" s="189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189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189">
        <f>IF(ISNUMBER('2-4-1'!AB21),'2-4-1'!AB21,IF(ISNUMBER('2-4-1'!AC21),'2-4-1'!AC21,IF(ISNUMBER('2-4-1'!AA21),'2-4-1'!AA21,IF(ISNUMBER('2-4-1'!Z21),'2-4-1'!Z21,IF(ISNUMBER('2-4-1'!Y21),'2-4-1'!Y21,"XXX")))))</f>
        <v>15.7</v>
      </c>
      <c r="O21" s="189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189">
        <f>IF(ISNUMBER('2-5-1'!H253), '2-5-1'!H253, "XXX")</f>
        <v>0.25544664859771726</v>
      </c>
      <c r="Q21" s="189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189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189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189">
        <f>IF(ISNUMBER('2-7-1'!M21), '2-7-1'!M21, "XXX")</f>
        <v>0.47110568416666659</v>
      </c>
      <c r="U21" s="189">
        <f>IF(ISNUMBER('2-7-2'!M21), '2-7-2'!M21, "XXX")</f>
        <v>0.35</v>
      </c>
      <c r="V21" s="189">
        <f>IF(ISNUMBER('2-8-1'!M21), '2-8-1'!M21, "XXX")</f>
        <v>0.4501812502037037</v>
      </c>
      <c r="W21" s="189">
        <f>IF(ISNUMBER('2-8-2'!M21), '2-8-2'!M21, "XXX")</f>
        <v>0.45674393571111105</v>
      </c>
      <c r="X21" s="189">
        <f>IF(ISNUMBER('3-1'!O20), '3-1'!O20, "XXX")</f>
        <v>0.67600000000000005</v>
      </c>
      <c r="Y21" s="189">
        <f>'3-2'!W20</f>
        <v>0.37237346199999999</v>
      </c>
    </row>
    <row r="22" spans="1:25" ht="15">
      <c r="A22" s="155" t="s">
        <v>31</v>
      </c>
      <c r="B22" s="158" t="s">
        <v>31</v>
      </c>
      <c r="C22" s="189">
        <f>IF(ISNUMBER('1-1'!N22),'1-1'!N22, "XXX")</f>
        <v>3.3</v>
      </c>
      <c r="D22" s="189" t="str">
        <f>IF(UCDP!AE22, UCDP!AE22, "0.0")</f>
        <v>0.0</v>
      </c>
      <c r="E22" s="189">
        <f>IF(ISNUMBER('1-3'!Q22), '1-3'!Q22, IF(ISNUMBER('1-3'!P22), '1-3'!P22, IF(ISNUMBER('1-3'!O22), '1-3'!O22, "XXX")))</f>
        <v>85.044229029166672</v>
      </c>
      <c r="F22" s="189">
        <f>IF(ISNUMBER('1-4'!AU22),'1-4'!AU22, IF(ISNUMBER('1-4'!AV22),'1-4'!AV22, IF(ISNUMBER('1-4'!AT22),'1-4'!AT22, IF(ISNUMBER('1-4'!AS22),'1-4'!AS22, IF(ISNUMBER('1-4'!AR22),'1-4'!AR22, "XXX")))))</f>
        <v>1</v>
      </c>
      <c r="G22" s="189">
        <f>IF(ISNUMBER('1-5'!N21), '1-5'!N21, "XXX")</f>
        <v>7.1</v>
      </c>
      <c r="H22" s="189">
        <f>IF(ISNUMBER('2-1-1'!M22), '2-1-1'!M22, "XXX")</f>
        <v>0.70069705095594581</v>
      </c>
      <c r="I22" s="189">
        <f>IF(ISNUMBER('2-1-2'!G21),'2-1-2'!G21, IF(ISNUMBER('2-1-2'!F21),'2-1-2'!F21, IF(ISNUMBER('2-1-2'!H21),'2-1-2'!H21, "XXX")))</f>
        <v>0.82089999999999996</v>
      </c>
      <c r="J22" s="189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189">
        <f>IF(ISNUMBER('2-2-2'!M22),'2-2-2'!M22, "XXX")</f>
        <v>0.73493030470833332</v>
      </c>
      <c r="L22" s="189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189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189">
        <f>IF(ISNUMBER('2-4-1'!AB22),'2-4-1'!AB22,IF(ISNUMBER('2-4-1'!AC22),'2-4-1'!AC22,IF(ISNUMBER('2-4-1'!AA22),'2-4-1'!AA22,IF(ISNUMBER('2-4-1'!Z22),'2-4-1'!Z22,IF(ISNUMBER('2-4-1'!Y22),'2-4-1'!Y22,"XXX")))))</f>
        <v>0.2</v>
      </c>
      <c r="O22" s="189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189" t="str">
        <f>IF(ISNUMBER('2-5-1'!H254), '2-5-1'!H254, "XXX")</f>
        <v>XXX</v>
      </c>
      <c r="Q22" s="189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189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189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189">
        <f>IF(ISNUMBER('2-7-1'!M22), '2-7-1'!M22, "XXX")</f>
        <v>0.56918531522222227</v>
      </c>
      <c r="U22" s="189">
        <f>IF(ISNUMBER('2-7-2'!M22), '2-7-2'!M22, "XXX")</f>
        <v>0.63</v>
      </c>
      <c r="V22" s="189">
        <f>IF(ISNUMBER('2-8-1'!M22), '2-8-1'!M22, "XXX")</f>
        <v>0.51099117159259266</v>
      </c>
      <c r="W22" s="189">
        <f>IF(ISNUMBER('2-8-2'!M22), '2-8-2'!M22, "XXX")</f>
        <v>0.49831298319999995</v>
      </c>
      <c r="X22" s="189" t="str">
        <f>IF(ISNUMBER('3-1'!O21), '3-1'!O21, "XXX")</f>
        <v>XXX</v>
      </c>
      <c r="Y22" s="189">
        <f>'3-2'!W21</f>
        <v>-0.87940067099999997</v>
      </c>
    </row>
    <row r="23" spans="1:25" ht="15">
      <c r="A23" s="155" t="s">
        <v>32</v>
      </c>
      <c r="B23" s="158" t="s">
        <v>32</v>
      </c>
      <c r="C23" s="189">
        <f>IF(ISNUMBER('1-1'!N23),'1-1'!N23, "XXX")</f>
        <v>4.3</v>
      </c>
      <c r="D23" s="189" t="str">
        <f>IF(UCDP!AE23, UCDP!AE23, "0.0")</f>
        <v>0.0</v>
      </c>
      <c r="E23" s="189">
        <f>IF(ISNUMBER('1-3'!Q23), '1-3'!Q23, IF(ISNUMBER('1-3'!P23), '1-3'!P23, IF(ISNUMBER('1-3'!O23), '1-3'!O23, "XXX")))</f>
        <v>72.953706882048024</v>
      </c>
      <c r="F23" s="189">
        <f>IF(ISNUMBER('1-4'!AU23),'1-4'!AU23, IF(ISNUMBER('1-4'!AV23),'1-4'!AV23, IF(ISNUMBER('1-4'!AT23),'1-4'!AT23, IF(ISNUMBER('1-4'!AS23),'1-4'!AS23, IF(ISNUMBER('1-4'!AR23),'1-4'!AR23, "XXX")))))</f>
        <v>1</v>
      </c>
      <c r="G23" s="189">
        <f>IF(ISNUMBER('1-5'!N22), '1-5'!N22, "XXX")</f>
        <v>3.2</v>
      </c>
      <c r="H23" s="189">
        <f>IF(ISNUMBER('2-1-1'!M23), '2-1-1'!M23, "XXX")</f>
        <v>0.71328401098195382</v>
      </c>
      <c r="I23" s="189">
        <f>IF(ISNUMBER('2-1-2'!G22),'2-1-2'!G22, IF(ISNUMBER('2-1-2'!F22),'2-1-2'!F22, IF(ISNUMBER('2-1-2'!H22),'2-1-2'!H22, "XXX")))</f>
        <v>0.78259999999999996</v>
      </c>
      <c r="J23" s="189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189">
        <f>IF(ISNUMBER('2-2-2'!M23),'2-2-2'!M23, "XXX")</f>
        <v>0.61623562975000001</v>
      </c>
      <c r="L23" s="189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189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189">
        <f>IF(ISNUMBER('2-4-1'!AB23),'2-4-1'!AB23,IF(ISNUMBER('2-4-1'!AC23),'2-4-1'!AC23,IF(ISNUMBER('2-4-1'!AA23),'2-4-1'!AA23,IF(ISNUMBER('2-4-1'!Z23),'2-4-1'!Z23,IF(ISNUMBER('2-4-1'!Y23),'2-4-1'!Y23,"XXX")))))</f>
        <v>12.2</v>
      </c>
      <c r="O23" s="189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189">
        <f>IF(ISNUMBER('2-5-1'!H255), '2-5-1'!H255, "XXX")</f>
        <v>0.21473228931427002</v>
      </c>
      <c r="Q23" s="189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189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189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189">
        <f>IF(ISNUMBER('2-7-1'!M23), '2-7-1'!M23, "XXX")</f>
        <v>0.5232551786666666</v>
      </c>
      <c r="U23" s="189">
        <f>IF(ISNUMBER('2-7-2'!M23), '2-7-2'!M23, "XXX")</f>
        <v>0.42</v>
      </c>
      <c r="V23" s="189">
        <f>IF(ISNUMBER('2-8-1'!M23), '2-8-1'!M23, "XXX")</f>
        <v>0.54676244437037036</v>
      </c>
      <c r="W23" s="189">
        <f>IF(ISNUMBER('2-8-2'!M23), '2-8-2'!M23, "XXX")</f>
        <v>0.56783763571111112</v>
      </c>
      <c r="X23" s="189">
        <f>IF(ISNUMBER('3-1'!O22), '3-1'!O22, "XXX")</f>
        <v>0.623</v>
      </c>
      <c r="Y23" s="189">
        <f>'3-2'!W22</f>
        <v>0.42488053399999998</v>
      </c>
    </row>
    <row r="24" spans="1:25" ht="15">
      <c r="A24" s="155" t="s">
        <v>33</v>
      </c>
      <c r="B24" s="158" t="s">
        <v>33</v>
      </c>
      <c r="C24" s="189">
        <f>IF(ISNUMBER('1-1'!N24),'1-1'!N24, "XXX")</f>
        <v>7.5</v>
      </c>
      <c r="D24" s="189">
        <f>IF(UCDP!AE24, UCDP!AE24, "0.0")</f>
        <v>0.54289315975665065</v>
      </c>
      <c r="E24" s="189">
        <f>IF(ISNUMBER('1-3'!Q24), '1-3'!Q24, IF(ISNUMBER('1-3'!P24), '1-3'!P24, IF(ISNUMBER('1-3'!O24), '1-3'!O24, "XXX")))</f>
        <v>73.940110739816376</v>
      </c>
      <c r="F24" s="189">
        <f>IF(ISNUMBER('1-4'!AU24),'1-4'!AU24, IF(ISNUMBER('1-4'!AV24),'1-4'!AV24, IF(ISNUMBER('1-4'!AT24),'1-4'!AT24, IF(ISNUMBER('1-4'!AS24),'1-4'!AS24, IF(ISNUMBER('1-4'!AR24),'1-4'!AR24, "XXX")))))</f>
        <v>4</v>
      </c>
      <c r="G24" s="189">
        <f>IF(ISNUMBER('1-5'!N23), '1-5'!N23, "XXX")</f>
        <v>5.6</v>
      </c>
      <c r="H24" s="189">
        <f>IF(ISNUMBER('2-1-1'!M24), '2-1-1'!M24, "XXX")</f>
        <v>0.34817879863651624</v>
      </c>
      <c r="I24" s="189">
        <f>IF(ISNUMBER('2-1-2'!G23),'2-1-2'!G23, IF(ISNUMBER('2-1-2'!F23),'2-1-2'!F23, IF(ISNUMBER('2-1-2'!H23),'2-1-2'!H23, "XXX")))</f>
        <v>0.31169999999999998</v>
      </c>
      <c r="J24" s="189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189">
        <f>IF(ISNUMBER('2-2-2'!M24),'2-2-2'!M24, "XXX")</f>
        <v>0.27005582641666659</v>
      </c>
      <c r="L24" s="189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189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189">
        <f>IF(ISNUMBER('2-4-1'!AB24),'2-4-1'!AB24,IF(ISNUMBER('2-4-1'!AC24),'2-4-1'!AC24,IF(ISNUMBER('2-4-1'!AA24),'2-4-1'!AA24,IF(ISNUMBER('2-4-1'!Z24),'2-4-1'!Z24,IF(ISNUMBER('2-4-1'!Y24),'2-4-1'!Y24,"XXX")))))</f>
        <v>0.1</v>
      </c>
      <c r="O24" s="189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189">
        <f>IF(ISNUMBER('2-5-1'!H256), '2-5-1'!H256, "XXX")</f>
        <v>0.36973667144775391</v>
      </c>
      <c r="Q24" s="189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189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189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189">
        <f>IF(ISNUMBER('2-7-1'!M24), '2-7-1'!M24, "XXX")</f>
        <v>0.4555094798333334</v>
      </c>
      <c r="U24" s="189">
        <f>IF(ISNUMBER('2-7-2'!M24), '2-7-2'!M24, "XXX")</f>
        <v>0.41</v>
      </c>
      <c r="V24" s="189">
        <f>IF(ISNUMBER('2-8-1'!M24), '2-8-1'!M24, "XXX")</f>
        <v>0.46522650011111116</v>
      </c>
      <c r="W24" s="189">
        <f>IF(ISNUMBER('2-8-2'!M24), '2-8-2'!M24, "XXX")</f>
        <v>0.49818844264444445</v>
      </c>
      <c r="X24" s="189">
        <f>IF(ISNUMBER('3-1'!O23), '3-1'!O23, "XXX")</f>
        <v>0.70799999999999996</v>
      </c>
      <c r="Y24" s="189">
        <f>'3-2'!W23</f>
        <v>-0.13060820100000001</v>
      </c>
    </row>
    <row r="25" spans="1:25" ht="15">
      <c r="A25" s="155" t="s">
        <v>34</v>
      </c>
      <c r="B25" s="158" t="s">
        <v>34</v>
      </c>
      <c r="C25" s="189">
        <f>IF(ISNUMBER('1-1'!N25),'1-1'!N25, "XXX")</f>
        <v>8.4</v>
      </c>
      <c r="D25" s="189">
        <f>IF(UCDP!AE25, UCDP!AE25, "0.0")</f>
        <v>4.5368329906675331E-2</v>
      </c>
      <c r="E25" s="189">
        <f>IF(ISNUMBER('1-3'!Q25), '1-3'!Q25, IF(ISNUMBER('1-3'!P25), '1-3'!P25, IF(ISNUMBER('1-3'!O25), '1-3'!O25, "XXX")))</f>
        <v>72.502579602514118</v>
      </c>
      <c r="F25" s="189">
        <f>IF(ISNUMBER('1-4'!AU25),'1-4'!AU25, IF(ISNUMBER('1-4'!AV25),'1-4'!AV25, IF(ISNUMBER('1-4'!AT25),'1-4'!AT25, IF(ISNUMBER('1-4'!AS25),'1-4'!AS25, IF(ISNUMBER('1-4'!AR25),'1-4'!AR25, "XXX")))))</f>
        <v>3</v>
      </c>
      <c r="G25" s="189">
        <f>IF(ISNUMBER('1-5'!N24), '1-5'!N24, "XXX")</f>
        <v>9</v>
      </c>
      <c r="H25" s="189">
        <f>IF(ISNUMBER('2-1-1'!M25), '2-1-1'!M25, "XXX")</f>
        <v>0.39166469386429575</v>
      </c>
      <c r="I25" s="189">
        <f>IF(ISNUMBER('2-1-2'!G24),'2-1-2'!G24, IF(ISNUMBER('2-1-2'!F24),'2-1-2'!F24, IF(ISNUMBER('2-1-2'!H24),'2-1-2'!H24, "XXX")))</f>
        <v>0.126</v>
      </c>
      <c r="J25" s="189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189">
        <f>IF(ISNUMBER('2-2-2'!M25),'2-2-2'!M25, "XXX")</f>
        <v>0.21847321983333337</v>
      </c>
      <c r="L25" s="189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189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189">
        <f>IF(ISNUMBER('2-4-1'!AB25),'2-4-1'!AB25,IF(ISNUMBER('2-4-1'!AC25),'2-4-1'!AC25,IF(ISNUMBER('2-4-1'!AA25),'2-4-1'!AA25,IF(ISNUMBER('2-4-1'!Z25),'2-4-1'!Z25,IF(ISNUMBER('2-4-1'!Y25),'2-4-1'!Y25,"XXX")))))</f>
        <v>2.6</v>
      </c>
      <c r="O25" s="189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189">
        <f>IF(ISNUMBER('2-5-1'!H257), '2-5-1'!H257, "XXX")</f>
        <v>0.4891377925872803</v>
      </c>
      <c r="Q25" s="189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189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189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189">
        <f>IF(ISNUMBER('2-7-1'!M25), '2-7-1'!M25, "XXX")</f>
        <v>0.39219858377777778</v>
      </c>
      <c r="U25" s="189">
        <f>IF(ISNUMBER('2-7-2'!M25), '2-7-2'!M25, "XXX")</f>
        <v>0.17</v>
      </c>
      <c r="V25" s="189">
        <f>IF(ISNUMBER('2-8-1'!M25), '2-8-1'!M25, "XXX")</f>
        <v>0.50886524607407413</v>
      </c>
      <c r="W25" s="189">
        <f>IF(ISNUMBER('2-8-2'!M25), '2-8-2'!M25, "XXX")</f>
        <v>0.43337824944444442</v>
      </c>
      <c r="X25" s="189">
        <f>IF(ISNUMBER('3-1'!O24), '3-1'!O24, "XXX")</f>
        <v>0.158</v>
      </c>
      <c r="Y25" s="189">
        <f>'3-2'!W24</f>
        <v>-1.626239896</v>
      </c>
    </row>
    <row r="26" spans="1:25" ht="15">
      <c r="A26" s="155" t="s">
        <v>35</v>
      </c>
      <c r="B26" s="158" t="s">
        <v>35</v>
      </c>
      <c r="C26" s="189">
        <f>IF(ISNUMBER('1-1'!N26),'1-1'!N26, "XXX")</f>
        <v>7.4</v>
      </c>
      <c r="D26" s="189" t="str">
        <f>IF(UCDP!AE26, UCDP!AE26, "0.0")</f>
        <v>0.0</v>
      </c>
      <c r="E26" s="189">
        <f>IF(ISNUMBER('1-3'!Q26), '1-3'!Q26, IF(ISNUMBER('1-3'!P26), '1-3'!P26, IF(ISNUMBER('1-3'!O26), '1-3'!O26, "XXX")))</f>
        <v>71.68540122792372</v>
      </c>
      <c r="F26" s="189">
        <f>IF(ISNUMBER('1-4'!AU26),'1-4'!AU26, IF(ISNUMBER('1-4'!AV26),'1-4'!AV26, IF(ISNUMBER('1-4'!AT26),'1-4'!AT26, IF(ISNUMBER('1-4'!AS26),'1-4'!AS26, IF(ISNUMBER('1-4'!AR26),'1-4'!AR26, "XXX")))))</f>
        <v>3</v>
      </c>
      <c r="G26" s="189">
        <f>IF(ISNUMBER('1-5'!N25), '1-5'!N25, "XXX")</f>
        <v>7.6</v>
      </c>
      <c r="H26" s="189">
        <f>IF(ISNUMBER('2-1-1'!M26), '2-1-1'!M26, "XXX")</f>
        <v>0.54891712437960305</v>
      </c>
      <c r="I26" s="189">
        <f>IF(ISNUMBER('2-1-2'!G25),'2-1-2'!G25, IF(ISNUMBER('2-1-2'!F25),'2-1-2'!F25, IF(ISNUMBER('2-1-2'!H25),'2-1-2'!H25, "XXX")))</f>
        <v>0.54659999999999997</v>
      </c>
      <c r="J26" s="189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189">
        <f>IF(ISNUMBER('2-2-2'!M26),'2-2-2'!M26, "XXX")</f>
        <v>0.30360272324999998</v>
      </c>
      <c r="L26" s="189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189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189">
        <f>IF(ISNUMBER('2-4-1'!AB26),'2-4-1'!AB26,IF(ISNUMBER('2-4-1'!AC26),'2-4-1'!AC26,IF(ISNUMBER('2-4-1'!AA26),'2-4-1'!AA26,IF(ISNUMBER('2-4-1'!Z26),'2-4-1'!Z26,IF(ISNUMBER('2-4-1'!Y26),'2-4-1'!Y26,"XXX")))))</f>
        <v>0.9</v>
      </c>
      <c r="O26" s="189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189">
        <f>IF(ISNUMBER('2-5-1'!H258), '2-5-1'!H258, "XXX")</f>
        <v>0.17919692993164063</v>
      </c>
      <c r="Q26" s="189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189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189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189">
        <f>IF(ISNUMBER('2-7-1'!M26), '2-7-1'!M26, "XXX")</f>
        <v>0.39635954961111108</v>
      </c>
      <c r="U26" s="189">
        <f>IF(ISNUMBER('2-7-2'!M26), '2-7-2'!M26, "XXX")</f>
        <v>0.2</v>
      </c>
      <c r="V26" s="189">
        <f>IF(ISNUMBER('2-8-1'!M26), '2-8-1'!M26, "XXX")</f>
        <v>0.46155537940740743</v>
      </c>
      <c r="W26" s="189">
        <f>IF(ISNUMBER('2-8-2'!M26), '2-8-2'!M26, "XXX")</f>
        <v>0.31295706830000003</v>
      </c>
      <c r="X26" s="189">
        <f>IF(ISNUMBER('3-1'!O25), '3-1'!O25, "XXX")</f>
        <v>0.19700000000000001</v>
      </c>
      <c r="Y26" s="189">
        <f>'3-2'!W25</f>
        <v>-1.1291114090000001</v>
      </c>
    </row>
    <row r="27" spans="1:25" ht="15">
      <c r="A27" s="155" t="s">
        <v>36</v>
      </c>
      <c r="B27" s="158" t="s">
        <v>36</v>
      </c>
      <c r="C27" s="189">
        <f>IF(ISNUMBER('1-1'!N27),'1-1'!N27, "XXX")</f>
        <v>7.2</v>
      </c>
      <c r="D27" s="189">
        <f>IF(UCDP!AE27, UCDP!AE27, "0.0")</f>
        <v>0.24426056091094975</v>
      </c>
      <c r="E27" s="189">
        <f>IF(ISNUMBER('1-3'!Q27), '1-3'!Q27, IF(ISNUMBER('1-3'!P27), '1-3'!P27, IF(ISNUMBER('1-3'!O27), '1-3'!O27, "XXX")))</f>
        <v>68.966976643432204</v>
      </c>
      <c r="F27" s="189">
        <f>IF(ISNUMBER('1-4'!AU27),'1-4'!AU27, IF(ISNUMBER('1-4'!AV27),'1-4'!AV27, IF(ISNUMBER('1-4'!AT27),'1-4'!AT27, IF(ISNUMBER('1-4'!AS27),'1-4'!AS27, IF(ISNUMBER('1-4'!AR27),'1-4'!AR27, "XXX")))))</f>
        <v>4</v>
      </c>
      <c r="G27" s="189">
        <f>IF(ISNUMBER('1-5'!N26), '1-5'!N26, "XXX")</f>
        <v>7.7</v>
      </c>
      <c r="H27" s="189">
        <f>IF(ISNUMBER('2-1-1'!M27), '2-1-1'!M27, "XXX")</f>
        <v>0.40075626655746005</v>
      </c>
      <c r="I27" s="189">
        <f>IF(ISNUMBER('2-1-2'!G26),'2-1-2'!G26, IF(ISNUMBER('2-1-2'!F26),'2-1-2'!F26, IF(ISNUMBER('2-1-2'!H26),'2-1-2'!H26, "XXX")))</f>
        <v>0.22989999999999999</v>
      </c>
      <c r="J27" s="189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189">
        <f>IF(ISNUMBER('2-2-2'!M27),'2-2-2'!M27, "XXX")</f>
        <v>0.27561465904166665</v>
      </c>
      <c r="L27" s="189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189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189">
        <f>IF(ISNUMBER('2-4-1'!AB27),'2-4-1'!AB27,IF(ISNUMBER('2-4-1'!AC27),'2-4-1'!AC27,IF(ISNUMBER('2-4-1'!AA27),'2-4-1'!AA27,IF(ISNUMBER('2-4-1'!Z27),'2-4-1'!Z27,IF(ISNUMBER('2-4-1'!Y27),'2-4-1'!Y27,"XXX")))))</f>
        <v>0.8</v>
      </c>
      <c r="O27" s="189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189">
        <f>IF(ISNUMBER('2-5-1'!H259), '2-5-1'!H259, "XXX")</f>
        <v>6.1492912471294405E-3</v>
      </c>
      <c r="Q27" s="189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189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189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189">
        <f>IF(ISNUMBER('2-7-1'!M27), '2-7-1'!M27, "XXX")</f>
        <v>0.41534354422222219</v>
      </c>
      <c r="U27" s="189">
        <f>IF(ISNUMBER('2-7-2'!M27), '2-7-2'!M27, "XXX")</f>
        <v>0.25</v>
      </c>
      <c r="V27" s="189">
        <f>IF(ISNUMBER('2-8-1'!M27), '2-8-1'!M27, "XXX")</f>
        <v>0.49992500405555551</v>
      </c>
      <c r="W27" s="189">
        <f>IF(ISNUMBER('2-8-2'!M27), '2-8-2'!M27, "XXX")</f>
        <v>0.3931948012555555</v>
      </c>
      <c r="X27" s="189">
        <f>IF(ISNUMBER('3-1'!O26), '3-1'!O26, "XXX")</f>
        <v>0.29299999999999998</v>
      </c>
      <c r="Y27" s="189">
        <f>'3-2'!W26</f>
        <v>-1.120200753</v>
      </c>
    </row>
    <row r="28" spans="1:25" ht="15">
      <c r="A28" s="155" t="s">
        <v>37</v>
      </c>
      <c r="B28" s="158" t="s">
        <v>37</v>
      </c>
      <c r="C28" s="189">
        <f>IF(ISNUMBER('1-1'!N28),'1-1'!N28, "XXX")</f>
        <v>0.7</v>
      </c>
      <c r="D28" s="189" t="str">
        <f>IF(UCDP!AE28, UCDP!AE28, "0.0")</f>
        <v>0.0</v>
      </c>
      <c r="E28" s="189">
        <f>IF(ISNUMBER('1-3'!Q28), '1-3'!Q28, IF(ISNUMBER('1-3'!P28), '1-3'!P28, IF(ISNUMBER('1-3'!O28), '1-3'!O28, "XXX")))</f>
        <v>86.032500295423731</v>
      </c>
      <c r="F28" s="189">
        <f>IF(ISNUMBER('1-4'!AU28),'1-4'!AU28, IF(ISNUMBER('1-4'!AV28),'1-4'!AV28, IF(ISNUMBER('1-4'!AT28),'1-4'!AT28, IF(ISNUMBER('1-4'!AS28),'1-4'!AS28, IF(ISNUMBER('1-4'!AR28),'1-4'!AR28, "XXX")))))</f>
        <v>1</v>
      </c>
      <c r="G28" s="189">
        <f>IF(ISNUMBER('1-5'!N27), '1-5'!N27, "XXX")</f>
        <v>1.4</v>
      </c>
      <c r="H28" s="189">
        <f>IF(ISNUMBER('2-1-1'!M28), '2-1-1'!M28, "XXX")</f>
        <v>0.80777924539157719</v>
      </c>
      <c r="I28" s="189">
        <f>IF(ISNUMBER('2-1-2'!G27),'2-1-2'!G27, IF(ISNUMBER('2-1-2'!F27),'2-1-2'!F27, IF(ISNUMBER('2-1-2'!H27),'2-1-2'!H27, "XXX")))</f>
        <v>0.78180000000000005</v>
      </c>
      <c r="J28" s="189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189">
        <f>IF(ISNUMBER('2-2-2'!M28),'2-2-2'!M28, "XXX")</f>
        <v>0.7667199294051108</v>
      </c>
      <c r="L28" s="189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189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189">
        <f>IF(ISNUMBER('2-4-1'!AB28),'2-4-1'!AB28,IF(ISNUMBER('2-4-1'!AC28),'2-4-1'!AC28,IF(ISNUMBER('2-4-1'!AA28),'2-4-1'!AA28,IF(ISNUMBER('2-4-1'!Z28),'2-4-1'!Z28,IF(ISNUMBER('2-4-1'!Y28),'2-4-1'!Y28,"XXX")))))</f>
        <v>8.3000000000000007</v>
      </c>
      <c r="O28" s="189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189" t="str">
        <f>IF(ISNUMBER('2-5-1'!H260), '2-5-1'!H260, "XXX")</f>
        <v>XXX</v>
      </c>
      <c r="Q28" s="189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189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189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189">
        <f>IF(ISNUMBER('2-7-1'!M28), '2-7-1'!M28, "XXX")</f>
        <v>0.74452873333333347</v>
      </c>
      <c r="U28" s="189">
        <f>IF(ISNUMBER('2-7-2'!M28), '2-7-2'!M28, "XXX")</f>
        <v>0.81</v>
      </c>
      <c r="V28" s="189">
        <f>IF(ISNUMBER('2-8-1'!M28), '2-8-1'!M28, "XXX")</f>
        <v>0.6006349281296296</v>
      </c>
      <c r="W28" s="189">
        <f>IF(ISNUMBER('2-8-2'!M28), '2-8-2'!M28, "XXX")</f>
        <v>0.67014743223333328</v>
      </c>
      <c r="X28" s="189">
        <f>IF(ISNUMBER('3-1'!O27), '3-1'!O27, "XXX")</f>
        <v>0.85099999999999998</v>
      </c>
      <c r="Y28" s="189">
        <f>'3-2'!W27</f>
        <v>1.486378551</v>
      </c>
    </row>
    <row r="29" spans="1:25" ht="15">
      <c r="A29" s="155" t="s">
        <v>38</v>
      </c>
      <c r="B29" s="158" t="s">
        <v>38</v>
      </c>
      <c r="C29" s="189">
        <f>IF(ISNUMBER('1-1'!N29),'1-1'!N29, "XXX")</f>
        <v>9.1999999999999993</v>
      </c>
      <c r="D29" s="189">
        <f>IF(UCDP!AE29, UCDP!AE29, "0.0")</f>
        <v>0.27798691554149785</v>
      </c>
      <c r="E29" s="189" t="str">
        <f>IF(ISNUMBER('1-3'!Q29), '1-3'!Q29, IF(ISNUMBER('1-3'!P29), '1-3'!P29, IF(ISNUMBER('1-3'!O29), '1-3'!O29, "XXX")))</f>
        <v>XXX</v>
      </c>
      <c r="F29" s="189">
        <f>IF(ISNUMBER('1-4'!AU29),'1-4'!AU29, IF(ISNUMBER('1-4'!AV29),'1-4'!AV29, IF(ISNUMBER('1-4'!AT29),'1-4'!AT29, IF(ISNUMBER('1-4'!AS29),'1-4'!AS29, IF(ISNUMBER('1-4'!AR29),'1-4'!AR29, "XXX")))))</f>
        <v>2</v>
      </c>
      <c r="G29" s="189">
        <f>IF(ISNUMBER('1-5'!N28), '1-5'!N28, "XXX")</f>
        <v>9.5</v>
      </c>
      <c r="H29" s="189" t="str">
        <f>IF(ISNUMBER('2-1-1'!M29), '2-1-1'!M29, "XXX")</f>
        <v>XXX</v>
      </c>
      <c r="I29" s="189">
        <f>IF(ISNUMBER('2-1-2'!G28),'2-1-2'!G28, IF(ISNUMBER('2-1-2'!F28),'2-1-2'!F28, IF(ISNUMBER('2-1-2'!H28),'2-1-2'!H28, "XXX")))</f>
        <v>3.7999999999999999E-2</v>
      </c>
      <c r="J29" s="189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'2016'!J29)))))))</f>
        <v>0.86345000000000005</v>
      </c>
      <c r="K29" s="189" t="str">
        <f>IF(ISNUMBER('2-2-2'!M29),'2-2-2'!M29, "XXX")</f>
        <v>XXX</v>
      </c>
      <c r="L29" s="189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189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189">
        <f>IF(ISNUMBER('2-4-1'!AB29),'2-4-1'!AB29,IF(ISNUMBER('2-4-1'!AC29),'2-4-1'!AC29,IF(ISNUMBER('2-4-1'!AA29),'2-4-1'!AA29,IF(ISNUMBER('2-4-1'!Z29),'2-4-1'!Z29,IF(ISNUMBER('2-4-1'!Y29),'2-4-1'!Y29,"XXX")))))</f>
        <v>2.8</v>
      </c>
      <c r="O29" s="189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189">
        <f>IF(ISNUMBER('2-5-1'!H261), '2-5-1'!H261, "XXX")</f>
        <v>0.51651091575622554</v>
      </c>
      <c r="Q29" s="189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189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189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189" t="str">
        <f>IF(ISNUMBER('2-7-1'!M29), '2-7-1'!M29, "XXX")</f>
        <v>XXX</v>
      </c>
      <c r="U29" s="189" t="str">
        <f>IF(ISNUMBER('2-7-2'!M29), '2-7-2'!M29, "XXX")</f>
        <v>XXX</v>
      </c>
      <c r="V29" s="189" t="str">
        <f>IF(ISNUMBER('2-8-1'!M29), '2-8-1'!M29, "XXX")</f>
        <v>XXX</v>
      </c>
      <c r="W29" s="189" t="str">
        <f>IF(ISNUMBER('2-8-2'!M29), '2-8-2'!M29, "XXX")</f>
        <v>XXX</v>
      </c>
      <c r="X29" s="189">
        <f>IF(ISNUMBER('3-1'!O28), '3-1'!O28, "XXX")</f>
        <v>0.38900000000000001</v>
      </c>
      <c r="Y29" s="189">
        <f>'3-2'!W28</f>
        <v>-1.1307153700000001</v>
      </c>
    </row>
    <row r="30" spans="1:25" ht="15">
      <c r="A30" s="155" t="s">
        <v>39</v>
      </c>
      <c r="B30" s="158" t="s">
        <v>39</v>
      </c>
      <c r="C30" s="189">
        <f>IF(ISNUMBER('1-1'!N30),'1-1'!N30, "XXX")</f>
        <v>8</v>
      </c>
      <c r="D30" s="189">
        <f>IF(UCDP!AE30, UCDP!AE30, "0.0")</f>
        <v>0.1105609192048472</v>
      </c>
      <c r="E30" s="189">
        <f>IF(ISNUMBER('1-3'!Q30), '1-3'!Q30, IF(ISNUMBER('1-3'!P30), '1-3'!P30, IF(ISNUMBER('1-3'!O30), '1-3'!O30, "XXX")))</f>
        <v>67.143108373940677</v>
      </c>
      <c r="F30" s="189">
        <f>IF(ISNUMBER('1-4'!AU30),'1-4'!AU30, IF(ISNUMBER('1-4'!AV30),'1-4'!AV30, IF(ISNUMBER('1-4'!AT30),'1-4'!AT30, IF(ISNUMBER('1-4'!AS30),'1-4'!AS30, IF(ISNUMBER('1-4'!AR30),'1-4'!AR30, "XXX")))))</f>
        <v>3</v>
      </c>
      <c r="G30" s="189">
        <f>IF(ISNUMBER('1-5'!N29), '1-5'!N29, "XXX")</f>
        <v>8.8000000000000007</v>
      </c>
      <c r="H30" s="189">
        <f>IF(ISNUMBER('2-1-1'!M30), '2-1-1'!M30, "XXX")</f>
        <v>0.30532083301823315</v>
      </c>
      <c r="I30" s="189">
        <f>IF(ISNUMBER('2-1-2'!G29),'2-1-2'!G29, IF(ISNUMBER('2-1-2'!F29),'2-1-2'!F29, IF(ISNUMBER('2-1-2'!H29),'2-1-2'!H29, "XXX")))</f>
        <v>8.8999999999999996E-2</v>
      </c>
      <c r="J30" s="189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189">
        <f>IF(ISNUMBER('2-2-2'!M30),'2-2-2'!M30, "XXX")</f>
        <v>0.17081201074999999</v>
      </c>
      <c r="L30" s="189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189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189">
        <f>IF(ISNUMBER('2-4-1'!AB30),'2-4-1'!AB30,IF(ISNUMBER('2-4-1'!AC30),'2-4-1'!AC30,IF(ISNUMBER('2-4-1'!AA30),'2-4-1'!AA30,IF(ISNUMBER('2-4-1'!Z30),'2-4-1'!Z30,IF(ISNUMBER('2-4-1'!Y30),'2-4-1'!Y30,"XXX")))))</f>
        <v>0.6</v>
      </c>
      <c r="O30" s="189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189">
        <f>IF(ISNUMBER('2-5-1'!H262), '2-5-1'!H262, "XXX")</f>
        <v>0.14949174000000001</v>
      </c>
      <c r="Q30" s="189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189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189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189">
        <f>IF(ISNUMBER('2-7-1'!M30), '2-7-1'!M30, "XXX")</f>
        <v>0.32268882327777781</v>
      </c>
      <c r="U30" s="189">
        <f>IF(ISNUMBER('2-7-2'!M30), '2-7-2'!M30, "XXX")</f>
        <v>0.19</v>
      </c>
      <c r="V30" s="189">
        <f>IF(ISNUMBER('2-8-1'!M30), '2-8-1'!M30, "XXX")</f>
        <v>0.28590126394444448</v>
      </c>
      <c r="W30" s="189">
        <f>IF(ISNUMBER('2-8-2'!M30), '2-8-2'!M30, "XXX")</f>
        <v>0.28888216116666665</v>
      </c>
      <c r="X30" s="189">
        <f>IF(ISNUMBER('3-1'!O29), '3-1'!O29, "XXX")</f>
        <v>0.26800000000000002</v>
      </c>
      <c r="Y30" s="189">
        <f>'3-2'!W29</f>
        <v>-1.3405779600000001</v>
      </c>
    </row>
    <row r="31" spans="1:25" ht="15">
      <c r="A31" s="155" t="s">
        <v>40</v>
      </c>
      <c r="B31" s="158" t="s">
        <v>40</v>
      </c>
      <c r="C31" s="189">
        <f>IF(ISNUMBER('1-1'!N31),'1-1'!N31, "XXX")</f>
        <v>1.5</v>
      </c>
      <c r="D31" s="189" t="str">
        <f>IF(UCDP!AE31, UCDP!AE31, "0.0")</f>
        <v>0.0</v>
      </c>
      <c r="E31" s="189">
        <f>IF(ISNUMBER('1-3'!Q31), '1-3'!Q31, IF(ISNUMBER('1-3'!P31), '1-3'!P31, IF(ISNUMBER('1-3'!O31), '1-3'!O31, "XXX")))</f>
        <v>83.651879225918094</v>
      </c>
      <c r="F31" s="189">
        <f>IF(ISNUMBER('1-4'!AU31),'1-4'!AU31, IF(ISNUMBER('1-4'!AV31),'1-4'!AV31, IF(ISNUMBER('1-4'!AT31),'1-4'!AT31, IF(ISNUMBER('1-4'!AS31),'1-4'!AS31, IF(ISNUMBER('1-4'!AR31),'1-4'!AR31, "XXX")))))</f>
        <v>4</v>
      </c>
      <c r="G31" s="189">
        <f>IF(ISNUMBER('1-5'!N30), '1-5'!N30, "XXX")</f>
        <v>3.2</v>
      </c>
      <c r="H31" s="189">
        <f>IF(ISNUMBER('2-1-1'!M31), '2-1-1'!M31, "XXX")</f>
        <v>0.76289359759473352</v>
      </c>
      <c r="I31" s="189">
        <f>IF(ISNUMBER('2-1-2'!G30),'2-1-2'!G30, IF(ISNUMBER('2-1-2'!F30),'2-1-2'!F30, IF(ISNUMBER('2-1-2'!H30),'2-1-2'!H30, "XXX")))</f>
        <v>0.76060000000000005</v>
      </c>
      <c r="J31" s="189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189">
        <f>IF(ISNUMBER('2-2-2'!M31),'2-2-2'!M31, "XXX")</f>
        <v>0.59285479783333339</v>
      </c>
      <c r="L31" s="189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189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189">
        <f>IF(ISNUMBER('2-4-1'!AB31),'2-4-1'!AB31,IF(ISNUMBER('2-4-1'!AC31),'2-4-1'!AC31,IF(ISNUMBER('2-4-1'!AA31),'2-4-1'!AA31,IF(ISNUMBER('2-4-1'!Z31),'2-4-1'!Z31,IF(ISNUMBER('2-4-1'!Y31),'2-4-1'!Y31,"XXX")))))</f>
        <v>6.8</v>
      </c>
      <c r="O31" s="189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189">
        <f>IF(ISNUMBER('2-5-1'!H263), '2-5-1'!H263, "XXX")</f>
        <v>0.72847476005554201</v>
      </c>
      <c r="Q31" s="189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189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189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189">
        <f>IF(ISNUMBER('2-7-1'!M31), '2-7-1'!M31, "XXX")</f>
        <v>0.59953256711111114</v>
      </c>
      <c r="U31" s="189">
        <f>IF(ISNUMBER('2-7-2'!M31), '2-7-2'!M31, "XXX")</f>
        <v>0.67</v>
      </c>
      <c r="V31" s="189">
        <f>IF(ISNUMBER('2-8-1'!M31), '2-8-1'!M31, "XXX")</f>
        <v>0.59608976933333335</v>
      </c>
      <c r="W31" s="189">
        <f>IF(ISNUMBER('2-8-2'!M31), '2-8-2'!M31, "XXX")</f>
        <v>0.58161816994444449</v>
      </c>
      <c r="X31" s="189">
        <f>IF(ISNUMBER('3-1'!O30), '3-1'!O30, "XXX")</f>
        <v>0.83</v>
      </c>
      <c r="Y31" s="189">
        <f>'3-2'!W30</f>
        <v>1.043463349</v>
      </c>
    </row>
    <row r="32" spans="1:25" ht="15">
      <c r="A32" s="155" t="s">
        <v>41</v>
      </c>
      <c r="B32" s="158" t="s">
        <v>41</v>
      </c>
      <c r="C32" s="189">
        <f>IF(ISNUMBER('1-1'!N32),'1-1'!N32, "XXX")</f>
        <v>2.7</v>
      </c>
      <c r="D32" s="189" t="str">
        <f>IF(UCDP!AE32, UCDP!AE32, "0.0")</f>
        <v>0.0</v>
      </c>
      <c r="E32" s="189">
        <f>IF(ISNUMBER('1-3'!Q32), '1-3'!Q32, IF(ISNUMBER('1-3'!P32), '1-3'!P32, IF(ISNUMBER('1-3'!O32), '1-3'!O32, "XXX")))</f>
        <v>79.155005319618638</v>
      </c>
      <c r="F32" s="189">
        <f>IF(ISNUMBER('1-4'!AU32),'1-4'!AU32, IF(ISNUMBER('1-4'!AV32),'1-4'!AV32, IF(ISNUMBER('1-4'!AT32),'1-4'!AT32, IF(ISNUMBER('1-4'!AS32),'1-4'!AS32, IF(ISNUMBER('1-4'!AR32),'1-4'!AR32, "XXX")))))</f>
        <v>4</v>
      </c>
      <c r="G32" s="189">
        <f>IF(ISNUMBER('1-5'!N31), '1-5'!N31, "XXX")</f>
        <v>8.8000000000000007</v>
      </c>
      <c r="H32" s="189">
        <f>IF(ISNUMBER('2-1-1'!M32), '2-1-1'!M32, "XXX")</f>
        <v>0.77911886530112673</v>
      </c>
      <c r="I32" s="189">
        <f>IF(ISNUMBER('2-1-2'!G31),'2-1-2'!G31, IF(ISNUMBER('2-1-2'!F31),'2-1-2'!F31, IF(ISNUMBER('2-1-2'!H31),'2-1-2'!H31, "XXX")))</f>
        <v>0.73880000000000001</v>
      </c>
      <c r="J32" s="189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189">
        <f>IF(ISNUMBER('2-2-2'!M32),'2-2-2'!M32, "XXX")</f>
        <v>0.6978815952916666</v>
      </c>
      <c r="L32" s="189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189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189">
        <f>IF(ISNUMBER('2-4-1'!AB32),'2-4-1'!AB32,IF(ISNUMBER('2-4-1'!AC32),'2-4-1'!AC32,IF(ISNUMBER('2-4-1'!AA32),'2-4-1'!AA32,IF(ISNUMBER('2-4-1'!Z32),'2-4-1'!Z32,IF(ISNUMBER('2-4-1'!Y32),'2-4-1'!Y32,"XXX")))))</f>
        <v>7.2</v>
      </c>
      <c r="O32" s="189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189">
        <f>IF(ISNUMBER('2-5-1'!H264), '2-5-1'!H264, "XXX")</f>
        <v>0.24880714416503907</v>
      </c>
      <c r="Q32" s="189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189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189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189">
        <f>IF(ISNUMBER('2-7-1'!M32), '2-7-1'!M32, "XXX")</f>
        <v>0.65639116494444449</v>
      </c>
      <c r="U32" s="189">
        <f>IF(ISNUMBER('2-7-2'!M32), '2-7-2'!M32, "XXX")</f>
        <v>0.39</v>
      </c>
      <c r="V32" s="189">
        <f>IF(ISNUMBER('2-8-1'!M32), '2-8-1'!M32, "XXX")</f>
        <v>0.57524549522222224</v>
      </c>
      <c r="W32" s="189">
        <f>IF(ISNUMBER('2-8-2'!M32), '2-8-2'!M32, "XXX")</f>
        <v>0.66227147314444457</v>
      </c>
      <c r="X32" s="189">
        <f>IF(ISNUMBER('3-1'!O31), '3-1'!O31, "XXX")</f>
        <v>7.5999999999999998E-2</v>
      </c>
      <c r="Y32" s="189">
        <f>'3-2'!W31</f>
        <v>-1.5305961370000001</v>
      </c>
    </row>
    <row r="33" spans="1:25" ht="15">
      <c r="A33" s="155" t="s">
        <v>42</v>
      </c>
      <c r="B33" s="158" t="s">
        <v>42</v>
      </c>
      <c r="C33" s="189">
        <f>IF(ISNUMBER('1-1'!N33),'1-1'!N33, "XXX")</f>
        <v>5.4</v>
      </c>
      <c r="D33" s="189">
        <f>IF(UCDP!AE33, UCDP!AE33, "0.0")</f>
        <v>1.9983868050830439E-2</v>
      </c>
      <c r="E33" s="189">
        <f>IF(ISNUMBER('1-3'!Q33), '1-3'!Q33, IF(ISNUMBER('1-3'!P33), '1-3'!P33, IF(ISNUMBER('1-3'!O33), '1-3'!O33, "XXX")))</f>
        <v>45.147654192838978</v>
      </c>
      <c r="F33" s="189">
        <f>IF(ISNUMBER('1-4'!AU33),'1-4'!AU33, IF(ISNUMBER('1-4'!AV33),'1-4'!AV33, IF(ISNUMBER('1-4'!AT33),'1-4'!AT33, IF(ISNUMBER('1-4'!AS33),'1-4'!AS33, IF(ISNUMBER('1-4'!AR33),'1-4'!AR33, "XXX")))))</f>
        <v>4</v>
      </c>
      <c r="G33" s="189">
        <f>IF(ISNUMBER('1-5'!N32), '1-5'!N32, "XXX")</f>
        <v>6.7</v>
      </c>
      <c r="H33" s="189">
        <f>IF(ISNUMBER('2-1-1'!M33), '2-1-1'!M33, "XXX")</f>
        <v>0.64310124490710052</v>
      </c>
      <c r="I33" s="189">
        <f>IF(ISNUMBER('2-1-2'!G32),'2-1-2'!G32, IF(ISNUMBER('2-1-2'!F32),'2-1-2'!F32, IF(ISNUMBER('2-1-2'!H32),'2-1-2'!H32, "XXX")))</f>
        <v>0.61219999999999997</v>
      </c>
      <c r="J33" s="189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189">
        <f>IF(ISNUMBER('2-2-2'!M33),'2-2-2'!M33, "XXX")</f>
        <v>0.54023387429166669</v>
      </c>
      <c r="L33" s="189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189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189">
        <f>IF(ISNUMBER('2-4-1'!AB33),'2-4-1'!AB33,IF(ISNUMBER('2-4-1'!AC33),'2-4-1'!AC33,IF(ISNUMBER('2-4-1'!AA33),'2-4-1'!AA33,IF(ISNUMBER('2-4-1'!Z33),'2-4-1'!Z33,IF(ISNUMBER('2-4-1'!Y33),'2-4-1'!Y33,"XXX")))))</f>
        <v>9</v>
      </c>
      <c r="O33" s="189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189">
        <f>IF(ISNUMBER('2-5-1'!H265), '2-5-1'!H265, "XXX")</f>
        <v>0.68907794952392576</v>
      </c>
      <c r="Q33" s="189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189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189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189">
        <f>IF(ISNUMBER('2-7-1'!M33), '2-7-1'!M33, "XXX")</f>
        <v>0.51116555527777785</v>
      </c>
      <c r="U33" s="189">
        <f>IF(ISNUMBER('2-7-2'!M33), '2-7-2'!M33, "XXX")</f>
        <v>0.36</v>
      </c>
      <c r="V33" s="189">
        <f>IF(ISNUMBER('2-8-1'!M33), '2-8-1'!M33, "XXX")</f>
        <v>0.45697830338888884</v>
      </c>
      <c r="W33" s="189">
        <f>IF(ISNUMBER('2-8-2'!M33), '2-8-2'!M33, "XXX")</f>
        <v>0.51263730394444451</v>
      </c>
      <c r="X33" s="189">
        <f>IF(ISNUMBER('3-1'!O32), '3-1'!O32, "XXX")</f>
        <v>0.66300000000000003</v>
      </c>
      <c r="Y33" s="189">
        <f>'3-2'!W32</f>
        <v>0.276786953</v>
      </c>
    </row>
    <row r="34" spans="1:25" ht="15">
      <c r="A34" s="155" t="s">
        <v>43</v>
      </c>
      <c r="B34" s="158" t="s">
        <v>174</v>
      </c>
      <c r="C34" s="189">
        <f>IF(ISNUMBER('1-1'!N34),'1-1'!N34, "XXX")</f>
        <v>9.6999999999999993</v>
      </c>
      <c r="D34" s="189">
        <f>IF(UCDP!AE34, UCDP!AE34, "0.0")</f>
        <v>9.7567720501664873E-2</v>
      </c>
      <c r="E34" s="189">
        <f>IF(ISNUMBER('1-3'!Q34), '1-3'!Q34, IF(ISNUMBER('1-3'!P34), '1-3'!P34, IF(ISNUMBER('1-3'!O34), '1-3'!O34, "XXX")))</f>
        <v>35.767927408333335</v>
      </c>
      <c r="F34" s="189">
        <f>IF(ISNUMBER('1-4'!AU34),'1-4'!AU34, IF(ISNUMBER('1-4'!AV34),'1-4'!AV34, IF(ISNUMBER('1-4'!AT34),'1-4'!AT34, IF(ISNUMBER('1-4'!AS34),'1-4'!AS34, IF(ISNUMBER('1-4'!AR34),'1-4'!AR34, "XXX")))))</f>
        <v>5</v>
      </c>
      <c r="G34" s="189">
        <f>IF(ISNUMBER('1-5'!N33), '1-5'!N33, "XXX")</f>
        <v>9.6</v>
      </c>
      <c r="H34" s="189">
        <f>IF(ISNUMBER('2-1-1'!M34), '2-1-1'!M34, "XXX")</f>
        <v>0.29230494578707</v>
      </c>
      <c r="I34" s="189">
        <f>IF(ISNUMBER('2-1-2'!G33),'2-1-2'!G33, IF(ISNUMBER('2-1-2'!F33),'2-1-2'!F33, IF(ISNUMBER('2-1-2'!H33),'2-1-2'!H33, "XXX")))</f>
        <v>0.1144</v>
      </c>
      <c r="J34" s="189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189">
        <f>IF(ISNUMBER('2-2-2'!M34),'2-2-2'!M34, "XXX")</f>
        <v>0.34141440791666666</v>
      </c>
      <c r="L34" s="189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189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189">
        <f>IF(ISNUMBER('2-4-1'!AB34),'2-4-1'!AB34,IF(ISNUMBER('2-4-1'!AC34),'2-4-1'!AC34,IF(ISNUMBER('2-4-1'!AA34),'2-4-1'!AA34,IF(ISNUMBER('2-4-1'!Z34),'2-4-1'!Z34,IF(ISNUMBER('2-4-1'!Y34),'2-4-1'!Y34,"XXX")))))</f>
        <v>1.8</v>
      </c>
      <c r="O34" s="189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189">
        <f>IF(ISNUMBER('2-5-1'!H266), '2-5-1'!H266, "XXX")</f>
        <v>0.13607640266418458</v>
      </c>
      <c r="Q34" s="189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189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189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189">
        <f>IF(ISNUMBER('2-7-1'!M34), '2-7-1'!M34, "XXX")</f>
        <v>0.32879698277777775</v>
      </c>
      <c r="U34" s="189">
        <f>IF(ISNUMBER('2-7-2'!M34), '2-7-2'!M34, "XXX")</f>
        <v>0.2</v>
      </c>
      <c r="V34" s="189">
        <f>IF(ISNUMBER('2-8-1'!M34), '2-8-1'!M34, "XXX")</f>
        <v>0.36503480977777775</v>
      </c>
      <c r="W34" s="189">
        <f>IF(ISNUMBER('2-8-2'!M34), '2-8-2'!M34, "XXX")</f>
        <v>0.25594442173333332</v>
      </c>
      <c r="X34" s="189">
        <f>IF(ISNUMBER('3-1'!O33), '3-1'!O33, "XXX")</f>
        <v>0.34799999999999998</v>
      </c>
      <c r="Y34" s="189">
        <f>'3-2'!W33</f>
        <v>-1.222679853</v>
      </c>
    </row>
    <row r="35" spans="1:25" ht="15">
      <c r="A35" s="155" t="s">
        <v>44</v>
      </c>
      <c r="B35" s="158" t="s">
        <v>175</v>
      </c>
      <c r="C35" s="189">
        <f>IF(ISNUMBER('1-1'!N35),'1-1'!N35, "XXX")</f>
        <v>6.5</v>
      </c>
      <c r="D35" s="189" t="str">
        <f>IF(UCDP!AE35, UCDP!AE35, "0.0")</f>
        <v>0.0</v>
      </c>
      <c r="E35" s="189" t="str">
        <f>IF(ISNUMBER('1-3'!Q35), '1-3'!Q35, IF(ISNUMBER('1-3'!P35), '1-3'!P35, IF(ISNUMBER('1-3'!O35), '1-3'!O35, "XXX")))</f>
        <v>XXX</v>
      </c>
      <c r="F35" s="189">
        <f>IF(ISNUMBER('1-4'!AU35),'1-4'!AU35, IF(ISNUMBER('1-4'!AV35),'1-4'!AV35, IF(ISNUMBER('1-4'!AT35),'1-4'!AT35, IF(ISNUMBER('1-4'!AS35),'1-4'!AS35, IF(ISNUMBER('1-4'!AR35),'1-4'!AR35, "XXX")))))</f>
        <v>3</v>
      </c>
      <c r="G35" s="189">
        <f>IF(ISNUMBER('1-5'!N34), '1-5'!N34, "XXX")</f>
        <v>8.4</v>
      </c>
      <c r="H35" s="189" t="str">
        <f>IF(ISNUMBER('2-1-1'!M35), '2-1-1'!M35, "XXX")</f>
        <v>XXX</v>
      </c>
      <c r="I35" s="189">
        <f>IF(ISNUMBER('2-1-2'!G34),'2-1-2'!G34, IF(ISNUMBER('2-1-2'!F34),'2-1-2'!F34, IF(ISNUMBER('2-1-2'!H34),'2-1-2'!H34, "XXX")))</f>
        <v>0.2361</v>
      </c>
      <c r="J35" s="189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'2016'!J35)))))))</f>
        <v>5.2459899999999999</v>
      </c>
      <c r="K35" s="189" t="str">
        <f>IF(ISNUMBER('2-2-2'!M35),'2-2-2'!M35, "XXX")</f>
        <v>XXX</v>
      </c>
      <c r="L35" s="189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189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189">
        <f>IF(ISNUMBER('2-4-1'!AB35),'2-4-1'!AB35,IF(ISNUMBER('2-4-1'!AC35),'2-4-1'!AC35,IF(ISNUMBER('2-4-1'!AA35),'2-4-1'!AA35,IF(ISNUMBER('2-4-1'!Z35),'2-4-1'!Z35,IF(ISNUMBER('2-4-1'!Y35),'2-4-1'!Y35,"XXX")))))</f>
        <v>1.4</v>
      </c>
      <c r="O35" s="189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189">
        <f>IF(ISNUMBER('2-5-1'!H267), '2-5-1'!H267, "XXX")</f>
        <v>7.6034680008888241E-3</v>
      </c>
      <c r="Q35" s="189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189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189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189" t="str">
        <f>IF(ISNUMBER('2-7-1'!M35), '2-7-1'!M35, "XXX")</f>
        <v>XXX</v>
      </c>
      <c r="U35" s="189" t="str">
        <f>IF(ISNUMBER('2-7-2'!M35), '2-7-2'!M35, "XXX")</f>
        <v>XXX</v>
      </c>
      <c r="V35" s="189" t="str">
        <f>IF(ISNUMBER('2-8-1'!M35), '2-8-1'!M35, "XXX")</f>
        <v>XXX</v>
      </c>
      <c r="W35" s="189" t="str">
        <f>IF(ISNUMBER('2-8-2'!M35), '2-8-2'!M35, "XXX")</f>
        <v>XXX</v>
      </c>
      <c r="X35" s="189">
        <f>IF(ISNUMBER('3-1'!O34), '3-1'!O34, "XXX")</f>
        <v>0.24</v>
      </c>
      <c r="Y35" s="189">
        <f>'3-2'!W34</f>
        <v>-1.186661363</v>
      </c>
    </row>
    <row r="36" spans="1:25" ht="15">
      <c r="A36" s="155" t="s">
        <v>45</v>
      </c>
      <c r="B36" s="158" t="s">
        <v>45</v>
      </c>
      <c r="C36" s="189">
        <f>IF(ISNUMBER('1-1'!N36),'1-1'!N36, "XXX")</f>
        <v>4.4000000000000004</v>
      </c>
      <c r="D36" s="189" t="str">
        <f>IF(UCDP!AE36, UCDP!AE36, "0.0")</f>
        <v>0.0</v>
      </c>
      <c r="E36" s="189">
        <f>IF(ISNUMBER('1-3'!Q36), '1-3'!Q36, IF(ISNUMBER('1-3'!P36), '1-3'!P36, IF(ISNUMBER('1-3'!O36), '1-3'!O36, "XXX")))</f>
        <v>69.854847826483052</v>
      </c>
      <c r="F36" s="189" t="str">
        <f>IF(ISNUMBER('1-4'!AU36),'1-4'!AU36, IF(ISNUMBER('1-4'!AV36),'1-4'!AV36, IF(ISNUMBER('1-4'!AT36),'1-4'!AT36, IF(ISNUMBER('1-4'!AS36),'1-4'!AS36, IF(ISNUMBER('1-4'!AR36),'1-4'!AR36, "XXX")))))</f>
        <v>XXX</v>
      </c>
      <c r="G36" s="189">
        <f>IF(ISNUMBER('1-5'!N35), '1-5'!N35, "XXX")</f>
        <v>1.5</v>
      </c>
      <c r="H36" s="189">
        <f>IF(ISNUMBER('2-1-1'!M36), '2-1-1'!M36, "XXX")</f>
        <v>0.68738633292829876</v>
      </c>
      <c r="I36" s="189">
        <f>IF(ISNUMBER('2-1-2'!G35),'2-1-2'!G35, IF(ISNUMBER('2-1-2'!F35),'2-1-2'!F35, IF(ISNUMBER('2-1-2'!H35),'2-1-2'!H35, "XXX")))</f>
        <v>0.74750000000000005</v>
      </c>
      <c r="J36" s="189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189">
        <f>IF(ISNUMBER('2-2-2'!M36),'2-2-2'!M36, "XXX")</f>
        <v>0.70155892770833328</v>
      </c>
      <c r="L36" s="189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189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189">
        <f>IF(ISNUMBER('2-4-1'!AB36),'2-4-1'!AB36,IF(ISNUMBER('2-4-1'!AC36),'2-4-1'!AC36,IF(ISNUMBER('2-4-1'!AA36),'2-4-1'!AA36,IF(ISNUMBER('2-4-1'!Z36),'2-4-1'!Z36,IF(ISNUMBER('2-4-1'!Y36),'2-4-1'!Y36,"XXX")))))</f>
        <v>7.3</v>
      </c>
      <c r="O36" s="189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189">
        <f>IF(ISNUMBER('2-5-1'!H268), '2-5-1'!H268, "XXX")</f>
        <v>0.27320694923400879</v>
      </c>
      <c r="Q36" s="189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189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189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189">
        <f>IF(ISNUMBER('2-7-1'!M36), '2-7-1'!M36, "XXX")</f>
        <v>0.6150627136111112</v>
      </c>
      <c r="U36" s="189">
        <f>IF(ISNUMBER('2-7-2'!M36), '2-7-2'!M36, "XXX")</f>
        <v>0.56000000000000005</v>
      </c>
      <c r="V36" s="189">
        <f>IF(ISNUMBER('2-8-1'!M36), '2-8-1'!M36, "XXX")</f>
        <v>0.54251723379629635</v>
      </c>
      <c r="W36" s="189">
        <f>IF(ISNUMBER('2-8-2'!M36), '2-8-2'!M36, "XXX")</f>
        <v>0.4994363586222223</v>
      </c>
      <c r="X36" s="189">
        <f>IF(ISNUMBER('3-1'!O35), '3-1'!O35, "XXX")</f>
        <v>0.89900000000000002</v>
      </c>
      <c r="Y36" s="189">
        <f>'3-2'!W35</f>
        <v>1.154765606</v>
      </c>
    </row>
    <row r="37" spans="1:25" ht="15">
      <c r="A37" s="155" t="s">
        <v>46</v>
      </c>
      <c r="B37" s="158" t="s">
        <v>46</v>
      </c>
      <c r="C37" s="189">
        <f>IF(ISNUMBER('1-1'!N37),'1-1'!N37, "XXX")</f>
        <v>8.4</v>
      </c>
      <c r="D37" s="189" t="str">
        <f>IF(UCDP!AE37, UCDP!AE37, "0.0")</f>
        <v>0.0</v>
      </c>
      <c r="E37" s="189">
        <f>IF(ISNUMBER('1-3'!Q37), '1-3'!Q37, IF(ISNUMBER('1-3'!P37), '1-3'!P37, IF(ISNUMBER('1-3'!O37), '1-3'!O37, "XXX")))</f>
        <v>45.130811137500004</v>
      </c>
      <c r="F37" s="189">
        <f>IF(ISNUMBER('1-4'!AU37),'1-4'!AU37, IF(ISNUMBER('1-4'!AV37),'1-4'!AV37, IF(ISNUMBER('1-4'!AT37),'1-4'!AT37, IF(ISNUMBER('1-4'!AS37),'1-4'!AS37, IF(ISNUMBER('1-4'!AR37),'1-4'!AR37, "XXX")))))</f>
        <v>3</v>
      </c>
      <c r="G37" s="189">
        <f>IF(ISNUMBER('1-5'!N36), '1-5'!N36, "XXX")</f>
        <v>7.3</v>
      </c>
      <c r="H37" s="189">
        <f>IF(ISNUMBER('2-1-1'!M37), '2-1-1'!M37, "XXX")</f>
        <v>0.47879468295393368</v>
      </c>
      <c r="I37" s="189">
        <f>IF(ISNUMBER('2-1-2'!G36),'2-1-2'!G36, IF(ISNUMBER('2-1-2'!F36),'2-1-2'!F36, IF(ISNUMBER('2-1-2'!H36),'2-1-2'!H36, "XXX")))</f>
        <v>0.50339999999999996</v>
      </c>
      <c r="J37" s="189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189">
        <f>IF(ISNUMBER('2-2-2'!M37),'2-2-2'!M37, "XXX")</f>
        <v>0.27898719708333336</v>
      </c>
      <c r="L37" s="189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189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189">
        <f>IF(ISNUMBER('2-4-1'!AB37),'2-4-1'!AB37,IF(ISNUMBER('2-4-1'!AC37),'2-4-1'!AC37,IF(ISNUMBER('2-4-1'!AA37),'2-4-1'!AA37,IF(ISNUMBER('2-4-1'!Z37),'2-4-1'!Z37,IF(ISNUMBER('2-4-1'!Y37),'2-4-1'!Y37,"XXX")))))</f>
        <v>1.2</v>
      </c>
      <c r="O37" s="189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189">
        <f>IF(ISNUMBER('2-5-1'!H269), '2-5-1'!H269, "XXX")</f>
        <v>2E-3</v>
      </c>
      <c r="Q37" s="189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189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189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189">
        <f>IF(ISNUMBER('2-7-1'!M37), '2-7-1'!M37, "XXX")</f>
        <v>0.43988894622222224</v>
      </c>
      <c r="U37" s="189">
        <f>IF(ISNUMBER('2-7-2'!M37), '2-7-2'!M37, "XXX")</f>
        <v>0.35</v>
      </c>
      <c r="V37" s="189">
        <f>IF(ISNUMBER('2-8-1'!M37), '2-8-1'!M37, "XXX")</f>
        <v>0.47660710192592604</v>
      </c>
      <c r="W37" s="189">
        <f>IF(ISNUMBER('2-8-2'!M37), '2-8-2'!M37, "XXX")</f>
        <v>0.35480829741111114</v>
      </c>
      <c r="X37" s="189">
        <f>IF(ISNUMBER('3-1'!O36), '3-1'!O36, "XXX")</f>
        <v>0.54400000000000004</v>
      </c>
      <c r="Y37" s="189">
        <f>'3-2'!W36</f>
        <v>-0.17086890299999999</v>
      </c>
    </row>
    <row r="38" spans="1:25" ht="15">
      <c r="A38" s="155" t="s">
        <v>47</v>
      </c>
      <c r="B38" s="158" t="s">
        <v>47</v>
      </c>
      <c r="C38" s="189">
        <f>IF(ISNUMBER('1-1'!N38),'1-1'!N38, "XXX")</f>
        <v>4.5999999999999996</v>
      </c>
      <c r="D38" s="189" t="str">
        <f>IF(UCDP!AE38, UCDP!AE38, "0.0")</f>
        <v>0.0</v>
      </c>
      <c r="E38" s="189">
        <f>IF(ISNUMBER('1-3'!Q38), '1-3'!Q38, IF(ISNUMBER('1-3'!P38), '1-3'!P38, IF(ISNUMBER('1-3'!O38), '1-3'!O38, "XXX")))</f>
        <v>78.710130840889818</v>
      </c>
      <c r="F38" s="189">
        <f>IF(ISNUMBER('1-4'!AU38),'1-4'!AU38, IF(ISNUMBER('1-4'!AV38),'1-4'!AV38, IF(ISNUMBER('1-4'!AT38),'1-4'!AT38, IF(ISNUMBER('1-4'!AS38),'1-4'!AS38, IF(ISNUMBER('1-4'!AR38),'1-4'!AR38, "XXX")))))</f>
        <v>2</v>
      </c>
      <c r="G38" s="189">
        <f>IF(ISNUMBER('1-5'!N37), '1-5'!N37, "XXX")</f>
        <v>3.2</v>
      </c>
      <c r="H38" s="189">
        <f>IF(ISNUMBER('2-1-1'!M38), '2-1-1'!M38, "XXX")</f>
        <v>0.78223298116694051</v>
      </c>
      <c r="I38" s="189">
        <f>IF(ISNUMBER('2-1-2'!G37),'2-1-2'!G37, IF(ISNUMBER('2-1-2'!F37),'2-1-2'!F37, IF(ISNUMBER('2-1-2'!H37),'2-1-2'!H37, "XXX")))</f>
        <v>0.72929999999999995</v>
      </c>
      <c r="J38" s="189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189">
        <f>IF(ISNUMBER('2-2-2'!M38),'2-2-2'!M38, "XXX")</f>
        <v>0.56205169762500007</v>
      </c>
      <c r="L38" s="189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189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189">
        <f>IF(ISNUMBER('2-4-1'!AB38),'2-4-1'!AB38,IF(ISNUMBER('2-4-1'!AC38),'2-4-1'!AC38,IF(ISNUMBER('2-4-1'!AA38),'2-4-1'!AA38,IF(ISNUMBER('2-4-1'!Z38),'2-4-1'!Z38,IF(ISNUMBER('2-4-1'!Y38),'2-4-1'!Y38,"XXX")))))</f>
        <v>14.7</v>
      </c>
      <c r="O38" s="189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189">
        <f>IF(ISNUMBER('2-5-1'!H270), '2-5-1'!H270, "XXX")</f>
        <v>0.64542903900146487</v>
      </c>
      <c r="Q38" s="189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189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189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189">
        <f>IF(ISNUMBER('2-7-1'!M38), '2-7-1'!M38, "XXX")</f>
        <v>0.56788517105555547</v>
      </c>
      <c r="U38" s="189">
        <f>IF(ISNUMBER('2-7-2'!M38), '2-7-2'!M38, "XXX")</f>
        <v>0.48</v>
      </c>
      <c r="V38" s="189">
        <f>IF(ISNUMBER('2-8-1'!M38), '2-8-1'!M38, "XXX")</f>
        <v>0.4603444956296297</v>
      </c>
      <c r="W38" s="189">
        <f>IF(ISNUMBER('2-8-2'!M38), '2-8-2'!M38, "XXX")</f>
        <v>0.35771838162222225</v>
      </c>
      <c r="X38" s="189">
        <f>IF(ISNUMBER('3-1'!O37), '3-1'!O37, "XXX")</f>
        <v>0.73299999999999998</v>
      </c>
      <c r="Y38" s="189">
        <f>'3-2'!W37</f>
        <v>0.52309149499999996</v>
      </c>
    </row>
    <row r="39" spans="1:25" ht="15">
      <c r="A39" s="155" t="s">
        <v>48</v>
      </c>
      <c r="B39" s="158" t="s">
        <v>48</v>
      </c>
      <c r="C39" s="189">
        <f>IF(ISNUMBER('1-1'!N39),'1-1'!N39, "XXX")</f>
        <v>8.4</v>
      </c>
      <c r="D39" s="189" t="str">
        <f>IF(UCDP!AE39, UCDP!AE39, "0.0")</f>
        <v>0.0</v>
      </c>
      <c r="E39" s="189">
        <f>IF(ISNUMBER('1-3'!Q39), '1-3'!Q39, IF(ISNUMBER('1-3'!P39), '1-3'!P39, IF(ISNUMBER('1-3'!O39), '1-3'!O39, "XXX")))</f>
        <v>83.820604107951965</v>
      </c>
      <c r="F39" s="189">
        <f>IF(ISNUMBER('1-4'!AU39),'1-4'!AU39, IF(ISNUMBER('1-4'!AV39),'1-4'!AV39, IF(ISNUMBER('1-4'!AT39),'1-4'!AT39, IF(ISNUMBER('1-4'!AS39),'1-4'!AS39, IF(ISNUMBER('1-4'!AR39),'1-4'!AR39, "XXX")))))</f>
        <v>1</v>
      </c>
      <c r="G39" s="189">
        <f>IF(ISNUMBER('1-5'!N38), '1-5'!N38, "XXX")</f>
        <v>2.8</v>
      </c>
      <c r="H39" s="189">
        <f>IF(ISNUMBER('2-1-1'!M39), '2-1-1'!M39, "XXX")</f>
        <v>0.74909949295744294</v>
      </c>
      <c r="I39" s="189">
        <f>IF(ISNUMBER('2-1-2'!G38),'2-1-2'!G38, IF(ISNUMBER('2-1-2'!F38),'2-1-2'!F38, IF(ISNUMBER('2-1-2'!H38),'2-1-2'!H38, "XXX")))</f>
        <v>0.90569999999999995</v>
      </c>
      <c r="J39" s="189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189">
        <f>IF(ISNUMBER('2-2-2'!M39),'2-2-2'!M39, "XXX")</f>
        <v>0.67579528891666651</v>
      </c>
      <c r="L39" s="189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189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189">
        <f>IF(ISNUMBER('2-4-1'!AB39),'2-4-1'!AB39,IF(ISNUMBER('2-4-1'!AC39),'2-4-1'!AC39,IF(ISNUMBER('2-4-1'!AA39),'2-4-1'!AA39,IF(ISNUMBER('2-4-1'!Z39),'2-4-1'!Z39,IF(ISNUMBER('2-4-1'!Y39),'2-4-1'!Y39,"XXX")))))</f>
        <v>12.7</v>
      </c>
      <c r="O39" s="189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189" t="str">
        <f>IF(ISNUMBER('2-5-1'!H271), '2-5-1'!H271, "XXX")</f>
        <v>XXX</v>
      </c>
      <c r="Q39" s="189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189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189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189">
        <f>IF(ISNUMBER('2-7-1'!M39), '2-7-1'!M39, "XXX")</f>
        <v>0.68649213050000002</v>
      </c>
      <c r="U39" s="189">
        <f>IF(ISNUMBER('2-7-2'!M39), '2-7-2'!M39, "XXX")</f>
        <v>0.59</v>
      </c>
      <c r="V39" s="189">
        <f>IF(ISNUMBER('2-8-1'!M39), '2-8-1'!M39, "XXX")</f>
        <v>0.61365605724074068</v>
      </c>
      <c r="W39" s="189">
        <f>IF(ISNUMBER('2-8-2'!M39), '2-8-2'!M39, "XXX")</f>
        <v>0.55561180244444441</v>
      </c>
      <c r="X39" s="189">
        <f>IF(ISNUMBER('3-1'!O38), '3-1'!O38, "XXX")</f>
        <v>0.85</v>
      </c>
      <c r="Y39" s="189">
        <f>'3-2'!W38</f>
        <v>1.107759953</v>
      </c>
    </row>
    <row r="40" spans="1:25" ht="15">
      <c r="A40" s="155" t="s">
        <v>243</v>
      </c>
      <c r="B40" s="158" t="s">
        <v>49</v>
      </c>
      <c r="C40" s="189">
        <f>IF(ISNUMBER('1-1'!N40),'1-1'!N40, "XXX")</f>
        <v>2.1</v>
      </c>
      <c r="D40" s="189" t="str">
        <f>IF(UCDP!AE40, UCDP!AE40, "0.0")</f>
        <v>0.0</v>
      </c>
      <c r="E40" s="189">
        <f>IF(ISNUMBER('1-3'!Q40), '1-3'!Q40, IF(ISNUMBER('1-3'!P40), '1-3'!P40, IF(ISNUMBER('1-3'!O40), '1-3'!O40, "XXX")))</f>
        <v>86.195330802118647</v>
      </c>
      <c r="F40" s="189">
        <f>IF(ISNUMBER('1-4'!AU40),'1-4'!AU40, IF(ISNUMBER('1-4'!AV40),'1-4'!AV40, IF(ISNUMBER('1-4'!AT40),'1-4'!AT40, IF(ISNUMBER('1-4'!AS40),'1-4'!AS40, IF(ISNUMBER('1-4'!AR40),'1-4'!AR40, "XXX")))))</f>
        <v>1</v>
      </c>
      <c r="G40" s="189">
        <f>IF(ISNUMBER('1-5'!N39), '1-5'!N39, "XXX")</f>
        <v>2.2000000000000002</v>
      </c>
      <c r="H40" s="189">
        <f>IF(ISNUMBER('2-1-1'!M40), '2-1-1'!M40, "XXX")</f>
        <v>0.83807353484804936</v>
      </c>
      <c r="I40" s="189">
        <f>IF(ISNUMBER('2-1-2'!G39),'2-1-2'!G39, IF(ISNUMBER('2-1-2'!F39),'2-1-2'!F39, IF(ISNUMBER('2-1-2'!H39),'2-1-2'!H39, "XXX")))</f>
        <v>0.81399999999999995</v>
      </c>
      <c r="J40" s="189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189">
        <f>IF(ISNUMBER('2-2-2'!M40),'2-2-2'!M40, "XXX")</f>
        <v>0.58371431041666666</v>
      </c>
      <c r="L40" s="189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189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189">
        <f>IF(ISNUMBER('2-4-1'!AB40),'2-4-1'!AB40,IF(ISNUMBER('2-4-1'!AC40),'2-4-1'!AC40,IF(ISNUMBER('2-4-1'!AA40),'2-4-1'!AA40,IF(ISNUMBER('2-4-1'!Z40),'2-4-1'!Z40,IF(ISNUMBER('2-4-1'!Y40),'2-4-1'!Y40,"XXX")))))</f>
        <v>12</v>
      </c>
      <c r="O40" s="189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189">
        <f>IF(ISNUMBER('2-5-1'!H272), '2-5-1'!H272, "XXX")</f>
        <v>0.15703710317611694</v>
      </c>
      <c r="Q40" s="189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189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189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189">
        <f>IF(ISNUMBER('2-7-1'!M40), '2-7-1'!M40, "XXX")</f>
        <v>0.70277428627777783</v>
      </c>
      <c r="U40" s="189">
        <f>IF(ISNUMBER('2-7-2'!M40), '2-7-2'!M40, "XXX")</f>
        <v>0.59</v>
      </c>
      <c r="V40" s="189">
        <f>IF(ISNUMBER('2-8-1'!M40), '2-8-1'!M40, "XXX")</f>
        <v>0.53004773016666662</v>
      </c>
      <c r="W40" s="189">
        <f>IF(ISNUMBER('2-8-2'!M40), '2-8-2'!M40, "XXX")</f>
        <v>0.43977961935555554</v>
      </c>
      <c r="X40" s="189">
        <f>IF(ISNUMBER('3-1'!O39), '3-1'!O39, "XXX")</f>
        <v>0.80800000000000005</v>
      </c>
      <c r="Y40" s="189">
        <f>'3-2'!W39</f>
        <v>0.89806950100000005</v>
      </c>
    </row>
    <row r="41" spans="1:25" ht="15">
      <c r="A41" s="155" t="s">
        <v>50</v>
      </c>
      <c r="B41" s="158" t="s">
        <v>50</v>
      </c>
      <c r="C41" s="189">
        <f>IF(ISNUMBER('1-1'!N41),'1-1'!N41, "XXX")</f>
        <v>0.7</v>
      </c>
      <c r="D41" s="189" t="str">
        <f>IF(UCDP!AE41, UCDP!AE41, "0.0")</f>
        <v>0.0</v>
      </c>
      <c r="E41" s="189">
        <f>IF(ISNUMBER('1-3'!Q41), '1-3'!Q41, IF(ISNUMBER('1-3'!P41), '1-3'!P41, IF(ISNUMBER('1-3'!O41), '1-3'!O41, "XXX")))</f>
        <v>87.411765748672309</v>
      </c>
      <c r="F41" s="189">
        <f>IF(ISNUMBER('1-4'!AU41),'1-4'!AU41, IF(ISNUMBER('1-4'!AV41),'1-4'!AV41, IF(ISNUMBER('1-4'!AT41),'1-4'!AT41, IF(ISNUMBER('1-4'!AS41),'1-4'!AS41, IF(ISNUMBER('1-4'!AR41),'1-4'!AR41, "XXX")))))</f>
        <v>1</v>
      </c>
      <c r="G41" s="189">
        <f>IF(ISNUMBER('1-5'!N40), '1-5'!N40, "XXX")</f>
        <v>1.7</v>
      </c>
      <c r="H41" s="189">
        <f>IF(ISNUMBER('2-1-1'!M41), '2-1-1'!M41, "XXX")</f>
        <v>0.87094118056429148</v>
      </c>
      <c r="I41" s="189">
        <f>IF(ISNUMBER('2-1-2'!G40),'2-1-2'!G40, IF(ISNUMBER('2-1-2'!F40),'2-1-2'!F40, IF(ISNUMBER('2-1-2'!H40),'2-1-2'!H40, "XXX")))</f>
        <v>0.99790000000000001</v>
      </c>
      <c r="J41" s="189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189">
        <f>IF(ISNUMBER('2-2-2'!M41),'2-2-2'!M41, "XXX")</f>
        <v>0.87256293687500008</v>
      </c>
      <c r="L41" s="189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189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189">
        <f>IF(ISNUMBER('2-4-1'!AB41),'2-4-1'!AB41,IF(ISNUMBER('2-4-1'!AC41),'2-4-1'!AC41,IF(ISNUMBER('2-4-1'!AA41),'2-4-1'!AA41,IF(ISNUMBER('2-4-1'!Z41),'2-4-1'!Z41,IF(ISNUMBER('2-4-1'!Y41),'2-4-1'!Y41,"XXX")))))</f>
        <v>22.2</v>
      </c>
      <c r="O41" s="189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189">
        <f>IF(ISNUMBER('2-5-1'!H273), '2-5-1'!H273, "XXX")</f>
        <v>1</v>
      </c>
      <c r="Q41" s="189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189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189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189">
        <f>IF(ISNUMBER('2-7-1'!M41), '2-7-1'!M41, "XXX")</f>
        <v>0.80906072722222233</v>
      </c>
      <c r="U41" s="189">
        <f>IF(ISNUMBER('2-7-2'!M41), '2-7-2'!M41, "XXX")</f>
        <v>0.88</v>
      </c>
      <c r="V41" s="189">
        <f>IF(ISNUMBER('2-8-1'!M41), '2-8-1'!M41, "XXX")</f>
        <v>0.67789586385185185</v>
      </c>
      <c r="W41" s="189">
        <f>IF(ISNUMBER('2-8-2'!M41), '2-8-2'!M41, "XXX")</f>
        <v>0.73306849272222219</v>
      </c>
      <c r="X41" s="189">
        <f>IF(ISNUMBER('3-1'!O40), '3-1'!O40, "XXX")</f>
        <v>0.91100000000000003</v>
      </c>
      <c r="Y41" s="189">
        <f>'3-2'!W40</f>
        <v>1.5980153079999999</v>
      </c>
    </row>
    <row r="42" spans="1:25" ht="15">
      <c r="A42" s="155" t="s">
        <v>51</v>
      </c>
      <c r="B42" s="158" t="s">
        <v>51</v>
      </c>
      <c r="C42" s="189">
        <f>IF(ISNUMBER('1-1'!N42),'1-1'!N42, "XXX")</f>
        <v>4.8</v>
      </c>
      <c r="D42" s="189" t="str">
        <f>IF(UCDP!AE42, UCDP!AE42, "0.0")</f>
        <v>0.0</v>
      </c>
      <c r="E42" s="189">
        <f>IF(ISNUMBER('1-3'!Q42), '1-3'!Q42, IF(ISNUMBER('1-3'!P42), '1-3'!P42, IF(ISNUMBER('1-3'!O42), '1-3'!O42, "XXX")))</f>
        <v>61.667474963601698</v>
      </c>
      <c r="F42" s="189">
        <f>IF(ISNUMBER('1-4'!AU42),'1-4'!AU42, IF(ISNUMBER('1-4'!AV42),'1-4'!AV42, IF(ISNUMBER('1-4'!AT42),'1-4'!AT42, IF(ISNUMBER('1-4'!AS42),'1-4'!AS42, IF(ISNUMBER('1-4'!AR42),'1-4'!AR42, "XXX")))))</f>
        <v>2</v>
      </c>
      <c r="G42" s="189">
        <f>IF(ISNUMBER('1-5'!N41), '1-5'!N41, "XXX")</f>
        <v>5.3</v>
      </c>
      <c r="H42" s="189">
        <f>IF(ISNUMBER('2-1-1'!M42), '2-1-1'!M42, "XXX")</f>
        <v>0.64915229839425836</v>
      </c>
      <c r="I42" s="189">
        <f>IF(ISNUMBER('2-1-2'!G41),'2-1-2'!G41, IF(ISNUMBER('2-1-2'!F41),'2-1-2'!F41, IF(ISNUMBER('2-1-2'!H41),'2-1-2'!H41, "XXX")))</f>
        <v>0.52790000000000004</v>
      </c>
      <c r="J42" s="189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189">
        <f>IF(ISNUMBER('2-2-2'!M42),'2-2-2'!M42, "XXX")</f>
        <v>0.54748211304166672</v>
      </c>
      <c r="L42" s="189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189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189">
        <f>IF(ISNUMBER('2-4-1'!AB42),'2-4-1'!AB42,IF(ISNUMBER('2-4-1'!AC42),'2-4-1'!AC42,IF(ISNUMBER('2-4-1'!AA42),'2-4-1'!AA42,IF(ISNUMBER('2-4-1'!Z42),'2-4-1'!Z42,IF(ISNUMBER('2-4-1'!Y42),'2-4-1'!Y42,"XXX")))))</f>
        <v>1.5</v>
      </c>
      <c r="O42" s="189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189">
        <f>IF(ISNUMBER('2-5-1'!H274), '2-5-1'!H274, "XXX")</f>
        <v>0.31864085197448733</v>
      </c>
      <c r="Q42" s="189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189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189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189">
        <f>IF(ISNUMBER('2-7-1'!M42), '2-7-1'!M42, "XXX")</f>
        <v>0.5250889672222222</v>
      </c>
      <c r="U42" s="189">
        <f>IF(ISNUMBER('2-7-2'!M42), '2-7-2'!M42, "XXX")</f>
        <v>0.3</v>
      </c>
      <c r="V42" s="189">
        <f>IF(ISNUMBER('2-8-1'!M42), '2-8-1'!M42, "XXX")</f>
        <v>0.46825729475925926</v>
      </c>
      <c r="W42" s="189">
        <f>IF(ISNUMBER('2-8-2'!M42), '2-8-2'!M42, "XXX")</f>
        <v>0.46500723227777774</v>
      </c>
      <c r="X42" s="189">
        <f>IF(ISNUMBER('3-1'!O41), '3-1'!O41, "XXX")</f>
        <v>0.50900000000000001</v>
      </c>
      <c r="Y42" s="189">
        <f>'3-2'!W41</f>
        <v>0.251788348</v>
      </c>
    </row>
    <row r="43" spans="1:25" ht="15">
      <c r="A43" s="155" t="s">
        <v>52</v>
      </c>
      <c r="B43" s="158" t="s">
        <v>52</v>
      </c>
      <c r="C43" s="189">
        <f>IF(ISNUMBER('1-1'!N43),'1-1'!N43, "XXX")</f>
        <v>5.7</v>
      </c>
      <c r="D43" s="189" t="str">
        <f>IF(UCDP!AE43, UCDP!AE43, "0.0")</f>
        <v>0.0</v>
      </c>
      <c r="E43" s="189">
        <f>IF(ISNUMBER('1-3'!Q43), '1-3'!Q43, IF(ISNUMBER('1-3'!P43), '1-3'!P43, IF(ISNUMBER('1-3'!O43), '1-3'!O43, "XXX")))</f>
        <v>70.712088171906771</v>
      </c>
      <c r="F43" s="189">
        <f>IF(ISNUMBER('1-4'!AU43),'1-4'!AU43, IF(ISNUMBER('1-4'!AV43),'1-4'!AV43, IF(ISNUMBER('1-4'!AT43),'1-4'!AT43, IF(ISNUMBER('1-4'!AS43),'1-4'!AS43, IF(ISNUMBER('1-4'!AR43),'1-4'!AR43, "XXX")))))</f>
        <v>3</v>
      </c>
      <c r="G43" s="189">
        <f>IF(ISNUMBER('1-5'!N42), '1-5'!N42, "XXX")</f>
        <v>4.2</v>
      </c>
      <c r="H43" s="189">
        <f>IF(ISNUMBER('2-1-1'!M43), '2-1-1'!M43, "XXX")</f>
        <v>0.69131077996684287</v>
      </c>
      <c r="I43" s="189">
        <f>IF(ISNUMBER('2-1-2'!G42),'2-1-2'!G42, IF(ISNUMBER('2-1-2'!F42),'2-1-2'!F42, IF(ISNUMBER('2-1-2'!H42),'2-1-2'!H42, "XXX")))</f>
        <v>0.51329999999999998</v>
      </c>
      <c r="J43" s="189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189">
        <f>IF(ISNUMBER('2-2-2'!M43),'2-2-2'!M43, "XXX")</f>
        <v>0.50838069125000007</v>
      </c>
      <c r="L43" s="189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189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189">
        <f>IF(ISNUMBER('2-4-1'!AB43),'2-4-1'!AB43,IF(ISNUMBER('2-4-1'!AC43),'2-4-1'!AC43,IF(ISNUMBER('2-4-1'!AA43),'2-4-1'!AA43,IF(ISNUMBER('2-4-1'!Z43),'2-4-1'!Z43,IF(ISNUMBER('2-4-1'!Y43),'2-4-1'!Y43,"XXX")))))</f>
        <v>5.2</v>
      </c>
      <c r="O43" s="189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189">
        <f>IF(ISNUMBER('2-5-1'!H275), '2-5-1'!H275, "XXX")</f>
        <v>0.29986422061920165</v>
      </c>
      <c r="Q43" s="189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189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189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189">
        <f>IF(ISNUMBER('2-7-1'!M43), '2-7-1'!M43, "XXX")</f>
        <v>0.47192528250000004</v>
      </c>
      <c r="U43" s="189">
        <f>IF(ISNUMBER('2-7-2'!M43), '2-7-2'!M43, "XXX")</f>
        <v>0.34</v>
      </c>
      <c r="V43" s="189">
        <f>IF(ISNUMBER('2-8-1'!M43), '2-8-1'!M43, "XXX")</f>
        <v>0.42139963748148146</v>
      </c>
      <c r="W43" s="189">
        <f>IF(ISNUMBER('2-8-2'!M43), '2-8-2'!M43, "XXX")</f>
        <v>0.41529244185555564</v>
      </c>
      <c r="X43" s="189">
        <f>IF(ISNUMBER('3-1'!O42), '3-1'!O42, "XXX")</f>
        <v>0.65500000000000003</v>
      </c>
      <c r="Y43" s="189">
        <f>'3-2'!W42</f>
        <v>0.106199682</v>
      </c>
    </row>
    <row r="44" spans="1:25" ht="15">
      <c r="A44" s="155" t="s">
        <v>188</v>
      </c>
      <c r="B44" s="158" t="s">
        <v>53</v>
      </c>
      <c r="C44" s="189">
        <f>IF(ISNUMBER('1-1'!N44),'1-1'!N44, "XXX")</f>
        <v>7.3</v>
      </c>
      <c r="D44" s="189">
        <f>IF(UCDP!AE44, UCDP!AE44, "0.0")</f>
        <v>5.2949643534258857E-2</v>
      </c>
      <c r="E44" s="189">
        <f>IF(ISNUMBER('1-3'!Q44), '1-3'!Q44, IF(ISNUMBER('1-3'!P44), '1-3'!P44, IF(ISNUMBER('1-3'!O44), '1-3'!O44, "XXX")))</f>
        <v>67.777380029929375</v>
      </c>
      <c r="F44" s="189">
        <f>IF(ISNUMBER('1-4'!AU44),'1-4'!AU44, IF(ISNUMBER('1-4'!AV44),'1-4'!AV44, IF(ISNUMBER('1-4'!AT44),'1-4'!AT44, IF(ISNUMBER('1-4'!AS44),'1-4'!AS44, IF(ISNUMBER('1-4'!AR44),'1-4'!AR44, "XXX")))))</f>
        <v>5</v>
      </c>
      <c r="G44" s="189">
        <f>IF(ISNUMBER('1-5'!N43), '1-5'!N43, "XXX")</f>
        <v>10</v>
      </c>
      <c r="H44" s="189">
        <f>IF(ISNUMBER('2-1-1'!M44), '2-1-1'!M44, "XXX")</f>
        <v>0.73050127782775032</v>
      </c>
      <c r="I44" s="189">
        <f>IF(ISNUMBER('2-1-2'!G43),'2-1-2'!G43, IF(ISNUMBER('2-1-2'!F43),'2-1-2'!F43, IF(ISNUMBER('2-1-2'!H43),'2-1-2'!H43, "XXX")))</f>
        <v>0.46829999999999999</v>
      </c>
      <c r="J44" s="189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189">
        <f>IF(ISNUMBER('2-2-2'!M44),'2-2-2'!M44, "XXX")</f>
        <v>0.47077099875</v>
      </c>
      <c r="L44" s="189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189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189">
        <f>IF(ISNUMBER('2-4-1'!AB44),'2-4-1'!AB44,IF(ISNUMBER('2-4-1'!AC44),'2-4-1'!AC44,IF(ISNUMBER('2-4-1'!AA44),'2-4-1'!AA44,IF(ISNUMBER('2-4-1'!Z44),'2-4-1'!Z44,IF(ISNUMBER('2-4-1'!Y44),'2-4-1'!Y44,"XXX")))))</f>
        <v>9.5</v>
      </c>
      <c r="O44" s="189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189">
        <f>IF(ISNUMBER('2-5-1'!H276), '2-5-1'!H276, "XXX")</f>
        <v>0.61390299797058101</v>
      </c>
      <c r="Q44" s="189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189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189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189">
        <f>IF(ISNUMBER('2-7-1'!M44), '2-7-1'!M44, "XXX")</f>
        <v>0.4884642388888889</v>
      </c>
      <c r="U44" s="189">
        <f>IF(ISNUMBER('2-7-2'!M44), '2-7-2'!M44, "XXX")</f>
        <v>0.35</v>
      </c>
      <c r="V44" s="189">
        <f>IF(ISNUMBER('2-8-1'!M44), '2-8-1'!M44, "XXX")</f>
        <v>0.59958827053703689</v>
      </c>
      <c r="W44" s="189">
        <f>IF(ISNUMBER('2-8-2'!M44), '2-8-2'!M44, "XXX")</f>
        <v>0.47600120305555549</v>
      </c>
      <c r="X44" s="189">
        <f>IF(ISNUMBER('3-1'!O43), '3-1'!O43, "XXX")</f>
        <v>0.17899999999999999</v>
      </c>
      <c r="Y44" s="189">
        <f>'3-2'!W43</f>
        <v>-1.350044727</v>
      </c>
    </row>
    <row r="45" spans="1:25" ht="15">
      <c r="A45" s="155" t="s">
        <v>54</v>
      </c>
      <c r="B45" s="158" t="s">
        <v>54</v>
      </c>
      <c r="C45" s="189">
        <f>IF(ISNUMBER('1-1'!N45),'1-1'!N45, "XXX")</f>
        <v>5.3</v>
      </c>
      <c r="D45" s="189" t="str">
        <f>IF(UCDP!AE45, UCDP!AE45, "0.0")</f>
        <v>0.0</v>
      </c>
      <c r="E45" s="189">
        <f>IF(ISNUMBER('1-3'!Q45), '1-3'!Q45, IF(ISNUMBER('1-3'!P45), '1-3'!P45, IF(ISNUMBER('1-3'!O45), '1-3'!O45, "XXX")))</f>
        <v>33.477420112499999</v>
      </c>
      <c r="F45" s="189">
        <f>IF(ISNUMBER('1-4'!AU45),'1-4'!AU45, IF(ISNUMBER('1-4'!AV45),'1-4'!AV45, IF(ISNUMBER('1-4'!AT45),'1-4'!AT45, IF(ISNUMBER('1-4'!AS45),'1-4'!AS45, IF(ISNUMBER('1-4'!AR45),'1-4'!AR45, "XXX")))))</f>
        <v>2</v>
      </c>
      <c r="G45" s="189">
        <f>IF(ISNUMBER('1-5'!N44), '1-5'!N44, "XXX")</f>
        <v>5.7</v>
      </c>
      <c r="H45" s="189">
        <f>IF(ISNUMBER('2-1-1'!M45), '2-1-1'!M45, "XXX")</f>
        <v>0.61020065475059926</v>
      </c>
      <c r="I45" s="189">
        <f>IF(ISNUMBER('2-1-2'!G44),'2-1-2'!G44, IF(ISNUMBER('2-1-2'!F44),'2-1-2'!F44, IF(ISNUMBER('2-1-2'!H44),'2-1-2'!H44, "XXX")))</f>
        <v>0.50849999999999995</v>
      </c>
      <c r="J45" s="189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189">
        <f>IF(ISNUMBER('2-2-2'!M45),'2-2-2'!M45, "XXX")</f>
        <v>0.40369362829166666</v>
      </c>
      <c r="L45" s="189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189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189">
        <f>IF(ISNUMBER('2-4-1'!AB45),'2-4-1'!AB45,IF(ISNUMBER('2-4-1'!AC45),'2-4-1'!AC45,IF(ISNUMBER('2-4-1'!AA45),'2-4-1'!AA45,IF(ISNUMBER('2-4-1'!Z45),'2-4-1'!Z45,IF(ISNUMBER('2-4-1'!Y45),'2-4-1'!Y45,"XXX")))))</f>
        <v>5.4</v>
      </c>
      <c r="O45" s="189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189">
        <f>IF(ISNUMBER('2-5-1'!H277), '2-5-1'!H277, "XXX")</f>
        <v>0.28195548057556152</v>
      </c>
      <c r="Q45" s="189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189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189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189">
        <f>IF(ISNUMBER('2-7-1'!M45), '2-7-1'!M45, "XXX")</f>
        <v>0.42030501627777772</v>
      </c>
      <c r="U45" s="189">
        <f>IF(ISNUMBER('2-7-2'!M45), '2-7-2'!M45, "XXX")</f>
        <v>0.35</v>
      </c>
      <c r="V45" s="189">
        <f>IF(ISNUMBER('2-8-1'!M45), '2-8-1'!M45, "XXX")</f>
        <v>0.46641497262962955</v>
      </c>
      <c r="W45" s="189">
        <f>IF(ISNUMBER('2-8-2'!M45), '2-8-2'!M45, "XXX")</f>
        <v>0.39000880715555558</v>
      </c>
      <c r="X45" s="189">
        <f>IF(ISNUMBER('3-1'!O44), '3-1'!O44, "XXX")</f>
        <v>0.64</v>
      </c>
      <c r="Y45" s="189">
        <f>'3-2'!W44</f>
        <v>0.19122858300000001</v>
      </c>
    </row>
    <row r="46" spans="1:25" ht="15">
      <c r="A46" s="155" t="s">
        <v>55</v>
      </c>
      <c r="B46" s="158" t="s">
        <v>55</v>
      </c>
      <c r="C46" s="189">
        <f>IF(ISNUMBER('1-1'!N46),'1-1'!N46, "XXX")</f>
        <v>3.7</v>
      </c>
      <c r="D46" s="189" t="str">
        <f>IF(UCDP!AE46, UCDP!AE46, "0.0")</f>
        <v>0.0</v>
      </c>
      <c r="E46" s="189">
        <f>IF(ISNUMBER('1-3'!Q46), '1-3'!Q46, IF(ISNUMBER('1-3'!P46), '1-3'!P46, IF(ISNUMBER('1-3'!O46), '1-3'!O46, "XXX")))</f>
        <v>91.771898066553675</v>
      </c>
      <c r="F46" s="189">
        <f>IF(ISNUMBER('1-4'!AU46),'1-4'!AU46, IF(ISNUMBER('1-4'!AV46),'1-4'!AV46, IF(ISNUMBER('1-4'!AT46),'1-4'!AT46, IF(ISNUMBER('1-4'!AS46),'1-4'!AS46, IF(ISNUMBER('1-4'!AR46),'1-4'!AR46, "XXX")))))</f>
        <v>1</v>
      </c>
      <c r="G46" s="189">
        <f>IF(ISNUMBER('1-5'!N45), '1-5'!N45, "XXX")</f>
        <v>1.7</v>
      </c>
      <c r="H46" s="189">
        <f>IF(ISNUMBER('2-1-1'!M46), '2-1-1'!M46, "XXX")</f>
        <v>0.75773861682007781</v>
      </c>
      <c r="I46" s="189">
        <f>IF(ISNUMBER('2-1-2'!G45),'2-1-2'!G45, IF(ISNUMBER('2-1-2'!F45),'2-1-2'!F45, IF(ISNUMBER('2-1-2'!H45),'2-1-2'!H45, "XXX")))</f>
        <v>0.92120000000000002</v>
      </c>
      <c r="J46" s="189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189">
        <f>IF(ISNUMBER('2-2-2'!M46),'2-2-2'!M46, "XXX")</f>
        <v>0.76692579587499987</v>
      </c>
      <c r="L46" s="189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189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189">
        <f>IF(ISNUMBER('2-4-1'!AB46),'2-4-1'!AB46,IF(ISNUMBER('2-4-1'!AC46),'2-4-1'!AC46,IF(ISNUMBER('2-4-1'!AA46),'2-4-1'!AA46,IF(ISNUMBER('2-4-1'!Z46),'2-4-1'!Z46,IF(ISNUMBER('2-4-1'!Y46),'2-4-1'!Y46,"XXX")))))</f>
        <v>13</v>
      </c>
      <c r="O46" s="189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189">
        <f>IF(ISNUMBER('2-5-1'!H278), '2-5-1'!H278, "XXX")</f>
        <v>0.62287850379943843</v>
      </c>
      <c r="Q46" s="189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189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189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189">
        <f>IF(ISNUMBER('2-7-1'!M46), '2-7-1'!M46, "XXX")</f>
        <v>0.79130146238888888</v>
      </c>
      <c r="U46" s="189">
        <f>IF(ISNUMBER('2-7-2'!M46), '2-7-2'!M46, "XXX")</f>
        <v>0.73</v>
      </c>
      <c r="V46" s="189">
        <f>IF(ISNUMBER('2-8-1'!M46), '2-8-1'!M46, "XXX")</f>
        <v>0.60842380701851839</v>
      </c>
      <c r="W46" s="189">
        <f>IF(ISNUMBER('2-8-2'!M46), '2-8-2'!M46, "XXX")</f>
        <v>0.66342210773333321</v>
      </c>
      <c r="X46" s="189">
        <f>IF(ISNUMBER('3-1'!O45), '3-1'!O45, "XXX")</f>
        <v>0.88900000000000001</v>
      </c>
      <c r="Y46" s="189">
        <f>'3-2'!W45</f>
        <v>1.2386784550000001</v>
      </c>
    </row>
    <row r="47" spans="1:25" ht="15">
      <c r="A47" s="155" t="s">
        <v>56</v>
      </c>
      <c r="B47" s="158" t="s">
        <v>56</v>
      </c>
      <c r="C47" s="189">
        <f>IF(ISNUMBER('1-1'!N47),'1-1'!N47, "XXX")</f>
        <v>7.3</v>
      </c>
      <c r="D47" s="189" t="str">
        <f>IF(UCDP!AE47, UCDP!AE47, "0.0")</f>
        <v>0.0</v>
      </c>
      <c r="E47" s="189">
        <f>IF(ISNUMBER('1-3'!Q47), '1-3'!Q47, IF(ISNUMBER('1-3'!P47), '1-3'!P47, IF(ISNUMBER('1-3'!O47), '1-3'!O47, "XXX")))</f>
        <v>74.88035657259887</v>
      </c>
      <c r="F47" s="189">
        <f>IF(ISNUMBER('1-4'!AU47),'1-4'!AU47, IF(ISNUMBER('1-4'!AV47),'1-4'!AV47, IF(ISNUMBER('1-4'!AT47),'1-4'!AT47, IF(ISNUMBER('1-4'!AS47),'1-4'!AS47, IF(ISNUMBER('1-4'!AR47),'1-4'!AR47, "XXX")))))</f>
        <v>1</v>
      </c>
      <c r="G47" s="189">
        <f>IF(ISNUMBER('1-5'!N46), '1-5'!N46, "XXX")</f>
        <v>8.8000000000000007</v>
      </c>
      <c r="H47" s="189">
        <f>IF(ISNUMBER('2-1-1'!M47), '2-1-1'!M47, "XXX")</f>
        <v>0.53749717676239372</v>
      </c>
      <c r="I47" s="189">
        <f>IF(ISNUMBER('2-1-2'!G46),'2-1-2'!G46, IF(ISNUMBER('2-1-2'!F46),'2-1-2'!F46, IF(ISNUMBER('2-1-2'!H46),'2-1-2'!H46, "XXX")))</f>
        <v>0.35389999999999999</v>
      </c>
      <c r="J47" s="189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189">
        <f>IF(ISNUMBER('2-2-2'!M47),'2-2-2'!M47, "XXX")</f>
        <v>0.45009421504166669</v>
      </c>
      <c r="L47" s="189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189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189" t="str">
        <f>IF(ISNUMBER('2-4-1'!AB47),'2-4-1'!AB47,IF(ISNUMBER('2-4-1'!AC47),'2-4-1'!AC47,IF(ISNUMBER('2-4-1'!AA47),'2-4-1'!AA47,IF(ISNUMBER('2-4-1'!Z47),'2-4-1'!Z47,IF(ISNUMBER('2-4-1'!Y47),'2-4-1'!Y47,"XXX")))))</f>
        <v>XXX</v>
      </c>
      <c r="O47" s="189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189">
        <f>IF(ISNUMBER('2-5-1'!H279), '2-5-1'!H279, "XXX")</f>
        <v>0.30091000000000001</v>
      </c>
      <c r="Q47" s="189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189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189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189">
        <f>IF(ISNUMBER('2-7-1'!M47), '2-7-1'!M47, "XXX")</f>
        <v>0.5313985215</v>
      </c>
      <c r="U47" s="189">
        <f>IF(ISNUMBER('2-7-2'!M47), '2-7-2'!M47, "XXX")</f>
        <v>0.38</v>
      </c>
      <c r="V47" s="189">
        <f>IF(ISNUMBER('2-8-1'!M47), '2-8-1'!M47, "XXX")</f>
        <v>0.47589507811111109</v>
      </c>
      <c r="W47" s="189">
        <f>IF(ISNUMBER('2-8-2'!M47), '2-8-2'!M47, "XXX")</f>
        <v>0.38634167115555557</v>
      </c>
      <c r="X47" s="189">
        <f>IF(ISNUMBER('3-1'!O46), '3-1'!O46, "XXX")</f>
        <v>0.13700000000000001</v>
      </c>
      <c r="Y47" s="189">
        <f>'3-2'!W46</f>
        <v>-1.2511020900000001</v>
      </c>
    </row>
    <row r="48" spans="1:25" ht="15">
      <c r="A48" s="155" t="s">
        <v>57</v>
      </c>
      <c r="B48" s="158" t="s">
        <v>57</v>
      </c>
      <c r="C48" s="189">
        <f>IF(ISNUMBER('1-1'!N48),'1-1'!N48, "XXX")</f>
        <v>7.9</v>
      </c>
      <c r="D48" s="189">
        <f>IF(UCDP!AE48, UCDP!AE48, "0.0")</f>
        <v>0.10407787552222739</v>
      </c>
      <c r="E48" s="189">
        <f>IF(ISNUMBER('1-3'!Q48), '1-3'!Q48, IF(ISNUMBER('1-3'!P48), '1-3'!P48, IF(ISNUMBER('1-3'!O48), '1-3'!O48, "XXX")))</f>
        <v>61.942164791440675</v>
      </c>
      <c r="F48" s="189">
        <f>IF(ISNUMBER('1-4'!AU48),'1-4'!AU48, IF(ISNUMBER('1-4'!AV48),'1-4'!AV48, IF(ISNUMBER('1-4'!AT48),'1-4'!AT48, IF(ISNUMBER('1-4'!AS48),'1-4'!AS48, IF(ISNUMBER('1-4'!AR48),'1-4'!AR48, "XXX")))))</f>
        <v>4</v>
      </c>
      <c r="G48" s="189">
        <f>IF(ISNUMBER('1-5'!N47), '1-5'!N47, "XXX")</f>
        <v>8.1999999999999993</v>
      </c>
      <c r="H48" s="189">
        <f>IF(ISNUMBER('2-1-1'!M48), '2-1-1'!M48, "XXX")</f>
        <v>0.43397556303092871</v>
      </c>
      <c r="I48" s="189">
        <f>IF(ISNUMBER('2-1-2'!G47),'2-1-2'!G47, IF(ISNUMBER('2-1-2'!F47),'2-1-2'!F47, IF(ISNUMBER('2-1-2'!H47),'2-1-2'!H47, "XXX")))</f>
        <v>0.11940000000000001</v>
      </c>
      <c r="J48" s="189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189">
        <f>IF(ISNUMBER('2-2-2'!M48),'2-2-2'!M48, "XXX")</f>
        <v>0.21376812458333336</v>
      </c>
      <c r="L48" s="189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189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189">
        <f>IF(ISNUMBER('2-4-1'!AB48),'2-4-1'!AB48,IF(ISNUMBER('2-4-1'!AC48),'2-4-1'!AC48,IF(ISNUMBER('2-4-1'!AA48),'2-4-1'!AA48,IF(ISNUMBER('2-4-1'!Z48),'2-4-1'!Z48,IF(ISNUMBER('2-4-1'!Y48),'2-4-1'!Y48,"XXX")))))</f>
        <v>0.7</v>
      </c>
      <c r="O48" s="189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189">
        <f>IF(ISNUMBER('2-5-1'!H280), '2-5-1'!H280, "XXX")</f>
        <v>0.20459775924682616</v>
      </c>
      <c r="Q48" s="189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189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189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189">
        <f>IF(ISNUMBER('2-7-1'!M48), '2-7-1'!M48, "XXX")</f>
        <v>0.31091537472222225</v>
      </c>
      <c r="U48" s="189">
        <f>IF(ISNUMBER('2-7-2'!M48), '2-7-2'!M48, "XXX")</f>
        <v>0.34</v>
      </c>
      <c r="V48" s="189">
        <f>IF(ISNUMBER('2-8-1'!M48), '2-8-1'!M48, "XXX")</f>
        <v>0.34780252420370372</v>
      </c>
      <c r="W48" s="189">
        <f>IF(ISNUMBER('2-8-2'!M48), '2-8-2'!M48, "XXX")</f>
        <v>0.45489207243333335</v>
      </c>
      <c r="X48" s="189">
        <f>IF(ISNUMBER('3-1'!O47), '3-1'!O47, "XXX")</f>
        <v>0.33700000000000002</v>
      </c>
      <c r="Y48" s="189">
        <f>'3-2'!W47</f>
        <v>-0.97360849400000005</v>
      </c>
    </row>
    <row r="49" spans="1:25" ht="15">
      <c r="A49" s="155" t="s">
        <v>58</v>
      </c>
      <c r="B49" s="158" t="s">
        <v>58</v>
      </c>
      <c r="C49" s="189">
        <f>IF(ISNUMBER('1-1'!N49),'1-1'!N49, "XXX")</f>
        <v>7.1</v>
      </c>
      <c r="D49" s="189" t="str">
        <f>IF(UCDP!AE49, UCDP!AE49, "0.0")</f>
        <v>0.0</v>
      </c>
      <c r="E49" s="189" t="str">
        <f>IF(ISNUMBER('1-3'!Q49), '1-3'!Q49, IF(ISNUMBER('1-3'!P49), '1-3'!P49, IF(ISNUMBER('1-3'!O49), '1-3'!O49, "XXX")))</f>
        <v>XXX</v>
      </c>
      <c r="F49" s="189">
        <f>IF(ISNUMBER('1-4'!AU49),'1-4'!AU49, IF(ISNUMBER('1-4'!AV49),'1-4'!AV49, IF(ISNUMBER('1-4'!AT49),'1-4'!AT49, IF(ISNUMBER('1-4'!AS49),'1-4'!AS49, IF(ISNUMBER('1-4'!AR49),'1-4'!AR49, "XXX")))))</f>
        <v>2</v>
      </c>
      <c r="G49" s="189">
        <f>IF(ISNUMBER('1-5'!N48), '1-5'!N48, "XXX")</f>
        <v>6.3</v>
      </c>
      <c r="H49" s="189" t="str">
        <f>IF(ISNUMBER('2-1-1'!M49), '2-1-1'!M49, "XXX")</f>
        <v>XXX</v>
      </c>
      <c r="I49" s="189">
        <f>IF(ISNUMBER('2-1-2'!G48),'2-1-2'!G48, IF(ISNUMBER('2-1-2'!F48),'2-1-2'!F48, IF(ISNUMBER('2-1-2'!H48),'2-1-2'!H48, "XXX")))</f>
        <v>0.64680000000000004</v>
      </c>
      <c r="J49" s="189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'2016'!J49)))))))</f>
        <v>2.5187599999999999</v>
      </c>
      <c r="K49" s="189" t="str">
        <f>IF(ISNUMBER('2-2-2'!M49),'2-2-2'!M49, "XXX")</f>
        <v>XXX</v>
      </c>
      <c r="L49" s="189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189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189">
        <f>IF(ISNUMBER('2-4-1'!AB49),'2-4-1'!AB49,IF(ISNUMBER('2-4-1'!AC49),'2-4-1'!AC49,IF(ISNUMBER('2-4-1'!AA49),'2-4-1'!AA49,IF(ISNUMBER('2-4-1'!Z49),'2-4-1'!Z49,IF(ISNUMBER('2-4-1'!Y49),'2-4-1'!Y49,"XXX")))))</f>
        <v>2.5</v>
      </c>
      <c r="O49" s="189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189">
        <f>IF(ISNUMBER('2-5-1'!H281), '2-5-1'!H281, "XXX")</f>
        <v>0.14481496810913086</v>
      </c>
      <c r="Q49" s="189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189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189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189" t="str">
        <f>IF(ISNUMBER('2-7-1'!M49), '2-7-1'!M49, "XXX")</f>
        <v>XXX</v>
      </c>
      <c r="U49" s="189" t="str">
        <f>IF(ISNUMBER('2-7-2'!M49), '2-7-2'!M49, "XXX")</f>
        <v>XXX</v>
      </c>
      <c r="V49" s="189" t="str">
        <f>IF(ISNUMBER('2-8-1'!M49), '2-8-1'!M49, "XXX")</f>
        <v>XXX</v>
      </c>
      <c r="W49" s="189" t="str">
        <f>IF(ISNUMBER('2-8-2'!M49), '2-8-2'!M49, "XXX")</f>
        <v>XXX</v>
      </c>
      <c r="X49" s="189">
        <f>IF(ISNUMBER('3-1'!O48), '3-1'!O48, "XXX")</f>
        <v>0.39500000000000002</v>
      </c>
      <c r="Y49" s="189">
        <f>'3-2'!W48</f>
        <v>9.7022927999999994E-2</v>
      </c>
    </row>
    <row r="50" spans="1:25" ht="15">
      <c r="A50" s="155" t="s">
        <v>59</v>
      </c>
      <c r="B50" s="158" t="s">
        <v>59</v>
      </c>
      <c r="C50" s="189">
        <f>IF(ISNUMBER('1-1'!N50),'1-1'!N50, "XXX")</f>
        <v>1</v>
      </c>
      <c r="D50" s="189" t="str">
        <f>IF(UCDP!AE50, UCDP!AE50, "0.0")</f>
        <v>0.0</v>
      </c>
      <c r="E50" s="189">
        <f>IF(ISNUMBER('1-3'!Q50), '1-3'!Q50, IF(ISNUMBER('1-3'!P50), '1-3'!P50, IF(ISNUMBER('1-3'!O50), '1-3'!O50, "XXX")))</f>
        <v>97.261603130338983</v>
      </c>
      <c r="F50" s="189">
        <f>IF(ISNUMBER('1-4'!AU50),'1-4'!AU50, IF(ISNUMBER('1-4'!AV50),'1-4'!AV50, IF(ISNUMBER('1-4'!AT50),'1-4'!AT50, IF(ISNUMBER('1-4'!AS50),'1-4'!AS50, IF(ISNUMBER('1-4'!AR50),'1-4'!AR50, "XXX")))))</f>
        <v>2</v>
      </c>
      <c r="G50" s="189">
        <f>IF(ISNUMBER('1-5'!N49), '1-5'!N49, "XXX")</f>
        <v>0.7</v>
      </c>
      <c r="H50" s="189">
        <f>IF(ISNUMBER('2-1-1'!M50), '2-1-1'!M50, "XXX")</f>
        <v>0.83398758240599791</v>
      </c>
      <c r="I50" s="189">
        <f>IF(ISNUMBER('2-1-2'!G49),'2-1-2'!G49, IF(ISNUMBER('2-1-2'!F49),'2-1-2'!F49, IF(ISNUMBER('2-1-2'!H49),'2-1-2'!H49, "XXX")))</f>
        <v>0.91010000000000002</v>
      </c>
      <c r="J50" s="189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189">
        <f>IF(ISNUMBER('2-2-2'!M50),'2-2-2'!M50, "XXX")</f>
        <v>0.84042339725000004</v>
      </c>
      <c r="L50" s="189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189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189">
        <f>IF(ISNUMBER('2-4-1'!AB50),'2-4-1'!AB50,IF(ISNUMBER('2-4-1'!AC50),'2-4-1'!AC50,IF(ISNUMBER('2-4-1'!AA50),'2-4-1'!AA50,IF(ISNUMBER('2-4-1'!Z50),'2-4-1'!Z50,IF(ISNUMBER('2-4-1'!Y50),'2-4-1'!Y50,"XXX")))))</f>
        <v>24.4</v>
      </c>
      <c r="O50" s="189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189" t="str">
        <f>IF(ISNUMBER('2-5-1'!H282), '2-5-1'!H282, "XXX")</f>
        <v>XXX</v>
      </c>
      <c r="Q50" s="189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189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189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189">
        <f>IF(ISNUMBER('2-7-1'!M50), '2-7-1'!M50, "XXX")</f>
        <v>0.91306089294444448</v>
      </c>
      <c r="U50" s="189">
        <f>IF(ISNUMBER('2-7-2'!M50), '2-7-2'!M50, "XXX")</f>
        <v>0.85</v>
      </c>
      <c r="V50" s="189">
        <f>IF(ISNUMBER('2-8-1'!M50), '2-8-1'!M50, "XXX")</f>
        <v>0.6415726255370372</v>
      </c>
      <c r="W50" s="189">
        <f>IF(ISNUMBER('2-8-2'!M50), '2-8-2'!M50, "XXX")</f>
        <v>0.82522079677777771</v>
      </c>
      <c r="X50" s="189">
        <f>IF(ISNUMBER('3-1'!O49), '3-1'!O49, "XXX")</f>
        <v>0.875</v>
      </c>
      <c r="Y50" s="189">
        <f>'3-2'!W49</f>
        <v>1.617321491</v>
      </c>
    </row>
    <row r="51" spans="1:25" ht="15">
      <c r="A51" s="155" t="s">
        <v>60</v>
      </c>
      <c r="B51" s="158" t="s">
        <v>60</v>
      </c>
      <c r="C51" s="189">
        <f>IF(ISNUMBER('1-1'!N51),'1-1'!N51, "XXX")</f>
        <v>1.5</v>
      </c>
      <c r="D51" s="189" t="str">
        <f>IF(UCDP!AE51, UCDP!AE51, "0.0")</f>
        <v>0.0</v>
      </c>
      <c r="E51" s="189">
        <f>IF(ISNUMBER('1-3'!Q51), '1-3'!Q51, IF(ISNUMBER('1-3'!P51), '1-3'!P51, IF(ISNUMBER('1-3'!O51), '1-3'!O51, "XXX")))</f>
        <v>81.052523588149725</v>
      </c>
      <c r="F51" s="189">
        <f>IF(ISNUMBER('1-4'!AU51),'1-4'!AU51, IF(ISNUMBER('1-4'!AV51),'1-4'!AV51, IF(ISNUMBER('1-4'!AT51),'1-4'!AT51, IF(ISNUMBER('1-4'!AS51),'1-4'!AS51, IF(ISNUMBER('1-4'!AR51),'1-4'!AR51, "XXX")))))</f>
        <v>3</v>
      </c>
      <c r="G51" s="189">
        <f>IF(ISNUMBER('1-5'!N50), '1-5'!N50, "XXX")</f>
        <v>1.6</v>
      </c>
      <c r="H51" s="189">
        <f>IF(ISNUMBER('2-1-1'!M51), '2-1-1'!M51, "XXX")</f>
        <v>0.89735586704983816</v>
      </c>
      <c r="I51" s="189">
        <f>IF(ISNUMBER('2-1-2'!G50),'2-1-2'!G50, IF(ISNUMBER('2-1-2'!F50),'2-1-2'!F50, IF(ISNUMBER('2-1-2'!H50),'2-1-2'!H50, "XXX")))</f>
        <v>0.87190000000000001</v>
      </c>
      <c r="J51" s="189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189">
        <f>IF(ISNUMBER('2-2-2'!M51),'2-2-2'!M51, "XXX")</f>
        <v>0.65202264791666664</v>
      </c>
      <c r="L51" s="189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189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189">
        <f>IF(ISNUMBER('2-4-1'!AB51),'2-4-1'!AB51,IF(ISNUMBER('2-4-1'!AC51),'2-4-1'!AC51,IF(ISNUMBER('2-4-1'!AA51),'2-4-1'!AA51,IF(ISNUMBER('2-4-1'!Z51),'2-4-1'!Z51,IF(ISNUMBER('2-4-1'!Y51),'2-4-1'!Y51,"XXX")))))</f>
        <v>23.9</v>
      </c>
      <c r="O51" s="189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189">
        <f>IF(ISNUMBER('2-5-1'!H283), '2-5-1'!H283, "XXX")</f>
        <v>1</v>
      </c>
      <c r="Q51" s="189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189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189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189">
        <f>IF(ISNUMBER('2-7-1'!M51), '2-7-1'!M51, "XXX")</f>
        <v>0.7596305370555555</v>
      </c>
      <c r="U51" s="189">
        <f>IF(ISNUMBER('2-7-2'!M51), '2-7-2'!M51, "XXX")</f>
        <v>0.72</v>
      </c>
      <c r="V51" s="189">
        <f>IF(ISNUMBER('2-8-1'!M51), '2-8-1'!M51, "XXX")</f>
        <v>0.62229008146296305</v>
      </c>
      <c r="W51" s="189">
        <f>IF(ISNUMBER('2-8-2'!M51), '2-8-2'!M51, "XXX")</f>
        <v>0.66734606690000009</v>
      </c>
      <c r="X51" s="189">
        <f>IF(ISNUMBER('3-1'!O50), '3-1'!O50, "XXX")</f>
        <v>0.874</v>
      </c>
      <c r="Y51" s="189">
        <f>'3-2'!W50</f>
        <v>1.1752204900000001</v>
      </c>
    </row>
    <row r="52" spans="1:25" ht="15">
      <c r="A52" s="155" t="s">
        <v>61</v>
      </c>
      <c r="B52" s="158" t="s">
        <v>61</v>
      </c>
      <c r="C52" s="189">
        <f>IF(ISNUMBER('1-1'!N52),'1-1'!N52, "XXX")</f>
        <v>5.0999999999999996</v>
      </c>
      <c r="D52" s="189" t="str">
        <f>IF(UCDP!AE52, UCDP!AE52, "0.0")</f>
        <v>0.0</v>
      </c>
      <c r="E52" s="189">
        <f>IF(ISNUMBER('1-3'!Q52), '1-3'!Q52, IF(ISNUMBER('1-3'!P52), '1-3'!P52, IF(ISNUMBER('1-3'!O52), '1-3'!O52, "XXX")))</f>
        <v>58.928427872274007</v>
      </c>
      <c r="F52" s="189">
        <f>IF(ISNUMBER('1-4'!AU52),'1-4'!AU52, IF(ISNUMBER('1-4'!AV52),'1-4'!AV52, IF(ISNUMBER('1-4'!AT52),'1-4'!AT52, IF(ISNUMBER('1-4'!AS52),'1-4'!AS52, IF(ISNUMBER('1-4'!AR52),'1-4'!AR52, "XXX")))))</f>
        <v>2</v>
      </c>
      <c r="G52" s="189">
        <f>IF(ISNUMBER('1-5'!N51), '1-5'!N51, "XXX")</f>
        <v>7.4</v>
      </c>
      <c r="H52" s="189">
        <f>IF(ISNUMBER('2-1-1'!M52), '2-1-1'!M52, "XXX")</f>
        <v>0.46158899539800197</v>
      </c>
      <c r="I52" s="189">
        <f>IF(ISNUMBER('2-1-2'!G51),'2-1-2'!G51, IF(ISNUMBER('2-1-2'!F51),'2-1-2'!F51, IF(ISNUMBER('2-1-2'!H51),'2-1-2'!H51, "XXX")))</f>
        <v>0.625</v>
      </c>
      <c r="J52" s="189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189">
        <f>IF(ISNUMBER('2-2-2'!M52),'2-2-2'!M52, "XXX")</f>
        <v>0.47696491875000002</v>
      </c>
      <c r="L52" s="189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189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189" t="str">
        <f>IF(ISNUMBER('2-4-1'!AB52),'2-4-1'!AB52,IF(ISNUMBER('2-4-1'!AC52),'2-4-1'!AC52,IF(ISNUMBER('2-4-1'!AA52),'2-4-1'!AA52,IF(ISNUMBER('2-4-1'!Z52),'2-4-1'!Z52,IF(ISNUMBER('2-4-1'!Y52),'2-4-1'!Y52,"XXX")))))</f>
        <v>XXX</v>
      </c>
      <c r="O52" s="189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189">
        <f>IF(ISNUMBER('2-5-1'!H284), '2-5-1'!H284, "XXX")</f>
        <v>3.960685729980469E-2</v>
      </c>
      <c r="Q52" s="189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189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189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189">
        <f>IF(ISNUMBER('2-7-1'!M52), '2-7-1'!M52, "XXX")</f>
        <v>0.31433691711111111</v>
      </c>
      <c r="U52" s="189">
        <f>IF(ISNUMBER('2-7-2'!M52), '2-7-2'!M52, "XXX")</f>
        <v>0.31</v>
      </c>
      <c r="V52" s="189">
        <f>IF(ISNUMBER('2-8-1'!M52), '2-8-1'!M52, "XXX")</f>
        <v>0.39199776116666668</v>
      </c>
      <c r="W52" s="189">
        <f>IF(ISNUMBER('2-8-2'!M52), '2-8-2'!M52, "XXX")</f>
        <v>0.28556481334444439</v>
      </c>
      <c r="X52" s="189">
        <f>IF(ISNUMBER('3-1'!O51), '3-1'!O51, "XXX")</f>
        <v>0.38600000000000001</v>
      </c>
      <c r="Y52" s="189">
        <f>'3-2'!W51</f>
        <v>-0.95298719399999998</v>
      </c>
    </row>
    <row r="53" spans="1:25" ht="15">
      <c r="A53" s="155" t="s">
        <v>189</v>
      </c>
      <c r="B53" s="158" t="s">
        <v>62</v>
      </c>
      <c r="C53" s="189">
        <f>IF(ISNUMBER('1-1'!N53),'1-1'!N53, "XXX")</f>
        <v>6.4</v>
      </c>
      <c r="D53" s="189" t="str">
        <f>IF(UCDP!AE53, UCDP!AE53, "0.0")</f>
        <v>0.0</v>
      </c>
      <c r="E53" s="189">
        <f>IF(ISNUMBER('1-3'!Q53), '1-3'!Q53, IF(ISNUMBER('1-3'!P53), '1-3'!P53, IF(ISNUMBER('1-3'!O53), '1-3'!O53, "XXX")))</f>
        <v>66.655782553177971</v>
      </c>
      <c r="F53" s="189">
        <f>IF(ISNUMBER('1-4'!AU53),'1-4'!AU53, IF(ISNUMBER('1-4'!AV53),'1-4'!AV53, IF(ISNUMBER('1-4'!AT53),'1-4'!AT53, IF(ISNUMBER('1-4'!AS53),'1-4'!AS53, IF(ISNUMBER('1-4'!AR53),'1-4'!AR53, "XXX")))))</f>
        <v>2</v>
      </c>
      <c r="G53" s="189">
        <f>IF(ISNUMBER('1-5'!N52), '1-5'!N52, "XXX")</f>
        <v>8.4</v>
      </c>
      <c r="H53" s="189">
        <f>IF(ISNUMBER('2-1-1'!M53), '2-1-1'!M53, "XXX")</f>
        <v>0.47364791080150914</v>
      </c>
      <c r="I53" s="189">
        <f>IF(ISNUMBER('2-1-2'!G52),'2-1-2'!G52, IF(ISNUMBER('2-1-2'!F52),'2-1-2'!F52, IF(ISNUMBER('2-1-2'!H52),'2-1-2'!H52, "XXX")))</f>
        <v>0.3967</v>
      </c>
      <c r="J53" s="189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189">
        <f>IF(ISNUMBER('2-2-2'!M53),'2-2-2'!M53, "XXX")</f>
        <v>0.43195546462500006</v>
      </c>
      <c r="L53" s="189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189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189">
        <f>IF(ISNUMBER('2-4-1'!AB53),'2-4-1'!AB53,IF(ISNUMBER('2-4-1'!AC53),'2-4-1'!AC53,IF(ISNUMBER('2-4-1'!AA53),'2-4-1'!AA53,IF(ISNUMBER('2-4-1'!Z53),'2-4-1'!Z53,IF(ISNUMBER('2-4-1'!Y53),'2-4-1'!Y53,"XXX")))))</f>
        <v>0.9</v>
      </c>
      <c r="O53" s="189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189" t="str">
        <f>IF(ISNUMBER('2-5-1'!H285), '2-5-1'!H285, "XXX")</f>
        <v>XXX</v>
      </c>
      <c r="Q53" s="189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189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189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189">
        <f>IF(ISNUMBER('2-7-1'!M53), '2-7-1'!M53, "XXX")</f>
        <v>0.45704689027777784</v>
      </c>
      <c r="U53" s="189">
        <f>IF(ISNUMBER('2-7-2'!M53), '2-7-2'!M53, "XXX")</f>
        <v>0.37</v>
      </c>
      <c r="V53" s="189">
        <f>IF(ISNUMBER('2-8-1'!M53), '2-8-1'!M53, "XXX")</f>
        <v>0.56402720787037053</v>
      </c>
      <c r="W53" s="189">
        <f>IF(ISNUMBER('2-8-2'!M53), '2-8-2'!M53, "XXX")</f>
        <v>0.48128579391111109</v>
      </c>
      <c r="X53" s="189">
        <f>IF(ISNUMBER('3-1'!O52), '3-1'!O52, "XXX")</f>
        <v>0.52</v>
      </c>
      <c r="Y53" s="189">
        <f>'3-2'!W52</f>
        <v>-0.17110307499999999</v>
      </c>
    </row>
    <row r="54" spans="1:25" ht="15">
      <c r="A54" s="155" t="s">
        <v>63</v>
      </c>
      <c r="B54" s="158" t="s">
        <v>63</v>
      </c>
      <c r="C54" s="189">
        <f>IF(ISNUMBER('1-1'!N54),'1-1'!N54, "XXX")</f>
        <v>7.2</v>
      </c>
      <c r="D54" s="189" t="str">
        <f>IF(UCDP!AE54, UCDP!AE54, "0.0")</f>
        <v>0.0</v>
      </c>
      <c r="E54" s="189">
        <f>IF(ISNUMBER('1-3'!Q54), '1-3'!Q54, IF(ISNUMBER('1-3'!P54), '1-3'!P54, IF(ISNUMBER('1-3'!O54), '1-3'!O54, "XXX")))</f>
        <v>86.33910064644067</v>
      </c>
      <c r="F54" s="189">
        <f>IF(ISNUMBER('1-4'!AU54),'1-4'!AU54, IF(ISNUMBER('1-4'!AV54),'1-4'!AV54, IF(ISNUMBER('1-4'!AT54),'1-4'!AT54, IF(ISNUMBER('1-4'!AS54),'1-4'!AS54, IF(ISNUMBER('1-4'!AR54),'1-4'!AR54, "XXX")))))</f>
        <v>2</v>
      </c>
      <c r="G54" s="189">
        <f>IF(ISNUMBER('1-5'!N53), '1-5'!N53, "XXX")</f>
        <v>5</v>
      </c>
      <c r="H54" s="189">
        <f>IF(ISNUMBER('2-1-1'!M54), '2-1-1'!M54, "XXX")</f>
        <v>0.67589259823488845</v>
      </c>
      <c r="I54" s="189">
        <f>IF(ISNUMBER('2-1-2'!G53),'2-1-2'!G53, IF(ISNUMBER('2-1-2'!F53),'2-1-2'!F53, IF(ISNUMBER('2-1-2'!H53),'2-1-2'!H53, "XXX")))</f>
        <v>0.69230000000000003</v>
      </c>
      <c r="J54" s="189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189">
        <f>IF(ISNUMBER('2-2-2'!M54),'2-2-2'!M54, "XXX")</f>
        <v>0.67643707991666668</v>
      </c>
      <c r="L54" s="189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189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189">
        <f>IF(ISNUMBER('2-4-1'!AB54),'2-4-1'!AB54,IF(ISNUMBER('2-4-1'!AC54),'2-4-1'!AC54,IF(ISNUMBER('2-4-1'!AA54),'2-4-1'!AA54,IF(ISNUMBER('2-4-1'!Z54),'2-4-1'!Z54,IF(ISNUMBER('2-4-1'!Y54),'2-4-1'!Y54,"XXX")))))</f>
        <v>7.1</v>
      </c>
      <c r="O54" s="189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189">
        <f>IF(ISNUMBER('2-5-1'!H286), '2-5-1'!H286, "XXX")</f>
        <v>1</v>
      </c>
      <c r="Q54" s="189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189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189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189">
        <f>IF(ISNUMBER('2-7-1'!M54), '2-7-1'!M54, "XXX")</f>
        <v>0.60203361777777786</v>
      </c>
      <c r="U54" s="189">
        <f>IF(ISNUMBER('2-7-2'!M54), '2-7-2'!M54, "XXX")</f>
        <v>0.57999999999999996</v>
      </c>
      <c r="V54" s="189">
        <f>IF(ISNUMBER('2-8-1'!M54), '2-8-1'!M54, "XXX")</f>
        <v>0.53961618301851855</v>
      </c>
      <c r="W54" s="189">
        <f>IF(ISNUMBER('2-8-2'!M54), '2-8-2'!M54, "XXX")</f>
        <v>0.54035087425555561</v>
      </c>
      <c r="X54" s="189">
        <f>IF(ISNUMBER('3-1'!O53), '3-1'!O53, "XXX")</f>
        <v>0.65</v>
      </c>
      <c r="Y54" s="189">
        <f>'3-2'!W53</f>
        <v>0.24077658399999999</v>
      </c>
    </row>
    <row r="55" spans="1:25" ht="15">
      <c r="A55" s="155" t="s">
        <v>64</v>
      </c>
      <c r="B55" s="158" t="s">
        <v>64</v>
      </c>
      <c r="C55" s="189">
        <f>IF(ISNUMBER('1-1'!N55),'1-1'!N55, "XXX")</f>
        <v>0.7</v>
      </c>
      <c r="D55" s="189" t="str">
        <f>IF(UCDP!AE55, UCDP!AE55, "0.0")</f>
        <v>0.0</v>
      </c>
      <c r="E55" s="189">
        <f>IF(ISNUMBER('1-3'!Q55), '1-3'!Q55, IF(ISNUMBER('1-3'!P55), '1-3'!P55, IF(ISNUMBER('1-3'!O55), '1-3'!O55, "XXX")))</f>
        <v>80.872118525607348</v>
      </c>
      <c r="F55" s="189">
        <f>IF(ISNUMBER('1-4'!AU55),'1-4'!AU55, IF(ISNUMBER('1-4'!AV55),'1-4'!AV55, IF(ISNUMBER('1-4'!AT55),'1-4'!AT55, IF(ISNUMBER('1-4'!AS55),'1-4'!AS55, IF(ISNUMBER('1-4'!AR55),'1-4'!AR55, "XXX")))))</f>
        <v>1</v>
      </c>
      <c r="G55" s="189">
        <f>IF(ISNUMBER('1-5'!N54), '1-5'!N54, "XXX")</f>
        <v>0.8</v>
      </c>
      <c r="H55" s="189">
        <f>IF(ISNUMBER('2-1-1'!M55), '2-1-1'!M55, "XXX")</f>
        <v>0.90214704845052096</v>
      </c>
      <c r="I55" s="189">
        <f>IF(ISNUMBER('2-1-2'!G54),'2-1-2'!G54, IF(ISNUMBER('2-1-2'!F54),'2-1-2'!F54, IF(ISNUMBER('2-1-2'!H54),'2-1-2'!H54, "XXX")))</f>
        <v>0.88560000000000005</v>
      </c>
      <c r="J55" s="189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189">
        <f>IF(ISNUMBER('2-2-2'!M55),'2-2-2'!M55, "XXX")</f>
        <v>0.79906836749999999</v>
      </c>
      <c r="L55" s="189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189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189">
        <f>IF(ISNUMBER('2-4-1'!AB55),'2-4-1'!AB55,IF(ISNUMBER('2-4-1'!AC55),'2-4-1'!AC55,IF(ISNUMBER('2-4-1'!AA55),'2-4-1'!AA55,IF(ISNUMBER('2-4-1'!Z55),'2-4-1'!Z55,IF(ISNUMBER('2-4-1'!Y55),'2-4-1'!Y55,"XXX")))))</f>
        <v>19.399999999999999</v>
      </c>
      <c r="O55" s="189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189">
        <f>IF(ISNUMBER('2-5-1'!H287), '2-5-1'!H287, "XXX")</f>
        <v>1</v>
      </c>
      <c r="Q55" s="189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189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189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189">
        <f>IF(ISNUMBER('2-7-1'!M55), '2-7-1'!M55, "XXX")</f>
        <v>0.72039934794444438</v>
      </c>
      <c r="U55" s="189">
        <f>IF(ISNUMBER('2-7-2'!M55), '2-7-2'!M55, "XXX")</f>
        <v>0.8</v>
      </c>
      <c r="V55" s="189">
        <f>IF(ISNUMBER('2-8-1'!M55), '2-8-1'!M55, "XXX")</f>
        <v>0.69650208509259259</v>
      </c>
      <c r="W55" s="189">
        <f>IF(ISNUMBER('2-8-2'!M55), '2-8-2'!M55, "XXX")</f>
        <v>0.70989263716666673</v>
      </c>
      <c r="X55" s="189">
        <f>IF(ISNUMBER('3-1'!O54), '3-1'!O54, "XXX")</f>
        <v>0.878</v>
      </c>
      <c r="Y55" s="189">
        <f>'3-2'!W54</f>
        <v>1.4111024139999999</v>
      </c>
    </row>
    <row r="56" spans="1:25" ht="15">
      <c r="A56" s="155" t="s">
        <v>65</v>
      </c>
      <c r="B56" s="158" t="s">
        <v>65</v>
      </c>
      <c r="C56" s="189">
        <f>IF(ISNUMBER('1-1'!N56),'1-1'!N56, "XXX")</f>
        <v>6.3</v>
      </c>
      <c r="D56" s="189" t="str">
        <f>IF(UCDP!AE56, UCDP!AE56, "0.0")</f>
        <v>0.0</v>
      </c>
      <c r="E56" s="189">
        <f>IF(ISNUMBER('1-3'!Q56), '1-3'!Q56, IF(ISNUMBER('1-3'!P56), '1-3'!P56, IF(ISNUMBER('1-3'!O56), '1-3'!O56, "XXX")))</f>
        <v>75.072798289618646</v>
      </c>
      <c r="F56" s="189">
        <f>IF(ISNUMBER('1-4'!AU56),'1-4'!AU56, IF(ISNUMBER('1-4'!AV56),'1-4'!AV56, IF(ISNUMBER('1-4'!AT56),'1-4'!AT56, IF(ISNUMBER('1-4'!AS56),'1-4'!AS56, IF(ISNUMBER('1-4'!AR56),'1-4'!AR56, "XXX")))))</f>
        <v>2</v>
      </c>
      <c r="G56" s="189">
        <f>IF(ISNUMBER('1-5'!N55), '1-5'!N55, "XXX")</f>
        <v>5</v>
      </c>
      <c r="H56" s="189">
        <f>IF(ISNUMBER('2-1-1'!M56), '2-1-1'!M56, "XXX")</f>
        <v>0.46637131149794925</v>
      </c>
      <c r="I56" s="189">
        <f>IF(ISNUMBER('2-1-2'!G55),'2-1-2'!G55, IF(ISNUMBER('2-1-2'!F55),'2-1-2'!F55, IF(ISNUMBER('2-1-2'!H55),'2-1-2'!H55, "XXX")))</f>
        <v>0.55959999999999999</v>
      </c>
      <c r="J56" s="189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189">
        <f>IF(ISNUMBER('2-2-2'!M56),'2-2-2'!M56, "XXX")</f>
        <v>0.46743949254166667</v>
      </c>
      <c r="L56" s="189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189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189">
        <f>IF(ISNUMBER('2-4-1'!AB56),'2-4-1'!AB56,IF(ISNUMBER('2-4-1'!AC56),'2-4-1'!AC56,IF(ISNUMBER('2-4-1'!AA56),'2-4-1'!AA56,IF(ISNUMBER('2-4-1'!Z56),'2-4-1'!Z56,IF(ISNUMBER('2-4-1'!Y56),'2-4-1'!Y56,"XXX")))))</f>
        <v>1.7</v>
      </c>
      <c r="O56" s="189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189">
        <f>IF(ISNUMBER('2-5-1'!H288), '2-5-1'!H288, "XXX")</f>
        <v>8.870990872383118E-2</v>
      </c>
      <c r="Q56" s="189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189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189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189">
        <f>IF(ISNUMBER('2-7-1'!M56), '2-7-1'!M56, "XXX")</f>
        <v>0.42543500533333334</v>
      </c>
      <c r="U56" s="189">
        <f>IF(ISNUMBER('2-7-2'!M56), '2-7-2'!M56, "XXX")</f>
        <v>0.41</v>
      </c>
      <c r="V56" s="189">
        <f>IF(ISNUMBER('2-8-1'!M56), '2-8-1'!M56, "XXX")</f>
        <v>0.51814632948148154</v>
      </c>
      <c r="W56" s="189">
        <f>IF(ISNUMBER('2-8-2'!M56), '2-8-2'!M56, "XXX")</f>
        <v>0.54766694706666674</v>
      </c>
      <c r="X56" s="189">
        <f>IF(ISNUMBER('3-1'!O55), '3-1'!O55, "XXX")</f>
        <v>0.72299999999999998</v>
      </c>
      <c r="Y56" s="189">
        <f>'3-2'!W55</f>
        <v>0.61803203799999995</v>
      </c>
    </row>
    <row r="57" spans="1:25" ht="15">
      <c r="A57" s="155" t="s">
        <v>66</v>
      </c>
      <c r="B57" s="158" t="s">
        <v>66</v>
      </c>
      <c r="C57" s="189">
        <f>IF(ISNUMBER('1-1'!N57),'1-1'!N57, "XXX")</f>
        <v>6.1</v>
      </c>
      <c r="D57" s="189" t="str">
        <f>IF(UCDP!AE57, UCDP!AE57, "0.0")</f>
        <v>0.0</v>
      </c>
      <c r="E57" s="189">
        <f>IF(ISNUMBER('1-3'!Q57), '1-3'!Q57, IF(ISNUMBER('1-3'!P57), '1-3'!P57, IF(ISNUMBER('1-3'!O57), '1-3'!O57, "XXX")))</f>
        <v>77.455621814661015</v>
      </c>
      <c r="F57" s="189">
        <f>IF(ISNUMBER('1-4'!AU57),'1-4'!AU57, IF(ISNUMBER('1-4'!AV57),'1-4'!AV57, IF(ISNUMBER('1-4'!AT57),'1-4'!AT57, IF(ISNUMBER('1-4'!AS57),'1-4'!AS57, IF(ISNUMBER('1-4'!AR57),'1-4'!AR57, "XXX")))))</f>
        <v>2</v>
      </c>
      <c r="G57" s="189">
        <f>IF(ISNUMBER('1-5'!N56), '1-5'!N56, "XXX")</f>
        <v>3.3</v>
      </c>
      <c r="H57" s="189">
        <f>IF(ISNUMBER('2-1-1'!M57), '2-1-1'!M57, "XXX")</f>
        <v>0.77661214475597373</v>
      </c>
      <c r="I57" s="189">
        <f>IF(ISNUMBER('2-1-2'!G56),'2-1-2'!G56, IF(ISNUMBER('2-1-2'!F56),'2-1-2'!F56, IF(ISNUMBER('2-1-2'!H56),'2-1-2'!H56, "XXX")))</f>
        <v>0.81</v>
      </c>
      <c r="J57" s="189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189">
        <f>IF(ISNUMBER('2-2-2'!M57),'2-2-2'!M57, "XXX")</f>
        <v>0.64479585491666669</v>
      </c>
      <c r="L57" s="189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189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189">
        <f>IF(ISNUMBER('2-4-1'!AB57),'2-4-1'!AB57,IF(ISNUMBER('2-4-1'!AC57),'2-4-1'!AC57,IF(ISNUMBER('2-4-1'!AA57),'2-4-1'!AA57,IF(ISNUMBER('2-4-1'!Z57),'2-4-1'!Z57,IF(ISNUMBER('2-4-1'!Y57),'2-4-1'!Y57,"XXX")))))</f>
        <v>19</v>
      </c>
      <c r="O57" s="189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189">
        <f>IF(ISNUMBER('2-5-1'!H289), '2-5-1'!H289, "XXX")</f>
        <v>1</v>
      </c>
      <c r="Q57" s="189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189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189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189">
        <f>IF(ISNUMBER('2-7-1'!M57), '2-7-1'!M57, "XXX")</f>
        <v>0.38284586005555554</v>
      </c>
      <c r="U57" s="189">
        <f>IF(ISNUMBER('2-7-2'!M57), '2-7-2'!M57, "XXX")</f>
        <v>0.45</v>
      </c>
      <c r="V57" s="189">
        <f>IF(ISNUMBER('2-8-1'!M57), '2-8-1'!M57, "XXX")</f>
        <v>0.49522146474074075</v>
      </c>
      <c r="W57" s="189">
        <f>IF(ISNUMBER('2-8-2'!M57), '2-8-2'!M57, "XXX")</f>
        <v>0.45765431718888894</v>
      </c>
      <c r="X57" s="189">
        <f>IF(ISNUMBER('3-1'!O56), '3-1'!O56, "XXX")</f>
        <v>0.85499999999999998</v>
      </c>
      <c r="Y57" s="189">
        <f>'3-2'!W56</f>
        <v>0.87490975900000001</v>
      </c>
    </row>
    <row r="58" spans="1:25" ht="15">
      <c r="A58" s="155" t="s">
        <v>67</v>
      </c>
      <c r="B58" s="158" t="s">
        <v>67</v>
      </c>
      <c r="C58" s="189">
        <f>IF(ISNUMBER('1-1'!N58),'1-1'!N58, "XXX")</f>
        <v>4.5999999999999996</v>
      </c>
      <c r="D58" s="189" t="str">
        <f>IF(UCDP!AE58, UCDP!AE58, "0.0")</f>
        <v>0.0</v>
      </c>
      <c r="E58" s="189">
        <f>IF(ISNUMBER('1-3'!Q58), '1-3'!Q58, IF(ISNUMBER('1-3'!P58), '1-3'!P58, IF(ISNUMBER('1-3'!O58), '1-3'!O58, "XXX")))</f>
        <v>42.890360073728807</v>
      </c>
      <c r="F58" s="189">
        <f>IF(ISNUMBER('1-4'!AU58),'1-4'!AU58, IF(ISNUMBER('1-4'!AV58),'1-4'!AV58, IF(ISNUMBER('1-4'!AT58),'1-4'!AT58, IF(ISNUMBER('1-4'!AS58),'1-4'!AS58, IF(ISNUMBER('1-4'!AR58),'1-4'!AR58, "XXX")))))</f>
        <v>3</v>
      </c>
      <c r="G58" s="189">
        <f>IF(ISNUMBER('1-5'!N57), '1-5'!N57, "XXX")</f>
        <v>7.3</v>
      </c>
      <c r="H58" s="189">
        <f>IF(ISNUMBER('2-1-1'!M58), '2-1-1'!M58, "XXX")</f>
        <v>0.5585004305210356</v>
      </c>
      <c r="I58" s="189">
        <f>IF(ISNUMBER('2-1-2'!G57),'2-1-2'!G57, IF(ISNUMBER('2-1-2'!F57),'2-1-2'!F57, IF(ISNUMBER('2-1-2'!H57),'2-1-2'!H57, "XXX")))</f>
        <v>0.48280000000000001</v>
      </c>
      <c r="J58" s="189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189">
        <f>IF(ISNUMBER('2-2-2'!M58),'2-2-2'!M58, "XXX")</f>
        <v>0.52175271512499999</v>
      </c>
      <c r="L58" s="189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189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189">
        <f>IF(ISNUMBER('2-4-1'!AB58),'2-4-1'!AB58,IF(ISNUMBER('2-4-1'!AC58),'2-4-1'!AC58,IF(ISNUMBER('2-4-1'!AA58),'2-4-1'!AA58,IF(ISNUMBER('2-4-1'!Z58),'2-4-1'!Z58,IF(ISNUMBER('2-4-1'!Y58),'2-4-1'!Y58,"XXX")))))</f>
        <v>1.3</v>
      </c>
      <c r="O58" s="189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189">
        <f>IF(ISNUMBER('2-5-1'!H290), '2-5-1'!H290, "XXX")</f>
        <v>0.25503761768341066</v>
      </c>
      <c r="Q58" s="189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189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189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189">
        <f>IF(ISNUMBER('2-7-1'!M58), '2-7-1'!M58, "XXX")</f>
        <v>0.47585399677777779</v>
      </c>
      <c r="U58" s="189">
        <f>IF(ISNUMBER('2-7-2'!M58), '2-7-2'!M58, "XXX")</f>
        <v>0.27</v>
      </c>
      <c r="V58" s="189">
        <f>IF(ISNUMBER('2-8-1'!M58), '2-8-1'!M58, "XXX")</f>
        <v>0.54510420335185183</v>
      </c>
      <c r="W58" s="189">
        <f>IF(ISNUMBER('2-8-2'!M58), '2-8-2'!M58, "XXX")</f>
        <v>0.41051404346666664</v>
      </c>
      <c r="X58" s="189">
        <f>IF(ISNUMBER('3-1'!O57), '3-1'!O57, "XXX")</f>
        <v>0.57599999999999996</v>
      </c>
      <c r="Y58" s="189">
        <f>'3-2'!W57</f>
        <v>-0.25416770599999999</v>
      </c>
    </row>
    <row r="59" spans="1:25" ht="15">
      <c r="A59" s="155" t="s">
        <v>68</v>
      </c>
      <c r="B59" s="158" t="s">
        <v>68</v>
      </c>
      <c r="C59" s="189">
        <f>IF(ISNUMBER('1-1'!N59),'1-1'!N59, "XXX")</f>
        <v>6.8</v>
      </c>
      <c r="D59" s="189" t="str">
        <f>IF(UCDP!AE59, UCDP!AE59, "0.0")</f>
        <v>0.0</v>
      </c>
      <c r="E59" s="189">
        <f>IF(ISNUMBER('1-3'!Q59), '1-3'!Q59, IF(ISNUMBER('1-3'!P59), '1-3'!P59, IF(ISNUMBER('1-3'!O59), '1-3'!O59, "XXX")))</f>
        <v>73.814873991384189</v>
      </c>
      <c r="F59" s="189">
        <f>IF(ISNUMBER('1-4'!AU59),'1-4'!AU59, IF(ISNUMBER('1-4'!AV59),'1-4'!AV59, IF(ISNUMBER('1-4'!AT59),'1-4'!AT59, IF(ISNUMBER('1-4'!AS59),'1-4'!AS59, IF(ISNUMBER('1-4'!AR59),'1-4'!AR59, "XXX")))))</f>
        <v>3</v>
      </c>
      <c r="G59" s="189">
        <f>IF(ISNUMBER('1-5'!N58), '1-5'!N58, "XXX")</f>
        <v>7.1</v>
      </c>
      <c r="H59" s="189">
        <f>IF(ISNUMBER('2-1-1'!M59), '2-1-1'!M59, "XXX")</f>
        <v>0.41676831131130071</v>
      </c>
      <c r="I59" s="189">
        <f>IF(ISNUMBER('2-1-2'!G58),'2-1-2'!G58, IF(ISNUMBER('2-1-2'!F58),'2-1-2'!F58, IF(ISNUMBER('2-1-2'!H58),'2-1-2'!H58, "XXX")))</f>
        <v>0.30080000000000001</v>
      </c>
      <c r="J59" s="189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189">
        <f>IF(ISNUMBER('2-2-2'!M59),'2-2-2'!M59, "XXX")</f>
        <v>0.24490149412499998</v>
      </c>
      <c r="L59" s="189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189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189">
        <f>IF(ISNUMBER('2-4-1'!AB59),'2-4-1'!AB59,IF(ISNUMBER('2-4-1'!AC59),'2-4-1'!AC59,IF(ISNUMBER('2-4-1'!AA59),'2-4-1'!AA59,IF(ISNUMBER('2-4-1'!Z59),'2-4-1'!Z59,IF(ISNUMBER('2-4-1'!Y59),'2-4-1'!Y59,"XXX")))))</f>
        <v>0.5</v>
      </c>
      <c r="O59" s="189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189">
        <f>IF(ISNUMBER('2-5-1'!H291), '2-5-1'!H291, "XXX")</f>
        <v>0.23412568569183351</v>
      </c>
      <c r="Q59" s="189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189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189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189">
        <f>IF(ISNUMBER('2-7-1'!M59), '2-7-1'!M59, "XXX")</f>
        <v>0.42228194338888891</v>
      </c>
      <c r="U59" s="189">
        <f>IF(ISNUMBER('2-7-2'!M59), '2-7-2'!M59, "XXX")</f>
        <v>0.28000000000000003</v>
      </c>
      <c r="V59" s="189">
        <f>IF(ISNUMBER('2-8-1'!M59), '2-8-1'!M59, "XXX")</f>
        <v>0.58337651359259257</v>
      </c>
      <c r="W59" s="189">
        <f>IF(ISNUMBER('2-8-2'!M59), '2-8-2'!M59, "XXX")</f>
        <v>0.46760435569999997</v>
      </c>
      <c r="X59" s="189">
        <f>IF(ISNUMBER('3-1'!O58), '3-1'!O58, "XXX")</f>
        <v>0.36199999999999999</v>
      </c>
      <c r="Y59" s="189">
        <f>'3-2'!W58</f>
        <v>-0.68352401299999999</v>
      </c>
    </row>
    <row r="60" spans="1:25" ht="15">
      <c r="A60" s="155" t="s">
        <v>69</v>
      </c>
      <c r="B60" s="158" t="s">
        <v>69</v>
      </c>
      <c r="C60" s="189">
        <f>IF(ISNUMBER('1-1'!N60),'1-1'!N60, "XXX")</f>
        <v>9.6</v>
      </c>
      <c r="D60" s="189" t="str">
        <f>IF(UCDP!AE60, UCDP!AE60, "0.0")</f>
        <v>0.0</v>
      </c>
      <c r="E60" s="189">
        <f>IF(ISNUMBER('1-3'!Q60), '1-3'!Q60, IF(ISNUMBER('1-3'!P60), '1-3'!P60, IF(ISNUMBER('1-3'!O60), '1-3'!O60, "XXX")))</f>
        <v>53.789998355932212</v>
      </c>
      <c r="F60" s="189">
        <f>IF(ISNUMBER('1-4'!AU60),'1-4'!AU60, IF(ISNUMBER('1-4'!AV60),'1-4'!AV60, IF(ISNUMBER('1-4'!AT60),'1-4'!AT60, IF(ISNUMBER('1-4'!AS60),'1-4'!AS60, IF(ISNUMBER('1-4'!AR60),'1-4'!AR60, "XXX")))))</f>
        <v>4</v>
      </c>
      <c r="G60" s="189">
        <f>IF(ISNUMBER('1-5'!N59), '1-5'!N59, "XXX")</f>
        <v>7.2</v>
      </c>
      <c r="H60" s="189">
        <f>IF(ISNUMBER('2-1-1'!M60), '2-1-1'!M60, "XXX")</f>
        <v>0.26878243786231076</v>
      </c>
      <c r="I60" s="189">
        <f>IF(ISNUMBER('2-1-2'!G59),'2-1-2'!G59, IF(ISNUMBER('2-1-2'!F59),'2-1-2'!F59, IF(ISNUMBER('2-1-2'!H59),'2-1-2'!H59, "XXX")))</f>
        <v>0.24490000000000001</v>
      </c>
      <c r="J60" s="189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189">
        <f>IF(ISNUMBER('2-2-2'!M60),'2-2-2'!M60, "XXX")</f>
        <v>0.30091746654166662</v>
      </c>
      <c r="L60" s="189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189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189">
        <f>IF(ISNUMBER('2-4-1'!AB60),'2-4-1'!AB60,IF(ISNUMBER('2-4-1'!AC60),'2-4-1'!AC60,IF(ISNUMBER('2-4-1'!AA60),'2-4-1'!AA60,IF(ISNUMBER('2-4-1'!Z60),'2-4-1'!Z60,IF(ISNUMBER('2-4-1'!Y60),'2-4-1'!Y60,"XXX")))))</f>
        <v>1</v>
      </c>
      <c r="O60" s="189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189" t="str">
        <f>IF(ISNUMBER('2-5-1'!H292), '2-5-1'!H292, "XXX")</f>
        <v>XXX</v>
      </c>
      <c r="Q60" s="189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189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189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189">
        <f>IF(ISNUMBER('2-7-1'!M60), '2-7-1'!M60, "XXX")</f>
        <v>0.18121939233333337</v>
      </c>
      <c r="U60" s="189">
        <f>IF(ISNUMBER('2-7-2'!M60), '2-7-2'!M60, "XXX")</f>
        <v>0.2</v>
      </c>
      <c r="V60" s="189">
        <f>IF(ISNUMBER('2-8-1'!M60), '2-8-1'!M60, "XXX")</f>
        <v>0.26678854005555552</v>
      </c>
      <c r="W60" s="189">
        <f>IF(ISNUMBER('2-8-2'!M60), '2-8-2'!M60, "XXX")</f>
        <v>0.31404464111111108</v>
      </c>
      <c r="X60" s="189">
        <f>IF(ISNUMBER('3-1'!O59), '3-1'!O59, "XXX")</f>
        <v>0.41199999999999998</v>
      </c>
      <c r="Y60" s="189">
        <f>'3-2'!W59</f>
        <v>-0.66180276900000001</v>
      </c>
    </row>
    <row r="61" spans="1:25" ht="15">
      <c r="A61" s="155" t="s">
        <v>70</v>
      </c>
      <c r="B61" s="158" t="s">
        <v>70</v>
      </c>
      <c r="C61" s="189">
        <f>IF(ISNUMBER('1-1'!N61),'1-1'!N61, "XXX")</f>
        <v>7.5</v>
      </c>
      <c r="D61" s="189" t="str">
        <f>IF(UCDP!AE61, UCDP!AE61, "0.0")</f>
        <v>0.0</v>
      </c>
      <c r="E61" s="189">
        <f>IF(ISNUMBER('1-3'!Q61), '1-3'!Q61, IF(ISNUMBER('1-3'!P61), '1-3'!P61, IF(ISNUMBER('1-3'!O61), '1-3'!O61, "XXX")))</f>
        <v>41.249536597499997</v>
      </c>
      <c r="F61" s="189">
        <f>IF(ISNUMBER('1-4'!AU61),'1-4'!AU61, IF(ISNUMBER('1-4'!AV61),'1-4'!AV61, IF(ISNUMBER('1-4'!AT61),'1-4'!AT61, IF(ISNUMBER('1-4'!AS61),'1-4'!AS61, IF(ISNUMBER('1-4'!AR61),'1-4'!AR61, "XXX")))))</f>
        <v>4</v>
      </c>
      <c r="G61" s="189">
        <f>IF(ISNUMBER('1-5'!N60), '1-5'!N60, "XXX")</f>
        <v>6.9</v>
      </c>
      <c r="H61" s="189">
        <f>IF(ISNUMBER('2-1-1'!M61), '2-1-1'!M61, "XXX")</f>
        <v>0.57397865924039482</v>
      </c>
      <c r="I61" s="189">
        <f>IF(ISNUMBER('2-1-2'!G60),'2-1-2'!G60, IF(ISNUMBER('2-1-2'!F60),'2-1-2'!F60, IF(ISNUMBER('2-1-2'!H60),'2-1-2'!H60, "XXX")))</f>
        <v>0.32440000000000002</v>
      </c>
      <c r="J61" s="189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189">
        <f>IF(ISNUMBER('2-2-2'!M61),'2-2-2'!M61, "XXX")</f>
        <v>0.48624949449999993</v>
      </c>
      <c r="L61" s="189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189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189">
        <f>IF(ISNUMBER('2-4-1'!AB61),'2-4-1'!AB61,IF(ISNUMBER('2-4-1'!AC61),'2-4-1'!AC61,IF(ISNUMBER('2-4-1'!AA61),'2-4-1'!AA61,IF(ISNUMBER('2-4-1'!Z61),'2-4-1'!Z61,IF(ISNUMBER('2-4-1'!Y61),'2-4-1'!Y61,"XXX")))))</f>
        <v>0.4</v>
      </c>
      <c r="O61" s="189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189">
        <f>IF(ISNUMBER('2-5-1'!H293), '2-5-1'!H293, "XXX")</f>
        <v>8.5620498657226568E-2</v>
      </c>
      <c r="Q61" s="189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189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189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189">
        <f>IF(ISNUMBER('2-7-1'!M61), '2-7-1'!M61, "XXX")</f>
        <v>0.49111807611111113</v>
      </c>
      <c r="U61" s="189">
        <f>IF(ISNUMBER('2-7-2'!M61), '2-7-2'!M61, "XXX")</f>
        <v>0.28999999999999998</v>
      </c>
      <c r="V61" s="189">
        <f>IF(ISNUMBER('2-8-1'!M61), '2-8-1'!M61, "XXX")</f>
        <v>0.48394245570370376</v>
      </c>
      <c r="W61" s="189">
        <f>IF(ISNUMBER('2-8-2'!M61), '2-8-2'!M61, "XXX")</f>
        <v>0.40025327603333333</v>
      </c>
      <c r="X61" s="189">
        <f>IF(ISNUMBER('3-1'!O60), '3-1'!O60, "XXX")</f>
        <v>0.38</v>
      </c>
      <c r="Y61" s="189">
        <f>'3-2'!W60</f>
        <v>-0.48957777000000002</v>
      </c>
    </row>
    <row r="62" spans="1:25" ht="15">
      <c r="A62" s="155" t="s">
        <v>71</v>
      </c>
      <c r="B62" s="158" t="s">
        <v>71</v>
      </c>
      <c r="C62" s="189">
        <f>IF(ISNUMBER('1-1'!N62),'1-1'!N62, "XXX")</f>
        <v>4.2</v>
      </c>
      <c r="D62" s="189" t="str">
        <f>IF(UCDP!AE62, UCDP!AE62, "0.0")</f>
        <v>0.0</v>
      </c>
      <c r="E62" s="189">
        <f>IF(ISNUMBER('1-3'!Q62), '1-3'!Q62, IF(ISNUMBER('1-3'!P62), '1-3'!P62, IF(ISNUMBER('1-3'!O62), '1-3'!O62, "XXX")))</f>
        <v>77.752856534929379</v>
      </c>
      <c r="F62" s="189">
        <f>IF(ISNUMBER('1-4'!AU62),'1-4'!AU62, IF(ISNUMBER('1-4'!AV62),'1-4'!AV62, IF(ISNUMBER('1-4'!AT62),'1-4'!AT62, IF(ISNUMBER('1-4'!AS62),'1-4'!AS62, IF(ISNUMBER('1-4'!AR62),'1-4'!AR62, "XXX")))))</f>
        <v>1</v>
      </c>
      <c r="G62" s="189">
        <f>IF(ISNUMBER('1-5'!N61), '1-5'!N61, "XXX")</f>
        <v>5.3</v>
      </c>
      <c r="H62" s="189">
        <f>IF(ISNUMBER('2-1-1'!M62), '2-1-1'!M62, "XXX")</f>
        <v>0.80678337593308125</v>
      </c>
      <c r="I62" s="189">
        <f>IF(ISNUMBER('2-1-2'!G61),'2-1-2'!G61, IF(ISNUMBER('2-1-2'!F61),'2-1-2'!F61, IF(ISNUMBER('2-1-2'!H61),'2-1-2'!H61, "XXX")))</f>
        <v>0.72550000000000003</v>
      </c>
      <c r="J62" s="189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189">
        <f>IF(ISNUMBER('2-2-2'!M62),'2-2-2'!M62, "XXX")</f>
        <v>0.69245134991666679</v>
      </c>
      <c r="L62" s="189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189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189">
        <f>IF(ISNUMBER('2-4-1'!AB62),'2-4-1'!AB62,IF(ISNUMBER('2-4-1'!AC62),'2-4-1'!AC62,IF(ISNUMBER('2-4-1'!AA62),'2-4-1'!AA62,IF(ISNUMBER('2-4-1'!Z62),'2-4-1'!Z62,IF(ISNUMBER('2-4-1'!Y62),'2-4-1'!Y62,"XXX")))))</f>
        <v>13.5</v>
      </c>
      <c r="O62" s="189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189">
        <f>IF(ISNUMBER('2-5-1'!H294), '2-5-1'!H294, "XXX")</f>
        <v>0.36997637748718259</v>
      </c>
      <c r="Q62" s="189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189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189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189">
        <f>IF(ISNUMBER('2-7-1'!M62), '2-7-1'!M62, "XXX")</f>
        <v>0.62545388011111103</v>
      </c>
      <c r="U62" s="189">
        <f>IF(ISNUMBER('2-7-2'!M62), '2-7-2'!M62, "XXX")</f>
        <v>0.46</v>
      </c>
      <c r="V62" s="189">
        <f>IF(ISNUMBER('2-8-1'!M62), '2-8-1'!M62, "XXX")</f>
        <v>0.44858882603703704</v>
      </c>
      <c r="W62" s="189">
        <f>IF(ISNUMBER('2-8-2'!M62), '2-8-2'!M62, "XXX")</f>
        <v>0.4809036321222222</v>
      </c>
      <c r="X62" s="189">
        <f>IF(ISNUMBER('3-1'!O61), '3-1'!O61, "XXX")</f>
        <v>0.46</v>
      </c>
      <c r="Y62" s="189">
        <f>'3-2'!W61</f>
        <v>0.413947642</v>
      </c>
    </row>
    <row r="63" spans="1:25" ht="15">
      <c r="A63" s="155" t="s">
        <v>72</v>
      </c>
      <c r="B63" s="158" t="s">
        <v>72</v>
      </c>
      <c r="C63" s="189">
        <f>IF(ISNUMBER('1-1'!N63),'1-1'!N63, "XXX")</f>
        <v>3.8</v>
      </c>
      <c r="D63" s="189" t="str">
        <f>IF(UCDP!AE63, UCDP!AE63, "0.0")</f>
        <v>0.0</v>
      </c>
      <c r="E63" s="189">
        <f>IF(ISNUMBER('1-3'!Q63), '1-3'!Q63, IF(ISNUMBER('1-3'!P63), '1-3'!P63, IF(ISNUMBER('1-3'!O63), '1-3'!O63, "XXX")))</f>
        <v>95.420919367655372</v>
      </c>
      <c r="F63" s="189" t="str">
        <f>IF(ISNUMBER('1-4'!AU63),'1-4'!AU63, IF(ISNUMBER('1-4'!AV63),'1-4'!AV63, IF(ISNUMBER('1-4'!AT63),'1-4'!AT63, IF(ISNUMBER('1-4'!AS63),'1-4'!AS63, IF(ISNUMBER('1-4'!AR63),'1-4'!AR63, "XXX")))))</f>
        <v>XXX</v>
      </c>
      <c r="G63" s="189">
        <f>IF(ISNUMBER('1-5'!N62), '1-5'!N62, "XXX")</f>
        <v>1</v>
      </c>
      <c r="H63" s="189">
        <f>IF(ISNUMBER('2-1-1'!M63), '2-1-1'!M63, "XXX")</f>
        <v>0.7636254070364521</v>
      </c>
      <c r="I63" s="189">
        <f>IF(ISNUMBER('2-1-2'!G62),'2-1-2'!G62, IF(ISNUMBER('2-1-2'!F62),'2-1-2'!F62, IF(ISNUMBER('2-1-2'!H62),'2-1-2'!H62, "XXX")))</f>
        <v>0.98380000000000001</v>
      </c>
      <c r="J63" s="189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189">
        <f>IF(ISNUMBER('2-2-2'!M63),'2-2-2'!M63, "XXX")</f>
        <v>0.79982530674999996</v>
      </c>
      <c r="L63" s="189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189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189">
        <f>IF(ISNUMBER('2-4-1'!AB63),'2-4-1'!AB63,IF(ISNUMBER('2-4-1'!AC63),'2-4-1'!AC63,IF(ISNUMBER('2-4-1'!AA63),'2-4-1'!AA63,IF(ISNUMBER('2-4-1'!Z63),'2-4-1'!Z63,IF(ISNUMBER('2-4-1'!Y63),'2-4-1'!Y63,"XXX")))))</f>
        <v>9.9</v>
      </c>
      <c r="O63" s="189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189">
        <f>IF(ISNUMBER('2-5-1'!H295), '2-5-1'!H295, "XXX")</f>
        <v>1</v>
      </c>
      <c r="Q63" s="189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189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189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189">
        <f>IF(ISNUMBER('2-7-1'!M63), '2-7-1'!M63, "XXX")</f>
        <v>0.82046242822222215</v>
      </c>
      <c r="U63" s="189">
        <f>IF(ISNUMBER('2-7-2'!M63), '2-7-2'!M63, "XXX")</f>
        <v>0.76</v>
      </c>
      <c r="V63" s="189">
        <f>IF(ISNUMBER('2-8-1'!M63), '2-8-1'!M63, "XXX")</f>
        <v>0.58962103612962968</v>
      </c>
      <c r="W63" s="189">
        <f>IF(ISNUMBER('2-8-2'!M63), '2-8-2'!M63, "XXX")</f>
        <v>0.62778006662222219</v>
      </c>
      <c r="X63" s="189">
        <f>IF(ISNUMBER('3-1'!O62), '3-1'!O62, "XXX")</f>
        <v>0.86</v>
      </c>
      <c r="Y63" s="189">
        <f>'3-2'!W62</f>
        <v>1.3601717950000001</v>
      </c>
    </row>
    <row r="64" spans="1:25" ht="15">
      <c r="A64" s="155" t="s">
        <v>73</v>
      </c>
      <c r="B64" s="158" t="s">
        <v>73</v>
      </c>
      <c r="C64" s="189">
        <f>IF(ISNUMBER('1-1'!N64),'1-1'!N64, "XXX")</f>
        <v>5.0999999999999996</v>
      </c>
      <c r="D64" s="189">
        <f>IF(UCDP!AE64, UCDP!AE64, "0.0")</f>
        <v>3.2468579318117108E-3</v>
      </c>
      <c r="E64" s="189">
        <f>IF(ISNUMBER('1-3'!Q64), '1-3'!Q64, IF(ISNUMBER('1-3'!P64), '1-3'!P64, IF(ISNUMBER('1-3'!O64), '1-3'!O64, "XXX")))</f>
        <v>56.376831346101696</v>
      </c>
      <c r="F64" s="189">
        <f>IF(ISNUMBER('1-4'!AU64),'1-4'!AU64, IF(ISNUMBER('1-4'!AV64),'1-4'!AV64, IF(ISNUMBER('1-4'!AT64),'1-4'!AT64, IF(ISNUMBER('1-4'!AS64),'1-4'!AS64, IF(ISNUMBER('1-4'!AR64),'1-4'!AR64, "XXX")))))</f>
        <v>4</v>
      </c>
      <c r="G64" s="189">
        <f>IF(ISNUMBER('1-5'!N63), '1-5'!N63, "XXX")</f>
        <v>5.6</v>
      </c>
      <c r="H64" s="189">
        <f>IF(ISNUMBER('2-1-1'!M64), '2-1-1'!M64, "XXX")</f>
        <v>0.68092957110814212</v>
      </c>
      <c r="I64" s="189">
        <f>IF(ISNUMBER('2-1-2'!G63),'2-1-2'!G63, IF(ISNUMBER('2-1-2'!F63),'2-1-2'!F63, IF(ISNUMBER('2-1-2'!H63),'2-1-2'!H63, "XXX")))</f>
        <v>0.35149999999999998</v>
      </c>
      <c r="J64" s="189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189">
        <f>IF(ISNUMBER('2-2-2'!M64),'2-2-2'!M64, "XXX")</f>
        <v>0.40291198487500002</v>
      </c>
      <c r="L64" s="189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189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189">
        <f>IF(ISNUMBER('2-4-1'!AB64),'2-4-1'!AB64,IF(ISNUMBER('2-4-1'!AC64),'2-4-1'!AC64,IF(ISNUMBER('2-4-1'!AA64),'2-4-1'!AA64,IF(ISNUMBER('2-4-1'!Z64),'2-4-1'!Z64,IF(ISNUMBER('2-4-1'!Y64),'2-4-1'!Y64,"XXX")))))</f>
        <v>1.4</v>
      </c>
      <c r="O64" s="189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189">
        <f>IF(ISNUMBER('2-5-1'!H296), '2-5-1'!H296, "XXX")</f>
        <v>0.29923396110534667</v>
      </c>
      <c r="Q64" s="189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189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189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189">
        <f>IF(ISNUMBER('2-7-1'!M64), '2-7-1'!M64, "XXX")</f>
        <v>0.47772183421111114</v>
      </c>
      <c r="U64" s="189">
        <f>IF(ISNUMBER('2-7-2'!M64), '2-7-2'!M64, "XXX")</f>
        <v>0.41</v>
      </c>
      <c r="V64" s="189">
        <f>IF(ISNUMBER('2-8-1'!M64), '2-8-1'!M64, "XXX")</f>
        <v>0.56888719844444435</v>
      </c>
      <c r="W64" s="189">
        <f>IF(ISNUMBER('2-8-2'!M64), '2-8-2'!M64, "XXX")</f>
        <v>0.66376382113333332</v>
      </c>
      <c r="X64" s="189">
        <f>IF(ISNUMBER('3-1'!O63), '3-1'!O63, "XXX")</f>
        <v>0.46</v>
      </c>
      <c r="Y64" s="189">
        <f>'3-2'!W63</f>
        <v>0.33944547200000003</v>
      </c>
    </row>
    <row r="65" spans="1:25" ht="15">
      <c r="A65" s="155" t="s">
        <v>74</v>
      </c>
      <c r="B65" s="158" t="s">
        <v>74</v>
      </c>
      <c r="C65" s="189">
        <f>IF(ISNUMBER('1-1'!N65),'1-1'!N65, "XXX")</f>
        <v>4.5999999999999996</v>
      </c>
      <c r="D65" s="189">
        <f>IF(UCDP!AE65, UCDP!AE65, "0.0")</f>
        <v>3.7351824587382617E-4</v>
      </c>
      <c r="E65" s="189">
        <f>IF(ISNUMBER('1-3'!Q65), '1-3'!Q65, IF(ISNUMBER('1-3'!P65), '1-3'!P65, IF(ISNUMBER('1-3'!O65), '1-3'!O65, "XXX")))</f>
        <v>77.215302863333335</v>
      </c>
      <c r="F65" s="189">
        <f>IF(ISNUMBER('1-4'!AU65),'1-4'!AU65, IF(ISNUMBER('1-4'!AV65),'1-4'!AV65, IF(ISNUMBER('1-4'!AT65),'1-4'!AT65, IF(ISNUMBER('1-4'!AS65),'1-4'!AS65, IF(ISNUMBER('1-4'!AR65),'1-4'!AR65, "XXX")))))</f>
        <v>3</v>
      </c>
      <c r="G65" s="189">
        <f>IF(ISNUMBER('1-5'!N64), '1-5'!N64, "XXX")</f>
        <v>7</v>
      </c>
      <c r="H65" s="189">
        <f>IF(ISNUMBER('2-1-1'!M65), '2-1-1'!M65, "XXX")</f>
        <v>0.67734737162791248</v>
      </c>
      <c r="I65" s="189">
        <f>IF(ISNUMBER('2-1-2'!G64),'2-1-2'!G64, IF(ISNUMBER('2-1-2'!F64),'2-1-2'!F64, IF(ISNUMBER('2-1-2'!H64),'2-1-2'!H64, "XXX")))</f>
        <v>0.56689999999999996</v>
      </c>
      <c r="J65" s="189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189">
        <f>IF(ISNUMBER('2-2-2'!M65),'2-2-2'!M65, "XXX")</f>
        <v>0.69256321591666659</v>
      </c>
      <c r="L65" s="189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189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189">
        <f>IF(ISNUMBER('2-4-1'!AB65),'2-4-1'!AB65,IF(ISNUMBER('2-4-1'!AC65),'2-4-1'!AC65,IF(ISNUMBER('2-4-1'!AA65),'2-4-1'!AA65,IF(ISNUMBER('2-4-1'!Z65),'2-4-1'!Z65,IF(ISNUMBER('2-4-1'!Y65),'2-4-1'!Y65,"XXX")))))</f>
        <v>1.3</v>
      </c>
      <c r="O65" s="189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189">
        <f>IF(ISNUMBER('2-5-1'!H297), '2-5-1'!H297, "XXX")</f>
        <v>0.1104079008102417</v>
      </c>
      <c r="Q65" s="189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189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189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189">
        <f>IF(ISNUMBER('2-7-1'!M65), '2-7-1'!M65, "XXX")</f>
        <v>0.5640038596111111</v>
      </c>
      <c r="U65" s="189">
        <f>IF(ISNUMBER('2-7-2'!M65), '2-7-2'!M65, "XXX")</f>
        <v>0.38</v>
      </c>
      <c r="V65" s="189">
        <f>IF(ISNUMBER('2-8-1'!M65), '2-8-1'!M65, "XXX")</f>
        <v>0.57008097792592594</v>
      </c>
      <c r="W65" s="189">
        <f>IF(ISNUMBER('2-8-2'!M65), '2-8-2'!M65, "XXX")</f>
        <v>0.54562736218888885</v>
      </c>
      <c r="X65" s="189">
        <f>IF(ISNUMBER('3-1'!O64), '3-1'!O64, "XXX")</f>
        <v>0.622</v>
      </c>
      <c r="Y65" s="189">
        <f>'3-2'!W64</f>
        <v>0.20455321700000001</v>
      </c>
    </row>
    <row r="66" spans="1:25" ht="15">
      <c r="A66" s="155" t="s">
        <v>190</v>
      </c>
      <c r="B66" s="158" t="s">
        <v>75</v>
      </c>
      <c r="C66" s="189">
        <f>IF(ISNUMBER('1-1'!N66),'1-1'!N66, "XXX")</f>
        <v>6.7</v>
      </c>
      <c r="D66" s="189">
        <f>IF(UCDP!AE66, UCDP!AE66, "0.0")</f>
        <v>1.7519702435969979E-3</v>
      </c>
      <c r="E66" s="189">
        <f>IF(ISNUMBER('1-3'!Q66), '1-3'!Q66, IF(ISNUMBER('1-3'!P66), '1-3'!P66, IF(ISNUMBER('1-3'!O66), '1-3'!O66, "XXX")))</f>
        <v>72.820916535762706</v>
      </c>
      <c r="F66" s="189">
        <f>IF(ISNUMBER('1-4'!AU66),'1-4'!AU66, IF(ISNUMBER('1-4'!AV66),'1-4'!AV66, IF(ISNUMBER('1-4'!AT66),'1-4'!AT66, IF(ISNUMBER('1-4'!AS66),'1-4'!AS66, IF(ISNUMBER('1-4'!AR66),'1-4'!AR66, "XXX")))))</f>
        <v>4</v>
      </c>
      <c r="G66" s="189">
        <f>IF(ISNUMBER('1-5'!N65), '1-5'!N65, "XXX")</f>
        <v>8.9</v>
      </c>
      <c r="H66" s="189">
        <f>IF(ISNUMBER('2-1-1'!M66), '2-1-1'!M66, "XXX")</f>
        <v>0.64761431283261917</v>
      </c>
      <c r="I66" s="189">
        <f>IF(ISNUMBER('2-1-2'!G65),'2-1-2'!G65, IF(ISNUMBER('2-1-2'!F65),'2-1-2'!F65, IF(ISNUMBER('2-1-2'!H65),'2-1-2'!H65, "XXX")))</f>
        <v>0.621</v>
      </c>
      <c r="J66" s="189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189">
        <f>IF(ISNUMBER('2-2-2'!M66),'2-2-2'!M66, "XXX")</f>
        <v>0.401851455375</v>
      </c>
      <c r="L66" s="189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189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189">
        <f>IF(ISNUMBER('2-4-1'!AB66),'2-4-1'!AB66,IF(ISNUMBER('2-4-1'!AC66),'2-4-1'!AC66,IF(ISNUMBER('2-4-1'!AA66),'2-4-1'!AA66,IF(ISNUMBER('2-4-1'!Z66),'2-4-1'!Z66,IF(ISNUMBER('2-4-1'!Y66),'2-4-1'!Y66,"XXX")))))</f>
        <v>10.1</v>
      </c>
      <c r="O66" s="189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189" t="str">
        <f>IF(ISNUMBER('2-5-1'!H298), '2-5-1'!H298, "XXX")</f>
        <v>XXX</v>
      </c>
      <c r="Q66" s="189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189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189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189">
        <f>IF(ISNUMBER('2-7-1'!M66), '2-7-1'!M66, "XXX")</f>
        <v>0.40366076094444447</v>
      </c>
      <c r="U66" s="189">
        <f>IF(ISNUMBER('2-7-2'!M66), '2-7-2'!M66, "XXX")</f>
        <v>0.28000000000000003</v>
      </c>
      <c r="V66" s="189">
        <f>IF(ISNUMBER('2-8-1'!M66), '2-8-1'!M66, "XXX")</f>
        <v>0.43397312255555553</v>
      </c>
      <c r="W66" s="189">
        <f>IF(ISNUMBER('2-8-2'!M66), '2-8-2'!M66, "XXX")</f>
        <v>0.34843626290000002</v>
      </c>
      <c r="X66" s="189">
        <f>IF(ISNUMBER('3-1'!O65), '3-1'!O65, "XXX")</f>
        <v>0.20699999999999999</v>
      </c>
      <c r="Y66" s="189">
        <f>'3-2'!W65</f>
        <v>-1.293150306</v>
      </c>
    </row>
    <row r="67" spans="1:25" ht="15">
      <c r="A67" s="155" t="s">
        <v>76</v>
      </c>
      <c r="B67" s="158" t="s">
        <v>76</v>
      </c>
      <c r="C67" s="189">
        <f>IF(ISNUMBER('1-1'!N67),'1-1'!N67, "XXX")</f>
        <v>9.1</v>
      </c>
      <c r="D67" s="189">
        <f>IF(UCDP!AE67, UCDP!AE67, "0.0")</f>
        <v>0.39139239043911911</v>
      </c>
      <c r="E67" s="189" t="str">
        <f>IF(ISNUMBER('1-3'!Q67), '1-3'!Q67, IF(ISNUMBER('1-3'!P67), '1-3'!P67, IF(ISNUMBER('1-3'!O67), '1-3'!O67, "XXX")))</f>
        <v>XXX</v>
      </c>
      <c r="F67" s="189">
        <f>IF(ISNUMBER('1-4'!AU67),'1-4'!AU67, IF(ISNUMBER('1-4'!AV67),'1-4'!AV67, IF(ISNUMBER('1-4'!AT67),'1-4'!AT67, IF(ISNUMBER('1-4'!AS67),'1-4'!AS67, IF(ISNUMBER('1-4'!AR67),'1-4'!AR67, "XXX")))))</f>
        <v>5</v>
      </c>
      <c r="G67" s="189">
        <f>IF(ISNUMBER('1-5'!N66), '1-5'!N66, "XXX")</f>
        <v>8.1</v>
      </c>
      <c r="H67" s="189" t="str">
        <f>IF(ISNUMBER('2-1-1'!M67), '2-1-1'!M67, "XXX")</f>
        <v>XXX</v>
      </c>
      <c r="I67" s="189">
        <f>IF(ISNUMBER('2-1-2'!G66),'2-1-2'!G66, IF(ISNUMBER('2-1-2'!F66),'2-1-2'!F66, IF(ISNUMBER('2-1-2'!H66),'2-1-2'!H66, "XXX")))</f>
        <v>0.53700000000000003</v>
      </c>
      <c r="J67" s="189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189" t="str">
        <f>IF(ISNUMBER('2-2-2'!M67),'2-2-2'!M67, "XXX")</f>
        <v>XXX</v>
      </c>
      <c r="L67" s="189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189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189">
        <f>IF(ISNUMBER('2-4-1'!AB67),'2-4-1'!AB67,IF(ISNUMBER('2-4-1'!AC67),'2-4-1'!AC67,IF(ISNUMBER('2-4-1'!AA67),'2-4-1'!AA67,IF(ISNUMBER('2-4-1'!Z67),'2-4-1'!Z67,IF(ISNUMBER('2-4-1'!Y67),'2-4-1'!Y67,"XXX")))))</f>
        <v>7.6</v>
      </c>
      <c r="O67" s="189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189">
        <f>IF(ISNUMBER('2-5-1'!H299), '2-5-1'!H299, "XXX")</f>
        <v>0.29656302928924561</v>
      </c>
      <c r="Q67" s="189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189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189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189" t="str">
        <f>IF(ISNUMBER('2-7-1'!M67), '2-7-1'!M67, "XXX")</f>
        <v>XXX</v>
      </c>
      <c r="U67" s="189" t="str">
        <f>IF(ISNUMBER('2-7-2'!M67), '2-7-2'!M67, "XXX")</f>
        <v>XXX</v>
      </c>
      <c r="V67" s="189" t="str">
        <f>IF(ISNUMBER('2-8-1'!M67), '2-8-1'!M67, "XXX")</f>
        <v>XXX</v>
      </c>
      <c r="W67" s="189" t="str">
        <f>IF(ISNUMBER('2-8-2'!M67), '2-8-2'!M67, "XXX")</f>
        <v>XXX</v>
      </c>
      <c r="X67" s="189">
        <f>IF(ISNUMBER('3-1'!O66), '3-1'!O66, "XXX")</f>
        <v>0.39300000000000002</v>
      </c>
      <c r="Y67" s="189">
        <f>'3-2'!W66</f>
        <v>-0.87675380700000005</v>
      </c>
    </row>
    <row r="68" spans="1:25" ht="15">
      <c r="A68" s="155" t="s">
        <v>77</v>
      </c>
      <c r="B68" s="158" t="s">
        <v>77</v>
      </c>
      <c r="C68" s="189">
        <f>IF(ISNUMBER('1-1'!N68),'1-1'!N68, "XXX")</f>
        <v>1.2</v>
      </c>
      <c r="D68" s="189" t="str">
        <f>IF(UCDP!AE68, UCDP!AE68, "0.0")</f>
        <v>0.0</v>
      </c>
      <c r="E68" s="189">
        <f>IF(ISNUMBER('1-3'!Q68), '1-3'!Q68, IF(ISNUMBER('1-3'!P68), '1-3'!P68, IF(ISNUMBER('1-3'!O68), '1-3'!O68, "XXX")))</f>
        <v>87.2044287009887</v>
      </c>
      <c r="F68" s="189">
        <f>IF(ISNUMBER('1-4'!AU68),'1-4'!AU68, IF(ISNUMBER('1-4'!AV68),'1-4'!AV68, IF(ISNUMBER('1-4'!AT68),'1-4'!AT68, IF(ISNUMBER('1-4'!AS68),'1-4'!AS68, IF(ISNUMBER('1-4'!AR68),'1-4'!AR68, "XXX")))))</f>
        <v>1</v>
      </c>
      <c r="G68" s="189">
        <f>IF(ISNUMBER('1-5'!N67), '1-5'!N67, "XXX")</f>
        <v>1.8</v>
      </c>
      <c r="H68" s="189">
        <f>IF(ISNUMBER('2-1-1'!M68), '2-1-1'!M68, "XXX")</f>
        <v>0.76978331460972749</v>
      </c>
      <c r="I68" s="189">
        <f>IF(ISNUMBER('2-1-2'!G67),'2-1-2'!G67, IF(ISNUMBER('2-1-2'!F67),'2-1-2'!F67, IF(ISNUMBER('2-1-2'!H67),'2-1-2'!H67, "XXX")))</f>
        <v>0.81</v>
      </c>
      <c r="J68" s="189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189">
        <f>IF(ISNUMBER('2-2-2'!M68),'2-2-2'!M68, "XXX")</f>
        <v>0.67984646158333328</v>
      </c>
      <c r="L68" s="189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189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189">
        <f>IF(ISNUMBER('2-4-1'!AB68),'2-4-1'!AB68,IF(ISNUMBER('2-4-1'!AC68),'2-4-1'!AC68,IF(ISNUMBER('2-4-1'!AA68),'2-4-1'!AA68,IF(ISNUMBER('2-4-1'!Z68),'2-4-1'!Z68,IF(ISNUMBER('2-4-1'!Y68),'2-4-1'!Y68,"XXX")))))</f>
        <v>9</v>
      </c>
      <c r="O68" s="189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189" t="str">
        <f>IF(ISNUMBER('2-5-1'!H300), '2-5-1'!H300, "XXX")</f>
        <v>XXX</v>
      </c>
      <c r="Q68" s="189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189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189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189">
        <f>IF(ISNUMBER('2-7-1'!M68), '2-7-1'!M68, "XXX")</f>
        <v>0.75393169188888876</v>
      </c>
      <c r="U68" s="189">
        <f>IF(ISNUMBER('2-7-2'!M68), '2-7-2'!M68, "XXX")</f>
        <v>0.73</v>
      </c>
      <c r="V68" s="189">
        <f>IF(ISNUMBER('2-8-1'!M68), '2-8-1'!M68, "XXX")</f>
        <v>0.59142054451851855</v>
      </c>
      <c r="W68" s="189">
        <f>IF(ISNUMBER('2-8-2'!M68), '2-8-2'!M68, "XXX")</f>
        <v>0.64959649246666673</v>
      </c>
      <c r="X68" s="189">
        <f>IF(ISNUMBER('3-1'!O67), '3-1'!O67, "XXX")</f>
        <v>0.876</v>
      </c>
      <c r="Y68" s="189">
        <f>'3-2'!W67</f>
        <v>1.3609836099999999</v>
      </c>
    </row>
    <row r="69" spans="1:25" ht="15">
      <c r="A69" s="155" t="s">
        <v>78</v>
      </c>
      <c r="B69" s="158" t="s">
        <v>176</v>
      </c>
      <c r="C69" s="189">
        <f>IF(ISNUMBER('1-1'!N69),'1-1'!N69, "XXX")</f>
        <v>7.5</v>
      </c>
      <c r="D69" s="189">
        <f>IF(UCDP!AE69, UCDP!AE69, "0.0")</f>
        <v>5.0816723844129677E-2</v>
      </c>
      <c r="E69" s="189">
        <f>IF(ISNUMBER('1-3'!Q69), '1-3'!Q69, IF(ISNUMBER('1-3'!P69), '1-3'!P69, IF(ISNUMBER('1-3'!O69), '1-3'!O69, "XXX")))</f>
        <v>82.425133545098873</v>
      </c>
      <c r="F69" s="189">
        <f>IF(ISNUMBER('1-4'!AU69),'1-4'!AU69, IF(ISNUMBER('1-4'!AV69),'1-4'!AV69, IF(ISNUMBER('1-4'!AT69),'1-4'!AT69, IF(ISNUMBER('1-4'!AS69),'1-4'!AS69, IF(ISNUMBER('1-4'!AR69),'1-4'!AR69, "XXX")))))</f>
        <v>3</v>
      </c>
      <c r="G69" s="189">
        <f>IF(ISNUMBER('1-5'!N68), '1-5'!N68, "XXX")</f>
        <v>6.9</v>
      </c>
      <c r="H69" s="189">
        <f>IF(ISNUMBER('2-1-1'!M69), '2-1-1'!M69, "XXX")</f>
        <v>0.83039395327262266</v>
      </c>
      <c r="I69" s="189">
        <f>IF(ISNUMBER('2-1-2'!G68),'2-1-2'!G68, IF(ISNUMBER('2-1-2'!F68),'2-1-2'!F68, IF(ISNUMBER('2-1-2'!H68),'2-1-2'!H68, "XXX")))</f>
        <v>0.86890000000000001</v>
      </c>
      <c r="J69" s="189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189">
        <f>IF(ISNUMBER('2-2-2'!M69),'2-2-2'!M69, "XXX")</f>
        <v>0.75774165783333336</v>
      </c>
      <c r="L69" s="189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189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189">
        <f>IF(ISNUMBER('2-4-1'!AB69),'2-4-1'!AB69,IF(ISNUMBER('2-4-1'!AC69),'2-4-1'!AC69,IF(ISNUMBER('2-4-1'!AA69),'2-4-1'!AA69,IF(ISNUMBER('2-4-1'!Z69),'2-4-1'!Z69,IF(ISNUMBER('2-4-1'!Y69),'2-4-1'!Y69,"XXX")))))</f>
        <v>11.4</v>
      </c>
      <c r="O69" s="189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189">
        <f>IF(ISNUMBER('2-5-1'!H301), '2-5-1'!H301, "XXX")</f>
        <v>0.2</v>
      </c>
      <c r="Q69" s="189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189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189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189">
        <f>IF(ISNUMBER('2-7-1'!M69), '2-7-1'!M69, "XXX")</f>
        <v>0.71133718488888875</v>
      </c>
      <c r="U69" s="189">
        <f>IF(ISNUMBER('2-7-2'!M69), '2-7-2'!M69, "XXX")</f>
        <v>0.61</v>
      </c>
      <c r="V69" s="189">
        <f>IF(ISNUMBER('2-8-1'!M69), '2-8-1'!M69, "XXX")</f>
        <v>0.57097766581481491</v>
      </c>
      <c r="W69" s="189">
        <f>IF(ISNUMBER('2-8-2'!M69), '2-8-2'!M69, "XXX")</f>
        <v>0.61340408193333329</v>
      </c>
      <c r="X69" s="189">
        <f>IF(ISNUMBER('3-1'!O68), '3-1'!O68, "XXX")</f>
        <v>0.70399999999999996</v>
      </c>
      <c r="Y69" s="189">
        <f>'3-2'!W68</f>
        <v>0.72519540800000004</v>
      </c>
    </row>
    <row r="70" spans="1:25" ht="15">
      <c r="A70" s="155" t="s">
        <v>79</v>
      </c>
      <c r="B70" s="158" t="s">
        <v>79</v>
      </c>
      <c r="C70" s="189">
        <f>IF(ISNUMBER('1-1'!N70),'1-1'!N70, "XXX")</f>
        <v>2.8</v>
      </c>
      <c r="D70" s="189" t="str">
        <f>IF(UCDP!AE70, UCDP!AE70, "0.0")</f>
        <v>0.0</v>
      </c>
      <c r="E70" s="189">
        <f>IF(ISNUMBER('1-3'!Q70), '1-3'!Q70, IF(ISNUMBER('1-3'!P70), '1-3'!P70, IF(ISNUMBER('1-3'!O70), '1-3'!O70, "XXX")))</f>
        <v>76.956768530494358</v>
      </c>
      <c r="F70" s="189">
        <f>IF(ISNUMBER('1-4'!AU70),'1-4'!AU70, IF(ISNUMBER('1-4'!AV70),'1-4'!AV70, IF(ISNUMBER('1-4'!AT70),'1-4'!AT70, IF(ISNUMBER('1-4'!AS70),'1-4'!AS70, IF(ISNUMBER('1-4'!AR70),'1-4'!AR70, "XXX")))))</f>
        <v>2</v>
      </c>
      <c r="G70" s="189">
        <f>IF(ISNUMBER('1-5'!N69), '1-5'!N69, "XXX")</f>
        <v>1.4</v>
      </c>
      <c r="H70" s="189">
        <f>IF(ISNUMBER('2-1-1'!M70), '2-1-1'!M70, "XXX")</f>
        <v>0.84090987617474189</v>
      </c>
      <c r="I70" s="189">
        <f>IF(ISNUMBER('2-1-2'!G69),'2-1-2'!G69, IF(ISNUMBER('2-1-2'!F69),'2-1-2'!F69, IF(ISNUMBER('2-1-2'!H69),'2-1-2'!H69, "XXX")))</f>
        <v>0.79320000000000002</v>
      </c>
      <c r="J70" s="189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189">
        <f>IF(ISNUMBER('2-2-2'!M70),'2-2-2'!M70, "XXX")</f>
        <v>0.7090512275416665</v>
      </c>
      <c r="L70" s="189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189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189">
        <f>IF(ISNUMBER('2-4-1'!AB70),'2-4-1'!AB70,IF(ISNUMBER('2-4-1'!AC70),'2-4-1'!AC70,IF(ISNUMBER('2-4-1'!AA70),'2-4-1'!AA70,IF(ISNUMBER('2-4-1'!Z70),'2-4-1'!Z70,IF(ISNUMBER('2-4-1'!Y70),'2-4-1'!Y70,"XXX")))))</f>
        <v>20.9</v>
      </c>
      <c r="O70" s="189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189" t="str">
        <f>IF(ISNUMBER('2-5-1'!H302), '2-5-1'!H302, "XXX")</f>
        <v>XXX</v>
      </c>
      <c r="Q70" s="189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189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189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189">
        <f>IF(ISNUMBER('2-7-1'!M70), '2-7-1'!M70, "XXX")</f>
        <v>0.68272168372222231</v>
      </c>
      <c r="U70" s="189">
        <f>IF(ISNUMBER('2-7-2'!M70), '2-7-2'!M70, "XXX")</f>
        <v>0.52</v>
      </c>
      <c r="V70" s="189">
        <f>IF(ISNUMBER('2-8-1'!M70), '2-8-1'!M70, "XXX")</f>
        <v>0.62219893492592593</v>
      </c>
      <c r="W70" s="189">
        <f>IF(ISNUMBER('2-8-2'!M70), '2-8-2'!M70, "XXX")</f>
        <v>0.45291042991111113</v>
      </c>
      <c r="X70" s="189">
        <f>IF(ISNUMBER('3-1'!O69), '3-1'!O69, "XXX")</f>
        <v>0.85899999999999999</v>
      </c>
      <c r="Y70" s="189">
        <f>'3-2'!W69</f>
        <v>0.96809107100000003</v>
      </c>
    </row>
    <row r="71" spans="1:25" ht="15">
      <c r="A71" s="155" t="s">
        <v>80</v>
      </c>
      <c r="B71" s="158" t="s">
        <v>80</v>
      </c>
      <c r="C71" s="189">
        <f>IF(ISNUMBER('1-1'!N71),'1-1'!N71, "XXX")</f>
        <v>5.2</v>
      </c>
      <c r="D71" s="189" t="str">
        <f>IF(UCDP!AE71, UCDP!AE71, "0.0")</f>
        <v>0.0</v>
      </c>
      <c r="E71" s="189">
        <f>IF(ISNUMBER('1-3'!Q71), '1-3'!Q71, IF(ISNUMBER('1-3'!P71), '1-3'!P71, IF(ISNUMBER('1-3'!O71), '1-3'!O71, "XXX")))</f>
        <v>43.284575066666669</v>
      </c>
      <c r="F71" s="189">
        <f>IF(ISNUMBER('1-4'!AU71),'1-4'!AU71, IF(ISNUMBER('1-4'!AV71),'1-4'!AV71, IF(ISNUMBER('1-4'!AT71),'1-4'!AT71, IF(ISNUMBER('1-4'!AS71),'1-4'!AS71, IF(ISNUMBER('1-4'!AR71),'1-4'!AR71, "XXX")))))</f>
        <v>3</v>
      </c>
      <c r="G71" s="189">
        <f>IF(ISNUMBER('1-5'!N70), '1-5'!N70, "XXX")</f>
        <v>5.6</v>
      </c>
      <c r="H71" s="189">
        <f>IF(ISNUMBER('2-1-1'!M71), '2-1-1'!M71, "XXX")</f>
        <v>0.62509045501985416</v>
      </c>
      <c r="I71" s="189">
        <f>IF(ISNUMBER('2-1-2'!G70),'2-1-2'!G70, IF(ISNUMBER('2-1-2'!F70),'2-1-2'!F70, IF(ISNUMBER('2-1-2'!H70),'2-1-2'!H70, "XXX")))</f>
        <v>0.5151</v>
      </c>
      <c r="J71" s="189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189">
        <f>IF(ISNUMBER('2-2-2'!M71),'2-2-2'!M71, "XXX")</f>
        <v>0.57522094645833333</v>
      </c>
      <c r="L71" s="189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189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189">
        <f>IF(ISNUMBER('2-4-1'!AB71),'2-4-1'!AB71,IF(ISNUMBER('2-4-1'!AC71),'2-4-1'!AC71,IF(ISNUMBER('2-4-1'!AA71),'2-4-1'!AA71,IF(ISNUMBER('2-4-1'!Z71),'2-4-1'!Z71,IF(ISNUMBER('2-4-1'!Y71),'2-4-1'!Y71,"XXX")))))</f>
        <v>0.7</v>
      </c>
      <c r="O71" s="189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189">
        <f>IF(ISNUMBER('2-5-1'!H303), '2-5-1'!H303, "XXX")</f>
        <v>0.3024594783782959</v>
      </c>
      <c r="Q71" s="189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189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189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189">
        <f>IF(ISNUMBER('2-7-1'!M71), '2-7-1'!M71, "XXX")</f>
        <v>0.52896487977777784</v>
      </c>
      <c r="U71" s="189">
        <f>IF(ISNUMBER('2-7-2'!M71), '2-7-2'!M71, "XXX")</f>
        <v>0.44</v>
      </c>
      <c r="V71" s="189">
        <f>IF(ISNUMBER('2-8-1'!M71), '2-8-1'!M71, "XXX")</f>
        <v>0.53963786583333329</v>
      </c>
      <c r="W71" s="189">
        <f>IF(ISNUMBER('2-8-2'!M71), '2-8-2'!M71, "XXX")</f>
        <v>0.37231867843333338</v>
      </c>
      <c r="X71" s="189">
        <f>IF(ISNUMBER('3-1'!O70), '3-1'!O70, "XXX")</f>
        <v>0.81299999999999994</v>
      </c>
      <c r="Y71" s="189">
        <f>'3-2'!W70</f>
        <v>0.67946404199999999</v>
      </c>
    </row>
    <row r="72" spans="1:25" ht="15">
      <c r="A72" s="155" t="s">
        <v>81</v>
      </c>
      <c r="B72" s="158" t="s">
        <v>81</v>
      </c>
      <c r="C72" s="189">
        <f>IF(ISNUMBER('1-1'!N72),'1-1'!N72, "XXX")</f>
        <v>3.2</v>
      </c>
      <c r="D72" s="189" t="str">
        <f>IF(UCDP!AE72, UCDP!AE72, "0.0")</f>
        <v>0.0</v>
      </c>
      <c r="E72" s="189">
        <f>IF(ISNUMBER('1-3'!Q72), '1-3'!Q72, IF(ISNUMBER('1-3'!P72), '1-3'!P72, IF(ISNUMBER('1-3'!O72), '1-3'!O72, "XXX")))</f>
        <v>92.25556874583333</v>
      </c>
      <c r="F72" s="189">
        <f>IF(ISNUMBER('1-4'!AU72),'1-4'!AU72, IF(ISNUMBER('1-4'!AV72),'1-4'!AV72, IF(ISNUMBER('1-4'!AT72),'1-4'!AT72, IF(ISNUMBER('1-4'!AS72),'1-4'!AS72, IF(ISNUMBER('1-4'!AR72),'1-4'!AR72, "XXX")))))</f>
        <v>1</v>
      </c>
      <c r="G72" s="189">
        <f>IF(ISNUMBER('1-5'!N71), '1-5'!N71, "XXX")</f>
        <v>3.2</v>
      </c>
      <c r="H72" s="189">
        <f>IF(ISNUMBER('2-1-1'!M72), '2-1-1'!M72, "XXX")</f>
        <v>0.93157924721276031</v>
      </c>
      <c r="I72" s="189">
        <f>IF(ISNUMBER('2-1-2'!G71),'2-1-2'!G71, IF(ISNUMBER('2-1-2'!F71),'2-1-2'!F71, IF(ISNUMBER('2-1-2'!H71),'2-1-2'!H71, "XXX")))</f>
        <v>0.92230000000000001</v>
      </c>
      <c r="J72" s="189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189">
        <f>IF(ISNUMBER('2-2-2'!M72),'2-2-2'!M72, "XXX")</f>
        <v>0.61473457012499999</v>
      </c>
      <c r="L72" s="189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189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189">
        <f>IF(ISNUMBER('2-4-1'!AB72),'2-4-1'!AB72,IF(ISNUMBER('2-4-1'!AC72),'2-4-1'!AC72,IF(ISNUMBER('2-4-1'!AA72),'2-4-1'!AA72,IF(ISNUMBER('2-4-1'!Z72),'2-4-1'!Z72,IF(ISNUMBER('2-4-1'!Y72),'2-4-1'!Y72,"XXX")))))</f>
        <v>16.100000000000001</v>
      </c>
      <c r="O72" s="189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189" t="str">
        <f>IF(ISNUMBER('2-5-1'!H304), '2-5-1'!H304, "XXX")</f>
        <v>XXX</v>
      </c>
      <c r="Q72" s="189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189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189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189">
        <f>IF(ISNUMBER('2-7-1'!M72), '2-7-1'!M72, "XXX")</f>
        <v>0.84166085988888883</v>
      </c>
      <c r="U72" s="189">
        <f>IF(ISNUMBER('2-7-2'!M72), '2-7-2'!M72, "XXX")</f>
        <v>0.73</v>
      </c>
      <c r="V72" s="189">
        <f>IF(ISNUMBER('2-8-1'!M72), '2-8-1'!M72, "XXX")</f>
        <v>0.71972233275925912</v>
      </c>
      <c r="W72" s="189">
        <f>IF(ISNUMBER('2-8-2'!M72), '2-8-2'!M72, "XXX")</f>
        <v>0.72474479011111115</v>
      </c>
      <c r="X72" s="189">
        <f>IF(ISNUMBER('3-1'!O71), '3-1'!O71, "XXX")</f>
        <v>0.83299999999999996</v>
      </c>
      <c r="Y72" s="189">
        <f>'3-2'!W71</f>
        <v>0.99235153200000004</v>
      </c>
    </row>
    <row r="73" spans="1:25" ht="15">
      <c r="A73" s="155" t="s">
        <v>82</v>
      </c>
      <c r="B73" s="158" t="s">
        <v>82</v>
      </c>
      <c r="C73" s="189">
        <f>IF(ISNUMBER('1-1'!N73),'1-1'!N73, "XXX")</f>
        <v>6.9</v>
      </c>
      <c r="D73" s="189" t="str">
        <f>IF(UCDP!AE73, UCDP!AE73, "0.0")</f>
        <v>0.0</v>
      </c>
      <c r="E73" s="189">
        <f>IF(ISNUMBER('1-3'!Q73), '1-3'!Q73, IF(ISNUMBER('1-3'!P73), '1-3'!P73, IF(ISNUMBER('1-3'!O73), '1-3'!O73, "XXX")))</f>
        <v>85.712216458432209</v>
      </c>
      <c r="F73" s="189">
        <f>IF(ISNUMBER('1-4'!AU73),'1-4'!AU73, IF(ISNUMBER('1-4'!AV73),'1-4'!AV73, IF(ISNUMBER('1-4'!AT73),'1-4'!AT73, IF(ISNUMBER('1-4'!AS73),'1-4'!AS73, IF(ISNUMBER('1-4'!AR73),'1-4'!AR73, "XXX")))))</f>
        <v>2</v>
      </c>
      <c r="G73" s="189">
        <f>IF(ISNUMBER('1-5'!N72), '1-5'!N72, "XXX")</f>
        <v>7.4</v>
      </c>
      <c r="H73" s="189">
        <f>IF(ISNUMBER('2-1-1'!M73), '2-1-1'!M73, "XXX")</f>
        <v>0.67445033306965874</v>
      </c>
      <c r="I73" s="189">
        <f>IF(ISNUMBER('2-1-2'!G72),'2-1-2'!G72, IF(ISNUMBER('2-1-2'!F72),'2-1-2'!F72, IF(ISNUMBER('2-1-2'!H72),'2-1-2'!H72, "XXX")))</f>
        <v>0.55400000000000005</v>
      </c>
      <c r="J73" s="189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189">
        <f>IF(ISNUMBER('2-2-2'!M73),'2-2-2'!M73, "XXX")</f>
        <v>0.61095666483333333</v>
      </c>
      <c r="L73" s="189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189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189">
        <f>IF(ISNUMBER('2-4-1'!AB73),'2-4-1'!AB73,IF(ISNUMBER('2-4-1'!AC73),'2-4-1'!AC73,IF(ISNUMBER('2-4-1'!AA73),'2-4-1'!AA73,IF(ISNUMBER('2-4-1'!Z73),'2-4-1'!Z73,IF(ISNUMBER('2-4-1'!Y73),'2-4-1'!Y73,"XXX")))))</f>
        <v>9</v>
      </c>
      <c r="O73" s="189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189">
        <f>IF(ISNUMBER('2-5-1'!H305), '2-5-1'!H305, "XXX")</f>
        <v>0.35469357967376708</v>
      </c>
      <c r="Q73" s="189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189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189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189">
        <f>IF(ISNUMBER('2-7-1'!M73), '2-7-1'!M73, "XXX")</f>
        <v>0.68736706838888895</v>
      </c>
      <c r="U73" s="189">
        <f>IF(ISNUMBER('2-7-2'!M73), '2-7-2'!M73, "XXX")</f>
        <v>0.49</v>
      </c>
      <c r="V73" s="189">
        <f>IF(ISNUMBER('2-8-1'!M73), '2-8-1'!M73, "XXX")</f>
        <v>0.5812064055740741</v>
      </c>
      <c r="W73" s="189">
        <f>IF(ISNUMBER('2-8-2'!M73), '2-8-2'!M73, "XXX")</f>
        <v>0.51870554683333336</v>
      </c>
      <c r="X73" s="189">
        <f>IF(ISNUMBER('3-1'!O72), '3-1'!O72, "XXX")</f>
        <v>0.26800000000000002</v>
      </c>
      <c r="Y73" s="189">
        <f>'3-2'!W72</f>
        <v>-0.61078494800000005</v>
      </c>
    </row>
    <row r="74" spans="1:25" ht="15">
      <c r="A74" s="155" t="s">
        <v>83</v>
      </c>
      <c r="B74" s="158" t="s">
        <v>83</v>
      </c>
      <c r="C74" s="189">
        <f>IF(ISNUMBER('1-1'!N74),'1-1'!N74, "XXX")</f>
        <v>3.6</v>
      </c>
      <c r="D74" s="189" t="str">
        <f>IF(UCDP!AE74, UCDP!AE74, "0.0")</f>
        <v>0.0</v>
      </c>
      <c r="E74" s="189">
        <f>IF(ISNUMBER('1-3'!Q74), '1-3'!Q74, IF(ISNUMBER('1-3'!P74), '1-3'!P74, IF(ISNUMBER('1-3'!O74), '1-3'!O74, "XXX")))</f>
        <v>72.458064638968921</v>
      </c>
      <c r="F74" s="189">
        <f>IF(ISNUMBER('1-4'!AU74),'1-4'!AU74, IF(ISNUMBER('1-4'!AV74),'1-4'!AV74, IF(ISNUMBER('1-4'!AT74),'1-4'!AT74, IF(ISNUMBER('1-4'!AS74),'1-4'!AS74, IF(ISNUMBER('1-4'!AR74),'1-4'!AR74, "XXX")))))</f>
        <v>3</v>
      </c>
      <c r="G74" s="189">
        <f>IF(ISNUMBER('1-5'!N73), '1-5'!N73, "XXX")</f>
        <v>6.7</v>
      </c>
      <c r="H74" s="189">
        <f>IF(ISNUMBER('2-1-1'!M74), '2-1-1'!M74, "XXX")</f>
        <v>0.68334836336211469</v>
      </c>
      <c r="I74" s="189">
        <f>IF(ISNUMBER('2-1-2'!G73),'2-1-2'!G73, IF(ISNUMBER('2-1-2'!F73),'2-1-2'!F73, IF(ISNUMBER('2-1-2'!H73),'2-1-2'!H73, "XXX")))</f>
        <v>0.70240000000000002</v>
      </c>
      <c r="J74" s="189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189">
        <f>IF(ISNUMBER('2-2-2'!M74),'2-2-2'!M74, "XXX")</f>
        <v>0.610335509</v>
      </c>
      <c r="L74" s="189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189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189">
        <f>IF(ISNUMBER('2-4-1'!AB74),'2-4-1'!AB74,IF(ISNUMBER('2-4-1'!AC74),'2-4-1'!AC74,IF(ISNUMBER('2-4-1'!AA74),'2-4-1'!AA74,IF(ISNUMBER('2-4-1'!Z74),'2-4-1'!Z74,IF(ISNUMBER('2-4-1'!Y74),'2-4-1'!Y74,"XXX")))))</f>
        <v>5.0999999999999996</v>
      </c>
      <c r="O74" s="189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189">
        <f>IF(ISNUMBER('2-5-1'!H306), '2-5-1'!H306, "XXX")</f>
        <v>0.34161612987518308</v>
      </c>
      <c r="Q74" s="189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189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189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189">
        <f>IF(ISNUMBER('2-7-1'!M74), '2-7-1'!M74, "XXX")</f>
        <v>0.54950212899999995</v>
      </c>
      <c r="U74" s="189">
        <f>IF(ISNUMBER('2-7-2'!M74), '2-7-2'!M74, "XXX")</f>
        <v>0.31</v>
      </c>
      <c r="V74" s="189">
        <f>IF(ISNUMBER('2-8-1'!M74), '2-8-1'!M74, "XXX")</f>
        <v>0.54987966574074076</v>
      </c>
      <c r="W74" s="189">
        <f>IF(ISNUMBER('2-8-2'!M74), '2-8-2'!M74, "XXX")</f>
        <v>0.61323466566666662</v>
      </c>
      <c r="X74" s="189">
        <f>IF(ISNUMBER('3-1'!O73), '3-1'!O73, "XXX")</f>
        <v>0.23699999999999999</v>
      </c>
      <c r="Y74" s="189">
        <f>'3-2'!W73</f>
        <v>-1.1383578780000001</v>
      </c>
    </row>
    <row r="75" spans="1:25" ht="15">
      <c r="A75" s="155" t="s">
        <v>84</v>
      </c>
      <c r="B75" s="158" t="s">
        <v>84</v>
      </c>
      <c r="C75" s="189">
        <f>IF(ISNUMBER('1-1'!N75),'1-1'!N75, "XXX")</f>
        <v>7.5</v>
      </c>
      <c r="D75" s="189">
        <f>IF(UCDP!AE75, UCDP!AE75, "0.0")</f>
        <v>1.4375900240844293E-2</v>
      </c>
      <c r="E75" s="189">
        <f>IF(ISNUMBER('1-3'!Q75), '1-3'!Q75, IF(ISNUMBER('1-3'!P75), '1-3'!P75, IF(ISNUMBER('1-3'!O75), '1-3'!O75, "XXX")))</f>
        <v>65.674143684632767</v>
      </c>
      <c r="F75" s="189">
        <f>IF(ISNUMBER('1-4'!AU75),'1-4'!AU75, IF(ISNUMBER('1-4'!AV75),'1-4'!AV75, IF(ISNUMBER('1-4'!AT75),'1-4'!AT75, IF(ISNUMBER('1-4'!AS75),'1-4'!AS75, IF(ISNUMBER('1-4'!AR75),'1-4'!AR75, "XXX")))))</f>
        <v>3</v>
      </c>
      <c r="G75" s="189">
        <f>IF(ISNUMBER('1-5'!N74), '1-5'!N74, "XXX")</f>
        <v>6.8</v>
      </c>
      <c r="H75" s="189">
        <f>IF(ISNUMBER('2-1-1'!M75), '2-1-1'!M75, "XXX")</f>
        <v>0.53601153574674465</v>
      </c>
      <c r="I75" s="189">
        <f>IF(ISNUMBER('2-1-2'!G74),'2-1-2'!G74, IF(ISNUMBER('2-1-2'!F74),'2-1-2'!F74, IF(ISNUMBER('2-1-2'!H74),'2-1-2'!H74, "XXX")))</f>
        <v>0.3402</v>
      </c>
      <c r="J75" s="189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189">
        <f>IF(ISNUMBER('2-2-2'!M75),'2-2-2'!M75, "XXX")</f>
        <v>0.44129959349999998</v>
      </c>
      <c r="L75" s="189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189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189">
        <f>IF(ISNUMBER('2-4-1'!AB75),'2-4-1'!AB75,IF(ISNUMBER('2-4-1'!AC75),'2-4-1'!AC75,IF(ISNUMBER('2-4-1'!AA75),'2-4-1'!AA75,IF(ISNUMBER('2-4-1'!Z75),'2-4-1'!Z75,IF(ISNUMBER('2-4-1'!Y75),'2-4-1'!Y75,"XXX")))))</f>
        <v>1</v>
      </c>
      <c r="O75" s="189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189">
        <f>IF(ISNUMBER('2-5-1'!H307), '2-5-1'!H307, "XXX")</f>
        <v>7.4854296445846555E-2</v>
      </c>
      <c r="Q75" s="189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189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189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189">
        <f>IF(ISNUMBER('2-7-1'!M75), '2-7-1'!M75, "XXX")</f>
        <v>0.53849600155555555</v>
      </c>
      <c r="U75" s="189">
        <f>IF(ISNUMBER('2-7-2'!M75), '2-7-2'!M75, "XXX")</f>
        <v>0.27</v>
      </c>
      <c r="V75" s="189">
        <f>IF(ISNUMBER('2-8-1'!M75), '2-8-1'!M75, "XXX")</f>
        <v>0.53013164024074078</v>
      </c>
      <c r="W75" s="189">
        <f>IF(ISNUMBER('2-8-2'!M75), '2-8-2'!M75, "XXX")</f>
        <v>0.49631097582222217</v>
      </c>
      <c r="X75" s="189">
        <f>IF(ISNUMBER('3-1'!O74), '3-1'!O74, "XXX")</f>
        <v>0.45800000000000002</v>
      </c>
      <c r="Y75" s="189">
        <f>'3-2'!W74</f>
        <v>-0.22930865</v>
      </c>
    </row>
    <row r="76" spans="1:25" ht="15">
      <c r="A76" s="155" t="s">
        <v>191</v>
      </c>
      <c r="B76" s="158" t="s">
        <v>179</v>
      </c>
      <c r="C76" s="189">
        <f>IF(ISNUMBER('1-1'!N76),'1-1'!N76, "XXX")</f>
        <v>5</v>
      </c>
      <c r="D76" s="189" t="str">
        <f>IF(UCDP!AE76, UCDP!AE76, "0.0")</f>
        <v>0.0</v>
      </c>
      <c r="E76" s="189">
        <f>IF(ISNUMBER('1-3'!Q76), '1-3'!Q76, IF(ISNUMBER('1-3'!P76), '1-3'!P76, IF(ISNUMBER('1-3'!O76), '1-3'!O76, "XXX")))</f>
        <v>85.249116122951989</v>
      </c>
      <c r="F76" s="189">
        <f>IF(ISNUMBER('1-4'!AU76),'1-4'!AU76, IF(ISNUMBER('1-4'!AV76),'1-4'!AV76, IF(ISNUMBER('1-4'!AT76),'1-4'!AT76, IF(ISNUMBER('1-4'!AS76),'1-4'!AS76, IF(ISNUMBER('1-4'!AR76),'1-4'!AR76, "XXX")))))</f>
        <v>1</v>
      </c>
      <c r="G76" s="189">
        <f>IF(ISNUMBER('1-5'!N75), '1-5'!N75, "XXX")</f>
        <v>3.2</v>
      </c>
      <c r="H76" s="189">
        <f>IF(ISNUMBER('2-1-1'!M76), '2-1-1'!M76, "XXX")</f>
        <v>0.92089196129635464</v>
      </c>
      <c r="I76" s="189">
        <f>IF(ISNUMBER('2-1-2'!G75),'2-1-2'!G75, IF(ISNUMBER('2-1-2'!F75),'2-1-2'!F75, IF(ISNUMBER('2-1-2'!H75),'2-1-2'!H75, "XXX")))</f>
        <v>0.96840000000000004</v>
      </c>
      <c r="J76" s="189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189">
        <f>IF(ISNUMBER('2-2-2'!M76),'2-2-2'!M76, "XXX")</f>
        <v>0.61328713108333333</v>
      </c>
      <c r="L76" s="189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189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189">
        <f>IF(ISNUMBER('2-4-1'!AB76),'2-4-1'!AB76,IF(ISNUMBER('2-4-1'!AC76),'2-4-1'!AC76,IF(ISNUMBER('2-4-1'!AA76),'2-4-1'!AA76,IF(ISNUMBER('2-4-1'!Z76),'2-4-1'!Z76,IF(ISNUMBER('2-4-1'!Y76),'2-4-1'!Y76,"XXX")))))</f>
        <v>6.3</v>
      </c>
      <c r="O76" s="189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189" t="str">
        <f>IF(ISNUMBER('2-5-1'!H308), '2-5-1'!H308, "XXX")</f>
        <v>XXX</v>
      </c>
      <c r="Q76" s="189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189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189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189">
        <f>IF(ISNUMBER('2-7-1'!M76), '2-7-1'!M76, "XXX")</f>
        <v>0.72826515305555561</v>
      </c>
      <c r="U76" s="189">
        <f>IF(ISNUMBER('2-7-2'!M76), '2-7-2'!M76, "XXX")</f>
        <v>0.56999999999999995</v>
      </c>
      <c r="V76" s="189">
        <f>IF(ISNUMBER('2-8-1'!M76), '2-8-1'!M76, "XXX")</f>
        <v>0.53541497392592585</v>
      </c>
      <c r="W76" s="189">
        <f>IF(ISNUMBER('2-8-2'!M76), '2-8-2'!M76, "XXX")</f>
        <v>0.63605554894444449</v>
      </c>
      <c r="X76" s="189">
        <f>IF(ISNUMBER('3-1'!O75), '3-1'!O75, "XXX")</f>
        <v>0.84899999999999998</v>
      </c>
      <c r="Y76" s="189">
        <f>'3-2'!W75</f>
        <v>0.81663221100000005</v>
      </c>
    </row>
    <row r="77" spans="1:25" ht="15">
      <c r="A77" s="155" t="s">
        <v>86</v>
      </c>
      <c r="B77" s="158" t="s">
        <v>86</v>
      </c>
      <c r="C77" s="189">
        <f>IF(ISNUMBER('1-1'!N77),'1-1'!N77, "XXX")</f>
        <v>4.2</v>
      </c>
      <c r="D77" s="189" t="str">
        <f>IF(UCDP!AE77, UCDP!AE77, "0.0")</f>
        <v>0.0</v>
      </c>
      <c r="E77" s="189">
        <f>IF(ISNUMBER('1-3'!Q77), '1-3'!Q77, IF(ISNUMBER('1-3'!P77), '1-3'!P77, IF(ISNUMBER('1-3'!O77), '1-3'!O77, "XXX")))</f>
        <v>82.26327430125707</v>
      </c>
      <c r="F77" s="189">
        <f>IF(ISNUMBER('1-4'!AU77),'1-4'!AU77, IF(ISNUMBER('1-4'!AV77),'1-4'!AV77, IF(ISNUMBER('1-4'!AT77),'1-4'!AT77, IF(ISNUMBER('1-4'!AS77),'1-4'!AS77, IF(ISNUMBER('1-4'!AR77),'1-4'!AR77, "XXX")))))</f>
        <v>2</v>
      </c>
      <c r="G77" s="189">
        <f>IF(ISNUMBER('1-5'!N76), '1-5'!N76, "XXX")</f>
        <v>7.3</v>
      </c>
      <c r="H77" s="189">
        <f>IF(ISNUMBER('2-1-1'!M77), '2-1-1'!M77, "XXX")</f>
        <v>0.68374644693582565</v>
      </c>
      <c r="I77" s="189">
        <f>IF(ISNUMBER('2-1-2'!G76),'2-1-2'!G76, IF(ISNUMBER('2-1-2'!F76),'2-1-2'!F76, IF(ISNUMBER('2-1-2'!H76),'2-1-2'!H76, "XXX")))</f>
        <v>0.78580000000000005</v>
      </c>
      <c r="J77" s="189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189">
        <f>IF(ISNUMBER('2-2-2'!M77),'2-2-2'!M77, "XXX")</f>
        <v>0.71364661058333323</v>
      </c>
      <c r="L77" s="189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189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189">
        <f>IF(ISNUMBER('2-4-1'!AB77),'2-4-1'!AB77,IF(ISNUMBER('2-4-1'!AC77),'2-4-1'!AC77,IF(ISNUMBER('2-4-1'!AA77),'2-4-1'!AA77,IF(ISNUMBER('2-4-1'!Z77),'2-4-1'!Z77,IF(ISNUMBER('2-4-1'!Y77),'2-4-1'!Y77,"XXX")))))</f>
        <v>7</v>
      </c>
      <c r="O77" s="189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189">
        <f>IF(ISNUMBER('2-5-1'!H309), '2-5-1'!H309, "XXX")</f>
        <v>0.15931460857391358</v>
      </c>
      <c r="Q77" s="189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189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189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189">
        <f>IF(ISNUMBER('2-7-1'!M77), '2-7-1'!M77, "XXX")</f>
        <v>0.5525789207777777</v>
      </c>
      <c r="U77" s="189">
        <f>IF(ISNUMBER('2-7-2'!M77), '2-7-2'!M77, "XXX")</f>
        <v>0.41</v>
      </c>
      <c r="V77" s="189">
        <f>IF(ISNUMBER('2-8-1'!M77), '2-8-1'!M77, "XXX")</f>
        <v>0.53116710092592589</v>
      </c>
      <c r="W77" s="189">
        <f>IF(ISNUMBER('2-8-2'!M77), '2-8-2'!M77, "XXX")</f>
        <v>0.58191788195555549</v>
      </c>
      <c r="X77" s="189">
        <f>IF(ISNUMBER('3-1'!O76), '3-1'!O76, "XXX")</f>
        <v>0.315</v>
      </c>
      <c r="Y77" s="189">
        <f>'3-2'!W76</f>
        <v>-0.57157403200000001</v>
      </c>
    </row>
    <row r="78" spans="1:25" ht="15">
      <c r="A78" s="155" t="s">
        <v>177</v>
      </c>
      <c r="B78" s="158" t="s">
        <v>177</v>
      </c>
      <c r="C78" s="189">
        <f>IF(ISNUMBER('1-1'!N78),'1-1'!N78, "XXX")</f>
        <v>6.4</v>
      </c>
      <c r="D78" s="189" t="str">
        <f>IF(UCDP!AE78, UCDP!AE78, "0.0")</f>
        <v>0.0</v>
      </c>
      <c r="E78" s="189">
        <f>IF(ISNUMBER('1-3'!Q78), '1-3'!Q78, IF(ISNUMBER('1-3'!P78), '1-3'!P78, IF(ISNUMBER('1-3'!O78), '1-3'!O78, "XXX")))</f>
        <v>67.480027236525416</v>
      </c>
      <c r="F78" s="189">
        <f>IF(ISNUMBER('1-4'!AU78),'1-4'!AU78, IF(ISNUMBER('1-4'!AV78),'1-4'!AV78, IF(ISNUMBER('1-4'!AT78),'1-4'!AT78, IF(ISNUMBER('1-4'!AS78),'1-4'!AS78, IF(ISNUMBER('1-4'!AR78),'1-4'!AR78, "XXX")))))</f>
        <v>2</v>
      </c>
      <c r="G78" s="189">
        <f>IF(ISNUMBER('1-5'!N77), '1-5'!N77, "XXX")</f>
        <v>6.9</v>
      </c>
      <c r="H78" s="189">
        <f>IF(ISNUMBER('2-1-1'!M78), '2-1-1'!M78, "XXX")</f>
        <v>0.55820571670701902</v>
      </c>
      <c r="I78" s="189">
        <f>IF(ISNUMBER('2-1-2'!G77),'2-1-2'!G77, IF(ISNUMBER('2-1-2'!F77),'2-1-2'!F77, IF(ISNUMBER('2-1-2'!H77),'2-1-2'!H77, "XXX")))</f>
        <v>0.59019999999999995</v>
      </c>
      <c r="J78" s="189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189">
        <f>IF(ISNUMBER('2-2-2'!M78),'2-2-2'!M78, "XXX")</f>
        <v>0.48131728170833332</v>
      </c>
      <c r="L78" s="189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189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189">
        <f>IF(ISNUMBER('2-4-1'!AB78),'2-4-1'!AB78,IF(ISNUMBER('2-4-1'!AC78),'2-4-1'!AC78,IF(ISNUMBER('2-4-1'!AA78),'2-4-1'!AA78,IF(ISNUMBER('2-4-1'!Z78),'2-4-1'!Z78,IF(ISNUMBER('2-4-1'!Y78),'2-4-1'!Y78,"XXX")))))</f>
        <v>10.3</v>
      </c>
      <c r="O78" s="189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189">
        <f>IF(ISNUMBER('2-5-1'!H310), '2-5-1'!H310, "XXX")</f>
        <v>0.51941585540771484</v>
      </c>
      <c r="Q78" s="189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189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189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189">
        <f>IF(ISNUMBER('2-7-1'!M78), '2-7-1'!M78, "XXX")</f>
        <v>0.54171889622222213</v>
      </c>
      <c r="U78" s="189">
        <f>IF(ISNUMBER('2-7-2'!M78), '2-7-2'!M78, "XXX")</f>
        <v>0.28999999999999998</v>
      </c>
      <c r="V78" s="189">
        <f>IF(ISNUMBER('2-8-1'!M78), '2-8-1'!M78, "XXX")</f>
        <v>0.4421117526296296</v>
      </c>
      <c r="W78" s="189">
        <f>IF(ISNUMBER('2-8-2'!M78), '2-8-2'!M78, "XXX")</f>
        <v>0.47174617978888894</v>
      </c>
      <c r="X78" s="189">
        <f>IF(ISNUMBER('3-1'!O77), '3-1'!O77, "XXX")</f>
        <v>0.437</v>
      </c>
      <c r="Y78" s="189">
        <f>'3-2'!W77</f>
        <v>-0.37282756</v>
      </c>
    </row>
    <row r="79" spans="1:25" ht="15">
      <c r="A79" s="155" t="s">
        <v>192</v>
      </c>
      <c r="B79" s="158" t="s">
        <v>87</v>
      </c>
      <c r="C79" s="189">
        <f>IF(ISNUMBER('1-1'!N79),'1-1'!N79, "XXX")</f>
        <v>5.5</v>
      </c>
      <c r="D79" s="189" t="str">
        <f>IF(UCDP!AE79, UCDP!AE79, "0.0")</f>
        <v>0.0</v>
      </c>
      <c r="E79" s="189">
        <f>IF(ISNUMBER('1-3'!Q79), '1-3'!Q79, IF(ISNUMBER('1-3'!P79), '1-3'!P79, IF(ISNUMBER('1-3'!O79), '1-3'!O79, "XXX")))</f>
        <v>73.965233292316384</v>
      </c>
      <c r="F79" s="189">
        <f>IF(ISNUMBER('1-4'!AU79),'1-4'!AU79, IF(ISNUMBER('1-4'!AV79),'1-4'!AV79, IF(ISNUMBER('1-4'!AT79),'1-4'!AT79, IF(ISNUMBER('1-4'!AS79),'1-4'!AS79, IF(ISNUMBER('1-4'!AR79),'1-4'!AR79, "XXX")))))</f>
        <v>2</v>
      </c>
      <c r="G79" s="189">
        <f>IF(ISNUMBER('1-5'!N78), '1-5'!N78, "XXX")</f>
        <v>7.3</v>
      </c>
      <c r="H79" s="189">
        <f>IF(ISNUMBER('2-1-1'!M79), '2-1-1'!M79, "XXX")</f>
        <v>0.59237017498112654</v>
      </c>
      <c r="I79" s="189">
        <f>IF(ISNUMBER('2-1-2'!G78),'2-1-2'!G78, IF(ISNUMBER('2-1-2'!F78),'2-1-2'!F78, IF(ISNUMBER('2-1-2'!H78),'2-1-2'!H78, "XXX")))</f>
        <v>0.23830000000000001</v>
      </c>
      <c r="J79" s="189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189">
        <f>IF(ISNUMBER('2-2-2'!M79),'2-2-2'!M79, "XXX")</f>
        <v>0.55396955404166659</v>
      </c>
      <c r="L79" s="189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189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189">
        <f>IF(ISNUMBER('2-4-1'!AB79),'2-4-1'!AB79,IF(ISNUMBER('2-4-1'!AC79),'2-4-1'!AC79,IF(ISNUMBER('2-4-1'!AA79),'2-4-1'!AA79,IF(ISNUMBER('2-4-1'!Z79),'2-4-1'!Z79,IF(ISNUMBER('2-4-1'!Y79),'2-4-1'!Y79,"XXX")))))</f>
        <v>0.7</v>
      </c>
      <c r="O79" s="189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189">
        <f>IF(ISNUMBER('2-5-1'!H311), '2-5-1'!H311, "XXX")</f>
        <v>7.7714800834655763E-3</v>
      </c>
      <c r="Q79" s="189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189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189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189">
        <f>IF(ISNUMBER('2-7-1'!M79), '2-7-1'!M79, "XXX")</f>
        <v>0.44290339150000002</v>
      </c>
      <c r="U79" s="189">
        <f>IF(ISNUMBER('2-7-2'!M79), '2-7-2'!M79, "XXX")</f>
        <v>0.28999999999999998</v>
      </c>
      <c r="V79" s="189">
        <f>IF(ISNUMBER('2-8-1'!M79), '2-8-1'!M79, "XXX")</f>
        <v>0.48302763037037039</v>
      </c>
      <c r="W79" s="189">
        <f>IF(ISNUMBER('2-8-2'!M79), '2-8-2'!M79, "XXX")</f>
        <v>0.37803695596666664</v>
      </c>
      <c r="X79" s="189">
        <f>IF(ISNUMBER('3-1'!O78), '3-1'!O78, "XXX")</f>
        <v>0.128</v>
      </c>
      <c r="Y79" s="189">
        <f>'3-2'!W78</f>
        <v>-1.7168834209999999</v>
      </c>
    </row>
    <row r="80" spans="1:25" ht="15">
      <c r="A80" s="155" t="s">
        <v>88</v>
      </c>
      <c r="B80" s="158" t="s">
        <v>88</v>
      </c>
      <c r="C80" s="189">
        <f>IF(ISNUMBER('1-1'!N80),'1-1'!N80, "XXX")</f>
        <v>3.3</v>
      </c>
      <c r="D80" s="189" t="str">
        <f>IF(UCDP!AE80, UCDP!AE80, "0.0")</f>
        <v>0.0</v>
      </c>
      <c r="E80" s="189">
        <f>IF(ISNUMBER('1-3'!Q80), '1-3'!Q80, IF(ISNUMBER('1-3'!P80), '1-3'!P80, IF(ISNUMBER('1-3'!O80), '1-3'!O80, "XXX")))</f>
        <v>80.024047094025434</v>
      </c>
      <c r="F80" s="189">
        <f>IF(ISNUMBER('1-4'!AU80),'1-4'!AU80, IF(ISNUMBER('1-4'!AV80),'1-4'!AV80, IF(ISNUMBER('1-4'!AT80),'1-4'!AT80, IF(ISNUMBER('1-4'!AS80),'1-4'!AS80, IF(ISNUMBER('1-4'!AR80),'1-4'!AR80, "XXX")))))</f>
        <v>1</v>
      </c>
      <c r="G80" s="189">
        <f>IF(ISNUMBER('1-5'!N79), '1-5'!N79, "XXX")</f>
        <v>3</v>
      </c>
      <c r="H80" s="189">
        <f>IF(ISNUMBER('2-1-1'!M80), '2-1-1'!M80, "XXX")</f>
        <v>0.76008169040173523</v>
      </c>
      <c r="I80" s="189">
        <f>IF(ISNUMBER('2-1-2'!G79),'2-1-2'!G79, IF(ISNUMBER('2-1-2'!F79),'2-1-2'!F79, IF(ISNUMBER('2-1-2'!H79),'2-1-2'!H79, "XXX")))</f>
        <v>0.83989999999999998</v>
      </c>
      <c r="J80" s="189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189">
        <f>IF(ISNUMBER('2-2-2'!M80),'2-2-2'!M80, "XXX")</f>
        <v>0.71691327891666679</v>
      </c>
      <c r="L80" s="189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189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189">
        <f>IF(ISNUMBER('2-4-1'!AB80),'2-4-1'!AB80,IF(ISNUMBER('2-4-1'!AC80),'2-4-1'!AC80,IF(ISNUMBER('2-4-1'!AA80),'2-4-1'!AA80,IF(ISNUMBER('2-4-1'!Z80),'2-4-1'!Z80,IF(ISNUMBER('2-4-1'!Y80),'2-4-1'!Y80,"XXX")))))</f>
        <v>11.5</v>
      </c>
      <c r="O80" s="189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189">
        <f>IF(ISNUMBER('2-5-1'!H312), '2-5-1'!H312, "XXX")</f>
        <v>0.20472662448883056</v>
      </c>
      <c r="Q80" s="189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189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189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189">
        <f>IF(ISNUMBER('2-7-1'!M80), '2-7-1'!M80, "XXX")</f>
        <v>0.64775479105555567</v>
      </c>
      <c r="U80" s="189">
        <f>IF(ISNUMBER('2-7-2'!M80), '2-7-2'!M80, "XXX")</f>
        <v>0.57999999999999996</v>
      </c>
      <c r="V80" s="189">
        <f>IF(ISNUMBER('2-8-1'!M80), '2-8-1'!M80, "XXX")</f>
        <v>0.58060925092592608</v>
      </c>
      <c r="W80" s="189">
        <f>IF(ISNUMBER('2-8-2'!M80), '2-8-2'!M80, "XXX")</f>
        <v>0.49729922084444445</v>
      </c>
      <c r="X80" s="189">
        <f>IF(ISNUMBER('3-1'!O79), '3-1'!O79, "XXX")</f>
        <v>0.83099999999999996</v>
      </c>
      <c r="Y80" s="189">
        <f>'3-2'!W79</f>
        <v>0.91917115400000005</v>
      </c>
    </row>
    <row r="81" spans="1:25" ht="15">
      <c r="A81" s="155" t="s">
        <v>89</v>
      </c>
      <c r="B81" s="158" t="s">
        <v>89</v>
      </c>
      <c r="C81" s="189">
        <f>IF(ISNUMBER('1-1'!N81),'1-1'!N81, "XXX")</f>
        <v>9.1</v>
      </c>
      <c r="D81" s="189">
        <f>IF(UCDP!AE81, UCDP!AE81, "0.0")</f>
        <v>1.1458031195963107E-2</v>
      </c>
      <c r="E81" s="189">
        <f>IF(ISNUMBER('1-3'!Q81), '1-3'!Q81, IF(ISNUMBER('1-3'!P81), '1-3'!P81, IF(ISNUMBER('1-3'!O81), '1-3'!O81, "XXX")))</f>
        <v>69.495383889251414</v>
      </c>
      <c r="F81" s="189">
        <f>IF(ISNUMBER('1-4'!AU81),'1-4'!AU81, IF(ISNUMBER('1-4'!AV81),'1-4'!AV81, IF(ISNUMBER('1-4'!AT81),'1-4'!AT81, IF(ISNUMBER('1-4'!AS81),'1-4'!AS81, IF(ISNUMBER('1-4'!AR81),'1-4'!AR81, "XXX")))))</f>
        <v>3</v>
      </c>
      <c r="G81" s="189">
        <f>IF(ISNUMBER('1-5'!N80), '1-5'!N80, "XXX")</f>
        <v>7.2</v>
      </c>
      <c r="H81" s="189">
        <f>IF(ISNUMBER('2-1-1'!M81), '2-1-1'!M81, "XXX")</f>
        <v>0.61269396831431622</v>
      </c>
      <c r="I81" s="189">
        <f>IF(ISNUMBER('2-1-2'!G80),'2-1-2'!G80, IF(ISNUMBER('2-1-2'!F80),'2-1-2'!F80, IF(ISNUMBER('2-1-2'!H80),'2-1-2'!H80, "XXX")))</f>
        <v>0.4123</v>
      </c>
      <c r="J81" s="189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189">
        <f>IF(ISNUMBER('2-2-2'!M81),'2-2-2'!M81, "XXX")</f>
        <v>0.74434703191666673</v>
      </c>
      <c r="L81" s="189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189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189">
        <f>IF(ISNUMBER('2-4-1'!AB81),'2-4-1'!AB81,IF(ISNUMBER('2-4-1'!AC81),'2-4-1'!AC81,IF(ISNUMBER('2-4-1'!AA81),'2-4-1'!AA81,IF(ISNUMBER('2-4-1'!Z81),'2-4-1'!Z81,IF(ISNUMBER('2-4-1'!Y81),'2-4-1'!Y81,"XXX")))))</f>
        <v>6.2</v>
      </c>
      <c r="O81" s="189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189" t="str">
        <f>IF(ISNUMBER('2-5-1'!H313), '2-5-1'!H313, "XXX")</f>
        <v>XXX</v>
      </c>
      <c r="Q81" s="189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189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189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189">
        <f>IF(ISNUMBER('2-7-1'!M81), '2-7-1'!M81, "XXX")</f>
        <v>0.47544477777777777</v>
      </c>
      <c r="U81" s="189">
        <f>IF(ISNUMBER('2-7-2'!M81), '2-7-2'!M81, "XXX")</f>
        <v>0.28000000000000003</v>
      </c>
      <c r="V81" s="189">
        <f>IF(ISNUMBER('2-8-1'!M81), '2-8-1'!M81, "XXX")</f>
        <v>0.48828510885185189</v>
      </c>
      <c r="W81" s="189">
        <f>IF(ISNUMBER('2-8-2'!M81), '2-8-2'!M81, "XXX")</f>
        <v>0.38842749260000003</v>
      </c>
      <c r="X81" s="189">
        <f>IF(ISNUMBER('3-1'!O80), '3-1'!O80, "XXX")</f>
        <v>0.45300000000000001</v>
      </c>
      <c r="Y81" s="189">
        <f>'3-2'!W80</f>
        <v>-0.434260011</v>
      </c>
    </row>
    <row r="82" spans="1:25" ht="15">
      <c r="A82" s="155" t="s">
        <v>90</v>
      </c>
      <c r="B82" s="158" t="s">
        <v>90</v>
      </c>
      <c r="C82" s="189">
        <f>IF(ISNUMBER('1-1'!N82),'1-1'!N82, "XXX")</f>
        <v>7.2</v>
      </c>
      <c r="D82" s="189" t="str">
        <f>IF(UCDP!AE82, UCDP!AE82, "0.0")</f>
        <v>0.0</v>
      </c>
      <c r="E82" s="189">
        <f>IF(ISNUMBER('1-3'!Q82), '1-3'!Q82, IF(ISNUMBER('1-3'!P82), '1-3'!P82, IF(ISNUMBER('1-3'!O82), '1-3'!O82, "XXX")))</f>
        <v>59.382503510833345</v>
      </c>
      <c r="F82" s="189">
        <f>IF(ISNUMBER('1-4'!AU82),'1-4'!AU82, IF(ISNUMBER('1-4'!AV82),'1-4'!AV82, IF(ISNUMBER('1-4'!AT82),'1-4'!AT82, IF(ISNUMBER('1-4'!AS82),'1-4'!AS82, IF(ISNUMBER('1-4'!AR82),'1-4'!AR82, "XXX")))))</f>
        <v>2</v>
      </c>
      <c r="G82" s="189">
        <f>IF(ISNUMBER('1-5'!N81), '1-5'!N81, "XXX")</f>
        <v>5.2</v>
      </c>
      <c r="H82" s="189">
        <f>IF(ISNUMBER('2-1-1'!M82), '2-1-1'!M82, "XXX")</f>
        <v>0.33255255813567158</v>
      </c>
      <c r="I82" s="189">
        <f>IF(ISNUMBER('2-1-2'!G81),'2-1-2'!G81, IF(ISNUMBER('2-1-2'!F81),'2-1-2'!F81, IF(ISNUMBER('2-1-2'!H81),'2-1-2'!H81, "XXX")))</f>
        <v>0.44969999999999999</v>
      </c>
      <c r="J82" s="189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189">
        <f>IF(ISNUMBER('2-2-2'!M82),'2-2-2'!M82, "XXX")</f>
        <v>0.46135516166666668</v>
      </c>
      <c r="L82" s="189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189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189">
        <f>IF(ISNUMBER('2-4-1'!AB82),'2-4-1'!AB82,IF(ISNUMBER('2-4-1'!AC82),'2-4-1'!AC82,IF(ISNUMBER('2-4-1'!AA82),'2-4-1'!AA82,IF(ISNUMBER('2-4-1'!Z82),'2-4-1'!Z82,IF(ISNUMBER('2-4-1'!Y82),'2-4-1'!Y82,"XXX")))))</f>
        <v>5.5</v>
      </c>
      <c r="O82" s="189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189">
        <f>IF(ISNUMBER('2-5-1'!H314), '2-5-1'!H314, "XXX")</f>
        <v>1</v>
      </c>
      <c r="Q82" s="189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189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189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189">
        <f>IF(ISNUMBER('2-7-1'!M82), '2-7-1'!M82, "XXX")</f>
        <v>0.38216019472222224</v>
      </c>
      <c r="U82" s="189">
        <f>IF(ISNUMBER('2-7-2'!M82), '2-7-2'!M82, "XXX")</f>
        <v>0.41</v>
      </c>
      <c r="V82" s="189">
        <f>IF(ISNUMBER('2-8-1'!M82), '2-8-1'!M82, "XXX")</f>
        <v>0.5346432217962962</v>
      </c>
      <c r="W82" s="189">
        <f>IF(ISNUMBER('2-8-2'!M82), '2-8-2'!M82, "XXX")</f>
        <v>0.31518757758888893</v>
      </c>
      <c r="X82" s="189">
        <f>IF(ISNUMBER('3-1'!O81), '3-1'!O81, "XXX")</f>
        <v>0.63</v>
      </c>
      <c r="Y82" s="189">
        <f>'3-2'!W81</f>
        <v>6.4616947999999994E-2</v>
      </c>
    </row>
    <row r="83" spans="1:25" ht="15">
      <c r="A83" s="155" t="s">
        <v>91</v>
      </c>
      <c r="B83" s="158" t="s">
        <v>91</v>
      </c>
      <c r="C83" s="189">
        <f>IF(ISNUMBER('1-1'!N83),'1-1'!N83, "XXX")</f>
        <v>8.6999999999999993</v>
      </c>
      <c r="D83" s="189" t="str">
        <f>IF(UCDP!AE83, UCDP!AE83, "0.0")</f>
        <v>0.0</v>
      </c>
      <c r="E83" s="190">
        <f>'1-3'!M83</f>
        <v>70.500000000000014</v>
      </c>
      <c r="F83" s="189">
        <f>IF(ISNUMBER('1-4'!AU83),'1-4'!AU83, IF(ISNUMBER('1-4'!AV83),'1-4'!AV83, IF(ISNUMBER('1-4'!AT83),'1-4'!AT83, IF(ISNUMBER('1-4'!AS83),'1-4'!AS83, IF(ISNUMBER('1-4'!AR83),'1-4'!AR83, "XXX")))))</f>
        <v>1</v>
      </c>
      <c r="G83" s="189">
        <f>IF(ISNUMBER('1-5'!N82), '1-5'!N82, "XXX")</f>
        <v>6.5</v>
      </c>
      <c r="H83" s="189" t="str">
        <f>IF(ISNUMBER('2-1-1'!M83), '2-1-1'!M83, "XXX")</f>
        <v>XXX</v>
      </c>
      <c r="I83" s="189">
        <f>IF(ISNUMBER('2-1-2'!G82),'2-1-2'!G82, IF(ISNUMBER('2-1-2'!F82),'2-1-2'!F82, IF(ISNUMBER('2-1-2'!H82),'2-1-2'!H82, "XXX")))</f>
        <v>0.1411</v>
      </c>
      <c r="J83" s="189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189" t="str">
        <f>IF(ISNUMBER('2-2-2'!M83),'2-2-2'!M83, "XXX")</f>
        <v>XXX</v>
      </c>
      <c r="L83" s="189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189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189">
        <f>IF(ISNUMBER('2-4-1'!AB83),'2-4-1'!AB83,IF(ISNUMBER('2-4-1'!AC83),'2-4-1'!AC83,IF(ISNUMBER('2-4-1'!AA83),'2-4-1'!AA83,IF(ISNUMBER('2-4-1'!Z83),'2-4-1'!Z83,IF(ISNUMBER('2-4-1'!Y83),'2-4-1'!Y83,"XXX")))))</f>
        <v>0.4</v>
      </c>
      <c r="O83" s="189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189">
        <f>IF(ISNUMBER('2-5-1'!H315), '2-5-1'!H315, "XXX")</f>
        <v>0.33653879999999997</v>
      </c>
      <c r="Q83" s="189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189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189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189">
        <f>IF(ISNUMBER('2-7-1'!M83), '2-7-1'!M83, "XXX")</f>
        <v>0.32534242738888891</v>
      </c>
      <c r="U83" s="189" t="str">
        <f>IF(ISNUMBER('2-7-2'!M83), '2-7-2'!M83, "XXX")</f>
        <v>XXX</v>
      </c>
      <c r="V83" s="189" t="str">
        <f>IF(ISNUMBER('2-8-1'!M83), '2-8-1'!M83, "XXX")</f>
        <v>XXX</v>
      </c>
      <c r="W83" s="189" t="str">
        <f>IF(ISNUMBER('2-8-2'!M83), '2-8-2'!M83, "XXX")</f>
        <v>XXX</v>
      </c>
      <c r="X83" s="189">
        <f>IF(ISNUMBER('3-1'!O82), '3-1'!O82, "XXX")</f>
        <v>0.61</v>
      </c>
      <c r="Y83" s="189">
        <f>'3-2'!W82</f>
        <v>1.02488E-4</v>
      </c>
    </row>
    <row r="84" spans="1:25" ht="15">
      <c r="A84" s="155" t="s">
        <v>92</v>
      </c>
      <c r="B84" s="158" t="s">
        <v>92</v>
      </c>
      <c r="C84" s="189">
        <f>IF(ISNUMBER('1-1'!N84),'1-1'!N84, "XXX")</f>
        <v>4</v>
      </c>
      <c r="D84" s="189" t="str">
        <f>IF(UCDP!AE84, UCDP!AE84, "0.0")</f>
        <v>0.0</v>
      </c>
      <c r="E84" s="189">
        <f>IF(ISNUMBER('1-3'!Q84), '1-3'!Q84, IF(ISNUMBER('1-3'!P84), '1-3'!P84, IF(ISNUMBER('1-3'!O84), '1-3'!O84, "XXX")))</f>
        <v>84.589649120692087</v>
      </c>
      <c r="F84" s="189">
        <f>IF(ISNUMBER('1-4'!AU84),'1-4'!AU84, IF(ISNUMBER('1-4'!AV84),'1-4'!AV84, IF(ISNUMBER('1-4'!AT84),'1-4'!AT84, IF(ISNUMBER('1-4'!AS84),'1-4'!AS84, IF(ISNUMBER('1-4'!AR84),'1-4'!AR84, "XXX")))))</f>
        <v>2</v>
      </c>
      <c r="G84" s="189">
        <f>IF(ISNUMBER('1-5'!N83), '1-5'!N83, "XXX")</f>
        <v>2.7</v>
      </c>
      <c r="H84" s="189">
        <f>IF(ISNUMBER('2-1-1'!M84), '2-1-1'!M84, "XXX")</f>
        <v>0.77021883948908032</v>
      </c>
      <c r="I84" s="189">
        <f>IF(ISNUMBER('2-1-2'!G83),'2-1-2'!G83, IF(ISNUMBER('2-1-2'!F83),'2-1-2'!F83, IF(ISNUMBER('2-1-2'!H83),'2-1-2'!H83, "XXX")))</f>
        <v>0.82489999999999997</v>
      </c>
      <c r="J84" s="189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189">
        <f>IF(ISNUMBER('2-2-2'!M84),'2-2-2'!M84, "XXX")</f>
        <v>0.68735106791666667</v>
      </c>
      <c r="L84" s="189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189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189">
        <f>IF(ISNUMBER('2-4-1'!AB84),'2-4-1'!AB84,IF(ISNUMBER('2-4-1'!AC84),'2-4-1'!AC84,IF(ISNUMBER('2-4-1'!AA84),'2-4-1'!AA84,IF(ISNUMBER('2-4-1'!Z84),'2-4-1'!Z84,IF(ISNUMBER('2-4-1'!Y84),'2-4-1'!Y84,"XXX")))))</f>
        <v>12.1</v>
      </c>
      <c r="O84" s="189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189">
        <f>IF(ISNUMBER('2-5-1'!H316), '2-5-1'!H316, "XXX")</f>
        <v>8.6066693067550659E-2</v>
      </c>
      <c r="Q84" s="189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189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189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189">
        <f>IF(ISNUMBER('2-7-1'!M84), '2-7-1'!M84, "XXX")</f>
        <v>0.71983645755555559</v>
      </c>
      <c r="U84" s="189">
        <f>IF(ISNUMBER('2-7-2'!M84), '2-7-2'!M84, "XXX")</f>
        <v>0.59</v>
      </c>
      <c r="V84" s="189">
        <f>IF(ISNUMBER('2-8-1'!M84), '2-8-1'!M84, "XXX")</f>
        <v>0.54708892766666661</v>
      </c>
      <c r="W84" s="189">
        <f>IF(ISNUMBER('2-8-2'!M84), '2-8-2'!M84, "XXX")</f>
        <v>0.5605282982555555</v>
      </c>
      <c r="X84" s="189">
        <f>IF(ISNUMBER('3-1'!O83), '3-1'!O83, "XXX")</f>
        <v>0.82499999999999996</v>
      </c>
      <c r="Y84" s="189">
        <f>'3-2'!W83</f>
        <v>1.0565903189999999</v>
      </c>
    </row>
    <row r="85" spans="1:25" ht="15">
      <c r="A85" s="155" t="s">
        <v>93</v>
      </c>
      <c r="B85" s="158" t="s">
        <v>93</v>
      </c>
      <c r="C85" s="189">
        <f>IF(ISNUMBER('1-1'!N85),'1-1'!N85, "XXX")</f>
        <v>0.8</v>
      </c>
      <c r="D85" s="189" t="str">
        <f>IF(UCDP!AE85, UCDP!AE85, "0.0")</f>
        <v>0.0</v>
      </c>
      <c r="E85" s="189">
        <f>IF(ISNUMBER('1-3'!Q85), '1-3'!Q85, IF(ISNUMBER('1-3'!P85), '1-3'!P85, IF(ISNUMBER('1-3'!O85), '1-3'!O85, "XXX")))</f>
        <v>90.614247325000008</v>
      </c>
      <c r="F85" s="189" t="str">
        <f>IF(ISNUMBER('1-4'!AU85),'1-4'!AU85, IF(ISNUMBER('1-4'!AV85),'1-4'!AV85, IF(ISNUMBER('1-4'!AT85),'1-4'!AT85, IF(ISNUMBER('1-4'!AS85),'1-4'!AS85, IF(ISNUMBER('1-4'!AR85),'1-4'!AR85, "XXX")))))</f>
        <v>XXX</v>
      </c>
      <c r="G85" s="189">
        <f>IF(ISNUMBER('1-5'!N84), '1-5'!N84, "XXX")</f>
        <v>1</v>
      </c>
      <c r="H85" s="189">
        <f>IF(ISNUMBER('2-1-1'!M85), '2-1-1'!M85, "XXX")</f>
        <v>0.85041481309834821</v>
      </c>
      <c r="I85" s="189">
        <f>IF(ISNUMBER('2-1-2'!G84),'2-1-2'!G84, IF(ISNUMBER('2-1-2'!F84),'2-1-2'!F84, IF(ISNUMBER('2-1-2'!H84),'2-1-2'!H84, "XXX")))</f>
        <v>0.90720000000000001</v>
      </c>
      <c r="J85" s="189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189">
        <f>IF(ISNUMBER('2-2-2'!M85),'2-2-2'!M85, "XXX")</f>
        <v>0.79317812124999987</v>
      </c>
      <c r="L85" s="189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189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189">
        <f>IF(ISNUMBER('2-4-1'!AB85),'2-4-1'!AB85,IF(ISNUMBER('2-4-1'!AC85),'2-4-1'!AC85,IF(ISNUMBER('2-4-1'!AA85),'2-4-1'!AA85,IF(ISNUMBER('2-4-1'!Z85),'2-4-1'!Z85,IF(ISNUMBER('2-4-1'!Y85),'2-4-1'!Y85,"XXX")))))</f>
        <v>18.3</v>
      </c>
      <c r="O85" s="189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189">
        <f>IF(ISNUMBER('2-5-1'!H317), '2-5-1'!H317, "XXX")</f>
        <v>1</v>
      </c>
      <c r="Q85" s="189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189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189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189">
        <f>IF(ISNUMBER('2-7-1'!M85), '2-7-1'!M85, "XXX")</f>
        <v>0.84782677755555558</v>
      </c>
      <c r="U85" s="189">
        <f>IF(ISNUMBER('2-7-2'!M85), '2-7-2'!M85, "XXX")</f>
        <v>0.81</v>
      </c>
      <c r="V85" s="189">
        <f>IF(ISNUMBER('2-8-1'!M85), '2-8-1'!M85, "XXX")</f>
        <v>0.7000640586111111</v>
      </c>
      <c r="W85" s="189">
        <f>IF(ISNUMBER('2-8-2'!M85), '2-8-2'!M85, "XXX")</f>
        <v>0.74441888596666661</v>
      </c>
      <c r="X85" s="189">
        <f>IF(ISNUMBER('3-1'!O84), '3-1'!O84, "XXX")</f>
        <v>0.878</v>
      </c>
      <c r="Y85" s="189">
        <f>'3-2'!W84</f>
        <v>1.5471242670000001</v>
      </c>
    </row>
    <row r="86" spans="1:25" ht="15">
      <c r="A86" s="155" t="s">
        <v>94</v>
      </c>
      <c r="B86" s="158" t="s">
        <v>94</v>
      </c>
      <c r="C86" s="189">
        <f>IF(ISNUMBER('1-1'!N86),'1-1'!N86, "XXX")</f>
        <v>6.2</v>
      </c>
      <c r="D86" s="189" t="str">
        <f>IF(UCDP!AE86, UCDP!AE86, "0.0")</f>
        <v>0.0</v>
      </c>
      <c r="E86" s="189">
        <f>IF(ISNUMBER('1-3'!Q86), '1-3'!Q86, IF(ISNUMBER('1-3'!P86), '1-3'!P86, IF(ISNUMBER('1-3'!O86), '1-3'!O86, "XXX")))</f>
        <v>58.96449201265537</v>
      </c>
      <c r="F86" s="189">
        <f>IF(ISNUMBER('1-4'!AU86),'1-4'!AU86, IF(ISNUMBER('1-4'!AV86),'1-4'!AV86, IF(ISNUMBER('1-4'!AT86),'1-4'!AT86, IF(ISNUMBER('1-4'!AS86),'1-4'!AS86, IF(ISNUMBER('1-4'!AR86),'1-4'!AR86, "XXX")))))</f>
        <v>3</v>
      </c>
      <c r="G86" s="189">
        <f>IF(ISNUMBER('1-5'!N85), '1-5'!N85, "XXX")</f>
        <v>5.6</v>
      </c>
      <c r="H86" s="189">
        <f>IF(ISNUMBER('2-1-1'!M86), '2-1-1'!M86, "XXX")</f>
        <v>0.31408083081728594</v>
      </c>
      <c r="I86" s="189">
        <f>IF(ISNUMBER('2-1-2'!G85),'2-1-2'!G85, IF(ISNUMBER('2-1-2'!F85),'2-1-2'!F85, IF(ISNUMBER('2-1-2'!H85),'2-1-2'!H85, "XXX")))</f>
        <v>0.1096</v>
      </c>
      <c r="J86" s="189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189">
        <f>IF(ISNUMBER('2-2-2'!M86),'2-2-2'!M86, "XXX")</f>
        <v>0.26038478612499993</v>
      </c>
      <c r="L86" s="189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189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189">
        <f>IF(ISNUMBER('2-4-1'!AB86),'2-4-1'!AB86,IF(ISNUMBER('2-4-1'!AC86),'2-4-1'!AC86,IF(ISNUMBER('2-4-1'!AA86),'2-4-1'!AA86,IF(ISNUMBER('2-4-1'!Z86),'2-4-1'!Z86,IF(ISNUMBER('2-4-1'!Y86),'2-4-1'!Y86,"XXX")))))</f>
        <v>1</v>
      </c>
      <c r="O86" s="189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189">
        <f>IF(ISNUMBER('2-5-1'!H318), '2-5-1'!H318, "XXX")</f>
        <v>4.4278539999999998E-2</v>
      </c>
      <c r="Q86" s="189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189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189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189">
        <f>IF(ISNUMBER('2-7-1'!M86), '2-7-1'!M86, "XXX")</f>
        <v>0.33362237350000001</v>
      </c>
      <c r="U86" s="189">
        <f>IF(ISNUMBER('2-7-2'!M86), '2-7-2'!M86, "XXX")</f>
        <v>0.25</v>
      </c>
      <c r="V86" s="189">
        <f>IF(ISNUMBER('2-8-1'!M86), '2-8-1'!M86, "XXX")</f>
        <v>0.39870357514814819</v>
      </c>
      <c r="W86" s="189">
        <f>IF(ISNUMBER('2-8-2'!M86), '2-8-2'!M86, "XXX")</f>
        <v>0.30424175658888886</v>
      </c>
      <c r="X86" s="189">
        <f>IF(ISNUMBER('3-1'!O85), '3-1'!O85, "XXX")</f>
        <v>0.48499999999999999</v>
      </c>
      <c r="Y86" s="189">
        <f>'3-2'!W85</f>
        <v>-0.157014549</v>
      </c>
    </row>
    <row r="87" spans="1:25" ht="15">
      <c r="A87" s="155" t="s">
        <v>95</v>
      </c>
      <c r="B87" s="158" t="s">
        <v>95</v>
      </c>
      <c r="C87" s="189">
        <f>IF(ISNUMBER('1-1'!N87),'1-1'!N87, "XXX")</f>
        <v>7.4</v>
      </c>
      <c r="D87" s="189" t="str">
        <f>IF(UCDP!AE87, UCDP!AE87, "0.0")</f>
        <v>0.0</v>
      </c>
      <c r="E87" s="189">
        <f>IF(ISNUMBER('1-3'!Q87), '1-3'!Q87, IF(ISNUMBER('1-3'!P87), '1-3'!P87, IF(ISNUMBER('1-3'!O87), '1-3'!O87, "XXX")))</f>
        <v>74.764363113446322</v>
      </c>
      <c r="F87" s="189">
        <f>IF(ISNUMBER('1-4'!AU87),'1-4'!AU87, IF(ISNUMBER('1-4'!AV87),'1-4'!AV87, IF(ISNUMBER('1-4'!AT87),'1-4'!AT87, IF(ISNUMBER('1-4'!AS87),'1-4'!AS87, IF(ISNUMBER('1-4'!AR87),'1-4'!AR87, "XXX")))))</f>
        <v>3</v>
      </c>
      <c r="G87" s="189">
        <f>IF(ISNUMBER('1-5'!N86), '1-5'!N86, "XXX")</f>
        <v>5.9</v>
      </c>
      <c r="H87" s="189">
        <f>IF(ISNUMBER('2-1-1'!M87), '2-1-1'!M87, "XXX")</f>
        <v>0.35560965128508815</v>
      </c>
      <c r="I87" s="189">
        <f>IF(ISNUMBER('2-1-2'!G86),'2-1-2'!G86, IF(ISNUMBER('2-1-2'!F86),'2-1-2'!F86, IF(ISNUMBER('2-1-2'!H86),'2-1-2'!H86, "XXX")))</f>
        <v>0.1394</v>
      </c>
      <c r="J87" s="189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189">
        <f>IF(ISNUMBER('2-2-2'!M87),'2-2-2'!M87, "XXX")</f>
        <v>0.16668923700000002</v>
      </c>
      <c r="L87" s="189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189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189">
        <f>IF(ISNUMBER('2-4-1'!AB87),'2-4-1'!AB87,IF(ISNUMBER('2-4-1'!AC87),'2-4-1'!AC87,IF(ISNUMBER('2-4-1'!AA87),'2-4-1'!AA87,IF(ISNUMBER('2-4-1'!Z87),'2-4-1'!Z87,IF(ISNUMBER('2-4-1'!Y87),'2-4-1'!Y87,"XXX")))))</f>
        <v>1.6</v>
      </c>
      <c r="O87" s="189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189">
        <f>IF(ISNUMBER('2-5-1'!H319), '2-5-1'!H319, "XXX")</f>
        <v>0.29898924827575685</v>
      </c>
      <c r="Q87" s="189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189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189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189">
        <f>IF(ISNUMBER('2-7-1'!M87), '2-7-1'!M87, "XXX")</f>
        <v>0.43490843505555554</v>
      </c>
      <c r="U87" s="189">
        <f>IF(ISNUMBER('2-7-2'!M87), '2-7-2'!M87, "XXX")</f>
        <v>0.32</v>
      </c>
      <c r="V87" s="189">
        <f>IF(ISNUMBER('2-8-1'!M87), '2-8-1'!M87, "XXX")</f>
        <v>0.40591825379629631</v>
      </c>
      <c r="W87" s="189">
        <f>IF(ISNUMBER('2-8-2'!M87), '2-8-2'!M87, "XXX")</f>
        <v>0.33623770211111115</v>
      </c>
      <c r="X87" s="189">
        <f>IF(ISNUMBER('3-1'!O86), '3-1'!O86, "XXX")</f>
        <v>0.48899999999999999</v>
      </c>
      <c r="Y87" s="189">
        <f>'3-2'!W86</f>
        <v>-3.3672839000000003E-2</v>
      </c>
    </row>
    <row r="88" spans="1:25" ht="15">
      <c r="A88" s="155" t="s">
        <v>96</v>
      </c>
      <c r="B88" s="158" t="s">
        <v>96</v>
      </c>
      <c r="C88" s="189">
        <f>IF(ISNUMBER('1-1'!N88),'1-1'!N88, "XXX")</f>
        <v>3.2</v>
      </c>
      <c r="D88" s="189" t="str">
        <f>IF(UCDP!AE88, UCDP!AE88, "0.0")</f>
        <v>0.0</v>
      </c>
      <c r="E88" s="189">
        <f>IF(ISNUMBER('1-3'!Q88), '1-3'!Q88, IF(ISNUMBER('1-3'!P88), '1-3'!P88, IF(ISNUMBER('1-3'!O88), '1-3'!O88, "XXX")))</f>
        <v>83.982646814618647</v>
      </c>
      <c r="F88" s="189">
        <f>IF(ISNUMBER('1-4'!AU88),'1-4'!AU88, IF(ISNUMBER('1-4'!AV88),'1-4'!AV88, IF(ISNUMBER('1-4'!AT88),'1-4'!AT88, IF(ISNUMBER('1-4'!AS88),'1-4'!AS88, IF(ISNUMBER('1-4'!AR88),'1-4'!AR88, "XXX")))))</f>
        <v>2</v>
      </c>
      <c r="G88" s="189">
        <f>IF(ISNUMBER('1-5'!N87), '1-5'!N87, "XXX")</f>
        <v>7.4</v>
      </c>
      <c r="H88" s="189">
        <f>IF(ISNUMBER('2-1-1'!M88), '2-1-1'!M88, "XXX")</f>
        <v>0.78031905898100062</v>
      </c>
      <c r="I88" s="189">
        <f>IF(ISNUMBER('2-1-2'!G87),'2-1-2'!G87, IF(ISNUMBER('2-1-2'!F87),'2-1-2'!F87, IF(ISNUMBER('2-1-2'!H87),'2-1-2'!H87, "XXX")))</f>
        <v>0.76339999999999997</v>
      </c>
      <c r="J88" s="189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189">
        <f>IF(ISNUMBER('2-2-2'!M88),'2-2-2'!M88, "XXX")</f>
        <v>0.78074568120833332</v>
      </c>
      <c r="L88" s="189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189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189">
        <f>IF(ISNUMBER('2-4-1'!AB88),'2-4-1'!AB88,IF(ISNUMBER('2-4-1'!AC88),'2-4-1'!AC88,IF(ISNUMBER('2-4-1'!AA88),'2-4-1'!AA88,IF(ISNUMBER('2-4-1'!Z88),'2-4-1'!Z88,IF(ISNUMBER('2-4-1'!Y88),'2-4-1'!Y88,"XXX")))))</f>
        <v>4.2</v>
      </c>
      <c r="O88" s="189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189">
        <f>IF(ISNUMBER('2-5-1'!H320), '2-5-1'!H320, "XXX")</f>
        <v>0.15177552700042723</v>
      </c>
      <c r="Q88" s="189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189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189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189">
        <f>IF(ISNUMBER('2-7-1'!M88), '2-7-1'!M88, "XXX")</f>
        <v>0.80032955277777784</v>
      </c>
      <c r="U88" s="189">
        <f>IF(ISNUMBER('2-7-2'!M88), '2-7-2'!M88, "XXX")</f>
        <v>0.47</v>
      </c>
      <c r="V88" s="189">
        <f>IF(ISNUMBER('2-8-1'!M88), '2-8-1'!M88, "XXX")</f>
        <v>0.68800395505555556</v>
      </c>
      <c r="W88" s="189">
        <f>IF(ISNUMBER('2-8-2'!M88), '2-8-2'!M88, "XXX")</f>
        <v>0.74843866956666671</v>
      </c>
      <c r="X88" s="189">
        <f>IF(ISNUMBER('3-1'!O87), '3-1'!O87, "XXX")</f>
        <v>0.47699999999999998</v>
      </c>
      <c r="Y88" s="189">
        <f>'3-2'!W87</f>
        <v>2.7818756E-2</v>
      </c>
    </row>
    <row r="89" spans="1:25" ht="15">
      <c r="A89" s="155" t="s">
        <v>97</v>
      </c>
      <c r="B89" s="158" t="s">
        <v>97</v>
      </c>
      <c r="C89" s="189">
        <f>IF(ISNUMBER('1-1'!N89),'1-1'!N89, "XXX")</f>
        <v>5.9</v>
      </c>
      <c r="D89" s="189" t="str">
        <f>IF(UCDP!AE89, UCDP!AE89, "0.0")</f>
        <v>0.0</v>
      </c>
      <c r="E89" s="189" t="str">
        <f>IF(ISNUMBER('1-3'!Q89), '1-3'!Q89, IF(ISNUMBER('1-3'!P89), '1-3'!P89, IF(ISNUMBER('1-3'!O89), '1-3'!O89, "XXX")))</f>
        <v>XXX</v>
      </c>
      <c r="F89" s="189">
        <f>IF(ISNUMBER('1-4'!AU89),'1-4'!AU89, IF(ISNUMBER('1-4'!AV89),'1-4'!AV89, IF(ISNUMBER('1-4'!AT89),'1-4'!AT89, IF(ISNUMBER('1-4'!AS89),'1-4'!AS89, IF(ISNUMBER('1-4'!AR89),'1-4'!AR89, "XXX")))))</f>
        <v>2</v>
      </c>
      <c r="G89" s="189">
        <f>IF(ISNUMBER('1-5'!N88), '1-5'!N88, "XXX")</f>
        <v>7.7</v>
      </c>
      <c r="H89" s="189" t="str">
        <f>IF(ISNUMBER('2-1-1'!M89), '2-1-1'!M89, "XXX")</f>
        <v>XXX</v>
      </c>
      <c r="I89" s="189">
        <f>IF(ISNUMBER('2-1-2'!G88),'2-1-2'!G88, IF(ISNUMBER('2-1-2'!F88),'2-1-2'!F88, IF(ISNUMBER('2-1-2'!H88),'2-1-2'!H88, "XXX")))</f>
        <v>0.59809999999999997</v>
      </c>
      <c r="J89" s="189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189" t="str">
        <f>IF(ISNUMBER('2-2-2'!M89),'2-2-2'!M89, "XXX")</f>
        <v>XXX</v>
      </c>
      <c r="L89" s="189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189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189">
        <f>IF(ISNUMBER('2-4-1'!AB89),'2-4-1'!AB89,IF(ISNUMBER('2-4-1'!AC89),'2-4-1'!AC89,IF(ISNUMBER('2-4-1'!AA89),'2-4-1'!AA89,IF(ISNUMBER('2-4-1'!Z89),'2-4-1'!Z89,IF(ISNUMBER('2-4-1'!Y89),'2-4-1'!Y89,"XXX")))))</f>
        <v>2.9</v>
      </c>
      <c r="O89" s="189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189">
        <f>IF(ISNUMBER('2-5-1'!H321), '2-5-1'!H321, "XXX")</f>
        <v>0.21444619999999998</v>
      </c>
      <c r="Q89" s="189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189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189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189" t="str">
        <f>IF(ISNUMBER('2-7-1'!M89), '2-7-1'!M89, "XXX")</f>
        <v>XXX</v>
      </c>
      <c r="U89" s="189" t="str">
        <f>IF(ISNUMBER('2-7-2'!M89), '2-7-2'!M89, "XXX")</f>
        <v>XXX</v>
      </c>
      <c r="V89" s="189" t="str">
        <f>IF(ISNUMBER('2-8-1'!M89), '2-8-1'!M89, "XXX")</f>
        <v>XXX</v>
      </c>
      <c r="W89" s="189" t="str">
        <f>IF(ISNUMBER('2-8-2'!M89), '2-8-2'!M89, "XXX")</f>
        <v>XXX</v>
      </c>
      <c r="X89" s="189">
        <f>IF(ISNUMBER('3-1'!O88), '3-1'!O88, "XXX")</f>
        <v>0.51</v>
      </c>
      <c r="Y89" s="189">
        <f>'3-2'!W88</f>
        <v>-0.37122830699999998</v>
      </c>
    </row>
    <row r="90" spans="1:25" ht="15">
      <c r="A90" s="155" t="s">
        <v>98</v>
      </c>
      <c r="B90" s="158" t="s">
        <v>98</v>
      </c>
      <c r="C90" s="189">
        <f>IF(ISNUMBER('1-1'!N90),'1-1'!N90, "XXX")</f>
        <v>9.6</v>
      </c>
      <c r="D90" s="189">
        <f>IF(UCDP!AE90, UCDP!AE90, "0.0")</f>
        <v>0.27593279401575121</v>
      </c>
      <c r="E90" s="189">
        <f>IF(ISNUMBER('1-3'!Q90), '1-3'!Q90, IF(ISNUMBER('1-3'!P90), '1-3'!P90, IF(ISNUMBER('1-3'!O90), '1-3'!O90, "XXX")))</f>
        <v>63.303728499999991</v>
      </c>
      <c r="F90" s="189">
        <f>IF(ISNUMBER('1-4'!AU90),'1-4'!AU90, IF(ISNUMBER('1-4'!AV90),'1-4'!AV90, IF(ISNUMBER('1-4'!AT90),'1-4'!AT90, IF(ISNUMBER('1-4'!AS90),'1-4'!AS90, IF(ISNUMBER('1-4'!AR90),'1-4'!AR90, "XXX")))))</f>
        <v>3</v>
      </c>
      <c r="G90" s="189">
        <f>IF(ISNUMBER('1-5'!N89), '1-5'!N89, "XXX")</f>
        <v>7.6</v>
      </c>
      <c r="H90" s="189">
        <f>IF(ISNUMBER('2-1-1'!M90), '2-1-1'!M90, "XXX")</f>
        <v>0.43874071751824195</v>
      </c>
      <c r="I90" s="189">
        <f>IF(ISNUMBER('2-1-2'!G89),'2-1-2'!G89, IF(ISNUMBER('2-1-2'!F89),'2-1-2'!F89, IF(ISNUMBER('2-1-2'!H89),'2-1-2'!H89, "XXX")))</f>
        <v>0.35460000000000003</v>
      </c>
      <c r="J90" s="189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189">
        <f>IF(ISNUMBER('2-2-2'!M90),'2-2-2'!M90, "XXX")</f>
        <v>0.34232438008333332</v>
      </c>
      <c r="L90" s="189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189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189">
        <f>IF(ISNUMBER('2-4-1'!AB90),'2-4-1'!AB90,IF(ISNUMBER('2-4-1'!AC90),'2-4-1'!AC90,IF(ISNUMBER('2-4-1'!AA90),'2-4-1'!AA90,IF(ISNUMBER('2-4-1'!Z90),'2-4-1'!Z90,IF(ISNUMBER('2-4-1'!Y90),'2-4-1'!Y90,"XXX")))))</f>
        <v>2.2000000000000002</v>
      </c>
      <c r="O90" s="189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189">
        <f>IF(ISNUMBER('2-5-1'!H322), '2-5-1'!H322, "XXX")</f>
        <v>0.12427926063537598</v>
      </c>
      <c r="Q90" s="189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189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189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189">
        <f>IF(ISNUMBER('2-7-1'!M90), '2-7-1'!M90, "XXX")</f>
        <v>0.36789579394444444</v>
      </c>
      <c r="U90" s="189">
        <f>IF(ISNUMBER('2-7-2'!M90), '2-7-2'!M90, "XXX")</f>
        <v>0.32</v>
      </c>
      <c r="V90" s="189">
        <f>IF(ISNUMBER('2-8-1'!M90), '2-8-1'!M90, "XXX")</f>
        <v>0.45832402179629633</v>
      </c>
      <c r="W90" s="189">
        <f>IF(ISNUMBER('2-8-2'!M90), '2-8-2'!M90, "XXX")</f>
        <v>0.34083087243333332</v>
      </c>
      <c r="X90" s="189">
        <f>IF(ISNUMBER('3-1'!O89), '3-1'!O89, "XXX")</f>
        <v>0.48699999999999999</v>
      </c>
      <c r="Y90" s="189">
        <f>'3-2'!W89</f>
        <v>-0.36105820500000002</v>
      </c>
    </row>
    <row r="91" spans="1:25" ht="15">
      <c r="A91" s="155" t="s">
        <v>99</v>
      </c>
      <c r="B91" s="158" t="s">
        <v>99</v>
      </c>
      <c r="C91" s="189">
        <f>IF(ISNUMBER('1-1'!N91),'1-1'!N91, "XXX")</f>
        <v>2.8</v>
      </c>
      <c r="D91" s="189" t="str">
        <f>IF(UCDP!AE91, UCDP!AE91, "0.0")</f>
        <v>0.0</v>
      </c>
      <c r="E91" s="189">
        <f>IF(ISNUMBER('1-3'!Q91), '1-3'!Q91, IF(ISNUMBER('1-3'!P91), '1-3'!P91, IF(ISNUMBER('1-3'!O91), '1-3'!O91, "XXX")))</f>
        <v>81.176223543488703</v>
      </c>
      <c r="F91" s="189">
        <f>IF(ISNUMBER('1-4'!AU91),'1-4'!AU91, IF(ISNUMBER('1-4'!AV91),'1-4'!AV91, IF(ISNUMBER('1-4'!AT91),'1-4'!AT91, IF(ISNUMBER('1-4'!AS91),'1-4'!AS91, IF(ISNUMBER('1-4'!AR91),'1-4'!AR91, "XXX")))))</f>
        <v>2</v>
      </c>
      <c r="G91" s="189">
        <f>IF(ISNUMBER('1-5'!N90), '1-5'!N90, "XXX")</f>
        <v>3.1</v>
      </c>
      <c r="H91" s="189">
        <f>IF(ISNUMBER('2-1-1'!M91), '2-1-1'!M91, "XXX")</f>
        <v>0.75017630475991037</v>
      </c>
      <c r="I91" s="189">
        <f>IF(ISNUMBER('2-1-2'!G90),'2-1-2'!G90, IF(ISNUMBER('2-1-2'!F90),'2-1-2'!F90, IF(ISNUMBER('2-1-2'!H90),'2-1-2'!H90, "XXX")))</f>
        <v>0.92320000000000002</v>
      </c>
      <c r="J91" s="189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189">
        <f>IF(ISNUMBER('2-2-2'!M91),'2-2-2'!M91, "XXX")</f>
        <v>0.70056020812499997</v>
      </c>
      <c r="L91" s="189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189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189">
        <f>IF(ISNUMBER('2-4-1'!AB91),'2-4-1'!AB91,IF(ISNUMBER('2-4-1'!AC91),'2-4-1'!AC91,IF(ISNUMBER('2-4-1'!AA91),'2-4-1'!AA91,IF(ISNUMBER('2-4-1'!Z91),'2-4-1'!Z91,IF(ISNUMBER('2-4-1'!Y91),'2-4-1'!Y91,"XXX")))))</f>
        <v>11</v>
      </c>
      <c r="O91" s="189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189">
        <f>IF(ISNUMBER('2-5-1'!H323), '2-5-1'!H323, "XXX")</f>
        <v>0.24</v>
      </c>
      <c r="Q91" s="189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189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189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189">
        <f>IF(ISNUMBER('2-7-1'!M91), '2-7-1'!M91, "XXX")</f>
        <v>0.57364249227777786</v>
      </c>
      <c r="U91" s="189">
        <f>IF(ISNUMBER('2-7-2'!M91), '2-7-2'!M91, "XXX")</f>
        <v>0.54</v>
      </c>
      <c r="V91" s="189">
        <f>IF(ISNUMBER('2-8-1'!M91), '2-8-1'!M91, "XXX")</f>
        <v>0.59863936461111111</v>
      </c>
      <c r="W91" s="189">
        <f>IF(ISNUMBER('2-8-2'!M91), '2-8-2'!M91, "XXX")</f>
        <v>0.58456726867777775</v>
      </c>
      <c r="X91" s="189">
        <f>IF(ISNUMBER('3-1'!O90), '3-1'!O90, "XXX")</f>
        <v>0.77100000000000002</v>
      </c>
      <c r="Y91" s="189">
        <f>'3-2'!W90</f>
        <v>1.1407562490000001</v>
      </c>
    </row>
    <row r="92" spans="1:25" ht="15">
      <c r="A92" s="155" t="s">
        <v>100</v>
      </c>
      <c r="B92" s="158" t="s">
        <v>100</v>
      </c>
      <c r="C92" s="189">
        <f>IF(ISNUMBER('1-1'!N92),'1-1'!N92, "XXX")</f>
        <v>7.4</v>
      </c>
      <c r="D92" s="189" t="str">
        <f>IF(UCDP!AE92, UCDP!AE92, "0.0")</f>
        <v>0.0</v>
      </c>
      <c r="E92" s="189">
        <f>IF(ISNUMBER('1-3'!Q92), '1-3'!Q92, IF(ISNUMBER('1-3'!P92), '1-3'!P92, IF(ISNUMBER('1-3'!O92), '1-3'!O92, "XXX")))</f>
        <v>74.671463676271188</v>
      </c>
      <c r="F92" s="189">
        <f>IF(ISNUMBER('1-4'!AU92),'1-4'!AU92, IF(ISNUMBER('1-4'!AV92),'1-4'!AV92, IF(ISNUMBER('1-4'!AT92),'1-4'!AT92, IF(ISNUMBER('1-4'!AS92),'1-4'!AS92, IF(ISNUMBER('1-4'!AR92),'1-4'!AR92, "XXX")))))</f>
        <v>2</v>
      </c>
      <c r="G92" s="189">
        <f>IF(ISNUMBER('1-5'!N91), '1-5'!N91, "XXX")</f>
        <v>7.5</v>
      </c>
      <c r="H92" s="189">
        <f>IF(ISNUMBER('2-1-1'!M92), '2-1-1'!M92, "XXX")</f>
        <v>0.32376921792717622</v>
      </c>
      <c r="I92" s="189">
        <f>IF(ISNUMBER('2-1-2'!G91),'2-1-2'!G91, IF(ISNUMBER('2-1-2'!F91),'2-1-2'!F91, IF(ISNUMBER('2-1-2'!H91),'2-1-2'!H91, "XXX")))</f>
        <v>0.3886</v>
      </c>
      <c r="J92" s="189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189">
        <f>IF(ISNUMBER('2-2-2'!M92),'2-2-2'!M92, "XXX")</f>
        <v>0.28836594025000006</v>
      </c>
      <c r="L92" s="189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189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189">
        <f>IF(ISNUMBER('2-4-1'!AB92),'2-4-1'!AB92,IF(ISNUMBER('2-4-1'!AC92),'2-4-1'!AC92,IF(ISNUMBER('2-4-1'!AA92),'2-4-1'!AA92,IF(ISNUMBER('2-4-1'!Z92),'2-4-1'!Z92,IF(ISNUMBER('2-4-1'!Y92),'2-4-1'!Y92,"XXX")))))</f>
        <v>3.6</v>
      </c>
      <c r="O92" s="189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189">
        <f>IF(ISNUMBER('2-5-1'!H324), '2-5-1'!H324, "XXX")</f>
        <v>0.62726480000000007</v>
      </c>
      <c r="Q92" s="189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189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189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189">
        <f>IF(ISNUMBER('2-7-1'!M92), '2-7-1'!M92, "XXX")</f>
        <v>0.27796368594444443</v>
      </c>
      <c r="U92" s="189">
        <f>IF(ISNUMBER('2-7-2'!M92), '2-7-2'!M92, "XXX")</f>
        <v>0.27</v>
      </c>
      <c r="V92" s="189">
        <f>IF(ISNUMBER('2-8-1'!M92), '2-8-1'!M92, "XXX")</f>
        <v>0.26799264214814816</v>
      </c>
      <c r="W92" s="189">
        <f>IF(ISNUMBER('2-8-2'!M92), '2-8-2'!M92, "XXX")</f>
        <v>0.21190756226666668</v>
      </c>
      <c r="X92" s="189">
        <f>IF(ISNUMBER('3-1'!O91), '3-1'!O91, "XXX")</f>
        <v>0.40100000000000002</v>
      </c>
      <c r="Y92" s="189">
        <f>'3-2'!W91</f>
        <v>-0.71503865700000002</v>
      </c>
    </row>
    <row r="93" spans="1:25" ht="15">
      <c r="A93" s="155" t="s">
        <v>101</v>
      </c>
      <c r="B93" s="158" t="s">
        <v>101</v>
      </c>
      <c r="C93" s="189">
        <f>IF(ISNUMBER('1-1'!N93),'1-1'!N93, "XXX")</f>
        <v>4.0999999999999996</v>
      </c>
      <c r="D93" s="189" t="str">
        <f>IF(UCDP!AE93, UCDP!AE93, "0.0")</f>
        <v>0.0</v>
      </c>
      <c r="E93" s="189">
        <f>IF(ISNUMBER('1-3'!Q93), '1-3'!Q93, IF(ISNUMBER('1-3'!P93), '1-3'!P93, IF(ISNUMBER('1-3'!O93), '1-3'!O93, "XXX")))</f>
        <v>82.803976167090397</v>
      </c>
      <c r="F93" s="189" t="str">
        <f>IF(ISNUMBER('1-4'!AU93),'1-4'!AU93, IF(ISNUMBER('1-4'!AV93),'1-4'!AV93, IF(ISNUMBER('1-4'!AT93),'1-4'!AT93, IF(ISNUMBER('1-4'!AS93),'1-4'!AS93, IF(ISNUMBER('1-4'!AR93),'1-4'!AR93, "XXX")))))</f>
        <v>XXX</v>
      </c>
      <c r="G93" s="189">
        <f>IF(ISNUMBER('1-5'!N92), '1-5'!N92, "XXX")</f>
        <v>3.8</v>
      </c>
      <c r="H93" s="189">
        <f>IF(ISNUMBER('2-1-1'!M93), '2-1-1'!M93, "XXX")</f>
        <v>0.68695561977200814</v>
      </c>
      <c r="I93" s="189">
        <f>IF(ISNUMBER('2-1-2'!G92),'2-1-2'!G92, IF(ISNUMBER('2-1-2'!F92),'2-1-2'!F92, IF(ISNUMBER('2-1-2'!H92),'2-1-2'!H92, "XXX")))</f>
        <v>0.66769999999999996</v>
      </c>
      <c r="J93" s="189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189">
        <f>IF(ISNUMBER('2-2-2'!M93),'2-2-2'!M93, "XXX")</f>
        <v>0.60151304412499995</v>
      </c>
      <c r="L93" s="189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189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189">
        <f>IF(ISNUMBER('2-4-1'!AB93),'2-4-1'!AB93,IF(ISNUMBER('2-4-1'!AC93),'2-4-1'!AC93,IF(ISNUMBER('2-4-1'!AA93),'2-4-1'!AA93,IF(ISNUMBER('2-4-1'!Z93),'2-4-1'!Z93,IF(ISNUMBER('2-4-1'!Y93),'2-4-1'!Y93,"XXX")))))</f>
        <v>6.8</v>
      </c>
      <c r="O93" s="189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189">
        <f>IF(ISNUMBER('2-5-1'!H325), '2-5-1'!H325, "XXX")</f>
        <v>0.69128828048706059</v>
      </c>
      <c r="Q93" s="189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189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189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189">
        <f>IF(ISNUMBER('2-7-1'!M93), '2-7-1'!M93, "XXX")</f>
        <v>0.63213589988888885</v>
      </c>
      <c r="U93" s="189">
        <f>IF(ISNUMBER('2-7-2'!M93), '2-7-2'!M93, "XXX")</f>
        <v>0.51</v>
      </c>
      <c r="V93" s="189">
        <f>IF(ISNUMBER('2-8-1'!M93), '2-8-1'!M93, "XXX")</f>
        <v>0.56169277207407409</v>
      </c>
      <c r="W93" s="189">
        <f>IF(ISNUMBER('2-8-2'!M93), '2-8-2'!M93, "XXX")</f>
        <v>0.59192556801111107</v>
      </c>
      <c r="X93" s="189">
        <f>IF(ISNUMBER('3-1'!O92), '3-1'!O92, "XXX")</f>
        <v>0.76400000000000001</v>
      </c>
      <c r="Y93" s="189">
        <f>'3-2'!W92</f>
        <v>0.82040774800000005</v>
      </c>
    </row>
    <row r="94" spans="1:25" ht="15">
      <c r="A94" s="155" t="s">
        <v>102</v>
      </c>
      <c r="B94" s="158" t="s">
        <v>102</v>
      </c>
      <c r="C94" s="189">
        <f>IF(ISNUMBER('1-1'!N94),'1-1'!N94, "XXX")</f>
        <v>5.2</v>
      </c>
      <c r="D94" s="189" t="str">
        <f>IF(UCDP!AE94, UCDP!AE94, "0.0")</f>
        <v>0.0</v>
      </c>
      <c r="E94" s="189">
        <f>IF(ISNUMBER('1-3'!Q94), '1-3'!Q94, IF(ISNUMBER('1-3'!P94), '1-3'!P94, IF(ISNUMBER('1-3'!O94), '1-3'!O94, "XXX")))</f>
        <v>40.122077922584744</v>
      </c>
      <c r="F94" s="189">
        <f>IF(ISNUMBER('1-4'!AU94),'1-4'!AU94, IF(ISNUMBER('1-4'!AV94),'1-4'!AV94, IF(ISNUMBER('1-4'!AT94),'1-4'!AT94, IF(ISNUMBER('1-4'!AS94),'1-4'!AS94, IF(ISNUMBER('1-4'!AR94),'1-4'!AR94, "XXX")))))</f>
        <v>4</v>
      </c>
      <c r="G94" s="189">
        <f>IF(ISNUMBER('1-5'!N93), '1-5'!N93, "XXX")</f>
        <v>5.9</v>
      </c>
      <c r="H94" s="189">
        <f>IF(ISNUMBER('2-1-1'!M94), '2-1-1'!M94, "XXX")</f>
        <v>0.72445094557331169</v>
      </c>
      <c r="I94" s="189">
        <f>IF(ISNUMBER('2-1-2'!G93),'2-1-2'!G93, IF(ISNUMBER('2-1-2'!F93),'2-1-2'!F93, IF(ISNUMBER('2-1-2'!H93),'2-1-2'!H93, "XXX")))</f>
        <v>0.59099999999999997</v>
      </c>
      <c r="J94" s="189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189">
        <f>IF(ISNUMBER('2-2-2'!M94),'2-2-2'!M94, "XXX")</f>
        <v>0.45978771837500004</v>
      </c>
      <c r="L94" s="189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189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189">
        <f>IF(ISNUMBER('2-4-1'!AB94),'2-4-1'!AB94,IF(ISNUMBER('2-4-1'!AC94),'2-4-1'!AC94,IF(ISNUMBER('2-4-1'!AA94),'2-4-1'!AA94,IF(ISNUMBER('2-4-1'!Z94),'2-4-1'!Z94,IF(ISNUMBER('2-4-1'!Y94),'2-4-1'!Y94,"XXX")))))</f>
        <v>7.5</v>
      </c>
      <c r="O94" s="189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189">
        <f>IF(ISNUMBER('2-5-1'!H326), '2-5-1'!H326, "XXX")</f>
        <v>0.32452588081359862</v>
      </c>
      <c r="Q94" s="189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189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189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189">
        <f>IF(ISNUMBER('2-7-1'!M94), '2-7-1'!M94, "XXX")</f>
        <v>0.52879771127777775</v>
      </c>
      <c r="U94" s="189">
        <f>IF(ISNUMBER('2-7-2'!M94), '2-7-2'!M94, "XXX")</f>
        <v>0.28000000000000003</v>
      </c>
      <c r="V94" s="189">
        <f>IF(ISNUMBER('2-8-1'!M94), '2-8-1'!M94, "XXX")</f>
        <v>0.50613202870370366</v>
      </c>
      <c r="W94" s="189">
        <f>IF(ISNUMBER('2-8-2'!M94), '2-8-2'!M94, "XXX")</f>
        <v>0.5285403993333333</v>
      </c>
      <c r="X94" s="189">
        <f>IF(ISNUMBER('3-1'!O93), '3-1'!O93, "XXX")</f>
        <v>0.66900000000000004</v>
      </c>
      <c r="Y94" s="189">
        <f>'3-2'!W93</f>
        <v>8.3354472999999998E-2</v>
      </c>
    </row>
    <row r="95" spans="1:25" ht="15">
      <c r="A95" s="155" t="s">
        <v>103</v>
      </c>
      <c r="B95" s="158" t="s">
        <v>103</v>
      </c>
      <c r="C95" s="189">
        <f>IF(ISNUMBER('1-1'!N95),'1-1'!N95, "XXX")</f>
        <v>6.8</v>
      </c>
      <c r="D95" s="189" t="str">
        <f>IF(UCDP!AE95, UCDP!AE95, "0.0")</f>
        <v>0.0</v>
      </c>
      <c r="E95" s="189">
        <f>IF(ISNUMBER('1-3'!Q95), '1-3'!Q95, IF(ISNUMBER('1-3'!P95), '1-3'!P95, IF(ISNUMBER('1-3'!O95), '1-3'!O95, "XXX")))</f>
        <v>73.255881285268359</v>
      </c>
      <c r="F95" s="189">
        <f>IF(ISNUMBER('1-4'!AU95),'1-4'!AU95, IF(ISNUMBER('1-4'!AV95),'1-4'!AV95, IF(ISNUMBER('1-4'!AT95),'1-4'!AT95, IF(ISNUMBER('1-4'!AS95),'1-4'!AS95, IF(ISNUMBER('1-4'!AR95),'1-4'!AR95, "XXX")))))</f>
        <v>3</v>
      </c>
      <c r="G95" s="189">
        <f>IF(ISNUMBER('1-5'!N94), '1-5'!N94, "XXX")</f>
        <v>4.5999999999999996</v>
      </c>
      <c r="H95" s="189">
        <f>IF(ISNUMBER('2-1-1'!M95), '2-1-1'!M95, "XXX")</f>
        <v>0.66190245248382296</v>
      </c>
      <c r="I95" s="189">
        <f>IF(ISNUMBER('2-1-2'!G94),'2-1-2'!G94, IF(ISNUMBER('2-1-2'!F94),'2-1-2'!F94, IF(ISNUMBER('2-1-2'!H94),'2-1-2'!H94, "XXX")))</f>
        <v>0.56830000000000003</v>
      </c>
      <c r="J95" s="189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189">
        <f>IF(ISNUMBER('2-2-2'!M95),'2-2-2'!M95, "XXX")</f>
        <v>0.59755741362499992</v>
      </c>
      <c r="L95" s="189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189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189">
        <f>IF(ISNUMBER('2-4-1'!AB95),'2-4-1'!AB95,IF(ISNUMBER('2-4-1'!AC95),'2-4-1'!AC95,IF(ISNUMBER('2-4-1'!AA95),'2-4-1'!AA95,IF(ISNUMBER('2-4-1'!Z95),'2-4-1'!Z95,IF(ISNUMBER('2-4-1'!Y95),'2-4-1'!Y95,"XXX")))))</f>
        <v>11</v>
      </c>
      <c r="O95" s="189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189">
        <f>IF(ISNUMBER('2-5-1'!H327), '2-5-1'!H327, "XXX")</f>
        <v>0.2226564645767212</v>
      </c>
      <c r="Q95" s="189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189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189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189">
        <f>IF(ISNUMBER('2-7-1'!M95), '2-7-1'!M95, "XXX")</f>
        <v>0.561760168611111</v>
      </c>
      <c r="U95" s="189">
        <f>IF(ISNUMBER('2-7-2'!M95), '2-7-2'!M95, "XXX")</f>
        <v>0.33</v>
      </c>
      <c r="V95" s="189">
        <f>IF(ISNUMBER('2-8-1'!M95), '2-8-1'!M95, "XXX")</f>
        <v>0.48918437074074084</v>
      </c>
      <c r="W95" s="189">
        <f>IF(ISNUMBER('2-8-2'!M95), '2-8-2'!M95, "XXX")</f>
        <v>0.51841525899999996</v>
      </c>
      <c r="X95" s="189">
        <f>IF(ISNUMBER('3-1'!O94), '3-1'!O94, "XXX")</f>
        <v>0.59699999999999998</v>
      </c>
      <c r="Y95" s="189">
        <f>'3-2'!W94</f>
        <v>-2.9422522999999999E-2</v>
      </c>
    </row>
    <row r="96" spans="1:25" ht="15">
      <c r="A96" s="155" t="s">
        <v>104</v>
      </c>
      <c r="B96" s="158" t="s">
        <v>104</v>
      </c>
      <c r="C96" s="189">
        <f>IF(ISNUMBER('1-1'!N96),'1-1'!N96, "XXX")</f>
        <v>7.2</v>
      </c>
      <c r="D96" s="189" t="str">
        <f>IF(UCDP!AE96, UCDP!AE96, "0.0")</f>
        <v>0.0</v>
      </c>
      <c r="E96" s="189">
        <f>IF(ISNUMBER('1-3'!Q96), '1-3'!Q96, IF(ISNUMBER('1-3'!P96), '1-3'!P96, IF(ISNUMBER('1-3'!O96), '1-3'!O96, "XXX")))</f>
        <v>74.124269799788138</v>
      </c>
      <c r="F96" s="189">
        <f>IF(ISNUMBER('1-4'!AU96),'1-4'!AU96, IF(ISNUMBER('1-4'!AV96),'1-4'!AV96, IF(ISNUMBER('1-4'!AT96),'1-4'!AT96, IF(ISNUMBER('1-4'!AS96),'1-4'!AS96, IF(ISNUMBER('1-4'!AR96),'1-4'!AR96, "XXX")))))</f>
        <v>2</v>
      </c>
      <c r="G96" s="189">
        <f>IF(ISNUMBER('1-5'!N95), '1-5'!N95, "XXX")</f>
        <v>4.2</v>
      </c>
      <c r="H96" s="189">
        <f>IF(ISNUMBER('2-1-1'!M96), '2-1-1'!M96, "XXX")</f>
        <v>0.56563004989641597</v>
      </c>
      <c r="I96" s="189">
        <f>IF(ISNUMBER('2-1-2'!G95),'2-1-2'!G95, IF(ISNUMBER('2-1-2'!F95),'2-1-2'!F95, IF(ISNUMBER('2-1-2'!H95),'2-1-2'!H95, "XXX")))</f>
        <v>0.61350000000000005</v>
      </c>
      <c r="J96" s="189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189">
        <f>IF(ISNUMBER('2-2-2'!M96),'2-2-2'!M96, "XXX")</f>
        <v>0.40341977679166668</v>
      </c>
      <c r="L96" s="189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189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189">
        <f>IF(ISNUMBER('2-4-1'!AB96),'2-4-1'!AB96,IF(ISNUMBER('2-4-1'!AC96),'2-4-1'!AC96,IF(ISNUMBER('2-4-1'!AA96),'2-4-1'!AA96,IF(ISNUMBER('2-4-1'!Z96),'2-4-1'!Z96,IF(ISNUMBER('2-4-1'!Y96),'2-4-1'!Y96,"XXX")))))</f>
        <v>15.9</v>
      </c>
      <c r="O96" s="189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189">
        <f>IF(ISNUMBER('2-5-1'!H328), '2-5-1'!H328, "XXX")</f>
        <v>0.50498690605163576</v>
      </c>
      <c r="Q96" s="189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189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189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189">
        <f>IF(ISNUMBER('2-7-1'!M96), '2-7-1'!M96, "XXX")</f>
        <v>0.41600634783333335</v>
      </c>
      <c r="U96" s="189">
        <f>IF(ISNUMBER('2-7-2'!M96), '2-7-2'!M96, "XXX")</f>
        <v>0.37</v>
      </c>
      <c r="V96" s="189">
        <f>IF(ISNUMBER('2-8-1'!M96), '2-8-1'!M96, "XXX")</f>
        <v>0.38293445116666669</v>
      </c>
      <c r="W96" s="189">
        <f>IF(ISNUMBER('2-8-2'!M96), '2-8-2'!M96, "XXX")</f>
        <v>0.45460949341111112</v>
      </c>
      <c r="X96" s="189">
        <f>IF(ISNUMBER('3-1'!O95), '3-1'!O95, "XXX")</f>
        <v>0.65800000000000003</v>
      </c>
      <c r="Y96" s="189">
        <f>'3-2'!W95</f>
        <v>0.39263886199999998</v>
      </c>
    </row>
    <row r="97" spans="1:25" ht="15">
      <c r="A97" s="155" t="s">
        <v>105</v>
      </c>
      <c r="B97" s="158" t="s">
        <v>105</v>
      </c>
      <c r="C97" s="189">
        <f>IF(ISNUMBER('1-1'!N97),'1-1'!N97, "XXX")</f>
        <v>7.1</v>
      </c>
      <c r="D97" s="189" t="str">
        <f>IF(UCDP!AE97, UCDP!AE97, "0.0")</f>
        <v>0.0</v>
      </c>
      <c r="E97" s="189">
        <f>IF(ISNUMBER('1-3'!Q97), '1-3'!Q97, IF(ISNUMBER('1-3'!P97), '1-3'!P97, IF(ISNUMBER('1-3'!O97), '1-3'!O97, "XXX")))</f>
        <v>79.186149356299438</v>
      </c>
      <c r="F97" s="189">
        <f>IF(ISNUMBER('1-4'!AU97),'1-4'!AU97, IF(ISNUMBER('1-4'!AV97),'1-4'!AV97, IF(ISNUMBER('1-4'!AT97),'1-4'!AT97, IF(ISNUMBER('1-4'!AS97),'1-4'!AS97, IF(ISNUMBER('1-4'!AR97),'1-4'!AR97, "XXX")))))</f>
        <v>1</v>
      </c>
      <c r="G97" s="189">
        <f>IF(ISNUMBER('1-5'!N96), '1-5'!N96, "XXX")</f>
        <v>3.7</v>
      </c>
      <c r="H97" s="189">
        <f>IF(ISNUMBER('2-1-1'!M97), '2-1-1'!M97, "XXX")</f>
        <v>0.63581371344902282</v>
      </c>
      <c r="I97" s="189">
        <f>IF(ISNUMBER('2-1-2'!G96),'2-1-2'!G96, IF(ISNUMBER('2-1-2'!F96),'2-1-2'!F96, IF(ISNUMBER('2-1-2'!H96),'2-1-2'!H96, "XXX")))</f>
        <v>0.73660000000000003</v>
      </c>
      <c r="J97" s="189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189">
        <f>IF(ISNUMBER('2-2-2'!M97),'2-2-2'!M97, "XXX")</f>
        <v>0.66034000312500007</v>
      </c>
      <c r="L97" s="189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189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189" t="str">
        <f>IF(ISNUMBER('2-4-1'!AB97),'2-4-1'!AB97,IF(ISNUMBER('2-4-1'!AC97),'2-4-1'!AC97,IF(ISNUMBER('2-4-1'!AA97),'2-4-1'!AA97,IF(ISNUMBER('2-4-1'!Z97),'2-4-1'!Z97,IF(ISNUMBER('2-4-1'!Y97),'2-4-1'!Y97,"XXX")))))</f>
        <v>XXX</v>
      </c>
      <c r="O97" s="189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189">
        <f>IF(ISNUMBER('2-5-1'!H329), '2-5-1'!H329, "XXX")</f>
        <v>0.1198611855506897</v>
      </c>
      <c r="Q97" s="189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189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189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189">
        <f>IF(ISNUMBER('2-7-1'!M97), '2-7-1'!M97, "XXX")</f>
        <v>0.54041749900000002</v>
      </c>
      <c r="U97" s="189">
        <f>IF(ISNUMBER('2-7-2'!M97), '2-7-2'!M97, "XXX")</f>
        <v>0.45</v>
      </c>
      <c r="V97" s="189">
        <f>IF(ISNUMBER('2-8-1'!M97), '2-8-1'!M97, "XXX")</f>
        <v>0.55719395037037034</v>
      </c>
      <c r="W97" s="189">
        <f>IF(ISNUMBER('2-8-2'!M97), '2-8-2'!M97, "XXX")</f>
        <v>0.59333608550000005</v>
      </c>
      <c r="X97" s="189">
        <f>IF(ISNUMBER('3-1'!O96), '3-1'!O96, "XXX")</f>
        <v>0.45800000000000002</v>
      </c>
      <c r="Y97" s="189">
        <f>'3-2'!W96</f>
        <v>9.8716079999999998E-2</v>
      </c>
    </row>
    <row r="98" spans="1:25" ht="15">
      <c r="A98" s="155" t="s">
        <v>106</v>
      </c>
      <c r="B98" s="158" t="s">
        <v>106</v>
      </c>
      <c r="C98" s="189">
        <f>IF(ISNUMBER('1-1'!N98),'1-1'!N98, "XXX")</f>
        <v>5.8</v>
      </c>
      <c r="D98" s="189" t="str">
        <f>IF(UCDP!AE98, UCDP!AE98, "0.0")</f>
        <v>0.0</v>
      </c>
      <c r="E98" s="189">
        <f>IF(ISNUMBER('1-3'!Q98), '1-3'!Q98, IF(ISNUMBER('1-3'!P98), '1-3'!P98, IF(ISNUMBER('1-3'!O98), '1-3'!O98, "XXX")))</f>
        <v>88.8519224637853</v>
      </c>
      <c r="F98" s="189">
        <f>IF(ISNUMBER('1-4'!AU98),'1-4'!AU98, IF(ISNUMBER('1-4'!AV98),'1-4'!AV98, IF(ISNUMBER('1-4'!AT98),'1-4'!AT98, IF(ISNUMBER('1-4'!AS98),'1-4'!AS98, IF(ISNUMBER('1-4'!AR98),'1-4'!AR98, "XXX")))))</f>
        <v>2</v>
      </c>
      <c r="G98" s="189">
        <f>IF(ISNUMBER('1-5'!N97), '1-5'!N97, "XXX")</f>
        <v>6.2</v>
      </c>
      <c r="H98" s="189">
        <f>IF(ISNUMBER('2-1-1'!M98), '2-1-1'!M98, "XXX")</f>
        <v>0.72628996311481753</v>
      </c>
      <c r="I98" s="189">
        <f>IF(ISNUMBER('2-1-2'!G97),'2-1-2'!G97, IF(ISNUMBER('2-1-2'!F97),'2-1-2'!F97, IF(ISNUMBER('2-1-2'!H97),'2-1-2'!H97, "XXX")))</f>
        <v>0.57999999999999996</v>
      </c>
      <c r="J98" s="189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189">
        <f>IF(ISNUMBER('2-2-2'!M98),'2-2-2'!M98, "XXX")</f>
        <v>0.4198174715416666</v>
      </c>
      <c r="L98" s="189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189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189">
        <f>IF(ISNUMBER('2-4-1'!AB98),'2-4-1'!AB98,IF(ISNUMBER('2-4-1'!AC98),'2-4-1'!AC98,IF(ISNUMBER('2-4-1'!AA98),'2-4-1'!AA98,IF(ISNUMBER('2-4-1'!Z98),'2-4-1'!Z98,IF(ISNUMBER('2-4-1'!Y98),'2-4-1'!Y98,"XXX")))))</f>
        <v>4.5</v>
      </c>
      <c r="O98" s="189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189">
        <f>IF(ISNUMBER('2-5-1'!H330), '2-5-1'!H330, "XXX")</f>
        <v>0.4948880672454834</v>
      </c>
      <c r="Q98" s="189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189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189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189">
        <f>IF(ISNUMBER('2-7-1'!M98), '2-7-1'!M98, "XXX")</f>
        <v>0.67331628799999987</v>
      </c>
      <c r="U98" s="189">
        <f>IF(ISNUMBER('2-7-2'!M98), '2-7-2'!M98, "XXX")</f>
        <v>0.43</v>
      </c>
      <c r="V98" s="189">
        <f>IF(ISNUMBER('2-8-1'!M98), '2-8-1'!M98, "XXX")</f>
        <v>0.58861985031481479</v>
      </c>
      <c r="W98" s="189">
        <f>IF(ISNUMBER('2-8-2'!M98), '2-8-2'!M98, "XXX")</f>
        <v>0.61505399807777783</v>
      </c>
      <c r="X98" s="189">
        <f>IF(ISNUMBER('3-1'!O97), '3-1'!O97, "XXX")</f>
        <v>0.26200000000000001</v>
      </c>
      <c r="Y98" s="189">
        <f>'3-2'!W97</f>
        <v>-0.541359484</v>
      </c>
    </row>
    <row r="99" spans="1:25" ht="15">
      <c r="A99" s="155" t="s">
        <v>107</v>
      </c>
      <c r="B99" s="158" t="s">
        <v>107</v>
      </c>
      <c r="C99" s="189">
        <f>IF(ISNUMBER('1-1'!N99),'1-1'!N99, "XXX")</f>
        <v>7.4</v>
      </c>
      <c r="D99" s="189">
        <f>IF(UCDP!AE99, UCDP!AE99, "0.0")</f>
        <v>0.12430801924910784</v>
      </c>
      <c r="E99" s="189">
        <f>IF(ISNUMBER('1-3'!Q99), '1-3'!Q99, IF(ISNUMBER('1-3'!P99), '1-3'!P99, IF(ISNUMBER('1-3'!O99), '1-3'!O99, "XXX")))</f>
        <v>63.090788896680785</v>
      </c>
      <c r="F99" s="189">
        <f>IF(ISNUMBER('1-4'!AU99),'1-4'!AU99, IF(ISNUMBER('1-4'!AV99),'1-4'!AV99, IF(ISNUMBER('1-4'!AT99),'1-4'!AT99, IF(ISNUMBER('1-4'!AS99),'1-4'!AS99, IF(ISNUMBER('1-4'!AR99),'1-4'!AR99, "XXX")))))</f>
        <v>2</v>
      </c>
      <c r="G99" s="189">
        <f>IF(ISNUMBER('1-5'!N98), '1-5'!N98, "XXX")</f>
        <v>5.6</v>
      </c>
      <c r="H99" s="189">
        <f>IF(ISNUMBER('2-1-1'!M99), '2-1-1'!M99, "XXX")</f>
        <v>0.35151917981966696</v>
      </c>
      <c r="I99" s="189">
        <f>IF(ISNUMBER('2-1-2'!G98),'2-1-2'!G98, IF(ISNUMBER('2-1-2'!F98),'2-1-2'!F98, IF(ISNUMBER('2-1-2'!H98),'2-1-2'!H98, "XXX")))</f>
        <v>0.1293</v>
      </c>
      <c r="J99" s="189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189">
        <f>IF(ISNUMBER('2-2-2'!M99),'2-2-2'!M99, "XXX")</f>
        <v>0.13138880333333333</v>
      </c>
      <c r="L99" s="189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189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189">
        <f>IF(ISNUMBER('2-4-1'!AB99),'2-4-1'!AB99,IF(ISNUMBER('2-4-1'!AC99),'2-4-1'!AC99,IF(ISNUMBER('2-4-1'!AA99),'2-4-1'!AA99,IF(ISNUMBER('2-4-1'!Z99),'2-4-1'!Z99,IF(ISNUMBER('2-4-1'!Y99),'2-4-1'!Y99,"XXX")))))</f>
        <v>0.8</v>
      </c>
      <c r="O99" s="189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189">
        <f>IF(ISNUMBER('2-5-1'!H331), '2-5-1'!H331, "XXX")</f>
        <v>0.23288419999999999</v>
      </c>
      <c r="Q99" s="189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189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189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189">
        <f>IF(ISNUMBER('2-7-1'!M99), '2-7-1'!M99, "XXX")</f>
        <v>0.32308687105555556</v>
      </c>
      <c r="U99" s="189">
        <f>IF(ISNUMBER('2-7-2'!M99), '2-7-2'!M99, "XXX")</f>
        <v>0.23</v>
      </c>
      <c r="V99" s="189">
        <f>IF(ISNUMBER('2-8-1'!M99), '2-8-1'!M99, "XXX")</f>
        <v>0.38710013585185188</v>
      </c>
      <c r="W99" s="189">
        <f>IF(ISNUMBER('2-8-2'!M99), '2-8-2'!M99, "XXX")</f>
        <v>0.36258887910000004</v>
      </c>
      <c r="X99" s="189">
        <f>IF(ISNUMBER('3-1'!O98), '3-1'!O98, "XXX")</f>
        <v>0.39300000000000002</v>
      </c>
      <c r="Y99" s="189">
        <f>'3-2'!W98</f>
        <v>-0.46281045700000001</v>
      </c>
    </row>
    <row r="100" spans="1:25" ht="15">
      <c r="A100" s="155" t="s">
        <v>108</v>
      </c>
      <c r="B100" s="158" t="s">
        <v>108</v>
      </c>
      <c r="C100" s="189">
        <f>IF(ISNUMBER('1-1'!N100),'1-1'!N100, "XXX")</f>
        <v>7.7</v>
      </c>
      <c r="D100" s="189">
        <f>IF(UCDP!AE100, UCDP!AE100, "0.0")</f>
        <v>8.091989687214203E-2</v>
      </c>
      <c r="E100" s="190">
        <f>'1-3'!K100</f>
        <v>54.000000000000007</v>
      </c>
      <c r="F100" s="189">
        <f>IF(ISNUMBER('1-4'!AU100),'1-4'!AU100, IF(ISNUMBER('1-4'!AV100),'1-4'!AV100, IF(ISNUMBER('1-4'!AT100),'1-4'!AT100, IF(ISNUMBER('1-4'!AS100),'1-4'!AS100, IF(ISNUMBER('1-4'!AR100),'1-4'!AR100, "XXX")))))</f>
        <v>5</v>
      </c>
      <c r="G100" s="189">
        <f>IF(ISNUMBER('1-5'!N99), '1-5'!N99, "XXX")</f>
        <v>9.3000000000000007</v>
      </c>
      <c r="H100" s="189" t="str">
        <f>IF(ISNUMBER('2-1-1'!M100), '2-1-1'!M100, "XXX")</f>
        <v>XXX</v>
      </c>
      <c r="I100" s="189">
        <f>IF(ISNUMBER('2-1-2'!G99),'2-1-2'!G99, IF(ISNUMBER('2-1-2'!F99),'2-1-2'!F99, IF(ISNUMBER('2-1-2'!H99),'2-1-2'!H99, "XXX")))</f>
        <v>0.52339999999999998</v>
      </c>
      <c r="J100" s="189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189" t="str">
        <f>IF(ISNUMBER('2-2-2'!M100),'2-2-2'!M100, "XXX")</f>
        <v>XXX</v>
      </c>
      <c r="L100" s="189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189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189">
        <f>IF(ISNUMBER('2-4-1'!AB100),'2-4-1'!AB100,IF(ISNUMBER('2-4-1'!AC100),'2-4-1'!AC100,IF(ISNUMBER('2-4-1'!AA100),'2-4-1'!AA100,IF(ISNUMBER('2-4-1'!Z100),'2-4-1'!Z100,IF(ISNUMBER('2-4-1'!Y100),'2-4-1'!Y100,"XXX")))))</f>
        <v>0.8</v>
      </c>
      <c r="O100" s="189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189">
        <f>IF(ISNUMBER('2-5-1'!H332), '2-5-1'!H332, "XXX")</f>
        <v>5.9382371604442593E-3</v>
      </c>
      <c r="Q100" s="189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189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189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189" t="str">
        <f>IF(ISNUMBER('2-7-1'!M100), '2-7-1'!M100, "XXX")</f>
        <v>XXX</v>
      </c>
      <c r="U100" s="189" t="str">
        <f>IF(ISNUMBER('2-7-2'!M100), '2-7-2'!M100, "XXX")</f>
        <v>XXX</v>
      </c>
      <c r="V100" s="189" t="str">
        <f>IF(ISNUMBER('2-8-1'!M100), '2-8-1'!M100, "XXX")</f>
        <v>XXX</v>
      </c>
      <c r="W100" s="189" t="str">
        <f>IF(ISNUMBER('2-8-2'!M100), '2-8-2'!M100, "XXX")</f>
        <v>XXX</v>
      </c>
      <c r="X100" s="189">
        <f>IF(ISNUMBER('3-1'!O99), '3-1'!O99, "XXX")</f>
        <v>0.434</v>
      </c>
      <c r="Y100" s="189">
        <f>'3-2'!W99</f>
        <v>-0.77106779800000003</v>
      </c>
    </row>
    <row r="101" spans="1:25" ht="15">
      <c r="A101" s="155" t="s">
        <v>109</v>
      </c>
      <c r="B101" s="158" t="s">
        <v>109</v>
      </c>
      <c r="C101" s="189">
        <f>IF(ISNUMBER('1-1'!N101),'1-1'!N101, "XXX")</f>
        <v>5.8</v>
      </c>
      <c r="D101" s="189" t="str">
        <f>IF(UCDP!AE101, UCDP!AE101, "0.0")</f>
        <v>0.0</v>
      </c>
      <c r="E101" s="189">
        <f>IF(ISNUMBER('1-3'!Q101), '1-3'!Q101, IF(ISNUMBER('1-3'!P101), '1-3'!P101, IF(ISNUMBER('1-3'!O101), '1-3'!O101, "XXX")))</f>
        <v>63.878581855296609</v>
      </c>
      <c r="F101" s="189">
        <f>IF(ISNUMBER('1-4'!AU101),'1-4'!AU101, IF(ISNUMBER('1-4'!AV101),'1-4'!AV101, IF(ISNUMBER('1-4'!AT101),'1-4'!AT101, IF(ISNUMBER('1-4'!AS101),'1-4'!AS101, IF(ISNUMBER('1-4'!AR101),'1-4'!AR101, "XXX")))))</f>
        <v>2</v>
      </c>
      <c r="G101" s="189">
        <f>IF(ISNUMBER('1-5'!N100), '1-5'!N100, "XXX")</f>
        <v>3.2</v>
      </c>
      <c r="H101" s="189">
        <f>IF(ISNUMBER('2-1-1'!M101), '2-1-1'!M101, "XXX")</f>
        <v>0.58497650143532298</v>
      </c>
      <c r="I101" s="189">
        <f>IF(ISNUMBER('2-1-2'!G100),'2-1-2'!G100, IF(ISNUMBER('2-1-2'!F100),'2-1-2'!F100, IF(ISNUMBER('2-1-2'!H100),'2-1-2'!H100, "XXX")))</f>
        <v>0.54469999999999996</v>
      </c>
      <c r="J101" s="189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189">
        <f>IF(ISNUMBER('2-2-2'!M101),'2-2-2'!M101, "XXX")</f>
        <v>0.45676883862500001</v>
      </c>
      <c r="L101" s="189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189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189">
        <f>IF(ISNUMBER('2-4-1'!AB101),'2-4-1'!AB101,IF(ISNUMBER('2-4-1'!AC101),'2-4-1'!AC101,IF(ISNUMBER('2-4-1'!AA101),'2-4-1'!AA101,IF(ISNUMBER('2-4-1'!Z101),'2-4-1'!Z101,IF(ISNUMBER('2-4-1'!Y101),'2-4-1'!Y101,"XXX")))))</f>
        <v>3.8</v>
      </c>
      <c r="O101" s="189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189">
        <f>IF(ISNUMBER('2-5-1'!H333), '2-5-1'!H333, "XXX")</f>
        <v>0.56142740249633794</v>
      </c>
      <c r="Q101" s="189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189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189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189">
        <f>IF(ISNUMBER('2-7-1'!M101), '2-7-1'!M101, "XXX")</f>
        <v>0.53422802822222226</v>
      </c>
      <c r="U101" s="189">
        <f>IF(ISNUMBER('2-7-2'!M101), '2-7-2'!M101, "XXX")</f>
        <v>0.53</v>
      </c>
      <c r="V101" s="189">
        <f>IF(ISNUMBER('2-8-1'!M101), '2-8-1'!M101, "XXX")</f>
        <v>0.52763082364814817</v>
      </c>
      <c r="W101" s="189">
        <f>IF(ISNUMBER('2-8-2'!M101), '2-8-2'!M101, "XXX")</f>
        <v>0.48050563207777769</v>
      </c>
      <c r="X101" s="189">
        <f>IF(ISNUMBER('3-1'!O100), '3-1'!O100, "XXX")</f>
        <v>0.68899999999999995</v>
      </c>
      <c r="Y101" s="189">
        <f>'3-2'!W100</f>
        <v>0.57745039499999995</v>
      </c>
    </row>
    <row r="102" spans="1:25" ht="15">
      <c r="A102" s="155" t="s">
        <v>110</v>
      </c>
      <c r="B102" s="158" t="s">
        <v>110</v>
      </c>
      <c r="C102" s="189">
        <f>IF(ISNUMBER('1-1'!N102),'1-1'!N102, "XXX")</f>
        <v>6.5</v>
      </c>
      <c r="D102" s="189" t="str">
        <f>IF(UCDP!AE102, UCDP!AE102, "0.0")</f>
        <v>0.0</v>
      </c>
      <c r="E102" s="189">
        <f>IF(ISNUMBER('1-3'!Q102), '1-3'!Q102, IF(ISNUMBER('1-3'!P102), '1-3'!P102, IF(ISNUMBER('1-3'!O102), '1-3'!O102, "XXX")))</f>
        <v>71.297479901553672</v>
      </c>
      <c r="F102" s="189">
        <f>IF(ISNUMBER('1-4'!AU102),'1-4'!AU102, IF(ISNUMBER('1-4'!AV102),'1-4'!AV102, IF(ISNUMBER('1-4'!AT102),'1-4'!AT102, IF(ISNUMBER('1-4'!AS102),'1-4'!AS102, IF(ISNUMBER('1-4'!AR102),'1-4'!AR102, "XXX")))))</f>
        <v>3</v>
      </c>
      <c r="G102" s="189">
        <f>IF(ISNUMBER('1-5'!N101), '1-5'!N101, "XXX")</f>
        <v>7.1</v>
      </c>
      <c r="H102" s="189">
        <f>IF(ISNUMBER('2-1-1'!M102), '2-1-1'!M102, "XXX")</f>
        <v>0.51785835662122792</v>
      </c>
      <c r="I102" s="189">
        <f>IF(ISNUMBER('2-1-2'!G101),'2-1-2'!G101, IF(ISNUMBER('2-1-2'!F101),'2-1-2'!F101, IF(ISNUMBER('2-1-2'!H101),'2-1-2'!H101, "XXX")))</f>
        <v>0.46910000000000002</v>
      </c>
      <c r="J102" s="189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189">
        <f>IF(ISNUMBER('2-2-2'!M102),'2-2-2'!M102, "XXX")</f>
        <v>0.54330681570833339</v>
      </c>
      <c r="L102" s="189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189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189">
        <f>IF(ISNUMBER('2-4-1'!AB102),'2-4-1'!AB102,IF(ISNUMBER('2-4-1'!AC102),'2-4-1'!AC102,IF(ISNUMBER('2-4-1'!AA102),'2-4-1'!AA102,IF(ISNUMBER('2-4-1'!Z102),'2-4-1'!Z102,IF(ISNUMBER('2-4-1'!Y102),'2-4-1'!Y102,"XXX")))))</f>
        <v>2.1</v>
      </c>
      <c r="O102" s="189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189">
        <f>IF(ISNUMBER('2-5-1'!H334), '2-5-1'!H334, "XXX")</f>
        <v>0.42087502479553224</v>
      </c>
      <c r="Q102" s="189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189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189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189">
        <f>IF(ISNUMBER('2-7-1'!M102), '2-7-1'!M102, "XXX")</f>
        <v>0.36502597599999992</v>
      </c>
      <c r="U102" s="189">
        <f>IF(ISNUMBER('2-7-2'!M102), '2-7-2'!M102, "XXX")</f>
        <v>0.31</v>
      </c>
      <c r="V102" s="189">
        <f>IF(ISNUMBER('2-8-1'!M102), '2-8-1'!M102, "XXX")</f>
        <v>0.43738730305555557</v>
      </c>
      <c r="W102" s="189">
        <f>IF(ISNUMBER('2-8-2'!M102), '2-8-2'!M102, "XXX")</f>
        <v>0.50975033972222228</v>
      </c>
      <c r="X102" s="189">
        <f>IF(ISNUMBER('3-1'!O101), '3-1'!O101, "XXX")</f>
        <v>0.58499999999999996</v>
      </c>
      <c r="Y102" s="189">
        <f>'3-2'!W101</f>
        <v>-7.3808253000000004E-2</v>
      </c>
    </row>
    <row r="103" spans="1:25" ht="15">
      <c r="A103" s="155" t="s">
        <v>111</v>
      </c>
      <c r="B103" s="158" t="s">
        <v>111</v>
      </c>
      <c r="C103" s="189">
        <f>IF(ISNUMBER('1-1'!N103),'1-1'!N103, "XXX")</f>
        <v>1</v>
      </c>
      <c r="D103" s="189" t="str">
        <f>IF(UCDP!AE103, UCDP!AE103, "0.0")</f>
        <v>0.0</v>
      </c>
      <c r="E103" s="189">
        <f>IF(ISNUMBER('1-3'!Q103), '1-3'!Q103, IF(ISNUMBER('1-3'!P103), '1-3'!P103, IF(ISNUMBER('1-3'!O103), '1-3'!O103, "XXX")))</f>
        <v>90.07922947261298</v>
      </c>
      <c r="F103" s="189">
        <f>IF(ISNUMBER('1-4'!AU103),'1-4'!AU103, IF(ISNUMBER('1-4'!AV103),'1-4'!AV103, IF(ISNUMBER('1-4'!AT103),'1-4'!AT103, IF(ISNUMBER('1-4'!AS103),'1-4'!AS103, IF(ISNUMBER('1-4'!AR103),'1-4'!AR103, "XXX")))))</f>
        <v>1</v>
      </c>
      <c r="G103" s="189">
        <f>IF(ISNUMBER('1-5'!N102), '1-5'!N102, "XXX")</f>
        <v>1</v>
      </c>
      <c r="H103" s="189">
        <f>IF(ISNUMBER('2-1-1'!M103), '2-1-1'!M103, "XXX")</f>
        <v>0.94339420425511922</v>
      </c>
      <c r="I103" s="189">
        <f>IF(ISNUMBER('2-1-2'!G102),'2-1-2'!G102, IF(ISNUMBER('2-1-2'!F102),'2-1-2'!F102, IF(ISNUMBER('2-1-2'!H102),'2-1-2'!H102, "XXX")))</f>
        <v>0.92759999999999998</v>
      </c>
      <c r="J103" s="189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189">
        <f>IF(ISNUMBER('2-2-2'!M103),'2-2-2'!M103, "XXX")</f>
        <v>0.84300501345833323</v>
      </c>
      <c r="L103" s="189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189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189">
        <f>IF(ISNUMBER('2-4-1'!AB103),'2-4-1'!AB103,IF(ISNUMBER('2-4-1'!AC103),'2-4-1'!AC103,IF(ISNUMBER('2-4-1'!AA103),'2-4-1'!AA103,IF(ISNUMBER('2-4-1'!Z103),'2-4-1'!Z103,IF(ISNUMBER('2-4-1'!Y103),'2-4-1'!Y103,"XXX")))))</f>
        <v>15.5</v>
      </c>
      <c r="O103" s="189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189">
        <f>IF(ISNUMBER('2-5-1'!H335), '2-5-1'!H335, "XXX")</f>
        <v>1</v>
      </c>
      <c r="Q103" s="189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189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189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189">
        <f>IF(ISNUMBER('2-7-1'!M103), '2-7-1'!M103, "XXX")</f>
        <v>0.88252116311111128</v>
      </c>
      <c r="U103" s="189">
        <f>IF(ISNUMBER('2-7-2'!M103), '2-7-2'!M103, "XXX")</f>
        <v>0.82</v>
      </c>
      <c r="V103" s="189">
        <f>IF(ISNUMBER('2-8-1'!M103), '2-8-1'!M103, "XXX")</f>
        <v>0.72739743303703686</v>
      </c>
      <c r="W103" s="189">
        <f>IF(ISNUMBER('2-8-2'!M103), '2-8-2'!M103, "XXX")</f>
        <v>0.77056143684444445</v>
      </c>
      <c r="X103" s="189">
        <f>IF(ISNUMBER('3-1'!O102), '3-1'!O102, "XXX")</f>
        <v>0.87</v>
      </c>
      <c r="Y103" s="189">
        <f>'3-2'!W102</f>
        <v>1.538963437</v>
      </c>
    </row>
    <row r="104" spans="1:25" ht="15">
      <c r="A104" s="155" t="s">
        <v>112</v>
      </c>
      <c r="B104" s="158" t="s">
        <v>112</v>
      </c>
      <c r="C104" s="189">
        <f>IF(ISNUMBER('1-1'!N104),'1-1'!N104, "XXX")</f>
        <v>0.9</v>
      </c>
      <c r="D104" s="189" t="str">
        <f>IF(UCDP!AE104, UCDP!AE104, "0.0")</f>
        <v>0.0</v>
      </c>
      <c r="E104" s="189">
        <f>IF(ISNUMBER('1-3'!Q104), '1-3'!Q104, IF(ISNUMBER('1-3'!P104), '1-3'!P104, IF(ISNUMBER('1-3'!O104), '1-3'!O104, "XXX")))</f>
        <v>92.555512519661022</v>
      </c>
      <c r="F104" s="189">
        <f>IF(ISNUMBER('1-4'!AU104),'1-4'!AU104, IF(ISNUMBER('1-4'!AV104),'1-4'!AV104, IF(ISNUMBER('1-4'!AT104),'1-4'!AT104, IF(ISNUMBER('1-4'!AS104),'1-4'!AS104, IF(ISNUMBER('1-4'!AR104),'1-4'!AR104, "XXX")))))</f>
        <v>1</v>
      </c>
      <c r="G104" s="189">
        <f>IF(ISNUMBER('1-5'!N103), '1-5'!N103, "XXX")</f>
        <v>0.8</v>
      </c>
      <c r="H104" s="189">
        <f>IF(ISNUMBER('2-1-1'!M104), '2-1-1'!M104, "XXX")</f>
        <v>0.75534214512510001</v>
      </c>
      <c r="I104" s="189">
        <f>IF(ISNUMBER('2-1-2'!G103),'2-1-2'!G103, IF(ISNUMBER('2-1-2'!F103),'2-1-2'!F103, IF(ISNUMBER('2-1-2'!H103),'2-1-2'!H103, "XXX")))</f>
        <v>0.92069999999999996</v>
      </c>
      <c r="J104" s="189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189">
        <f>IF(ISNUMBER('2-2-2'!M104),'2-2-2'!M104, "XXX")</f>
        <v>0.77969420754166663</v>
      </c>
      <c r="L104" s="189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189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189">
        <f>IF(ISNUMBER('2-4-1'!AB104),'2-4-1'!AB104,IF(ISNUMBER('2-4-1'!AC104),'2-4-1'!AC104,IF(ISNUMBER('2-4-1'!AA104),'2-4-1'!AA104,IF(ISNUMBER('2-4-1'!Z104),'2-4-1'!Z104,IF(ISNUMBER('2-4-1'!Y104),'2-4-1'!Y104,"XXX")))))</f>
        <v>11.5</v>
      </c>
      <c r="O104" s="189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189" t="str">
        <f>IF(ISNUMBER('2-5-1'!H336), '2-5-1'!H336, "XXX")</f>
        <v>XXX</v>
      </c>
      <c r="Q104" s="189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189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189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189">
        <f>IF(ISNUMBER('2-7-1'!M104), '2-7-1'!M104, "XXX")</f>
        <v>0.83308139377777779</v>
      </c>
      <c r="U104" s="189">
        <f>IF(ISNUMBER('2-7-2'!M104), '2-7-2'!M104, "XXX")</f>
        <v>0.87</v>
      </c>
      <c r="V104" s="189">
        <f>IF(ISNUMBER('2-8-1'!M104), '2-8-1'!M104, "XXX")</f>
        <v>0.63972094325925921</v>
      </c>
      <c r="W104" s="189">
        <f>IF(ISNUMBER('2-8-2'!M104), '2-8-2'!M104, "XXX")</f>
        <v>0.73823562594444458</v>
      </c>
      <c r="X104" s="189">
        <f>IF(ISNUMBER('3-1'!O103), '3-1'!O103, "XXX")</f>
        <v>0.89700000000000002</v>
      </c>
      <c r="Y104" s="189">
        <f>'3-2'!W103</f>
        <v>1.5922681089999999</v>
      </c>
    </row>
    <row r="105" spans="1:25" ht="15">
      <c r="A105" s="155" t="s">
        <v>113</v>
      </c>
      <c r="B105" s="158" t="s">
        <v>113</v>
      </c>
      <c r="C105" s="189">
        <f>IF(ISNUMBER('1-1'!N105),'1-1'!N105, "XXX")</f>
        <v>7.4</v>
      </c>
      <c r="D105" s="189" t="str">
        <f>IF(UCDP!AE105, UCDP!AE105, "0.0")</f>
        <v>0.0</v>
      </c>
      <c r="E105" s="189">
        <f>IF(ISNUMBER('1-3'!Q105), '1-3'!Q105, IF(ISNUMBER('1-3'!P105), '1-3'!P105, IF(ISNUMBER('1-3'!O105), '1-3'!O105, "XXX")))</f>
        <v>75.943359394872886</v>
      </c>
      <c r="F105" s="189">
        <f>IF(ISNUMBER('1-4'!AU105),'1-4'!AU105, IF(ISNUMBER('1-4'!AV105),'1-4'!AV105, IF(ISNUMBER('1-4'!AT105),'1-4'!AT105, IF(ISNUMBER('1-4'!AS105),'1-4'!AS105, IF(ISNUMBER('1-4'!AR105),'1-4'!AR105, "XXX")))))</f>
        <v>4</v>
      </c>
      <c r="G105" s="189">
        <f>IF(ISNUMBER('1-5'!N104), '1-5'!N104, "XXX")</f>
        <v>7.3</v>
      </c>
      <c r="H105" s="189">
        <f>IF(ISNUMBER('2-1-1'!M105), '2-1-1'!M105, "XXX")</f>
        <v>0.55595380019210383</v>
      </c>
      <c r="I105" s="189">
        <f>IF(ISNUMBER('2-1-2'!G104),'2-1-2'!G104, IF(ISNUMBER('2-1-2'!F104),'2-1-2'!F104, IF(ISNUMBER('2-1-2'!H104),'2-1-2'!H104, "XXX")))</f>
        <v>0.38119999999999998</v>
      </c>
      <c r="J105" s="189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189">
        <f>IF(ISNUMBER('2-2-2'!M105),'2-2-2'!M105, "XXX")</f>
        <v>0.3768653074583333</v>
      </c>
      <c r="L105" s="189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189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189">
        <f>IF(ISNUMBER('2-4-1'!AB105),'2-4-1'!AB105,IF(ISNUMBER('2-4-1'!AC105),'2-4-1'!AC105,IF(ISNUMBER('2-4-1'!AA105),'2-4-1'!AA105,IF(ISNUMBER('2-4-1'!Z105),'2-4-1'!Z105,IF(ISNUMBER('2-4-1'!Y105),'2-4-1'!Y105,"XXX")))))</f>
        <v>0.4</v>
      </c>
      <c r="O105" s="189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189">
        <f>IF(ISNUMBER('2-5-1'!H337), '2-5-1'!H337, "XXX")</f>
        <v>0.44447388648986819</v>
      </c>
      <c r="Q105" s="189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189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189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189">
        <f>IF(ISNUMBER('2-7-1'!M105), '2-7-1'!M105, "XXX")</f>
        <v>0.34024257394444446</v>
      </c>
      <c r="U105" s="189">
        <f>IF(ISNUMBER('2-7-2'!M105), '2-7-2'!M105, "XXX")</f>
        <v>0.25</v>
      </c>
      <c r="V105" s="189">
        <f>IF(ISNUMBER('2-8-1'!M105), '2-8-1'!M105, "XXX")</f>
        <v>0.39120753166666666</v>
      </c>
      <c r="W105" s="189">
        <f>IF(ISNUMBER('2-8-2'!M105), '2-8-2'!M105, "XXX")</f>
        <v>0.31000613501111113</v>
      </c>
      <c r="X105" s="189">
        <f>IF(ISNUMBER('3-1'!O104), '3-1'!O104, "XXX")</f>
        <v>0.23100000000000001</v>
      </c>
      <c r="Y105" s="189">
        <f>'3-2'!W104</f>
        <v>-1.0087656970000001</v>
      </c>
    </row>
    <row r="106" spans="1:25" ht="15">
      <c r="A106" s="155" t="s">
        <v>114</v>
      </c>
      <c r="B106" s="158" t="s">
        <v>114</v>
      </c>
      <c r="C106" s="189">
        <f>IF(ISNUMBER('1-1'!N106),'1-1'!N106, "XXX")</f>
        <v>7.8</v>
      </c>
      <c r="D106" s="189">
        <f>IF(UCDP!AE106, UCDP!AE106, "0.0")</f>
        <v>0.12551556092692986</v>
      </c>
      <c r="E106" s="189" t="str">
        <f>IF(ISNUMBER('1-3'!Q106), '1-3'!Q106, IF(ISNUMBER('1-3'!P106), '1-3'!P106, IF(ISNUMBER('1-3'!O106), '1-3'!O106, "XXX")))</f>
        <v>XXX</v>
      </c>
      <c r="F106" s="189">
        <f>IF(ISNUMBER('1-4'!AU106),'1-4'!AU106, IF(ISNUMBER('1-4'!AV106),'1-4'!AV106, IF(ISNUMBER('1-4'!AT106),'1-4'!AT106, IF(ISNUMBER('1-4'!AS106),'1-4'!AS106, IF(ISNUMBER('1-4'!AR106),'1-4'!AR106, "XXX")))))</f>
        <v>3</v>
      </c>
      <c r="G106" s="189">
        <f>IF(ISNUMBER('1-5'!N105), '1-5'!N105, "XXX")</f>
        <v>6.8</v>
      </c>
      <c r="H106" s="189" t="str">
        <f>IF(ISNUMBER('2-1-1'!M106), '2-1-1'!M106, "XXX")</f>
        <v>XXX</v>
      </c>
      <c r="I106" s="189">
        <f>IF(ISNUMBER('2-1-2'!G105),'2-1-2'!G105, IF(ISNUMBER('2-1-2'!F105),'2-1-2'!F105, IF(ISNUMBER('2-1-2'!H105),'2-1-2'!H105, "XXX")))</f>
        <v>7.3700000000000002E-2</v>
      </c>
      <c r="J106" s="189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189" t="str">
        <f>IF(ISNUMBER('2-2-2'!M106),'2-2-2'!M106, "XXX")</f>
        <v>XXX</v>
      </c>
      <c r="L106" s="189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189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189">
        <f>IF(ISNUMBER('2-4-1'!AB106),'2-4-1'!AB106,IF(ISNUMBER('2-4-1'!AC106),'2-4-1'!AC106,IF(ISNUMBER('2-4-1'!AA106),'2-4-1'!AA106,IF(ISNUMBER('2-4-1'!Z106),'2-4-1'!Z106,IF(ISNUMBER('2-4-1'!Y106),'2-4-1'!Y106,"XXX")))))</f>
        <v>1.4</v>
      </c>
      <c r="O106" s="189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189">
        <f>IF(ISNUMBER('2-5-1'!H338), '2-5-1'!H338, "XXX")</f>
        <v>8.3960443735122681E-2</v>
      </c>
      <c r="Q106" s="189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189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189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189" t="str">
        <f>IF(ISNUMBER('2-7-1'!M106), '2-7-1'!M106, "XXX")</f>
        <v>XXX</v>
      </c>
      <c r="U106" s="189" t="str">
        <f>IF(ISNUMBER('2-7-2'!M106), '2-7-2'!M106, "XXX")</f>
        <v>XXX</v>
      </c>
      <c r="V106" s="189" t="str">
        <f>IF(ISNUMBER('2-8-1'!M106), '2-8-1'!M106, "XXX")</f>
        <v>XXX</v>
      </c>
      <c r="W106" s="189" t="str">
        <f>IF(ISNUMBER('2-8-2'!M106), '2-8-2'!M106, "XXX")</f>
        <v>XXX</v>
      </c>
      <c r="X106" s="189">
        <f>IF(ISNUMBER('3-1'!O105), '3-1'!O105, "XXX")</f>
        <v>0.53100000000000003</v>
      </c>
      <c r="Y106" s="189">
        <f>'3-2'!W105</f>
        <v>-0.499682933</v>
      </c>
    </row>
    <row r="107" spans="1:25" ht="15">
      <c r="A107" s="155" t="s">
        <v>115</v>
      </c>
      <c r="B107" s="158" t="s">
        <v>115</v>
      </c>
      <c r="C107" s="189">
        <f>IF(ISNUMBER('1-1'!N107),'1-1'!N107, "XXX")</f>
        <v>5.9</v>
      </c>
      <c r="D107" s="189">
        <f>IF(UCDP!AE107, UCDP!AE107, "0.0")</f>
        <v>7.6182391849445849E-2</v>
      </c>
      <c r="E107" s="189">
        <f>IF(ISNUMBER('1-3'!Q107), '1-3'!Q107, IF(ISNUMBER('1-3'!P107), '1-3'!P107, IF(ISNUMBER('1-3'!O107), '1-3'!O107, "XXX")))</f>
        <v>42.666251596729523</v>
      </c>
      <c r="F107" s="189">
        <f>IF(ISNUMBER('1-4'!AU107),'1-4'!AU107, IF(ISNUMBER('1-4'!AV107),'1-4'!AV107, IF(ISNUMBER('1-4'!AT107),'1-4'!AT107, IF(ISNUMBER('1-4'!AS107),'1-4'!AS107, IF(ISNUMBER('1-4'!AR107),'1-4'!AR107, "XXX")))))</f>
        <v>3</v>
      </c>
      <c r="G107" s="189">
        <f>IF(ISNUMBER('1-5'!N106), '1-5'!N106, "XXX")</f>
        <v>8.3000000000000007</v>
      </c>
      <c r="H107" s="189">
        <f>IF(ISNUMBER('2-1-1'!M107), '2-1-1'!M107, "XXX")</f>
        <v>0.39708044998843789</v>
      </c>
      <c r="I107" s="189">
        <f>IF(ISNUMBER('2-1-2'!G106),'2-1-2'!G106, IF(ISNUMBER('2-1-2'!F106),'2-1-2'!F106, IF(ISNUMBER('2-1-2'!H106),'2-1-2'!H106, "XXX")))</f>
        <v>0.35339999999999999</v>
      </c>
      <c r="J107" s="189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189">
        <f>IF(ISNUMBER('2-2-2'!M107),'2-2-2'!M107, "XXX")</f>
        <v>0.27415531483333344</v>
      </c>
      <c r="L107" s="189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189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189">
        <f>IF(ISNUMBER('2-4-1'!AB107),'2-4-1'!AB107,IF(ISNUMBER('2-4-1'!AC107),'2-4-1'!AC107,IF(ISNUMBER('2-4-1'!AA107),'2-4-1'!AA107,IF(ISNUMBER('2-4-1'!Z107),'2-4-1'!Z107,IF(ISNUMBER('2-4-1'!Y107),'2-4-1'!Y107,"XXX")))))</f>
        <v>0.7</v>
      </c>
      <c r="O107" s="189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189">
        <f>IF(ISNUMBER('2-5-1'!H339), '2-5-1'!H339, "XXX")</f>
        <v>5.9248137474060061E-2</v>
      </c>
      <c r="Q107" s="189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189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189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189">
        <f>IF(ISNUMBER('2-7-1'!M107), '2-7-1'!M107, "XXX")</f>
        <v>0.33752226298888893</v>
      </c>
      <c r="U107" s="189">
        <f>IF(ISNUMBER('2-7-2'!M107), '2-7-2'!M107, "XXX")</f>
        <v>0.27</v>
      </c>
      <c r="V107" s="189">
        <f>IF(ISNUMBER('2-8-1'!M107), '2-8-1'!M107, "XXX")</f>
        <v>0.50314235248148143</v>
      </c>
      <c r="W107" s="189">
        <f>IF(ISNUMBER('2-8-2'!M107), '2-8-2'!M107, "XXX")</f>
        <v>0.37033701605555558</v>
      </c>
      <c r="X107" s="189">
        <f>IF(ISNUMBER('3-1'!O106), '3-1'!O106, "XXX")</f>
        <v>0.53</v>
      </c>
      <c r="Y107" s="189">
        <f>'3-2'!W106</f>
        <v>-0.353439063</v>
      </c>
    </row>
    <row r="108" spans="1:25">
      <c r="A108" s="155" t="s">
        <v>193</v>
      </c>
      <c r="B108" s="155" t="s">
        <v>193</v>
      </c>
      <c r="C108" s="189" t="str">
        <f>IF(ISNUMBER('1-1'!N108),'1-1'!N108, "XXX")</f>
        <v>XXX</v>
      </c>
      <c r="D108" s="189" t="str">
        <f>IF(UCDP!AE108, UCDP!AE108, "0.0")</f>
        <v>0.0</v>
      </c>
      <c r="E108" s="189">
        <f>IF(ISNUMBER('1-3'!Q108), '1-3'!Q108, IF(ISNUMBER('1-3'!P108), '1-3'!P108, IF(ISNUMBER('1-3'!O108), '1-3'!O108, "XXX")))</f>
        <v>69.167051339548024</v>
      </c>
      <c r="F108" s="189">
        <f>IF(ISNUMBER('1-4'!AU108),'1-4'!AU108, IF(ISNUMBER('1-4'!AV108),'1-4'!AV108, IF(ISNUMBER('1-4'!AT108),'1-4'!AT108, IF(ISNUMBER('1-4'!AS108),'1-4'!AS108, IF(ISNUMBER('1-4'!AR108),'1-4'!AR108, "XXX")))))</f>
        <v>2</v>
      </c>
      <c r="G108" s="189">
        <f>IF(ISNUMBER('1-5'!N107), '1-5'!N107, "XXX")</f>
        <v>3.2</v>
      </c>
      <c r="H108" s="189">
        <f>IF(ISNUMBER('2-1-1'!M108), '2-1-1'!M108, "XXX")</f>
        <v>0.66851688184747315</v>
      </c>
      <c r="I108" s="189">
        <f>IF(ISNUMBER('2-1-2'!G107),'2-1-2'!G107, IF(ISNUMBER('2-1-2'!F107),'2-1-2'!F107, IF(ISNUMBER('2-1-2'!H107),'2-1-2'!H107, "XXX")))</f>
        <v>0.64419999999999999</v>
      </c>
      <c r="J108" s="189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189">
        <f>IF(ISNUMBER('2-2-2'!M108),'2-2-2'!M108, "XXX")</f>
        <v>0.60365016850000008</v>
      </c>
      <c r="L108" s="189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189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189">
        <f>IF(ISNUMBER('2-4-1'!AB108),'2-4-1'!AB108,IF(ISNUMBER('2-4-1'!AC108),'2-4-1'!AC108,IF(ISNUMBER('2-4-1'!AA108),'2-4-1'!AA108,IF(ISNUMBER('2-4-1'!Z108),'2-4-1'!Z108,IF(ISNUMBER('2-4-1'!Y108),'2-4-1'!Y108,"XXX")))))</f>
        <v>11.2</v>
      </c>
      <c r="O108" s="189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189">
        <f>IF(ISNUMBER('2-5-1'!H340), '2-5-1'!H340, "XXX")</f>
        <v>0.35950784683227538</v>
      </c>
      <c r="Q108" s="189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189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189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189">
        <f>IF(ISNUMBER('2-7-1'!M108), '2-7-1'!M108, "XXX")</f>
        <v>0.54685955572222222</v>
      </c>
      <c r="U108" s="189">
        <f>IF(ISNUMBER('2-7-2'!M108), '2-7-2'!M108, "XXX")</f>
        <v>0.37</v>
      </c>
      <c r="V108" s="189">
        <f>IF(ISNUMBER('2-8-1'!M108), '2-8-1'!M108, "XXX")</f>
        <v>0.41232104214814819</v>
      </c>
      <c r="W108" s="189">
        <f>IF(ISNUMBER('2-8-2'!M108), '2-8-2'!M108, "XXX")</f>
        <v>0.42924729322222221</v>
      </c>
      <c r="X108" s="189">
        <f>IF(ISNUMBER('3-1'!O107), '3-1'!O107, "XXX")</f>
        <v>0.60099999999999998</v>
      </c>
      <c r="Y108" s="189">
        <f>'3-2'!W107</f>
        <v>5.5903166999999997E-2</v>
      </c>
    </row>
    <row r="109" spans="1:25" ht="15">
      <c r="A109" s="155" t="s">
        <v>116</v>
      </c>
      <c r="B109" s="158" t="s">
        <v>116</v>
      </c>
      <c r="C109" s="189">
        <f>IF(ISNUMBER('1-1'!N109),'1-1'!N109, "XXX")</f>
        <v>1</v>
      </c>
      <c r="D109" s="189" t="str">
        <f>IF(UCDP!AE109, UCDP!AE109, "0.0")</f>
        <v>0.0</v>
      </c>
      <c r="E109" s="189">
        <f>IF(ISNUMBER('1-3'!Q109), '1-3'!Q109, IF(ISNUMBER('1-3'!P109), '1-3'!P109, IF(ISNUMBER('1-3'!O109), '1-3'!O109, "XXX")))</f>
        <v>90.782486119166663</v>
      </c>
      <c r="F109" s="189">
        <f>IF(ISNUMBER('1-4'!AU109),'1-4'!AU109, IF(ISNUMBER('1-4'!AV109),'1-4'!AV109, IF(ISNUMBER('1-4'!AT109),'1-4'!AT109, IF(ISNUMBER('1-4'!AS109),'1-4'!AS109, IF(ISNUMBER('1-4'!AR109),'1-4'!AR109, "XXX")))))</f>
        <v>1</v>
      </c>
      <c r="G109" s="189">
        <f>IF(ISNUMBER('1-5'!N108), '1-5'!N108, "XXX")</f>
        <v>0.9</v>
      </c>
      <c r="H109" s="189">
        <f>IF(ISNUMBER('2-1-1'!M109), '2-1-1'!M109, "XXX")</f>
        <v>0.75797440472912481</v>
      </c>
      <c r="I109" s="189">
        <f>IF(ISNUMBER('2-1-2'!G108),'2-1-2'!G108, IF(ISNUMBER('2-1-2'!F108),'2-1-2'!F108, IF(ISNUMBER('2-1-2'!H108),'2-1-2'!H108, "XXX")))</f>
        <v>0.90339999999999998</v>
      </c>
      <c r="J109" s="189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189">
        <f>IF(ISNUMBER('2-2-2'!M109),'2-2-2'!M109, "XXX")</f>
        <v>0.8201936483333333</v>
      </c>
      <c r="L109" s="189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189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189">
        <f>IF(ISNUMBER('2-4-1'!AB109),'2-4-1'!AB109,IF(ISNUMBER('2-4-1'!AC109),'2-4-1'!AC109,IF(ISNUMBER('2-4-1'!AA109),'2-4-1'!AA109,IF(ISNUMBER('2-4-1'!Z109),'2-4-1'!Z109,IF(ISNUMBER('2-4-1'!Y109),'2-4-1'!Y109,"XXX")))))</f>
        <v>19.100000000000001</v>
      </c>
      <c r="O109" s="189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189" t="str">
        <f>IF(ISNUMBER('2-5-1'!H341), '2-5-1'!H341, "XXX")</f>
        <v>XXX</v>
      </c>
      <c r="Q109" s="189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189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189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189">
        <f>IF(ISNUMBER('2-7-1'!M109), '2-7-1'!M109, "XXX")</f>
        <v>0.73552897238888892</v>
      </c>
      <c r="U109" s="189">
        <f>IF(ISNUMBER('2-7-2'!M109), '2-7-2'!M109, "XXX")</f>
        <v>0.84</v>
      </c>
      <c r="V109" s="189">
        <f>IF(ISNUMBER('2-8-1'!M109), '2-8-1'!M109, "XXX")</f>
        <v>0.64160708144444456</v>
      </c>
      <c r="W109" s="189">
        <f>IF(ISNUMBER('2-8-2'!M109), '2-8-2'!M109, "XXX")</f>
        <v>0.7043132981111111</v>
      </c>
      <c r="X109" s="189">
        <f>IF(ISNUMBER('3-1'!O108), '3-1'!O108, "XXX")</f>
        <v>0.89200000000000002</v>
      </c>
      <c r="Y109" s="189">
        <f>'3-2'!W108</f>
        <v>1.7066749329999999</v>
      </c>
    </row>
    <row r="110" spans="1:25" ht="15">
      <c r="A110" s="155" t="s">
        <v>117</v>
      </c>
      <c r="B110" s="158" t="s">
        <v>117</v>
      </c>
      <c r="C110" s="189">
        <f>IF(ISNUMBER('1-1'!N110),'1-1'!N110, "XXX")</f>
        <v>2.9</v>
      </c>
      <c r="D110" s="189" t="str">
        <f>IF(UCDP!AE110, UCDP!AE110, "0.0")</f>
        <v>0.0</v>
      </c>
      <c r="E110" s="189">
        <f>IF(ISNUMBER('1-3'!Q110), '1-3'!Q110, IF(ISNUMBER('1-3'!P110), '1-3'!P110, IF(ISNUMBER('1-3'!O110), '1-3'!O110, "XXX")))</f>
        <v>92.884920041666675</v>
      </c>
      <c r="F110" s="189">
        <f>IF(ISNUMBER('1-4'!AU110),'1-4'!AU110, IF(ISNUMBER('1-4'!AV110),'1-4'!AV110, IF(ISNUMBER('1-4'!AT110),'1-4'!AT110, IF(ISNUMBER('1-4'!AS110),'1-4'!AS110, IF(ISNUMBER('1-4'!AR110),'1-4'!AR110, "XXX")))))</f>
        <v>2</v>
      </c>
      <c r="G110" s="189">
        <f>IF(ISNUMBER('1-5'!N109), '1-5'!N109, "XXX")</f>
        <v>7.5</v>
      </c>
      <c r="H110" s="189">
        <f>IF(ISNUMBER('2-1-1'!M110), '2-1-1'!M110, "XXX")</f>
        <v>0.80500642158667146</v>
      </c>
      <c r="I110" s="189">
        <f>IF(ISNUMBER('2-1-2'!G109),'2-1-2'!G109, IF(ISNUMBER('2-1-2'!F109),'2-1-2'!F109, IF(ISNUMBER('2-1-2'!H109),'2-1-2'!H109, "XXX")))</f>
        <v>0.69669999999999999</v>
      </c>
      <c r="J110" s="189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189">
        <f>IF(ISNUMBER('2-2-2'!M110),'2-2-2'!M110, "XXX")</f>
        <v>0.81096471949999993</v>
      </c>
      <c r="L110" s="189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189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189">
        <f>IF(ISNUMBER('2-4-1'!AB110),'2-4-1'!AB110,IF(ISNUMBER('2-4-1'!AC110),'2-4-1'!AC110,IF(ISNUMBER('2-4-1'!AA110),'2-4-1'!AA110,IF(ISNUMBER('2-4-1'!Z110),'2-4-1'!Z110,IF(ISNUMBER('2-4-1'!Y110),'2-4-1'!Y110,"XXX")))))</f>
        <v>2.2000000000000002</v>
      </c>
      <c r="O110" s="189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189" t="str">
        <f>IF(ISNUMBER('2-5-1'!H342), '2-5-1'!H342, "XXX")</f>
        <v>XXX</v>
      </c>
      <c r="Q110" s="189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189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189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189">
        <f>IF(ISNUMBER('2-7-1'!M110), '2-7-1'!M110, "XXX")</f>
        <v>0.65957817499999993</v>
      </c>
      <c r="U110" s="189">
        <f>IF(ISNUMBER('2-7-2'!M110), '2-7-2'!M110, "XXX")</f>
        <v>0.52</v>
      </c>
      <c r="V110" s="189">
        <f>IF(ISNUMBER('2-8-1'!M110), '2-8-1'!M110, "XXX")</f>
        <v>0.61912259346296283</v>
      </c>
      <c r="W110" s="189">
        <f>IF(ISNUMBER('2-8-2'!M110), '2-8-2'!M110, "XXX")</f>
        <v>0.70773623387777773</v>
      </c>
      <c r="X110" s="189">
        <f>IF(ISNUMBER('3-1'!O109), '3-1'!O109, "XXX")</f>
        <v>0.17699999999999999</v>
      </c>
      <c r="Y110" s="189">
        <f>'3-2'!W109</f>
        <v>-1.063440323</v>
      </c>
    </row>
    <row r="111" spans="1:25" ht="15">
      <c r="A111" s="155" t="s">
        <v>118</v>
      </c>
      <c r="B111" s="158" t="s">
        <v>118</v>
      </c>
      <c r="C111" s="189">
        <f>IF(ISNUMBER('1-1'!N111),'1-1'!N111, "XXX")</f>
        <v>8.8000000000000007</v>
      </c>
      <c r="D111" s="189">
        <f>IF(UCDP!AE111, UCDP!AE111, "0.0")</f>
        <v>1.3288870537893476E-2</v>
      </c>
      <c r="E111" s="189">
        <f>IF(ISNUMBER('1-3'!Q111), '1-3'!Q111, IF(ISNUMBER('1-3'!P111), '1-3'!P111, IF(ISNUMBER('1-3'!O111), '1-3'!O111, "XXX")))</f>
        <v>45.47028708319209</v>
      </c>
      <c r="F111" s="189">
        <f>IF(ISNUMBER('1-4'!AU111),'1-4'!AU111, IF(ISNUMBER('1-4'!AV111),'1-4'!AV111, IF(ISNUMBER('1-4'!AT111),'1-4'!AT111, IF(ISNUMBER('1-4'!AS111),'1-4'!AS111, IF(ISNUMBER('1-4'!AR111),'1-4'!AR111, "XXX")))))</f>
        <v>4</v>
      </c>
      <c r="G111" s="189">
        <f>IF(ISNUMBER('1-5'!N110), '1-5'!N110, "XXX")</f>
        <v>7.4</v>
      </c>
      <c r="H111" s="189">
        <f>IF(ISNUMBER('2-1-1'!M111), '2-1-1'!M111, "XXX")</f>
        <v>0.55554451438923369</v>
      </c>
      <c r="I111" s="189">
        <f>IF(ISNUMBER('2-1-2'!G110),'2-1-2'!G110, IF(ISNUMBER('2-1-2'!F110),'2-1-2'!F110, IF(ISNUMBER('2-1-2'!H110),'2-1-2'!H110, "XXX")))</f>
        <v>0.2437</v>
      </c>
      <c r="J111" s="189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189">
        <f>IF(ISNUMBER('2-2-2'!M111),'2-2-2'!M111, "XXX")</f>
        <v>0.29833306875000004</v>
      </c>
      <c r="L111" s="189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189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189">
        <f>IF(ISNUMBER('2-4-1'!AB111),'2-4-1'!AB111,IF(ISNUMBER('2-4-1'!AC111),'2-4-1'!AC111,IF(ISNUMBER('2-4-1'!AA111),'2-4-1'!AA111,IF(ISNUMBER('2-4-1'!Z111),'2-4-1'!Z111,IF(ISNUMBER('2-4-1'!Y111),'2-4-1'!Y111,"XXX")))))</f>
        <v>1.9</v>
      </c>
      <c r="O111" s="189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189">
        <f>IF(ISNUMBER('2-5-1'!H343), '2-5-1'!H343, "XXX")</f>
        <v>0.1235242486000061</v>
      </c>
      <c r="Q111" s="189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189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189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189">
        <f>IF(ISNUMBER('2-7-1'!M111), '2-7-1'!M111, "XXX")</f>
        <v>0.44284208083333332</v>
      </c>
      <c r="U111" s="189">
        <f>IF(ISNUMBER('2-7-2'!M111), '2-7-2'!M111, "XXX")</f>
        <v>0.33</v>
      </c>
      <c r="V111" s="189">
        <f>IF(ISNUMBER('2-8-1'!M111), '2-8-1'!M111, "XXX")</f>
        <v>0.49495771640740743</v>
      </c>
      <c r="W111" s="189">
        <f>IF(ISNUMBER('2-8-2'!M111), '2-8-2'!M111, "XXX")</f>
        <v>0.47835161950000005</v>
      </c>
      <c r="X111" s="189">
        <f>IF(ISNUMBER('3-1'!O110), '3-1'!O110, "XXX")</f>
        <v>0.35099999999999998</v>
      </c>
      <c r="Y111" s="189">
        <f>'3-2'!W110</f>
        <v>-0.77652525900000002</v>
      </c>
    </row>
    <row r="112" spans="1:25" ht="15">
      <c r="A112" s="155" t="s">
        <v>119</v>
      </c>
      <c r="B112" s="158" t="s">
        <v>119</v>
      </c>
      <c r="C112" s="189">
        <f>IF(ISNUMBER('1-1'!N112),'1-1'!N112, "XXX")</f>
        <v>2.2999999999999998</v>
      </c>
      <c r="D112" s="189" t="str">
        <f>IF(UCDP!AE112, UCDP!AE112, "0.0")</f>
        <v>0.0</v>
      </c>
      <c r="E112" s="189">
        <f>IF(ISNUMBER('1-3'!Q112), '1-3'!Q112, IF(ISNUMBER('1-3'!P112), '1-3'!P112, IF(ISNUMBER('1-3'!O112), '1-3'!O112, "XXX")))</f>
        <v>71.986324340706219</v>
      </c>
      <c r="F112" s="190">
        <f>'1-4'!AQ112</f>
        <v>1</v>
      </c>
      <c r="G112" s="189">
        <f>IF(ISNUMBER('1-5'!N111), '1-5'!N111, "XXX")</f>
        <v>3.8</v>
      </c>
      <c r="H112" s="189">
        <f>IF(ISNUMBER('2-1-1'!M112), '2-1-1'!M112, "XXX")</f>
        <v>0.69472691020824096</v>
      </c>
      <c r="I112" s="189">
        <f>IF(ISNUMBER('2-1-2'!G111),'2-1-2'!G111, IF(ISNUMBER('2-1-2'!F111),'2-1-2'!F111, IF(ISNUMBER('2-1-2'!H111),'2-1-2'!H111, "XXX")))</f>
        <v>0.64880000000000004</v>
      </c>
      <c r="J112" s="189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189">
        <f>IF(ISNUMBER('2-2-2'!M112),'2-2-2'!M112, "XXX")</f>
        <v>0.53138988020833322</v>
      </c>
      <c r="L112" s="189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189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189">
        <f>IF(ISNUMBER('2-4-1'!AB112),'2-4-1'!AB112,IF(ISNUMBER('2-4-1'!AC112),'2-4-1'!AC112,IF(ISNUMBER('2-4-1'!AA112),'2-4-1'!AA112,IF(ISNUMBER('2-4-1'!Z112),'2-4-1'!Z112,IF(ISNUMBER('2-4-1'!Y112),'2-4-1'!Y112,"XXX")))))</f>
        <v>1.3</v>
      </c>
      <c r="O112" s="189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189">
        <f>IF(ISNUMBER('2-5-1'!H344), '2-5-1'!H344, "XXX")</f>
        <v>0.29505276679992676</v>
      </c>
      <c r="Q112" s="189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189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189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189">
        <f>IF(ISNUMBER('2-7-1'!M112), '2-7-1'!M112, "XXX")</f>
        <v>0.50777688027777779</v>
      </c>
      <c r="U112" s="189">
        <f>IF(ISNUMBER('2-7-2'!M112), '2-7-2'!M112, "XXX")</f>
        <v>0.37</v>
      </c>
      <c r="V112" s="189">
        <f>IF(ISNUMBER('2-8-1'!M112), '2-8-1'!M112, "XXX")</f>
        <v>0.52201648105555554</v>
      </c>
      <c r="W112" s="189">
        <f>IF(ISNUMBER('2-8-2'!M112), '2-8-2'!M112, "XXX")</f>
        <v>0.48248326783333334</v>
      </c>
      <c r="X112" s="189">
        <f>IF(ISNUMBER('3-1'!O111), '3-1'!O111, "XXX")</f>
        <v>0.73799999999999999</v>
      </c>
      <c r="Y112" s="189">
        <f>'3-2'!W111</f>
        <v>0.66576498699999997</v>
      </c>
    </row>
    <row r="113" spans="1:25" ht="15">
      <c r="A113" s="155" t="s">
        <v>120</v>
      </c>
      <c r="B113" s="158" t="s">
        <v>120</v>
      </c>
      <c r="C113" s="189">
        <f>IF(ISNUMBER('1-1'!N113),'1-1'!N113, "XXX")</f>
        <v>6.2</v>
      </c>
      <c r="D113" s="189" t="str">
        <f>IF(UCDP!AE113, UCDP!AE113, "0.0")</f>
        <v>0.0</v>
      </c>
      <c r="E113" s="189" t="str">
        <f>IF(ISNUMBER('1-3'!Q113), '1-3'!Q113, IF(ISNUMBER('1-3'!P113), '1-3'!P113, IF(ISNUMBER('1-3'!O113), '1-3'!O113, "XXX")))</f>
        <v>XXX</v>
      </c>
      <c r="F113" s="189">
        <f>IF(ISNUMBER('1-4'!AU113),'1-4'!AU113, IF(ISNUMBER('1-4'!AV113),'1-4'!AV113, IF(ISNUMBER('1-4'!AT113),'1-4'!AT113, IF(ISNUMBER('1-4'!AS113),'1-4'!AS113, IF(ISNUMBER('1-4'!AR113),'1-4'!AR113, "XXX")))))</f>
        <v>3</v>
      </c>
      <c r="G113" s="189">
        <f>IF(ISNUMBER('1-5'!N112), '1-5'!N112, "XXX")</f>
        <v>7</v>
      </c>
      <c r="H113" s="189" t="str">
        <f>IF(ISNUMBER('2-1-1'!M113), '2-1-1'!M113, "XXX")</f>
        <v>XXX</v>
      </c>
      <c r="I113" s="189">
        <f>IF(ISNUMBER('2-1-2'!G112),'2-1-2'!G112, IF(ISNUMBER('2-1-2'!F112),'2-1-2'!F112, IF(ISNUMBER('2-1-2'!H112),'2-1-2'!H112, "XXX")))</f>
        <v>0.12330000000000001</v>
      </c>
      <c r="J113" s="189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189" t="str">
        <f>IF(ISNUMBER('2-2-2'!M113),'2-2-2'!M113, "XXX")</f>
        <v>XXX</v>
      </c>
      <c r="L113" s="189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189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189">
        <f>IF(ISNUMBER('2-4-1'!AB113),'2-4-1'!AB113,IF(ISNUMBER('2-4-1'!AC113),'2-4-1'!AC113,IF(ISNUMBER('2-4-1'!AA113),'2-4-1'!AA113,IF(ISNUMBER('2-4-1'!Z113),'2-4-1'!Z113,IF(ISNUMBER('2-4-1'!Y113),'2-4-1'!Y113,"XXX")))))</f>
        <v>0.1</v>
      </c>
      <c r="O113" s="189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189">
        <f>IF(ISNUMBER('2-5-1'!H345), '2-5-1'!H345, "XXX")</f>
        <v>1.1170576326549053E-3</v>
      </c>
      <c r="Q113" s="189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189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189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189" t="str">
        <f>IF(ISNUMBER('2-7-1'!M113), '2-7-1'!M113, "XXX")</f>
        <v>XXX</v>
      </c>
      <c r="U113" s="189" t="str">
        <f>IF(ISNUMBER('2-7-2'!M113), '2-7-2'!M113, "XXX")</f>
        <v>XXX</v>
      </c>
      <c r="V113" s="189" t="str">
        <f>IF(ISNUMBER('2-8-1'!M113), '2-8-1'!M113, "XXX")</f>
        <v>XXX</v>
      </c>
      <c r="W113" s="189" t="str">
        <f>IF(ISNUMBER('2-8-2'!M113), '2-8-2'!M113, "XXX")</f>
        <v>XXX</v>
      </c>
      <c r="X113" s="189">
        <f>IF(ISNUMBER('3-1'!O112), '3-1'!O112, "XXX")</f>
        <v>0.42799999999999999</v>
      </c>
      <c r="Y113" s="189">
        <f>'3-2'!W112</f>
        <v>0.167944014</v>
      </c>
    </row>
    <row r="114" spans="1:25" ht="15">
      <c r="A114" s="155" t="s">
        <v>121</v>
      </c>
      <c r="B114" s="158" t="s">
        <v>121</v>
      </c>
      <c r="C114" s="189">
        <f>IF(ISNUMBER('1-1'!N114),'1-1'!N114, "XXX")</f>
        <v>4.2</v>
      </c>
      <c r="D114" s="189" t="str">
        <f>IF(UCDP!AE114, UCDP!AE114, "0.0")</f>
        <v>0.0</v>
      </c>
      <c r="E114" s="189">
        <f>IF(ISNUMBER('1-3'!Q114), '1-3'!Q114, IF(ISNUMBER('1-3'!P114), '1-3'!P114, IF(ISNUMBER('1-3'!O114), '1-3'!O114, "XXX")))</f>
        <v>63.366140143418079</v>
      </c>
      <c r="F114" s="189">
        <f>IF(ISNUMBER('1-4'!AU114),'1-4'!AU114, IF(ISNUMBER('1-4'!AV114),'1-4'!AV114, IF(ISNUMBER('1-4'!AT114),'1-4'!AT114, IF(ISNUMBER('1-4'!AS114),'1-4'!AS114, IF(ISNUMBER('1-4'!AR114),'1-4'!AR114, "XXX")))))</f>
        <v>2</v>
      </c>
      <c r="G114" s="189">
        <f>IF(ISNUMBER('1-5'!N113), '1-5'!N113, "XXX")</f>
        <v>5.7</v>
      </c>
      <c r="H114" s="189">
        <f>IF(ISNUMBER('2-1-1'!M114), '2-1-1'!M114, "XXX")</f>
        <v>0.5982640972595773</v>
      </c>
      <c r="I114" s="189">
        <f>IF(ISNUMBER('2-1-2'!G113),'2-1-2'!G113, IF(ISNUMBER('2-1-2'!F113),'2-1-2'!F113, IF(ISNUMBER('2-1-2'!H113),'2-1-2'!H113, "XXX")))</f>
        <v>0.54349999999999998</v>
      </c>
      <c r="J114" s="189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189">
        <f>IF(ISNUMBER('2-2-2'!M114),'2-2-2'!M114, "XXX")</f>
        <v>0.42325247520833331</v>
      </c>
      <c r="L114" s="189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189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189">
        <f>IF(ISNUMBER('2-4-1'!AB114),'2-4-1'!AB114,IF(ISNUMBER('2-4-1'!AC114),'2-4-1'!AC114,IF(ISNUMBER('2-4-1'!AA114),'2-4-1'!AA114,IF(ISNUMBER('2-4-1'!Z114),'2-4-1'!Z114,IF(ISNUMBER('2-4-1'!Y114),'2-4-1'!Y114,"XXX")))))</f>
        <v>6.2</v>
      </c>
      <c r="O114" s="189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189">
        <f>IF(ISNUMBER('2-5-1'!H346), '2-5-1'!H346, "XXX")</f>
        <v>0.28224813938140869</v>
      </c>
      <c r="Q114" s="189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189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189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189">
        <f>IF(ISNUMBER('2-7-1'!M114), '2-7-1'!M114, "XXX")</f>
        <v>0.4427388456111111</v>
      </c>
      <c r="U114" s="189">
        <f>IF(ISNUMBER('2-7-2'!M114), '2-7-2'!M114, "XXX")</f>
        <v>0.28999999999999998</v>
      </c>
      <c r="V114" s="189">
        <f>IF(ISNUMBER('2-8-1'!M114), '2-8-1'!M114, "XXX")</f>
        <v>0.4705228673148148</v>
      </c>
      <c r="W114" s="189">
        <f>IF(ISNUMBER('2-8-2'!M114), '2-8-2'!M114, "XXX")</f>
        <v>0.40290806687777775</v>
      </c>
      <c r="X114" s="189">
        <f>IF(ISNUMBER('3-1'!O113), '3-1'!O113, "XXX")</f>
        <v>0.57699999999999996</v>
      </c>
      <c r="Y114" s="189">
        <f>'3-2'!W113</f>
        <v>0.127000794</v>
      </c>
    </row>
    <row r="115" spans="1:25" ht="15">
      <c r="A115" s="155" t="s">
        <v>122</v>
      </c>
      <c r="B115" s="158" t="s">
        <v>122</v>
      </c>
      <c r="C115" s="189">
        <f>IF(ISNUMBER('1-1'!N115),'1-1'!N115, "XXX")</f>
        <v>2.9</v>
      </c>
      <c r="D115" s="189" t="str">
        <f>IF(UCDP!AE115, UCDP!AE115, "0.0")</f>
        <v>0.0</v>
      </c>
      <c r="E115" s="189">
        <f>IF(ISNUMBER('1-3'!Q115), '1-3'!Q115, IF(ISNUMBER('1-3'!P115), '1-3'!P115, IF(ISNUMBER('1-3'!O115), '1-3'!O115, "XXX")))</f>
        <v>59.578284731610175</v>
      </c>
      <c r="F115" s="189">
        <f>IF(ISNUMBER('1-4'!AU115),'1-4'!AU115, IF(ISNUMBER('1-4'!AV115),'1-4'!AV115, IF(ISNUMBER('1-4'!AT115),'1-4'!AT115, IF(ISNUMBER('1-4'!AS115),'1-4'!AS115, IF(ISNUMBER('1-4'!AR115),'1-4'!AR115, "XXX")))))</f>
        <v>1</v>
      </c>
      <c r="G115" s="189">
        <f>IF(ISNUMBER('1-5'!N114), '1-5'!N114, "XXX")</f>
        <v>3.7</v>
      </c>
      <c r="H115" s="189">
        <f>IF(ISNUMBER('2-1-1'!M115), '2-1-1'!M115, "XXX")</f>
        <v>0.62309949709590717</v>
      </c>
      <c r="I115" s="189">
        <f>IF(ISNUMBER('2-1-2'!G114),'2-1-2'!G114, IF(ISNUMBER('2-1-2'!F114),'2-1-2'!F114, IF(ISNUMBER('2-1-2'!H114),'2-1-2'!H114, "XXX")))</f>
        <v>0.57799999999999996</v>
      </c>
      <c r="J115" s="189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189">
        <f>IF(ISNUMBER('2-2-2'!M115),'2-2-2'!M115, "XXX")</f>
        <v>0.56589869258333325</v>
      </c>
      <c r="L115" s="189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189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189">
        <f>IF(ISNUMBER('2-4-1'!AB115),'2-4-1'!AB115,IF(ISNUMBER('2-4-1'!AC115),'2-4-1'!AC115,IF(ISNUMBER('2-4-1'!AA115),'2-4-1'!AA115,IF(ISNUMBER('2-4-1'!Z115),'2-4-1'!Z115,IF(ISNUMBER('2-4-1'!Y115),'2-4-1'!Y115,"XXX")))))</f>
        <v>2.7</v>
      </c>
      <c r="O115" s="189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189">
        <f>IF(ISNUMBER('2-5-1'!H347), '2-5-1'!H347, "XXX")</f>
        <v>0.27695720195770263</v>
      </c>
      <c r="Q115" s="189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189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189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189">
        <f>IF(ISNUMBER('2-7-1'!M115), '2-7-1'!M115, "XXX")</f>
        <v>0.45974083744444444</v>
      </c>
      <c r="U115" s="189">
        <f>IF(ISNUMBER('2-7-2'!M115), '2-7-2'!M115, "XXX")</f>
        <v>0.35</v>
      </c>
      <c r="V115" s="189">
        <f>IF(ISNUMBER('2-8-1'!M115), '2-8-1'!M115, "XXX")</f>
        <v>0.47629269405555552</v>
      </c>
      <c r="W115" s="189">
        <f>IF(ISNUMBER('2-8-2'!M115), '2-8-2'!M115, "XXX")</f>
        <v>0.44545387558888899</v>
      </c>
      <c r="X115" s="189">
        <f>IF(ISNUMBER('3-1'!O114), '3-1'!O114, "XXX")</f>
        <v>0.78500000000000003</v>
      </c>
      <c r="Y115" s="189">
        <f>'3-2'!W114</f>
        <v>0.33637210699999998</v>
      </c>
    </row>
    <row r="116" spans="1:25" ht="15">
      <c r="A116" s="155" t="s">
        <v>123</v>
      </c>
      <c r="B116" s="158" t="s">
        <v>123</v>
      </c>
      <c r="C116" s="189">
        <f>IF(ISNUMBER('1-1'!N116),'1-1'!N116, "XXX")</f>
        <v>6.6</v>
      </c>
      <c r="D116" s="189">
        <f>IF(UCDP!AE116, UCDP!AE116, "0.0")</f>
        <v>4.2660766419387423E-2</v>
      </c>
      <c r="E116" s="189">
        <f>IF(ISNUMBER('1-3'!Q116), '1-3'!Q116, IF(ISNUMBER('1-3'!P116), '1-3'!P116, IF(ISNUMBER('1-3'!O116), '1-3'!O116, "XXX")))</f>
        <v>44.759271310310737</v>
      </c>
      <c r="F116" s="189">
        <f>IF(ISNUMBER('1-4'!AU116),'1-4'!AU116, IF(ISNUMBER('1-4'!AV116),'1-4'!AV116, IF(ISNUMBER('1-4'!AT116),'1-4'!AT116, IF(ISNUMBER('1-4'!AS116),'1-4'!AS116, IF(ISNUMBER('1-4'!AR116),'1-4'!AR116, "XXX")))))</f>
        <v>5</v>
      </c>
      <c r="G116" s="189">
        <f>IF(ISNUMBER('1-5'!N115), '1-5'!N115, "XXX")</f>
        <v>7.4</v>
      </c>
      <c r="H116" s="189">
        <f>IF(ISNUMBER('2-1-1'!M116), '2-1-1'!M116, "XXX")</f>
        <v>0.57825256042996553</v>
      </c>
      <c r="I116" s="189">
        <f>IF(ISNUMBER('2-1-2'!G115),'2-1-2'!G115, IF(ISNUMBER('2-1-2'!F115),'2-1-2'!F115, IF(ISNUMBER('2-1-2'!H115),'2-1-2'!H115, "XXX")))</f>
        <v>0.58379999999999999</v>
      </c>
      <c r="J116" s="189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189">
        <f>IF(ISNUMBER('2-2-2'!M116),'2-2-2'!M116, "XXX")</f>
        <v>0.5447875817083333</v>
      </c>
      <c r="L116" s="189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189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189">
        <f>IF(ISNUMBER('2-4-1'!AB116),'2-4-1'!AB116,IF(ISNUMBER('2-4-1'!AC116),'2-4-1'!AC116,IF(ISNUMBER('2-4-1'!AA116),'2-4-1'!AA116,IF(ISNUMBER('2-4-1'!Z116),'2-4-1'!Z116,IF(ISNUMBER('2-4-1'!Y116),'2-4-1'!Y116,"XXX")))))</f>
        <v>2.6</v>
      </c>
      <c r="O116" s="189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189">
        <f>IF(ISNUMBER('2-5-1'!H348), '2-5-1'!H348, "XXX")</f>
        <v>0.13316737413406371</v>
      </c>
      <c r="Q116" s="189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189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189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189">
        <f>IF(ISNUMBER('2-7-1'!M116), '2-7-1'!M116, "XXX")</f>
        <v>0.52686595916666668</v>
      </c>
      <c r="U116" s="189">
        <f>IF(ISNUMBER('2-7-2'!M116), '2-7-2'!M116, "XXX")</f>
        <v>0.36</v>
      </c>
      <c r="V116" s="189">
        <f>IF(ISNUMBER('2-8-1'!M116), '2-8-1'!M116, "XXX")</f>
        <v>0.52054591088888891</v>
      </c>
      <c r="W116" s="189">
        <f>IF(ISNUMBER('2-8-2'!M116), '2-8-2'!M116, "XXX")</f>
        <v>0.53500644363333338</v>
      </c>
      <c r="X116" s="189">
        <f>IF(ISNUMBER('3-1'!O115), '3-1'!O115, "XXX")</f>
        <v>0.45800000000000002</v>
      </c>
      <c r="Y116" s="189">
        <f>'3-2'!W115</f>
        <v>8.0567814000000001E-2</v>
      </c>
    </row>
    <row r="117" spans="1:25" ht="15">
      <c r="A117" s="155" t="s">
        <v>124</v>
      </c>
      <c r="B117" s="158" t="s">
        <v>124</v>
      </c>
      <c r="C117" s="189">
        <f>IF(ISNUMBER('1-1'!N117),'1-1'!N117, "XXX")</f>
        <v>3.4</v>
      </c>
      <c r="D117" s="189" t="str">
        <f>IF(UCDP!AE117, UCDP!AE117, "0.0")</f>
        <v>0.0</v>
      </c>
      <c r="E117" s="189">
        <f>IF(ISNUMBER('1-3'!Q117), '1-3'!Q117, IF(ISNUMBER('1-3'!P117), '1-3'!P117, IF(ISNUMBER('1-3'!O117), '1-3'!O117, "XXX")))</f>
        <v>79.740384930112995</v>
      </c>
      <c r="F117" s="189">
        <f>IF(ISNUMBER('1-4'!AU117),'1-4'!AU117, IF(ISNUMBER('1-4'!AV117),'1-4'!AV117, IF(ISNUMBER('1-4'!AT117),'1-4'!AT117, IF(ISNUMBER('1-4'!AS117),'1-4'!AS117, IF(ISNUMBER('1-4'!AR117),'1-4'!AR117, "XXX")))))</f>
        <v>2</v>
      </c>
      <c r="G117" s="189">
        <f>IF(ISNUMBER('1-5'!N116), '1-5'!N116, "XXX")</f>
        <v>4.2</v>
      </c>
      <c r="H117" s="189">
        <f>IF(ISNUMBER('2-1-1'!M117), '2-1-1'!M117, "XXX")</f>
        <v>0.81151632684819319</v>
      </c>
      <c r="I117" s="189">
        <f>IF(ISNUMBER('2-1-2'!G116),'2-1-2'!G116, IF(ISNUMBER('2-1-2'!F116),'2-1-2'!F116, IF(ISNUMBER('2-1-2'!H116),'2-1-2'!H116, "XXX")))</f>
        <v>0.80049999999999999</v>
      </c>
      <c r="J117" s="189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189">
        <f>IF(ISNUMBER('2-2-2'!M117),'2-2-2'!M117, "XXX")</f>
        <v>0.66693628233333324</v>
      </c>
      <c r="L117" s="189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189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189">
        <f>IF(ISNUMBER('2-4-1'!AB117),'2-4-1'!AB117,IF(ISNUMBER('2-4-1'!AC117),'2-4-1'!AC117,IF(ISNUMBER('2-4-1'!AA117),'2-4-1'!AA117,IF(ISNUMBER('2-4-1'!Z117),'2-4-1'!Z117,IF(ISNUMBER('2-4-1'!Y117),'2-4-1'!Y117,"XXX")))))</f>
        <v>16.2</v>
      </c>
      <c r="O117" s="189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189">
        <f>IF(ISNUMBER('2-5-1'!H349), '2-5-1'!H349, "XXX")</f>
        <v>0.39336483478546141</v>
      </c>
      <c r="Q117" s="189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189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189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189">
        <f>IF(ISNUMBER('2-7-1'!M117), '2-7-1'!M117, "XXX")</f>
        <v>0.55561467277777776</v>
      </c>
      <c r="U117" s="189">
        <f>IF(ISNUMBER('2-7-2'!M117), '2-7-2'!M117, "XXX")</f>
        <v>0.6</v>
      </c>
      <c r="V117" s="189">
        <f>IF(ISNUMBER('2-8-1'!M117), '2-8-1'!M117, "XXX")</f>
        <v>0.56796176344444449</v>
      </c>
      <c r="W117" s="189">
        <f>IF(ISNUMBER('2-8-2'!M117), '2-8-2'!M117, "XXX")</f>
        <v>0.51517308424444441</v>
      </c>
      <c r="X117" s="189">
        <f>IF(ISNUMBER('3-1'!O116), '3-1'!O116, "XXX")</f>
        <v>0.69</v>
      </c>
      <c r="Y117" s="189">
        <f>'3-2'!W116</f>
        <v>0.73785615000000004</v>
      </c>
    </row>
    <row r="118" spans="1:25" ht="15">
      <c r="A118" s="155" t="s">
        <v>125</v>
      </c>
      <c r="B118" s="158" t="s">
        <v>125</v>
      </c>
      <c r="C118" s="189">
        <f>IF(ISNUMBER('1-1'!N118),'1-1'!N118, "XXX")</f>
        <v>2.9</v>
      </c>
      <c r="D118" s="189" t="str">
        <f>IF(UCDP!AE118, UCDP!AE118, "0.0")</f>
        <v>0.0</v>
      </c>
      <c r="E118" s="189">
        <f>IF(ISNUMBER('1-3'!Q118), '1-3'!Q118, IF(ISNUMBER('1-3'!P118), '1-3'!P118, IF(ISNUMBER('1-3'!O118), '1-3'!O118, "XXX")))</f>
        <v>90.885814280494344</v>
      </c>
      <c r="F118" s="189">
        <f>IF(ISNUMBER('1-4'!AU118),'1-4'!AU118, IF(ISNUMBER('1-4'!AV118),'1-4'!AV118, IF(ISNUMBER('1-4'!AT118),'1-4'!AT118, IF(ISNUMBER('1-4'!AS118),'1-4'!AS118, IF(ISNUMBER('1-4'!AR118),'1-4'!AR118, "XXX")))))</f>
        <v>2</v>
      </c>
      <c r="G118" s="189">
        <f>IF(ISNUMBER('1-5'!N117), '1-5'!N117, "XXX")</f>
        <v>1.2</v>
      </c>
      <c r="H118" s="189">
        <f>IF(ISNUMBER('2-1-1'!M118), '2-1-1'!M118, "XXX")</f>
        <v>0.83599537656149292</v>
      </c>
      <c r="I118" s="189">
        <f>IF(ISNUMBER('2-1-2'!G117),'2-1-2'!G117, IF(ISNUMBER('2-1-2'!F117),'2-1-2'!F117, IF(ISNUMBER('2-1-2'!H117),'2-1-2'!H117, "XXX")))</f>
        <v>0.79479999999999995</v>
      </c>
      <c r="J118" s="189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189">
        <f>IF(ISNUMBER('2-2-2'!M118),'2-2-2'!M118, "XXX")</f>
        <v>0.70806630449999997</v>
      </c>
      <c r="L118" s="189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189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189">
        <f>IF(ISNUMBER('2-4-1'!AB118),'2-4-1'!AB118,IF(ISNUMBER('2-4-1'!AC118),'2-4-1'!AC118,IF(ISNUMBER('2-4-1'!AA118),'2-4-1'!AA118,IF(ISNUMBER('2-4-1'!Z118),'2-4-1'!Z118,IF(ISNUMBER('2-4-1'!Y118),'2-4-1'!Y118,"XXX")))))</f>
        <v>17.100000000000001</v>
      </c>
      <c r="O118" s="189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189" t="str">
        <f>IF(ISNUMBER('2-5-1'!H350), '2-5-1'!H350, "XXX")</f>
        <v>XXX</v>
      </c>
      <c r="Q118" s="189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189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189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189">
        <f>IF(ISNUMBER('2-7-1'!M118), '2-7-1'!M118, "XXX")</f>
        <v>0.66892078183333326</v>
      </c>
      <c r="U118" s="189">
        <f>IF(ISNUMBER('2-7-2'!M118), '2-7-2'!M118, "XXX")</f>
        <v>0.64</v>
      </c>
      <c r="V118" s="189">
        <f>IF(ISNUMBER('2-8-1'!M118), '2-8-1'!M118, "XXX")</f>
        <v>0.56555305585185178</v>
      </c>
      <c r="W118" s="189">
        <f>IF(ISNUMBER('2-8-2'!M118), '2-8-2'!M118, "XXX")</f>
        <v>0.52551792068888892</v>
      </c>
      <c r="X118" s="189">
        <f>IF(ISNUMBER('3-1'!O117), '3-1'!O117, "XXX")</f>
        <v>0.89300000000000002</v>
      </c>
      <c r="Y118" s="189">
        <f>'3-2'!W117</f>
        <v>1.253721833</v>
      </c>
    </row>
    <row r="119" spans="1:25" ht="15">
      <c r="A119" s="155" t="s">
        <v>126</v>
      </c>
      <c r="B119" s="158" t="s">
        <v>126</v>
      </c>
      <c r="C119" s="189">
        <f>IF(ISNUMBER('1-1'!N119),'1-1'!N119, "XXX")</f>
        <v>7.6</v>
      </c>
      <c r="D119" s="189" t="str">
        <f>IF(UCDP!AE119, UCDP!AE119, "0.0")</f>
        <v>0.0</v>
      </c>
      <c r="E119" s="189">
        <f>IF(ISNUMBER('1-3'!Q119), '1-3'!Q119, IF(ISNUMBER('1-3'!P119), '1-3'!P119, IF(ISNUMBER('1-3'!O119), '1-3'!O119, "XXX")))</f>
        <v>89.364576974166667</v>
      </c>
      <c r="F119" s="189">
        <f>IF(ISNUMBER('1-4'!AU119),'1-4'!AU119, IF(ISNUMBER('1-4'!AV119),'1-4'!AV119, IF(ISNUMBER('1-4'!AT119),'1-4'!AT119, IF(ISNUMBER('1-4'!AS119),'1-4'!AS119, IF(ISNUMBER('1-4'!AR119),'1-4'!AR119, "XXX")))))</f>
        <v>1</v>
      </c>
      <c r="G119" s="189">
        <f>IF(ISNUMBER('1-5'!N118), '1-5'!N118, "XXX")</f>
        <v>6.4</v>
      </c>
      <c r="H119" s="189">
        <f>IF(ISNUMBER('2-1-1'!M119), '2-1-1'!M119, "XXX")</f>
        <v>0.81642523500748065</v>
      </c>
      <c r="I119" s="189">
        <f>IF(ISNUMBER('2-1-2'!G118),'2-1-2'!G118, IF(ISNUMBER('2-1-2'!F118),'2-1-2'!F118, IF(ISNUMBER('2-1-2'!H118),'2-1-2'!H118, "XXX")))</f>
        <v>0.82330000000000003</v>
      </c>
      <c r="J119" s="189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189">
        <f>IF(ISNUMBER('2-2-2'!M119),'2-2-2'!M119, "XXX")</f>
        <v>0.82363208929166665</v>
      </c>
      <c r="L119" s="189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189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189">
        <f>IF(ISNUMBER('2-4-1'!AB119),'2-4-1'!AB119,IF(ISNUMBER('2-4-1'!AC119),'2-4-1'!AC119,IF(ISNUMBER('2-4-1'!AA119),'2-4-1'!AA119,IF(ISNUMBER('2-4-1'!Z119),'2-4-1'!Z119,IF(ISNUMBER('2-4-1'!Y119),'2-4-1'!Y119,"XXX")))))</f>
        <v>0.9</v>
      </c>
      <c r="O119" s="189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189" t="str">
        <f>IF(ISNUMBER('2-5-1'!H351), '2-5-1'!H351, "XXX")</f>
        <v>XXX</v>
      </c>
      <c r="Q119" s="189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189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189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189">
        <f>IF(ISNUMBER('2-7-1'!M119), '2-7-1'!M119, "XXX")</f>
        <v>0.76772864127777785</v>
      </c>
      <c r="U119" s="189">
        <f>IF(ISNUMBER('2-7-2'!M119), '2-7-2'!M119, "XXX")</f>
        <v>0.62</v>
      </c>
      <c r="V119" s="189">
        <f>IF(ISNUMBER('2-8-1'!M119), '2-8-1'!M119, "XXX")</f>
        <v>0.67525769161111115</v>
      </c>
      <c r="W119" s="189">
        <f>IF(ISNUMBER('2-8-2'!M119), '2-8-2'!M119, "XXX")</f>
        <v>0.69916256268888888</v>
      </c>
      <c r="X119" s="189">
        <f>IF(ISNUMBER('3-1'!O118), '3-1'!O118, "XXX")</f>
        <v>8.1000000000000003E-2</v>
      </c>
      <c r="Y119" s="189">
        <f>'3-2'!W118</f>
        <v>-1.2151517869999999</v>
      </c>
    </row>
    <row r="120" spans="1:25" ht="15">
      <c r="A120" s="155" t="s">
        <v>127</v>
      </c>
      <c r="B120" s="158" t="s">
        <v>127</v>
      </c>
      <c r="C120" s="189">
        <f>IF(ISNUMBER('1-1'!N120),'1-1'!N120, "XXX")</f>
        <v>3.6</v>
      </c>
      <c r="D120" s="189" t="str">
        <f>IF(UCDP!AE120, UCDP!AE120, "0.0")</f>
        <v>0.0</v>
      </c>
      <c r="E120" s="189">
        <f>IF(ISNUMBER('1-3'!Q120), '1-3'!Q120, IF(ISNUMBER('1-3'!P120), '1-3'!P120, IF(ISNUMBER('1-3'!O120), '1-3'!O120, "XXX")))</f>
        <v>81.496853847881354</v>
      </c>
      <c r="F120" s="189">
        <f>IF(ISNUMBER('1-4'!AU120),'1-4'!AU120, IF(ISNUMBER('1-4'!AV120),'1-4'!AV120, IF(ISNUMBER('1-4'!AT120),'1-4'!AT120, IF(ISNUMBER('1-4'!AS120),'1-4'!AS120, IF(ISNUMBER('1-4'!AR120),'1-4'!AR120, "XXX")))))</f>
        <v>1</v>
      </c>
      <c r="G120" s="189">
        <f>IF(ISNUMBER('1-5'!N119), '1-5'!N119, "XXX")</f>
        <v>3.5</v>
      </c>
      <c r="H120" s="189">
        <f>IF(ISNUMBER('2-1-1'!M120), '2-1-1'!M120, "XXX")</f>
        <v>0.71676209170037752</v>
      </c>
      <c r="I120" s="189">
        <f>IF(ISNUMBER('2-1-2'!G119),'2-1-2'!G119, IF(ISNUMBER('2-1-2'!F119),'2-1-2'!F119, IF(ISNUMBER('2-1-2'!H119),'2-1-2'!H119, "XXX")))</f>
        <v>0.75860000000000005</v>
      </c>
      <c r="J120" s="189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189">
        <f>IF(ISNUMBER('2-2-2'!M120),'2-2-2'!M120, "XXX")</f>
        <v>0.52601220608333332</v>
      </c>
      <c r="L120" s="189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189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189">
        <f>IF(ISNUMBER('2-4-1'!AB120),'2-4-1'!AB120,IF(ISNUMBER('2-4-1'!AC120),'2-4-1'!AC120,IF(ISNUMBER('2-4-1'!AA120),'2-4-1'!AA120,IF(ISNUMBER('2-4-1'!Z120),'2-4-1'!Z120,IF(ISNUMBER('2-4-1'!Y120),'2-4-1'!Y120,"XXX")))))</f>
        <v>11.7</v>
      </c>
      <c r="O120" s="189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189">
        <f>IF(ISNUMBER('2-5-1'!H352), '2-5-1'!H352, "XXX")</f>
        <v>0.25942456722259521</v>
      </c>
      <c r="Q120" s="189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189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189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189">
        <f>IF(ISNUMBER('2-7-1'!M120), '2-7-1'!M120, "XXX")</f>
        <v>0.5961784203888888</v>
      </c>
      <c r="U120" s="189">
        <f>IF(ISNUMBER('2-7-2'!M120), '2-7-2'!M120, "XXX")</f>
        <v>0.47</v>
      </c>
      <c r="V120" s="189">
        <f>IF(ISNUMBER('2-8-1'!M120), '2-8-1'!M120, "XXX")</f>
        <v>0.54230057748148153</v>
      </c>
      <c r="W120" s="189">
        <f>IF(ISNUMBER('2-8-2'!M120), '2-8-2'!M120, "XXX")</f>
        <v>0.50906034973333336</v>
      </c>
      <c r="X120" s="189">
        <f>IF(ISNUMBER('3-1'!O119), '3-1'!O119, "XXX")</f>
        <v>0.70299999999999996</v>
      </c>
      <c r="Y120" s="189">
        <f>'3-2'!W119</f>
        <v>0.58334857200000001</v>
      </c>
    </row>
    <row r="121" spans="1:25" ht="15">
      <c r="A121" s="155" t="s">
        <v>194</v>
      </c>
      <c r="B121" s="158" t="s">
        <v>128</v>
      </c>
      <c r="C121" s="189">
        <f>IF(ISNUMBER('1-1'!N121),'1-1'!N121, "XXX")</f>
        <v>5.4</v>
      </c>
      <c r="D121" s="189">
        <f>IF(UCDP!AE121, UCDP!AE121, "0.0")</f>
        <v>1.9187243556576324E-3</v>
      </c>
      <c r="E121" s="189">
        <f>IF(ISNUMBER('1-3'!Q121), '1-3'!Q121, IF(ISNUMBER('1-3'!P121), '1-3'!P121, IF(ISNUMBER('1-3'!O121), '1-3'!O121, "XXX")))</f>
        <v>68.59292839176554</v>
      </c>
      <c r="F121" s="189">
        <f>IF(ISNUMBER('1-4'!AU121),'1-4'!AU121, IF(ISNUMBER('1-4'!AV121),'1-4'!AV121, IF(ISNUMBER('1-4'!AT121),'1-4'!AT121, IF(ISNUMBER('1-4'!AS121),'1-4'!AS121, IF(ISNUMBER('1-4'!AR121),'1-4'!AR121, "XXX")))))</f>
        <v>4</v>
      </c>
      <c r="G121" s="189">
        <f>IF(ISNUMBER('1-5'!N120), '1-5'!N120, "XXX")</f>
        <v>9.1</v>
      </c>
      <c r="H121" s="189">
        <f>IF(ISNUMBER('2-1-1'!M121), '2-1-1'!M121, "XXX")</f>
        <v>0.73842869570196557</v>
      </c>
      <c r="I121" s="189">
        <f>IF(ISNUMBER('2-1-2'!G120),'2-1-2'!G120, IF(ISNUMBER('2-1-2'!F120),'2-1-2'!F120, IF(ISNUMBER('2-1-2'!H120),'2-1-2'!H120, "XXX")))</f>
        <v>0.77229999999999999</v>
      </c>
      <c r="J121" s="189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189">
        <f>IF(ISNUMBER('2-2-2'!M121),'2-2-2'!M121, "XXX")</f>
        <v>0.60731497604166673</v>
      </c>
      <c r="L121" s="189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189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189">
        <f>IF(ISNUMBER('2-4-1'!AB121),'2-4-1'!AB121,IF(ISNUMBER('2-4-1'!AC121),'2-4-1'!AC121,IF(ISNUMBER('2-4-1'!AA121),'2-4-1'!AA121,IF(ISNUMBER('2-4-1'!Z121),'2-4-1'!Z121,IF(ISNUMBER('2-4-1'!Y121),'2-4-1'!Y121,"XXX")))))</f>
        <v>13.4</v>
      </c>
      <c r="O121" s="189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189">
        <f>IF(ISNUMBER('2-5-1'!H353), '2-5-1'!H353, "XXX")</f>
        <v>0.32162744998931886</v>
      </c>
      <c r="Q121" s="189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189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189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189">
        <f>IF(ISNUMBER('2-7-1'!M121), '2-7-1'!M121, "XXX")</f>
        <v>0.59558690655555546</v>
      </c>
      <c r="U121" s="189">
        <f>IF(ISNUMBER('2-7-2'!M121), '2-7-2'!M121, "XXX")</f>
        <v>0.28000000000000003</v>
      </c>
      <c r="V121" s="189">
        <f>IF(ISNUMBER('2-8-1'!M121), '2-8-1'!M121, "XXX")</f>
        <v>0.55187412542592595</v>
      </c>
      <c r="W121" s="189">
        <f>IF(ISNUMBER('2-8-2'!M121), '2-8-2'!M121, "XXX")</f>
        <v>0.56855634183333337</v>
      </c>
      <c r="X121" s="189">
        <f>IF(ISNUMBER('3-1'!O120), '3-1'!O120, "XXX")</f>
        <v>0.26800000000000002</v>
      </c>
      <c r="Y121" s="189">
        <f>'3-2'!W120</f>
        <v>-1.027472854</v>
      </c>
    </row>
    <row r="122" spans="1:25" ht="15">
      <c r="A122" s="155" t="s">
        <v>129</v>
      </c>
      <c r="B122" s="158" t="s">
        <v>129</v>
      </c>
      <c r="C122" s="189">
        <f>IF(ISNUMBER('1-1'!N122),'1-1'!N122, "XXX")</f>
        <v>6.9</v>
      </c>
      <c r="D122" s="189">
        <f>IF(UCDP!AE122, UCDP!AE122, "0.0")</f>
        <v>9.0818125693364296E-2</v>
      </c>
      <c r="E122" s="189">
        <f>IF(ISNUMBER('1-3'!Q122), '1-3'!Q122, IF(ISNUMBER('1-3'!P122), '1-3'!P122, IF(ISNUMBER('1-3'!O122), '1-3'!O122, "XXX")))</f>
        <v>84.569793109096054</v>
      </c>
      <c r="F122" s="189">
        <f>IF(ISNUMBER('1-4'!AU122),'1-4'!AU122, IF(ISNUMBER('1-4'!AV122),'1-4'!AV122, IF(ISNUMBER('1-4'!AT122),'1-4'!AT122, IF(ISNUMBER('1-4'!AS122),'1-4'!AS122, IF(ISNUMBER('1-4'!AR122),'1-4'!AR122, "XXX")))))</f>
        <v>3</v>
      </c>
      <c r="G122" s="189">
        <f>IF(ISNUMBER('1-5'!N121), '1-5'!N121, "XXX")</f>
        <v>6.6</v>
      </c>
      <c r="H122" s="189">
        <f>IF(ISNUMBER('2-1-1'!M122), '2-1-1'!M122, "XXX")</f>
        <v>0.51997725373351644</v>
      </c>
      <c r="I122" s="189">
        <f>IF(ISNUMBER('2-1-2'!G121),'2-1-2'!G121, IF(ISNUMBER('2-1-2'!F121),'2-1-2'!F121, IF(ISNUMBER('2-1-2'!H121),'2-1-2'!H121, "XXX")))</f>
        <v>0.29310000000000003</v>
      </c>
      <c r="J122" s="189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189">
        <f>IF(ISNUMBER('2-2-2'!M122),'2-2-2'!M122, "XXX")</f>
        <v>0.22686024508333333</v>
      </c>
      <c r="L122" s="189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189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189">
        <f>IF(ISNUMBER('2-4-1'!AB122),'2-4-1'!AB122,IF(ISNUMBER('2-4-1'!AC122),'2-4-1'!AC122,IF(ISNUMBER('2-4-1'!AA122),'2-4-1'!AA122,IF(ISNUMBER('2-4-1'!Z122),'2-4-1'!Z122,IF(ISNUMBER('2-4-1'!Y122),'2-4-1'!Y122,"XXX")))))</f>
        <v>1.8</v>
      </c>
      <c r="O122" s="189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189">
        <f>IF(ISNUMBER('2-5-1'!H354), '2-5-1'!H354, "XXX")</f>
        <v>0.13945368</v>
      </c>
      <c r="Q122" s="189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189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189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189">
        <f>IF(ISNUMBER('2-7-1'!M122), '2-7-1'!M122, "XXX")</f>
        <v>0.74067145983333338</v>
      </c>
      <c r="U122" s="189">
        <f>IF(ISNUMBER('2-7-2'!M122), '2-7-2'!M122, "XXX")</f>
        <v>0.56000000000000005</v>
      </c>
      <c r="V122" s="189">
        <f>IF(ISNUMBER('2-8-1'!M122), '2-8-1'!M122, "XXX")</f>
        <v>0.56630196835185187</v>
      </c>
      <c r="W122" s="189">
        <f>IF(ISNUMBER('2-8-2'!M122), '2-8-2'!M122, "XXX")</f>
        <v>0.6782499087777778</v>
      </c>
      <c r="X122" s="189">
        <f>IF(ISNUMBER('3-1'!O121), '3-1'!O121, "XXX")</f>
        <v>0.23799999999999999</v>
      </c>
      <c r="Y122" s="189">
        <f>'3-2'!W121</f>
        <v>-1.008270741</v>
      </c>
    </row>
    <row r="123" spans="1:25" ht="15">
      <c r="A123" s="155" t="s">
        <v>130</v>
      </c>
      <c r="B123" s="158" t="s">
        <v>130</v>
      </c>
      <c r="C123" s="189">
        <f>IF(ISNUMBER('1-1'!N123),'1-1'!N123, "XXX")</f>
        <v>4.7</v>
      </c>
      <c r="D123" s="189" t="str">
        <f>IF(UCDP!AE123, UCDP!AE123, "0.0")</f>
        <v>0.0</v>
      </c>
      <c r="E123" s="189">
        <f>IF(ISNUMBER('1-3'!Q123), '1-3'!Q123, IF(ISNUMBER('1-3'!P123), '1-3'!P123, IF(ISNUMBER('1-3'!O123), '1-3'!O123, "XXX")))</f>
        <v>88.698173499816392</v>
      </c>
      <c r="F123" s="189">
        <f>IF(ISNUMBER('1-4'!AU123),'1-4'!AU123, IF(ISNUMBER('1-4'!AV123),'1-4'!AV123, IF(ISNUMBER('1-4'!AT123),'1-4'!AT123, IF(ISNUMBER('1-4'!AS123),'1-4'!AS123, IF(ISNUMBER('1-4'!AR123),'1-4'!AR123, "XXX")))))</f>
        <v>4</v>
      </c>
      <c r="G123" s="189">
        <f>IF(ISNUMBER('1-5'!N122), '1-5'!N122, "XXX")</f>
        <v>9.3000000000000007</v>
      </c>
      <c r="H123" s="189">
        <f>IF(ISNUMBER('2-1-1'!M123), '2-1-1'!M123, "XXX")</f>
        <v>0.7805837784180687</v>
      </c>
      <c r="I123" s="189">
        <f>IF(ISNUMBER('2-1-2'!G122),'2-1-2'!G122, IF(ISNUMBER('2-1-2'!F122),'2-1-2'!F122, IF(ISNUMBER('2-1-2'!H122),'2-1-2'!H122, "XXX")))</f>
        <v>0.84419999999999995</v>
      </c>
      <c r="J123" s="189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189">
        <f>IF(ISNUMBER('2-2-2'!M123),'2-2-2'!M123, "XXX")</f>
        <v>0.75338863541666667</v>
      </c>
      <c r="L123" s="189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189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189">
        <f>IF(ISNUMBER('2-4-1'!AB123),'2-4-1'!AB123,IF(ISNUMBER('2-4-1'!AC123),'2-4-1'!AC123,IF(ISNUMBER('2-4-1'!AA123),'2-4-1'!AA123,IF(ISNUMBER('2-4-1'!Z123),'2-4-1'!Z123,IF(ISNUMBER('2-4-1'!Y123),'2-4-1'!Y123,"XXX")))))</f>
        <v>5.3</v>
      </c>
      <c r="O123" s="189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189">
        <f>IF(ISNUMBER('2-5-1'!H355), '2-5-1'!H355, "XXX")</f>
        <v>0.14259861707687377</v>
      </c>
      <c r="Q123" s="189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189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189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189">
        <f>IF(ISNUMBER('2-7-1'!M123), '2-7-1'!M123, "XXX")</f>
        <v>0.61857809488888882</v>
      </c>
      <c r="U123" s="189">
        <f>IF(ISNUMBER('2-7-2'!M123), '2-7-2'!M123, "XXX")</f>
        <v>0.49</v>
      </c>
      <c r="V123" s="189">
        <f>IF(ISNUMBER('2-8-1'!M123), '2-8-1'!M123, "XXX")</f>
        <v>0.67161893840740727</v>
      </c>
      <c r="W123" s="189">
        <f>IF(ISNUMBER('2-8-2'!M123), '2-8-2'!M123, "XXX")</f>
        <v>0.67152799496666671</v>
      </c>
      <c r="X123" s="189">
        <f>IF(ISNUMBER('3-1'!O122), '3-1'!O122, "XXX")</f>
        <v>1.6E-2</v>
      </c>
      <c r="Y123" s="189">
        <f>'3-2'!W122</f>
        <v>-1.561639309</v>
      </c>
    </row>
    <row r="124" spans="1:25" ht="15">
      <c r="A124" s="155" t="s">
        <v>131</v>
      </c>
      <c r="B124" s="158" t="s">
        <v>131</v>
      </c>
      <c r="C124" s="189">
        <f>IF(ISNUMBER('1-1'!N124),'1-1'!N124, "XXX")</f>
        <v>6.1</v>
      </c>
      <c r="D124" s="189" t="str">
        <f>IF(UCDP!AE124, UCDP!AE124, "0.0")</f>
        <v>0.0</v>
      </c>
      <c r="E124" s="189">
        <f>IF(ISNUMBER('1-3'!Q124), '1-3'!Q124, IF(ISNUMBER('1-3'!P124), '1-3'!P124, IF(ISNUMBER('1-3'!O124), '1-3'!O124, "XXX")))</f>
        <v>81.985767603333329</v>
      </c>
      <c r="F124" s="189">
        <f>IF(ISNUMBER('1-4'!AU124),'1-4'!AU124, IF(ISNUMBER('1-4'!AV124),'1-4'!AV124, IF(ISNUMBER('1-4'!AT124),'1-4'!AT124, IF(ISNUMBER('1-4'!AS124),'1-4'!AS124, IF(ISNUMBER('1-4'!AR124),'1-4'!AR124, "XXX")))))</f>
        <v>2</v>
      </c>
      <c r="G124" s="189">
        <f>IF(ISNUMBER('1-5'!N123), '1-5'!N123, "XXX")</f>
        <v>5.4</v>
      </c>
      <c r="H124" s="189">
        <f>IF(ISNUMBER('2-1-1'!M124), '2-1-1'!M124, "XXX")</f>
        <v>0.5134852262241264</v>
      </c>
      <c r="I124" s="189">
        <f>IF(ISNUMBER('2-1-2'!G123),'2-1-2'!G123, IF(ISNUMBER('2-1-2'!F123),'2-1-2'!F123, IF(ISNUMBER('2-1-2'!H123),'2-1-2'!H123, "XXX")))</f>
        <v>0.43580000000000002</v>
      </c>
      <c r="J124" s="189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189">
        <f>IF(ISNUMBER('2-2-2'!M124),'2-2-2'!M124, "XXX")</f>
        <v>0.41221032541666658</v>
      </c>
      <c r="L124" s="189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189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189">
        <f>IF(ISNUMBER('2-4-1'!AB124),'2-4-1'!AB124,IF(ISNUMBER('2-4-1'!AC124),'2-4-1'!AC124,IF(ISNUMBER('2-4-1'!AA124),'2-4-1'!AA124,IF(ISNUMBER('2-4-1'!Z124),'2-4-1'!Z124,IF(ISNUMBER('2-4-1'!Y124),'2-4-1'!Y124,"XXX")))))</f>
        <v>3.3</v>
      </c>
      <c r="O124" s="189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189">
        <f>IF(ISNUMBER('2-5-1'!H356), '2-5-1'!H356, "XXX")</f>
        <v>0.17713587284088134</v>
      </c>
      <c r="Q124" s="189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189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189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189">
        <f>IF(ISNUMBER('2-7-1'!M124), '2-7-1'!M124, "XXX")</f>
        <v>0.48076772688888886</v>
      </c>
      <c r="U124" s="189">
        <f>IF(ISNUMBER('2-7-2'!M124), '2-7-2'!M124, "XXX")</f>
        <v>0.45</v>
      </c>
      <c r="V124" s="189">
        <f>IF(ISNUMBER('2-8-1'!M124), '2-8-1'!M124, "XXX")</f>
        <v>0.51937445444444452</v>
      </c>
      <c r="W124" s="189">
        <f>IF(ISNUMBER('2-8-2'!M124), '2-8-2'!M124, "XXX")</f>
        <v>0.50791455642222216</v>
      </c>
      <c r="X124" s="189">
        <f>IF(ISNUMBER('3-1'!O123), '3-1'!O123, "XXX")</f>
        <v>0.73099999999999998</v>
      </c>
      <c r="Y124" s="189">
        <f>'3-2'!W123</f>
        <v>0.306571543</v>
      </c>
    </row>
    <row r="125" spans="1:25" ht="15">
      <c r="A125" s="155" t="s">
        <v>132</v>
      </c>
      <c r="B125" s="158" t="s">
        <v>132</v>
      </c>
      <c r="C125" s="189">
        <f>IF(ISNUMBER('1-1'!N125),'1-1'!N125, "XXX")</f>
        <v>6.6</v>
      </c>
      <c r="D125" s="189" t="str">
        <f>IF(UCDP!AE125, UCDP!AE125, "0.0")</f>
        <v>0.0</v>
      </c>
      <c r="E125" s="189">
        <f>IF(ISNUMBER('1-3'!Q125), '1-3'!Q125, IF(ISNUMBER('1-3'!P125), '1-3'!P125, IF(ISNUMBER('1-3'!O125), '1-3'!O125, "XXX")))</f>
        <v>75.220928025056494</v>
      </c>
      <c r="F125" s="189">
        <f>IF(ISNUMBER('1-4'!AU125),'1-4'!AU125, IF(ISNUMBER('1-4'!AV125),'1-4'!AV125, IF(ISNUMBER('1-4'!AT125),'1-4'!AT125, IF(ISNUMBER('1-4'!AS125),'1-4'!AS125, IF(ISNUMBER('1-4'!AR125),'1-4'!AR125, "XXX")))))</f>
        <v>1</v>
      </c>
      <c r="G125" s="189">
        <f>IF(ISNUMBER('1-5'!N124), '1-5'!N124, "XXX")</f>
        <v>4.0999999999999996</v>
      </c>
      <c r="H125" s="189">
        <f>IF(ISNUMBER('2-1-1'!M125), '2-1-1'!M125, "XXX")</f>
        <v>0.73836334732057063</v>
      </c>
      <c r="I125" s="189">
        <f>IF(ISNUMBER('2-1-2'!G124),'2-1-2'!G124, IF(ISNUMBER('2-1-2'!F124),'2-1-2'!F124, IF(ISNUMBER('2-1-2'!H124),'2-1-2'!H124, "XXX")))</f>
        <v>0.62</v>
      </c>
      <c r="J125" s="189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189">
        <f>IF(ISNUMBER('2-2-2'!M125),'2-2-2'!M125, "XXX")</f>
        <v>0.65913664104166669</v>
      </c>
      <c r="L125" s="189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189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189">
        <f>IF(ISNUMBER('2-4-1'!AB125),'2-4-1'!AB125,IF(ISNUMBER('2-4-1'!AC125),'2-4-1'!AC125,IF(ISNUMBER('2-4-1'!AA125),'2-4-1'!AA125,IF(ISNUMBER('2-4-1'!Z125),'2-4-1'!Z125,IF(ISNUMBER('2-4-1'!Y125),'2-4-1'!Y125,"XXX")))))</f>
        <v>16.100000000000001</v>
      </c>
      <c r="O125" s="189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189">
        <f>IF(ISNUMBER('2-5-1'!H357), '2-5-1'!H357, "XXX")</f>
        <v>0.31926538944244387</v>
      </c>
      <c r="Q125" s="189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189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189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189">
        <f>IF(ISNUMBER('2-7-1'!M125), '2-7-1'!M125, "XXX")</f>
        <v>0.51018487616666663</v>
      </c>
      <c r="U125" s="189">
        <f>IF(ISNUMBER('2-7-2'!M125), '2-7-2'!M125, "XXX")</f>
        <v>0.39</v>
      </c>
      <c r="V125" s="189">
        <f>IF(ISNUMBER('2-8-1'!M125), '2-8-1'!M125, "XXX")</f>
        <v>0.47676485551851849</v>
      </c>
      <c r="W125" s="189">
        <f>IF(ISNUMBER('2-8-2'!M125), '2-8-2'!M125, "XXX")</f>
        <v>0.50187423493333339</v>
      </c>
      <c r="X125" s="189">
        <f>IF(ISNUMBER('3-1'!O124), '3-1'!O124, "XXX")</f>
        <v>0.36099999999999999</v>
      </c>
      <c r="Y125" s="189">
        <f>'3-2'!W124</f>
        <v>2.8688397000000001E-2</v>
      </c>
    </row>
    <row r="126" spans="1:25" ht="15">
      <c r="A126" s="155" t="s">
        <v>133</v>
      </c>
      <c r="B126" s="158" t="s">
        <v>133</v>
      </c>
      <c r="C126" s="189">
        <f>IF(ISNUMBER('1-1'!N126),'1-1'!N126, "XXX")</f>
        <v>6.4</v>
      </c>
      <c r="D126" s="189" t="str">
        <f>IF(UCDP!AE126, UCDP!AE126, "0.0")</f>
        <v>0.0</v>
      </c>
      <c r="E126" s="189">
        <f>IF(ISNUMBER('1-3'!Q126), '1-3'!Q126, IF(ISNUMBER('1-3'!P126), '1-3'!P126, IF(ISNUMBER('1-3'!O126), '1-3'!O126, "XXX")))</f>
        <v>67.407197801836148</v>
      </c>
      <c r="F126" s="189" t="str">
        <f>IF(ISNUMBER('1-4'!AU126),'1-4'!AU126, IF(ISNUMBER('1-4'!AV126),'1-4'!AV126, IF(ISNUMBER('1-4'!AT126),'1-4'!AT126, IF(ISNUMBER('1-4'!AS126),'1-4'!AS126, IF(ISNUMBER('1-4'!AR126),'1-4'!AR126, "XXX")))))</f>
        <v>XXX</v>
      </c>
      <c r="G126" s="189">
        <f>IF(ISNUMBER('1-5'!N125), '1-5'!N125, "XXX")</f>
        <v>3.8</v>
      </c>
      <c r="H126" s="189">
        <f>IF(ISNUMBER('2-1-1'!M126), '2-1-1'!M126, "XXX")</f>
        <v>0.62330474098817812</v>
      </c>
      <c r="I126" s="189">
        <f>IF(ISNUMBER('2-1-2'!G125),'2-1-2'!G125, IF(ISNUMBER('2-1-2'!F125),'2-1-2'!F125, IF(ISNUMBER('2-1-2'!H125),'2-1-2'!H125, "XXX")))</f>
        <v>0.6925</v>
      </c>
      <c r="J126" s="189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189">
        <f>IF(ISNUMBER('2-2-2'!M126),'2-2-2'!M126, "XXX")</f>
        <v>0.72056089241666665</v>
      </c>
      <c r="L126" s="189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189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189">
        <f>IF(ISNUMBER('2-4-1'!AB126),'2-4-1'!AB126,IF(ISNUMBER('2-4-1'!AC126),'2-4-1'!AC126,IF(ISNUMBER('2-4-1'!AA126),'2-4-1'!AA126,IF(ISNUMBER('2-4-1'!Z126),'2-4-1'!Z126,IF(ISNUMBER('2-4-1'!Y126),'2-4-1'!Y126,"XXX")))))</f>
        <v>6.4</v>
      </c>
      <c r="O126" s="189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189">
        <f>IF(ISNUMBER('2-5-1'!H358), '2-5-1'!H358, "XXX")</f>
        <v>0.5175178050994873</v>
      </c>
      <c r="Q126" s="189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189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189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189">
        <f>IF(ISNUMBER('2-7-1'!M126), '2-7-1'!M126, "XXX")</f>
        <v>0.63388655983333331</v>
      </c>
      <c r="U126" s="189">
        <f>IF(ISNUMBER('2-7-2'!M126), '2-7-2'!M126, "XXX")</f>
        <v>0.66</v>
      </c>
      <c r="V126" s="189">
        <f>IF(ISNUMBER('2-8-1'!M126), '2-8-1'!M126, "XXX")</f>
        <v>0.55054569246296292</v>
      </c>
      <c r="W126" s="189">
        <f>IF(ISNUMBER('2-8-2'!M126), '2-8-2'!M126, "XXX")</f>
        <v>0.57783959308888877</v>
      </c>
      <c r="X126" s="189">
        <f>IF(ISNUMBER('3-1'!O125), '3-1'!O125, "XXX")</f>
        <v>0.56599999999999995</v>
      </c>
      <c r="Y126" s="189">
        <f>'3-2'!W125</f>
        <v>0.38291555599999999</v>
      </c>
    </row>
    <row r="127" spans="1:25" ht="15">
      <c r="A127" s="155" t="s">
        <v>134</v>
      </c>
      <c r="B127" s="158" t="s">
        <v>134</v>
      </c>
      <c r="C127" s="189">
        <f>IF(ISNUMBER('1-1'!N127),'1-1'!N127, "XXX")</f>
        <v>7.3</v>
      </c>
      <c r="D127" s="189" t="str">
        <f>IF(UCDP!AE127, UCDP!AE127, "0.0")</f>
        <v>0.0</v>
      </c>
      <c r="E127" s="190">
        <f>'1-3'!M127</f>
        <v>65</v>
      </c>
      <c r="F127" s="189">
        <f>IF(ISNUMBER('1-4'!AU127),'1-4'!AU127, IF(ISNUMBER('1-4'!AV127),'1-4'!AV127, IF(ISNUMBER('1-4'!AT127),'1-4'!AT127, IF(ISNUMBER('1-4'!AS127),'1-4'!AS127, IF(ISNUMBER('1-4'!AR127),'1-4'!AR127, "XXX")))))</f>
        <v>3</v>
      </c>
      <c r="G127" s="189">
        <f>IF(ISNUMBER('1-5'!N126), '1-5'!N126, "XXX")</f>
        <v>5.2</v>
      </c>
      <c r="H127" s="189" t="str">
        <f>IF(ISNUMBER('2-1-1'!M127), '2-1-1'!M127, "XXX")</f>
        <v>XXX</v>
      </c>
      <c r="I127" s="189">
        <f>IF(ISNUMBER('2-1-2'!G126),'2-1-2'!G126, IF(ISNUMBER('2-1-2'!F126),'2-1-2'!F126, IF(ISNUMBER('2-1-2'!H126),'2-1-2'!H126, "XXX")))</f>
        <v>0.25900000000000001</v>
      </c>
      <c r="J127" s="189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189" t="str">
        <f>IF(ISNUMBER('2-2-2'!M127),'2-2-2'!M127, "XXX")</f>
        <v>XXX</v>
      </c>
      <c r="L127" s="189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189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189">
        <f>IF(ISNUMBER('2-4-1'!AB127),'2-4-1'!AB127,IF(ISNUMBER('2-4-1'!AC127),'2-4-1'!AC127,IF(ISNUMBER('2-4-1'!AA127),'2-4-1'!AA127,IF(ISNUMBER('2-4-1'!Z127),'2-4-1'!Z127,IF(ISNUMBER('2-4-1'!Y127),'2-4-1'!Y127,"XXX")))))</f>
        <v>0.7</v>
      </c>
      <c r="O127" s="189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189">
        <f>IF(ISNUMBER('2-5-1'!H359), '2-5-1'!H359, "XXX")</f>
        <v>0.19601252079010009</v>
      </c>
      <c r="Q127" s="189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189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189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189">
        <f>IF(ISNUMBER('2-7-1'!M127), '2-7-1'!M127, "XXX")</f>
        <v>0.37115421822222222</v>
      </c>
      <c r="U127" s="189" t="str">
        <f>IF(ISNUMBER('2-7-2'!M127), '2-7-2'!M127, "XXX")</f>
        <v>XXX</v>
      </c>
      <c r="V127" s="189" t="str">
        <f>IF(ISNUMBER('2-8-1'!M127), '2-8-1'!M127, "XXX")</f>
        <v>XXX</v>
      </c>
      <c r="W127" s="189" t="str">
        <f>IF(ISNUMBER('2-8-2'!M127), '2-8-2'!M127, "XXX")</f>
        <v>XXX</v>
      </c>
      <c r="X127" s="189">
        <f>IF(ISNUMBER('3-1'!O126), '3-1'!O126, "XXX")</f>
        <v>0.54400000000000004</v>
      </c>
      <c r="Y127" s="189">
        <f>'3-2'!W126</f>
        <v>-5.417392E-2</v>
      </c>
    </row>
    <row r="128" spans="1:25" ht="15">
      <c r="A128" s="155" t="s">
        <v>135</v>
      </c>
      <c r="B128" s="158" t="s">
        <v>135</v>
      </c>
      <c r="C128" s="189">
        <f>IF(ISNUMBER('1-1'!N128),'1-1'!N128, "XXX")</f>
        <v>1</v>
      </c>
      <c r="D128" s="189" t="str">
        <f>IF(UCDP!AE128, UCDP!AE128, "0.0")</f>
        <v>0.0</v>
      </c>
      <c r="E128" s="189">
        <f>IF(ISNUMBER('1-3'!Q128), '1-3'!Q128, IF(ISNUMBER('1-3'!P128), '1-3'!P128, IF(ISNUMBER('1-3'!O128), '1-3'!O128, "XXX")))</f>
        <v>96.117214362500007</v>
      </c>
      <c r="F128" s="189">
        <f>IF(ISNUMBER('1-4'!AU128),'1-4'!AU128, IF(ISNUMBER('1-4'!AV128),'1-4'!AV128, IF(ISNUMBER('1-4'!AT128),'1-4'!AT128, IF(ISNUMBER('1-4'!AS128),'1-4'!AS128, IF(ISNUMBER('1-4'!AR128),'1-4'!AR128, "XXX")))))</f>
        <v>2</v>
      </c>
      <c r="G128" s="189">
        <f>IF(ISNUMBER('1-5'!N127), '1-5'!N127, "XXX")</f>
        <v>4.5999999999999996</v>
      </c>
      <c r="H128" s="189">
        <f>IF(ISNUMBER('2-1-1'!M128), '2-1-1'!M128, "XXX")</f>
        <v>0.95448372740975373</v>
      </c>
      <c r="I128" s="189">
        <f>IF(ISNUMBER('2-1-2'!G127),'2-1-2'!G127, IF(ISNUMBER('2-1-2'!F127),'2-1-2'!F127, IF(ISNUMBER('2-1-2'!H127),'2-1-2'!H127, "XXX")))</f>
        <v>0.88990000000000002</v>
      </c>
      <c r="J128" s="189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189">
        <f>IF(ISNUMBER('2-2-2'!M128),'2-2-2'!M128, "XXX")</f>
        <v>0.72130774266666664</v>
      </c>
      <c r="L128" s="189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189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189">
        <f>IF(ISNUMBER('2-4-1'!AB128),'2-4-1'!AB128,IF(ISNUMBER('2-4-1'!AC128),'2-4-1'!AC128,IF(ISNUMBER('2-4-1'!AA128),'2-4-1'!AA128,IF(ISNUMBER('2-4-1'!Z128),'2-4-1'!Z128,IF(ISNUMBER('2-4-1'!Y128),'2-4-1'!Y128,"XXX")))))</f>
        <v>1</v>
      </c>
      <c r="O128" s="189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189" t="str">
        <f>IF(ISNUMBER('2-5-1'!H360), '2-5-1'!H360, "XXX")</f>
        <v>XXX</v>
      </c>
      <c r="Q128" s="189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189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189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189">
        <f>IF(ISNUMBER('2-7-1'!M128), '2-7-1'!M128, "XXX")</f>
        <v>0.91260598500000001</v>
      </c>
      <c r="U128" s="189">
        <f>IF(ISNUMBER('2-7-2'!M128), '2-7-2'!M128, "XXX")</f>
        <v>0.85</v>
      </c>
      <c r="V128" s="189">
        <f>IF(ISNUMBER('2-8-1'!M128), '2-8-1'!M128, "XXX")</f>
        <v>0.73753869970370378</v>
      </c>
      <c r="W128" s="189">
        <f>IF(ISNUMBER('2-8-2'!M128), '2-8-2'!M128, "XXX")</f>
        <v>0.85870467295555553</v>
      </c>
      <c r="X128" s="189">
        <f>IF(ISNUMBER('3-1'!O127), '3-1'!O127, "XXX")</f>
        <v>0.38300000000000001</v>
      </c>
      <c r="Y128" s="189">
        <f>'3-2'!W127</f>
        <v>-0.12839914899999999</v>
      </c>
    </row>
    <row r="129" spans="1:25" ht="15">
      <c r="A129" s="155" t="s">
        <v>178</v>
      </c>
      <c r="B129" s="158" t="s">
        <v>178</v>
      </c>
      <c r="C129" s="189">
        <f>IF(ISNUMBER('1-1'!N129),'1-1'!N129, "XXX")</f>
        <v>2.7</v>
      </c>
      <c r="D129" s="189" t="str">
        <f>IF(UCDP!AE129, UCDP!AE129, "0.0")</f>
        <v>0.0</v>
      </c>
      <c r="E129" s="189">
        <f>IF(ISNUMBER('1-3'!Q129), '1-3'!Q129, IF(ISNUMBER('1-3'!P129), '1-3'!P129, IF(ISNUMBER('1-3'!O129), '1-3'!O129, "XXX")))</f>
        <v>73.299061834548027</v>
      </c>
      <c r="F129" s="189">
        <f>IF(ISNUMBER('1-4'!AU129),'1-4'!AU129, IF(ISNUMBER('1-4'!AV129),'1-4'!AV129, IF(ISNUMBER('1-4'!AT129),'1-4'!AT129, IF(ISNUMBER('1-4'!AS129),'1-4'!AS129, IF(ISNUMBER('1-4'!AR129),'1-4'!AR129, "XXX")))))</f>
        <v>2</v>
      </c>
      <c r="G129" s="189">
        <f>IF(ISNUMBER('1-5'!N128), '1-5'!N128, "XXX")</f>
        <v>2.4</v>
      </c>
      <c r="H129" s="189">
        <f>IF(ISNUMBER('2-1-1'!M129), '2-1-1'!M129, "XXX")</f>
        <v>0.78552777196493762</v>
      </c>
      <c r="I129" s="189">
        <f>IF(ISNUMBER('2-1-2'!G128),'2-1-2'!G128, IF(ISNUMBER('2-1-2'!F128),'2-1-2'!F128, IF(ISNUMBER('2-1-2'!H128),'2-1-2'!H128, "XXX")))</f>
        <v>0.79879999999999995</v>
      </c>
      <c r="J129" s="189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189">
        <f>IF(ISNUMBER('2-2-2'!M129),'2-2-2'!M129, "XXX")</f>
        <v>0.59396684962500002</v>
      </c>
      <c r="L129" s="189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189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189">
        <f>IF(ISNUMBER('2-4-1'!AB129),'2-4-1'!AB129,IF(ISNUMBER('2-4-1'!AC129),'2-4-1'!AC129,IF(ISNUMBER('2-4-1'!AA129),'2-4-1'!AA129,IF(ISNUMBER('2-4-1'!Z129),'2-4-1'!Z129,IF(ISNUMBER('2-4-1'!Y129),'2-4-1'!Y129,"XXX")))))</f>
        <v>14.3</v>
      </c>
      <c r="O129" s="189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189">
        <f>IF(ISNUMBER('2-5-1'!H361), '2-5-1'!H361, "XXX")</f>
        <v>0.29588358402252196</v>
      </c>
      <c r="Q129" s="189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189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189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189">
        <f>IF(ISNUMBER('2-7-1'!M129), '2-7-1'!M129, "XXX")</f>
        <v>0.65809528566666653</v>
      </c>
      <c r="U129" s="189">
        <f>IF(ISNUMBER('2-7-2'!M129), '2-7-2'!M129, "XXX")</f>
        <v>0.5</v>
      </c>
      <c r="V129" s="189">
        <f>IF(ISNUMBER('2-8-1'!M129), '2-8-1'!M129, "XXX")</f>
        <v>0.47925043105555554</v>
      </c>
      <c r="W129" s="189">
        <f>IF(ISNUMBER('2-8-2'!M129), '2-8-2'!M129, "XXX")</f>
        <v>0.42573853337777778</v>
      </c>
      <c r="X129" s="189">
        <f>IF(ISNUMBER('3-1'!O128), '3-1'!O128, "XXX")</f>
        <v>0.83199999999999996</v>
      </c>
      <c r="Y129" s="189">
        <f>'3-2'!W128</f>
        <v>0.92488646500000005</v>
      </c>
    </row>
    <row r="130" spans="1:25" ht="15">
      <c r="A130" s="155" t="s">
        <v>137</v>
      </c>
      <c r="B130" s="158" t="s">
        <v>137</v>
      </c>
      <c r="C130" s="189">
        <f>IF(ISNUMBER('1-1'!N130),'1-1'!N130, "XXX")</f>
        <v>1.7</v>
      </c>
      <c r="D130" s="189" t="str">
        <f>IF(UCDP!AE130, UCDP!AE130, "0.0")</f>
        <v>0.0</v>
      </c>
      <c r="E130" s="189">
        <f>IF(ISNUMBER('1-3'!Q130), '1-3'!Q130, IF(ISNUMBER('1-3'!P130), '1-3'!P130, IF(ISNUMBER('1-3'!O130), '1-3'!O130, "XXX")))</f>
        <v>87.249108660988711</v>
      </c>
      <c r="F130" s="189">
        <f>IF(ISNUMBER('1-4'!AU130),'1-4'!AU130, IF(ISNUMBER('1-4'!AV130),'1-4'!AV130, IF(ISNUMBER('1-4'!AT130),'1-4'!AT130, IF(ISNUMBER('1-4'!AS130),'1-4'!AS130, IF(ISNUMBER('1-4'!AR130),'1-4'!AR130, "XXX")))))</f>
        <v>1</v>
      </c>
      <c r="G130" s="189">
        <f>IF(ISNUMBER('1-5'!N129), '1-5'!N129, "XXX")</f>
        <v>1</v>
      </c>
      <c r="H130" s="189">
        <f>IF(ISNUMBER('2-1-1'!M130), '2-1-1'!M130, "XXX")</f>
        <v>0.78080241435336462</v>
      </c>
      <c r="I130" s="189">
        <f>IF(ISNUMBER('2-1-2'!G129),'2-1-2'!G129, IF(ISNUMBER('2-1-2'!F129),'2-1-2'!F129, IF(ISNUMBER('2-1-2'!H129),'2-1-2'!H129, "XXX")))</f>
        <v>0.7853</v>
      </c>
      <c r="J130" s="189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189">
        <f>IF(ISNUMBER('2-2-2'!M130),'2-2-2'!M130, "XXX")</f>
        <v>0.63355398174999999</v>
      </c>
      <c r="L130" s="189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189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189">
        <f>IF(ISNUMBER('2-4-1'!AB130),'2-4-1'!AB130,IF(ISNUMBER('2-4-1'!AC130),'2-4-1'!AC130,IF(ISNUMBER('2-4-1'!AA130),'2-4-1'!AA130,IF(ISNUMBER('2-4-1'!Z130),'2-4-1'!Z130,IF(ISNUMBER('2-4-1'!Y130),'2-4-1'!Y130,"XXX")))))</f>
        <v>16.7</v>
      </c>
      <c r="O130" s="189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189" t="str">
        <f>IF(ISNUMBER('2-5-1'!H362), '2-5-1'!H362, "XXX")</f>
        <v>XXX</v>
      </c>
      <c r="Q130" s="189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189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189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189">
        <f>IF(ISNUMBER('2-7-1'!M130), '2-7-1'!M130, "XXX")</f>
        <v>0.6665941927222222</v>
      </c>
      <c r="U130" s="189">
        <f>IF(ISNUMBER('2-7-2'!M130), '2-7-2'!M130, "XXX")</f>
        <v>0.6</v>
      </c>
      <c r="V130" s="189">
        <f>IF(ISNUMBER('2-8-1'!M130), '2-8-1'!M130, "XXX")</f>
        <v>0.60691490000000003</v>
      </c>
      <c r="W130" s="189">
        <f>IF(ISNUMBER('2-8-2'!M130), '2-8-2'!M130, "XXX")</f>
        <v>0.48058048882222215</v>
      </c>
      <c r="X130" s="189">
        <f>IF(ISNUMBER('3-1'!O129), '3-1'!O129, "XXX")</f>
        <v>0.80600000000000005</v>
      </c>
      <c r="Y130" s="189">
        <f>'3-2'!W129</f>
        <v>1.039404392</v>
      </c>
    </row>
    <row r="131" spans="1:25" ht="15">
      <c r="A131" s="155" t="s">
        <v>138</v>
      </c>
      <c r="B131" s="158" t="s">
        <v>138</v>
      </c>
      <c r="C131" s="189">
        <f>IF(ISNUMBER('1-1'!N131),'1-1'!N131, "XXX")</f>
        <v>3.4</v>
      </c>
      <c r="D131" s="189" t="str">
        <f>IF(UCDP!AE131, UCDP!AE131, "0.0")</f>
        <v>0.0</v>
      </c>
      <c r="E131" s="189">
        <f>IF(ISNUMBER('1-3'!Q131), '1-3'!Q131, IF(ISNUMBER('1-3'!P131), '1-3'!P131, IF(ISNUMBER('1-3'!O131), '1-3'!O131, "XXX")))</f>
        <v>42.741225442500003</v>
      </c>
      <c r="F131" s="189">
        <f>IF(ISNUMBER('1-4'!AU131),'1-4'!AU131, IF(ISNUMBER('1-4'!AV131),'1-4'!AV131, IF(ISNUMBER('1-4'!AT131),'1-4'!AT131, IF(ISNUMBER('1-4'!AS131),'1-4'!AS131, IF(ISNUMBER('1-4'!AR131),'1-4'!AR131, "XXX")))))</f>
        <v>4</v>
      </c>
      <c r="G131" s="189">
        <f>IF(ISNUMBER('1-5'!N130), '1-5'!N130, "XXX")</f>
        <v>4.2</v>
      </c>
      <c r="H131" s="189">
        <f>IF(ISNUMBER('2-1-1'!M131), '2-1-1'!M131, "XXX")</f>
        <v>0.68134201879565426</v>
      </c>
      <c r="I131" s="189">
        <f>IF(ISNUMBER('2-1-2'!G130),'2-1-2'!G130, IF(ISNUMBER('2-1-2'!F130),'2-1-2'!F130, IF(ISNUMBER('2-1-2'!H130),'2-1-2'!H130, "XXX")))</f>
        <v>0.58320000000000005</v>
      </c>
      <c r="J131" s="189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189">
        <f>IF(ISNUMBER('2-2-2'!M131),'2-2-2'!M131, "XXX")</f>
        <v>0.42685813499999997</v>
      </c>
      <c r="L131" s="189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189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189">
        <f>IF(ISNUMBER('2-4-1'!AB131),'2-4-1'!AB131,IF(ISNUMBER('2-4-1'!AC131),'2-4-1'!AC131,IF(ISNUMBER('2-4-1'!AA131),'2-4-1'!AA131,IF(ISNUMBER('2-4-1'!Z131),'2-4-1'!Z131,IF(ISNUMBER('2-4-1'!Y131),'2-4-1'!Y131,"XXX")))))</f>
        <v>5.5</v>
      </c>
      <c r="O131" s="189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189">
        <f>IF(ISNUMBER('2-5-1'!H363), '2-5-1'!H363, "XXX")</f>
        <v>0.99075117111206057</v>
      </c>
      <c r="Q131" s="189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189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189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189">
        <f>IF(ISNUMBER('2-7-1'!M131), '2-7-1'!M131, "XXX")</f>
        <v>0.5418988598333333</v>
      </c>
      <c r="U131" s="189">
        <f>IF(ISNUMBER('2-7-2'!M131), '2-7-2'!M131, "XXX")</f>
        <v>0.43</v>
      </c>
      <c r="V131" s="189">
        <f>IF(ISNUMBER('2-8-1'!M131), '2-8-1'!M131, "XXX")</f>
        <v>0.53122758424074068</v>
      </c>
      <c r="W131" s="189">
        <f>IF(ISNUMBER('2-8-2'!M131), '2-8-2'!M131, "XXX")</f>
        <v>0.59251149495555544</v>
      </c>
      <c r="X131" s="189">
        <f>IF(ISNUMBER('3-1'!O130), '3-1'!O130, "XXX")</f>
        <v>0.71699999999999997</v>
      </c>
      <c r="Y131" s="189">
        <f>'3-2'!W130</f>
        <v>0.71034640100000002</v>
      </c>
    </row>
    <row r="132" spans="1:25" ht="15">
      <c r="A132" s="155" t="s">
        <v>139</v>
      </c>
      <c r="B132" s="158" t="s">
        <v>139</v>
      </c>
      <c r="C132" s="189">
        <f>IF(ISNUMBER('1-1'!N132),'1-1'!N132, "XXX")</f>
        <v>9.4</v>
      </c>
      <c r="D132" s="189">
        <f>IF(UCDP!AE132, UCDP!AE132, "0.0")</f>
        <v>0.2171530569115348</v>
      </c>
      <c r="E132" s="189" t="str">
        <f>IF(ISNUMBER('1-3'!Q132), '1-3'!Q132, IF(ISNUMBER('1-3'!P132), '1-3'!P132, IF(ISNUMBER('1-3'!O132), '1-3'!O132, "XXX")))</f>
        <v>XXX</v>
      </c>
      <c r="F132" s="189">
        <f>IF(ISNUMBER('1-4'!AU132),'1-4'!AU132, IF(ISNUMBER('1-4'!AV132),'1-4'!AV132, IF(ISNUMBER('1-4'!AT132),'1-4'!AT132, IF(ISNUMBER('1-4'!AS132),'1-4'!AS132, IF(ISNUMBER('1-4'!AR132),'1-4'!AR132, "XXX")))))</f>
        <v>4</v>
      </c>
      <c r="G132" s="189">
        <f>IF(ISNUMBER('1-5'!N131), '1-5'!N131, "XXX")</f>
        <v>9.3000000000000007</v>
      </c>
      <c r="H132" s="189" t="str">
        <f>IF(ISNUMBER('2-1-1'!M132), '2-1-1'!M132, "XXX")</f>
        <v>XXX</v>
      </c>
      <c r="I132" s="189">
        <f>IF(ISNUMBER('2-1-2'!G131),'2-1-2'!G131, IF(ISNUMBER('2-1-2'!F131),'2-1-2'!F131, IF(ISNUMBER('2-1-2'!H131),'2-1-2'!H131, "XXX")))</f>
        <v>6.5199999999999994E-2</v>
      </c>
      <c r="J132" s="189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189" t="str">
        <f>IF(ISNUMBER('2-2-2'!M132),'2-2-2'!M132, "XXX")</f>
        <v>XXX</v>
      </c>
      <c r="L132" s="189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189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189" t="str">
        <f>IF(ISNUMBER('2-4-1'!AB132),'2-4-1'!AB132,IF(ISNUMBER('2-4-1'!AC132),'2-4-1'!AC132,IF(ISNUMBER('2-4-1'!AA132),'2-4-1'!AA132,IF(ISNUMBER('2-4-1'!Z132),'2-4-1'!Z132,IF(ISNUMBER('2-4-1'!Y132),'2-4-1'!Y132,"XXX")))))</f>
        <v>XXX</v>
      </c>
      <c r="O132" s="189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189" t="str">
        <f>IF(ISNUMBER('2-5-1'!H364), '2-5-1'!H364, "XXX")</f>
        <v>XXX</v>
      </c>
      <c r="Q132" s="189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189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189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189" t="str">
        <f>IF(ISNUMBER('2-7-1'!M132), '2-7-1'!M132, "XXX")</f>
        <v>XXX</v>
      </c>
      <c r="U132" s="189" t="str">
        <f>IF(ISNUMBER('2-7-2'!M132), '2-7-2'!M132, "XXX")</f>
        <v>XXX</v>
      </c>
      <c r="V132" s="189" t="str">
        <f>IF(ISNUMBER('2-8-1'!M132), '2-8-1'!M132, "XXX")</f>
        <v>XXX</v>
      </c>
      <c r="W132" s="189" t="str">
        <f>IF(ISNUMBER('2-8-2'!M132), '2-8-2'!M132, "XXX")</f>
        <v>XXX</v>
      </c>
      <c r="X132" s="189">
        <f>IF(ISNUMBER('3-1'!O131), '3-1'!O131, "XXX")</f>
        <v>0.17399999999999999</v>
      </c>
      <c r="Y132" s="189">
        <f>'3-2'!W131</f>
        <v>-1.88653183</v>
      </c>
    </row>
    <row r="133" spans="1:25" ht="15">
      <c r="A133" s="155" t="s">
        <v>140</v>
      </c>
      <c r="B133" s="158" t="s">
        <v>140</v>
      </c>
      <c r="C133" s="189">
        <f>IF(ISNUMBER('1-1'!N133),'1-1'!N133, "XXX")</f>
        <v>2</v>
      </c>
      <c r="D133" s="189" t="str">
        <f>IF(UCDP!AE133, UCDP!AE133, "0.0")</f>
        <v>0.0</v>
      </c>
      <c r="E133" s="189">
        <f>IF(ISNUMBER('1-3'!Q133), '1-3'!Q133, IF(ISNUMBER('1-3'!P133), '1-3'!P133, IF(ISNUMBER('1-3'!O133), '1-3'!O133, "XXX")))</f>
        <v>91.850102752161021</v>
      </c>
      <c r="F133" s="189">
        <f>IF(ISNUMBER('1-4'!AU133),'1-4'!AU133, IF(ISNUMBER('1-4'!AV133),'1-4'!AV133, IF(ISNUMBER('1-4'!AT133),'1-4'!AT133, IF(ISNUMBER('1-4'!AS133),'1-4'!AS133, IF(ISNUMBER('1-4'!AR133),'1-4'!AR133, "XXX")))))</f>
        <v>2</v>
      </c>
      <c r="G133" s="189">
        <f>IF(ISNUMBER('1-5'!N132), '1-5'!N132, "XXX")</f>
        <v>1.2</v>
      </c>
      <c r="H133" s="189">
        <f>IF(ISNUMBER('2-1-1'!M133), '2-1-1'!M133, "XXX")</f>
        <v>0.90305142962994789</v>
      </c>
      <c r="I133" s="189">
        <f>IF(ISNUMBER('2-1-2'!G132),'2-1-2'!G132, IF(ISNUMBER('2-1-2'!F132),'2-1-2'!F132, IF(ISNUMBER('2-1-2'!H132),'2-1-2'!H132, "XXX")))</f>
        <v>0.85309999999999997</v>
      </c>
      <c r="J133" s="189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189">
        <f>IF(ISNUMBER('2-2-2'!M133),'2-2-2'!M133, "XXX")</f>
        <v>0.65301787458333338</v>
      </c>
      <c r="L133" s="189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189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189">
        <f>IF(ISNUMBER('2-4-1'!AB133),'2-4-1'!AB133,IF(ISNUMBER('2-4-1'!AC133),'2-4-1'!AC133,IF(ISNUMBER('2-4-1'!AA133),'2-4-1'!AA133,IF(ISNUMBER('2-4-1'!Z133),'2-4-1'!Z133,IF(ISNUMBER('2-4-1'!Y133),'2-4-1'!Y133,"XXX")))))</f>
        <v>16.8</v>
      </c>
      <c r="O133" s="189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189" t="str">
        <f>IF(ISNUMBER('2-5-1'!H365), '2-5-1'!H365, "XXX")</f>
        <v>XXX</v>
      </c>
      <c r="Q133" s="189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189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189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189">
        <f>IF(ISNUMBER('2-7-1'!M133), '2-7-1'!M133, "XXX")</f>
        <v>0.67021687827777765</v>
      </c>
      <c r="U133" s="189">
        <f>IF(ISNUMBER('2-7-2'!M133), '2-7-2'!M133, "XXX")</f>
        <v>0.57999999999999996</v>
      </c>
      <c r="V133" s="189">
        <f>IF(ISNUMBER('2-8-1'!M133), '2-8-1'!M133, "XXX")</f>
        <v>0.58076080127777774</v>
      </c>
      <c r="W133" s="189">
        <f>IF(ISNUMBER('2-8-2'!M133), '2-8-2'!M133, "XXX")</f>
        <v>0.59575885533333328</v>
      </c>
      <c r="X133" s="189">
        <f>IF(ISNUMBER('3-1'!O132), '3-1'!O132, "XXX")</f>
        <v>0.874</v>
      </c>
      <c r="Y133" s="189">
        <f>'3-2'!W132</f>
        <v>1.097258925</v>
      </c>
    </row>
    <row r="134" spans="1:25" ht="15">
      <c r="A134" s="155" t="s">
        <v>141</v>
      </c>
      <c r="B134" s="158" t="s">
        <v>141</v>
      </c>
      <c r="C134" s="189">
        <f>IF(ISNUMBER('1-1'!N134),'1-1'!N134, "XXX")</f>
        <v>6.3</v>
      </c>
      <c r="D134" s="189" t="str">
        <f>IF(UCDP!AE134, UCDP!AE134, "0.0")</f>
        <v>0.0</v>
      </c>
      <c r="E134" s="189">
        <f>IF(ISNUMBER('1-3'!Q134), '1-3'!Q134, IF(ISNUMBER('1-3'!P134), '1-3'!P134, IF(ISNUMBER('1-3'!O134), '1-3'!O134, "XXX")))</f>
        <v>73.462246016031074</v>
      </c>
      <c r="F134" s="189">
        <f>IF(ISNUMBER('1-4'!AU134),'1-4'!AU134, IF(ISNUMBER('1-4'!AV134),'1-4'!AV134, IF(ISNUMBER('1-4'!AT134),'1-4'!AT134, IF(ISNUMBER('1-4'!AS134),'1-4'!AS134, IF(ISNUMBER('1-4'!AR134),'1-4'!AR134, "XXX")))))</f>
        <v>2</v>
      </c>
      <c r="G134" s="189">
        <f>IF(ISNUMBER('1-5'!N133), '1-5'!N133, "XXX")</f>
        <v>8.4</v>
      </c>
      <c r="H134" s="189">
        <f>IF(ISNUMBER('2-1-1'!M134), '2-1-1'!M134, "XXX")</f>
        <v>0.69234932222493928</v>
      </c>
      <c r="I134" s="189">
        <f>IF(ISNUMBER('2-1-2'!G133),'2-1-2'!G133, IF(ISNUMBER('2-1-2'!F133),'2-1-2'!F133, IF(ISNUMBER('2-1-2'!H133),'2-1-2'!H133, "XXX")))</f>
        <v>0.52890000000000004</v>
      </c>
      <c r="J134" s="189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189">
        <f>IF(ISNUMBER('2-2-2'!M134),'2-2-2'!M134, "XXX")</f>
        <v>0.58033763966666674</v>
      </c>
      <c r="L134" s="189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189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189">
        <f>IF(ISNUMBER('2-4-1'!AB134),'2-4-1'!AB134,IF(ISNUMBER('2-4-1'!AC134),'2-4-1'!AC134,IF(ISNUMBER('2-4-1'!AA134),'2-4-1'!AA134,IF(ISNUMBER('2-4-1'!Z134),'2-4-1'!Z134,IF(ISNUMBER('2-4-1'!Y134),'2-4-1'!Y134,"XXX")))))</f>
        <v>3.2</v>
      </c>
      <c r="O134" s="189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189">
        <f>IF(ISNUMBER('2-5-1'!H366), '2-5-1'!H366, "XXX")</f>
        <v>0.10237623453140259</v>
      </c>
      <c r="Q134" s="189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189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189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189">
        <f>IF(ISNUMBER('2-7-1'!M134), '2-7-1'!M134, "XXX")</f>
        <v>0.37393803594444441</v>
      </c>
      <c r="U134" s="189">
        <f>IF(ISNUMBER('2-7-2'!M134), '2-7-2'!M134, "XXX")</f>
        <v>0.38</v>
      </c>
      <c r="V134" s="189">
        <f>IF(ISNUMBER('2-8-1'!M134), '2-8-1'!M134, "XXX")</f>
        <v>0.48057763664814812</v>
      </c>
      <c r="W134" s="189">
        <f>IF(ISNUMBER('2-8-2'!M134), '2-8-2'!M134, "XXX")</f>
        <v>0.47960817817777773</v>
      </c>
      <c r="X134" s="189">
        <f>IF(ISNUMBER('3-1'!O133), '3-1'!O133, "XXX")</f>
        <v>0.59399999999999997</v>
      </c>
      <c r="Y134" s="189">
        <f>'3-2'!W133</f>
        <v>-1.2905441E-2</v>
      </c>
    </row>
    <row r="135" spans="1:25" ht="15">
      <c r="A135" s="155" t="s">
        <v>142</v>
      </c>
      <c r="B135" s="158" t="s">
        <v>142</v>
      </c>
      <c r="C135" s="189">
        <f>IF(ISNUMBER('1-1'!N135),'1-1'!N135, "XXX")</f>
        <v>8.9</v>
      </c>
      <c r="D135" s="189">
        <f>IF(UCDP!AE135, UCDP!AE135, "0.0")</f>
        <v>1.8208994349006354E-2</v>
      </c>
      <c r="E135" s="189" t="str">
        <f>IF(ISNUMBER('1-3'!Q135), '1-3'!Q135, IF(ISNUMBER('1-3'!P135), '1-3'!P135, IF(ISNUMBER('1-3'!O135), '1-3'!O135, "XXX")))</f>
        <v>XXX</v>
      </c>
      <c r="F135" s="189">
        <f>IF(ISNUMBER('1-4'!AU135),'1-4'!AU135, IF(ISNUMBER('1-4'!AV135),'1-4'!AV135, IF(ISNUMBER('1-4'!AT135),'1-4'!AT135, IF(ISNUMBER('1-4'!AS135),'1-4'!AS135, IF(ISNUMBER('1-4'!AR135),'1-4'!AR135, "XXX")))))</f>
        <v>4</v>
      </c>
      <c r="G135" s="189">
        <f>IF(ISNUMBER('1-5'!N134), '1-5'!N134, "XXX")</f>
        <v>9.4</v>
      </c>
      <c r="H135" s="189" t="str">
        <f>IF(ISNUMBER('2-1-1'!M135), '2-1-1'!M135, "XXX")</f>
        <v>XXX</v>
      </c>
      <c r="I135" s="189">
        <f>IF(ISNUMBER('2-1-2'!G134),'2-1-2'!G134, IF(ISNUMBER('2-1-2'!F134),'2-1-2'!F134, IF(ISNUMBER('2-1-2'!H134),'2-1-2'!H134, "XXX")))</f>
        <v>0.28439999999999999</v>
      </c>
      <c r="J135" s="189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189" t="str">
        <f>IF(ISNUMBER('2-2-2'!M135),'2-2-2'!M135, "XXX")</f>
        <v>XXX</v>
      </c>
      <c r="L135" s="189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189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189">
        <f>IF(ISNUMBER('2-4-1'!AB135),'2-4-1'!AB135,IF(ISNUMBER('2-4-1'!AC135),'2-4-1'!AC135,IF(ISNUMBER('2-4-1'!AA135),'2-4-1'!AA135,IF(ISNUMBER('2-4-1'!Z135),'2-4-1'!Z135,IF(ISNUMBER('2-4-1'!Y135),'2-4-1'!Y135,"XXX")))))</f>
        <v>0.7</v>
      </c>
      <c r="O135" s="189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189">
        <f>IF(ISNUMBER('2-5-1'!H367), '2-5-1'!H367, "XXX")</f>
        <v>0.19439363479614258</v>
      </c>
      <c r="Q135" s="189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189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189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189" t="str">
        <f>IF(ISNUMBER('2-7-1'!M135), '2-7-1'!M135, "XXX")</f>
        <v>XXX</v>
      </c>
      <c r="U135" s="189" t="str">
        <f>IF(ISNUMBER('2-7-2'!M135), '2-7-2'!M135, "XXX")</f>
        <v>XXX</v>
      </c>
      <c r="V135" s="189" t="str">
        <f>IF(ISNUMBER('2-8-1'!M135), '2-8-1'!M135, "XXX")</f>
        <v>XXX</v>
      </c>
      <c r="W135" s="189" t="str">
        <f>IF(ISNUMBER('2-8-2'!M135), '2-8-2'!M135, "XXX")</f>
        <v>XXX</v>
      </c>
      <c r="X135" s="189">
        <f>IF(ISNUMBER('3-1'!O134), '3-1'!O134, "XXX")</f>
        <v>0.217</v>
      </c>
      <c r="Y135" s="189">
        <f>'3-2'!W134</f>
        <v>-1.5550068619999999</v>
      </c>
    </row>
    <row r="136" spans="1:25" ht="15">
      <c r="A136" s="155" t="s">
        <v>143</v>
      </c>
      <c r="B136" s="158" t="s">
        <v>143</v>
      </c>
      <c r="C136" s="189">
        <f>IF(ISNUMBER('1-1'!N136),'1-1'!N136, "XXX")</f>
        <v>0.9</v>
      </c>
      <c r="D136" s="189" t="str">
        <f>IF(UCDP!AE136, UCDP!AE136, "0.0")</f>
        <v>0.0</v>
      </c>
      <c r="E136" s="189">
        <f>IF(ISNUMBER('1-3'!Q136), '1-3'!Q136, IF(ISNUMBER('1-3'!P136), '1-3'!P136, IF(ISNUMBER('1-3'!O136), '1-3'!O136, "XXX")))</f>
        <v>83.922243032556509</v>
      </c>
      <c r="F136" s="189">
        <f>IF(ISNUMBER('1-4'!AU136),'1-4'!AU136, IF(ISNUMBER('1-4'!AV136),'1-4'!AV136, IF(ISNUMBER('1-4'!AT136),'1-4'!AT136, IF(ISNUMBER('1-4'!AS136),'1-4'!AS136, IF(ISNUMBER('1-4'!AR136),'1-4'!AR136, "XXX")))))</f>
        <v>1</v>
      </c>
      <c r="G136" s="189">
        <f>IF(ISNUMBER('1-5'!N135), '1-5'!N135, "XXX")</f>
        <v>0.9</v>
      </c>
      <c r="H136" s="189">
        <f>IF(ISNUMBER('2-1-1'!M136), '2-1-1'!M136, "XXX")</f>
        <v>0.84008917599294497</v>
      </c>
      <c r="I136" s="189">
        <f>IF(ISNUMBER('2-1-2'!G135),'2-1-2'!G135, IF(ISNUMBER('2-1-2'!F135),'2-1-2'!F135, IF(ISNUMBER('2-1-2'!H135),'2-1-2'!H135, "XXX")))</f>
        <v>0.96250000000000002</v>
      </c>
      <c r="J136" s="189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189">
        <f>IF(ISNUMBER('2-2-2'!M136),'2-2-2'!M136, "XXX")</f>
        <v>0.82757831025000006</v>
      </c>
      <c r="L136" s="189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189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189">
        <f>IF(ISNUMBER('2-4-1'!AB136),'2-4-1'!AB136,IF(ISNUMBER('2-4-1'!AC136),'2-4-1'!AC136,IF(ISNUMBER('2-4-1'!AA136),'2-4-1'!AA136,IF(ISNUMBER('2-4-1'!Z136),'2-4-1'!Z136,IF(ISNUMBER('2-4-1'!Y136),'2-4-1'!Y136,"XXX")))))</f>
        <v>19.5</v>
      </c>
      <c r="O136" s="189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189">
        <f>IF(ISNUMBER('2-5-1'!H368), '2-5-1'!H368, "XXX")</f>
        <v>1</v>
      </c>
      <c r="Q136" s="189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189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189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189">
        <f>IF(ISNUMBER('2-7-1'!M136), '2-7-1'!M136, "XXX")</f>
        <v>0.81303331588888883</v>
      </c>
      <c r="U136" s="189">
        <f>IF(ISNUMBER('2-7-2'!M136), '2-7-2'!M136, "XXX")</f>
        <v>0.85</v>
      </c>
      <c r="V136" s="189">
        <f>IF(ISNUMBER('2-8-1'!M136), '2-8-1'!M136, "XXX")</f>
        <v>0.64920784807407406</v>
      </c>
      <c r="W136" s="189">
        <f>IF(ISNUMBER('2-8-2'!M136), '2-8-2'!M136, "XXX")</f>
        <v>0.69295030168888883</v>
      </c>
      <c r="X136" s="189">
        <f>IF(ISNUMBER('3-1'!O135), '3-1'!O135, "XXX")</f>
        <v>0.90800000000000003</v>
      </c>
      <c r="Y136" s="189">
        <f>'3-2'!W135</f>
        <v>1.6134335989999999</v>
      </c>
    </row>
    <row r="137" spans="1:25" ht="15">
      <c r="A137" s="155" t="s">
        <v>144</v>
      </c>
      <c r="B137" s="158" t="s">
        <v>144</v>
      </c>
      <c r="C137" s="189">
        <f>IF(ISNUMBER('1-1'!N137),'1-1'!N137, "XXX")</f>
        <v>0.7</v>
      </c>
      <c r="D137" s="189" t="str">
        <f>IF(UCDP!AE137, UCDP!AE137, "0.0")</f>
        <v>0.0</v>
      </c>
      <c r="E137" s="189">
        <f>IF(ISNUMBER('1-3'!Q137), '1-3'!Q137, IF(ISNUMBER('1-3'!P137), '1-3'!P137, IF(ISNUMBER('1-3'!O137), '1-3'!O137, "XXX")))</f>
        <v>93.817567105833334</v>
      </c>
      <c r="F137" s="189">
        <f>IF(ISNUMBER('1-4'!AU137),'1-4'!AU137, IF(ISNUMBER('1-4'!AV137),'1-4'!AV137, IF(ISNUMBER('1-4'!AT137),'1-4'!AT137, IF(ISNUMBER('1-4'!AS137),'1-4'!AS137, IF(ISNUMBER('1-4'!AR137),'1-4'!AR137, "XXX")))))</f>
        <v>1</v>
      </c>
      <c r="G137" s="189">
        <f>IF(ISNUMBER('1-5'!N136), '1-5'!N136, "XXX")</f>
        <v>1.4</v>
      </c>
      <c r="H137" s="189">
        <f>IF(ISNUMBER('2-1-1'!M137), '2-1-1'!M137, "XXX")</f>
        <v>0.93162174888624461</v>
      </c>
      <c r="I137" s="189">
        <f>IF(ISNUMBER('2-1-2'!G136),'2-1-2'!G136, IF(ISNUMBER('2-1-2'!F136),'2-1-2'!F136, IF(ISNUMBER('2-1-2'!H136),'2-1-2'!H136, "XXX")))</f>
        <v>0.94820000000000004</v>
      </c>
      <c r="J137" s="189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189">
        <f>IF(ISNUMBER('2-2-2'!M137),'2-2-2'!M137, "XXX")</f>
        <v>0.86271133416666668</v>
      </c>
      <c r="L137" s="189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189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189">
        <f>IF(ISNUMBER('2-4-1'!AB137),'2-4-1'!AB137,IF(ISNUMBER('2-4-1'!AC137),'2-4-1'!AC137,IF(ISNUMBER('2-4-1'!AA137),'2-4-1'!AA137,IF(ISNUMBER('2-4-1'!Z137),'2-4-1'!Z137,IF(ISNUMBER('2-4-1'!Y137),'2-4-1'!Y137,"XXX")))))</f>
        <v>12.8</v>
      </c>
      <c r="O137" s="189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189">
        <f>IF(ISNUMBER('2-5-1'!H369), '2-5-1'!H369, "XXX")</f>
        <v>1</v>
      </c>
      <c r="Q137" s="189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189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189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189">
        <f>IF(ISNUMBER('2-7-1'!M137), '2-7-1'!M137, "XXX")</f>
        <v>0.85662254755555567</v>
      </c>
      <c r="U137" s="189">
        <f>IF(ISNUMBER('2-7-2'!M137), '2-7-2'!M137, "XXX")</f>
        <v>0.85</v>
      </c>
      <c r="V137" s="189">
        <f>IF(ISNUMBER('2-8-1'!M137), '2-8-1'!M137, "XXX")</f>
        <v>0.72865090546296285</v>
      </c>
      <c r="W137" s="189">
        <f>IF(ISNUMBER('2-8-2'!M137), '2-8-2'!M137, "XXX")</f>
        <v>0.7600435150888889</v>
      </c>
      <c r="X137" s="189">
        <f>IF(ISNUMBER('3-1'!O136), '3-1'!O136, "XXX")</f>
        <v>0.89700000000000002</v>
      </c>
      <c r="Y137" s="189">
        <f>'3-2'!W136</f>
        <v>1.5507471559999999</v>
      </c>
    </row>
    <row r="138" spans="1:25" ht="15">
      <c r="A138" s="155" t="s">
        <v>145</v>
      </c>
      <c r="B138" s="158" t="s">
        <v>145</v>
      </c>
      <c r="C138" s="189">
        <f>IF(ISNUMBER('1-1'!N138),'1-1'!N138, "XXX")</f>
        <v>5.3</v>
      </c>
      <c r="D138" s="189" t="str">
        <f>IF(UCDP!AE138, UCDP!AE138, "0.0")</f>
        <v>0.0</v>
      </c>
      <c r="E138" s="189">
        <f>IF(ISNUMBER('1-3'!Q138), '1-3'!Q138, IF(ISNUMBER('1-3'!P138), '1-3'!P138, IF(ISNUMBER('1-3'!O138), '1-3'!O138, "XXX")))</f>
        <v>79.517398713997181</v>
      </c>
      <c r="F138" s="189">
        <f>IF(ISNUMBER('1-4'!AU138),'1-4'!AU138, IF(ISNUMBER('1-4'!AV138),'1-4'!AV138, IF(ISNUMBER('1-4'!AT138),'1-4'!AT138, IF(ISNUMBER('1-4'!AS138),'1-4'!AS138, IF(ISNUMBER('1-4'!AR138),'1-4'!AR138, "XXX")))))</f>
        <v>3</v>
      </c>
      <c r="G138" s="189">
        <f>IF(ISNUMBER('1-5'!N137), '1-5'!N137, "XXX")</f>
        <v>8.6</v>
      </c>
      <c r="H138" s="189">
        <f>IF(ISNUMBER('2-1-1'!M138), '2-1-1'!M138, "XXX")</f>
        <v>0.60613967462564788</v>
      </c>
      <c r="I138" s="189">
        <f>IF(ISNUMBER('2-1-2'!G137),'2-1-2'!G137, IF(ISNUMBER('2-1-2'!F137),'2-1-2'!F137, IF(ISNUMBER('2-1-2'!H137),'2-1-2'!H137, "XXX")))</f>
        <v>0.34960000000000002</v>
      </c>
      <c r="J138" s="189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189">
        <f>IF(ISNUMBER('2-2-2'!M138),'2-2-2'!M138, "XXX")</f>
        <v>0.61106173195833324</v>
      </c>
      <c r="L138" s="189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189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189">
        <f>IF(ISNUMBER('2-4-1'!AB138),'2-4-1'!AB138,IF(ISNUMBER('2-4-1'!AC138),'2-4-1'!AC138,IF(ISNUMBER('2-4-1'!AA138),'2-4-1'!AA138,IF(ISNUMBER('2-4-1'!Z138),'2-4-1'!Z138,IF(ISNUMBER('2-4-1'!Y138),'2-4-1'!Y138,"XXX")))))</f>
        <v>4</v>
      </c>
      <c r="O138" s="189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189">
        <f>IF(ISNUMBER('2-5-1'!H370), '2-5-1'!H370, "XXX")</f>
        <v>0.1490084171295166</v>
      </c>
      <c r="Q138" s="189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189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189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189">
        <f>IF(ISNUMBER('2-7-1'!M138), '2-7-1'!M138, "XXX")</f>
        <v>0.46733588638888895</v>
      </c>
      <c r="U138" s="189">
        <f>IF(ISNUMBER('2-7-2'!M138), '2-7-2'!M138, "XXX")</f>
        <v>0.25</v>
      </c>
      <c r="V138" s="189">
        <f>IF(ISNUMBER('2-8-1'!M138), '2-8-1'!M138, "XXX")</f>
        <v>0.53238187898148137</v>
      </c>
      <c r="W138" s="189">
        <f>IF(ISNUMBER('2-8-2'!M138), '2-8-2'!M138, "XXX")</f>
        <v>0.50960659317777779</v>
      </c>
      <c r="X138" s="189">
        <f>IF(ISNUMBER('3-1'!O137), '3-1'!O137, "XXX")</f>
        <v>0.16800000000000001</v>
      </c>
      <c r="Y138" s="189">
        <f>'3-2'!W137</f>
        <v>-1.6973744630000001</v>
      </c>
    </row>
    <row r="139" spans="1:25" ht="15">
      <c r="A139" s="155" t="s">
        <v>146</v>
      </c>
      <c r="B139" s="158" t="s">
        <v>146</v>
      </c>
      <c r="C139" s="189">
        <f>IF(ISNUMBER('1-1'!N139),'1-1'!N139, "XXX")</f>
        <v>7.2</v>
      </c>
      <c r="D139" s="189">
        <f>IF(UCDP!AE139, UCDP!AE139, "0.0")</f>
        <v>8.1031343604369465E-4</v>
      </c>
      <c r="E139" s="189">
        <f>IF(ISNUMBER('1-3'!Q139), '1-3'!Q139, IF(ISNUMBER('1-3'!P139), '1-3'!P139, IF(ISNUMBER('1-3'!O139), '1-3'!O139, "XXX")))</f>
        <v>71.904899993121461</v>
      </c>
      <c r="F139" s="189">
        <f>IF(ISNUMBER('1-4'!AU139),'1-4'!AU139, IF(ISNUMBER('1-4'!AV139),'1-4'!AV139, IF(ISNUMBER('1-4'!AT139),'1-4'!AT139, IF(ISNUMBER('1-4'!AS139),'1-4'!AS139, IF(ISNUMBER('1-4'!AR139),'1-4'!AR139, "XXX")))))</f>
        <v>3</v>
      </c>
      <c r="G139" s="189">
        <f>IF(ISNUMBER('1-5'!N138), '1-5'!N138, "XXX")</f>
        <v>6.4</v>
      </c>
      <c r="H139" s="189">
        <f>IF(ISNUMBER('2-1-1'!M139), '2-1-1'!M139, "XXX")</f>
        <v>0.44923129470578471</v>
      </c>
      <c r="I139" s="189">
        <f>IF(ISNUMBER('2-1-2'!G138),'2-1-2'!G138, IF(ISNUMBER('2-1-2'!F138),'2-1-2'!F138, IF(ISNUMBER('2-1-2'!H138),'2-1-2'!H138, "XXX")))</f>
        <v>0.24299999999999999</v>
      </c>
      <c r="J139" s="189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189">
        <f>IF(ISNUMBER('2-2-2'!M139),'2-2-2'!M139, "XXX")</f>
        <v>0.24100177291666663</v>
      </c>
      <c r="L139" s="189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189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189">
        <f>IF(ISNUMBER('2-4-1'!AB139),'2-4-1'!AB139,IF(ISNUMBER('2-4-1'!AC139),'2-4-1'!AC139,IF(ISNUMBER('2-4-1'!AA139),'2-4-1'!AA139,IF(ISNUMBER('2-4-1'!Z139),'2-4-1'!Z139,IF(ISNUMBER('2-4-1'!Y139),'2-4-1'!Y139,"XXX")))))</f>
        <v>1.7</v>
      </c>
      <c r="O139" s="189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189">
        <f>IF(ISNUMBER('2-5-1'!H371), '2-5-1'!H371, "XXX")</f>
        <v>3.066449463367462E-2</v>
      </c>
      <c r="Q139" s="189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189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189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189">
        <f>IF(ISNUMBER('2-7-1'!M139), '2-7-1'!M139, "XXX")</f>
        <v>0.43314652972222212</v>
      </c>
      <c r="U139" s="189">
        <f>IF(ISNUMBER('2-7-2'!M139), '2-7-2'!M139, "XXX")</f>
        <v>0.36</v>
      </c>
      <c r="V139" s="189">
        <f>IF(ISNUMBER('2-8-1'!M139), '2-8-1'!M139, "XXX")</f>
        <v>0.47065710583333326</v>
      </c>
      <c r="W139" s="189">
        <f>IF(ISNUMBER('2-8-2'!M139), '2-8-2'!M139, "XXX")</f>
        <v>0.53454436857777776</v>
      </c>
      <c r="X139" s="189">
        <f>IF(ISNUMBER('3-1'!O138), '3-1'!O138, "XXX")</f>
        <v>0.377</v>
      </c>
      <c r="Y139" s="189">
        <f>'3-2'!W138</f>
        <v>-0.43940278900000002</v>
      </c>
    </row>
    <row r="140" spans="1:25" ht="15">
      <c r="A140" s="155" t="s">
        <v>147</v>
      </c>
      <c r="B140" s="158" t="s">
        <v>147</v>
      </c>
      <c r="C140" s="189">
        <f>IF(ISNUMBER('1-1'!N140),'1-1'!N140, "XXX")</f>
        <v>3.2</v>
      </c>
      <c r="D140" s="189">
        <f>IF(UCDP!AE140, UCDP!AE140, "0.0")</f>
        <v>6.521853350577797E-3</v>
      </c>
      <c r="E140" s="189">
        <f>IF(ISNUMBER('1-3'!Q140), '1-3'!Q140, IF(ISNUMBER('1-3'!P140), '1-3'!P140, IF(ISNUMBER('1-3'!O140), '1-3'!O140, "XXX")))</f>
        <v>64.68619149110171</v>
      </c>
      <c r="F140" s="189">
        <f>IF(ISNUMBER('1-4'!AU140),'1-4'!AU140, IF(ISNUMBER('1-4'!AV140),'1-4'!AV140, IF(ISNUMBER('1-4'!AT140),'1-4'!AT140, IF(ISNUMBER('1-4'!AS140),'1-4'!AS140, IF(ISNUMBER('1-4'!AR140),'1-4'!AR140, "XXX")))))</f>
        <v>3</v>
      </c>
      <c r="G140" s="189">
        <f>IF(ISNUMBER('1-5'!N139), '1-5'!N139, "XXX")</f>
        <v>8.1</v>
      </c>
      <c r="H140" s="189">
        <f>IF(ISNUMBER('2-1-1'!M140), '2-1-1'!M140, "XXX")</f>
        <v>0.6783864315064031</v>
      </c>
      <c r="I140" s="189">
        <f>IF(ISNUMBER('2-1-2'!G139),'2-1-2'!G139, IF(ISNUMBER('2-1-2'!F139),'2-1-2'!F139, IF(ISNUMBER('2-1-2'!H139),'2-1-2'!H139, "XXX")))</f>
        <v>0.70040000000000002</v>
      </c>
      <c r="J140" s="189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189">
        <f>IF(ISNUMBER('2-2-2'!M140),'2-2-2'!M140, "XXX")</f>
        <v>0.60703094400000002</v>
      </c>
      <c r="L140" s="189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189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189">
        <f>IF(ISNUMBER('2-4-1'!AB140),'2-4-1'!AB140,IF(ISNUMBER('2-4-1'!AC140),'2-4-1'!AC140,IF(ISNUMBER('2-4-1'!AA140),'2-4-1'!AA140,IF(ISNUMBER('2-4-1'!Z140),'2-4-1'!Z140,IF(ISNUMBER('2-4-1'!Y140),'2-4-1'!Y140,"XXX")))))</f>
        <v>3</v>
      </c>
      <c r="O140" s="189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189">
        <f>IF(ISNUMBER('2-5-1'!H372), '2-5-1'!H372, "XXX")</f>
        <v>0.33828370571136473</v>
      </c>
      <c r="Q140" s="189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189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189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189">
        <f>IF(ISNUMBER('2-7-1'!M140), '2-7-1'!M140, "XXX")</f>
        <v>0.54689896372222224</v>
      </c>
      <c r="U140" s="189">
        <f>IF(ISNUMBER('2-7-2'!M140), '2-7-2'!M140, "XXX")</f>
        <v>0.36</v>
      </c>
      <c r="V140" s="189">
        <f>IF(ISNUMBER('2-8-1'!M140), '2-8-1'!M140, "XXX")</f>
        <v>0.53602601864814825</v>
      </c>
      <c r="W140" s="189">
        <f>IF(ISNUMBER('2-8-2'!M140), '2-8-2'!M140, "XXX")</f>
        <v>0.54826958971111117</v>
      </c>
      <c r="X140" s="189">
        <f>IF(ISNUMBER('3-1'!O139), '3-1'!O139, "XXX")</f>
        <v>0.2</v>
      </c>
      <c r="Y140" s="189">
        <f>'3-2'!W139</f>
        <v>-0.76005291900000005</v>
      </c>
    </row>
    <row r="141" spans="1:25" ht="15">
      <c r="A141" s="155" t="s">
        <v>148</v>
      </c>
      <c r="B141" s="158" t="s">
        <v>148</v>
      </c>
      <c r="C141" s="189">
        <f>IF(ISNUMBER('1-1'!N141),'1-1'!N141, "XXX")</f>
        <v>9.1999999999999993</v>
      </c>
      <c r="D141" s="189" t="str">
        <f>IF(UCDP!AE141, UCDP!AE141, "0.0")</f>
        <v>0.0</v>
      </c>
      <c r="E141" s="190">
        <f>'1-3'!J141</f>
        <v>69.166666666666671</v>
      </c>
      <c r="F141" s="189">
        <f>IF(ISNUMBER('1-4'!AU141),'1-4'!AU141, IF(ISNUMBER('1-4'!AV141),'1-4'!AV141, IF(ISNUMBER('1-4'!AT141),'1-4'!AT141, IF(ISNUMBER('1-4'!AS141),'1-4'!AS141, IF(ISNUMBER('1-4'!AR141),'1-4'!AR141, "XXX")))))</f>
        <v>1</v>
      </c>
      <c r="G141" s="189">
        <f>IF(ISNUMBER('1-5'!N140), '1-5'!N140, "XXX")</f>
        <v>4.7</v>
      </c>
      <c r="H141" s="189" t="str">
        <f>IF(ISNUMBER('2-1-1'!M141), '2-1-1'!M141, "XXX")</f>
        <v>XXX</v>
      </c>
      <c r="I141" s="189">
        <f>IF(ISNUMBER('2-1-2'!G140),'2-1-2'!G140, IF(ISNUMBER('2-1-2'!F140),'2-1-2'!F140, IF(ISNUMBER('2-1-2'!H140),'2-1-2'!H140, "XXX")))</f>
        <v>0.39350000000000002</v>
      </c>
      <c r="J141" s="189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189" t="str">
        <f>IF(ISNUMBER('2-2-2'!M141),'2-2-2'!M141, "XXX")</f>
        <v>XXX</v>
      </c>
      <c r="L141" s="189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189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189">
        <f>IF(ISNUMBER('2-4-1'!AB141),'2-4-1'!AB141,IF(ISNUMBER('2-4-1'!AC141),'2-4-1'!AC141,IF(ISNUMBER('2-4-1'!AA141),'2-4-1'!AA141,IF(ISNUMBER('2-4-1'!Z141),'2-4-1'!Z141,IF(ISNUMBER('2-4-1'!Y141),'2-4-1'!Y141,"XXX")))))</f>
        <v>8</v>
      </c>
      <c r="O141" s="189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189">
        <f>IF(ISNUMBER('2-5-1'!H373), '2-5-1'!H373, "XXX")</f>
        <v>1</v>
      </c>
      <c r="Q141" s="189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189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189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189" t="str">
        <f>IF(ISNUMBER('2-7-1'!M141), '2-7-1'!M141, "XXX")</f>
        <v>XXX</v>
      </c>
      <c r="U141" s="189" t="str">
        <f>IF(ISNUMBER('2-7-2'!M141), '2-7-2'!M141, "XXX")</f>
        <v>XXX</v>
      </c>
      <c r="V141" s="189" t="str">
        <f>IF(ISNUMBER('2-8-1'!M141), '2-8-1'!M141, "XXX")</f>
        <v>XXX</v>
      </c>
      <c r="W141" s="189" t="str">
        <f>IF(ISNUMBER('2-8-2'!M141), '2-8-2'!M141, "XXX")</f>
        <v>XXX</v>
      </c>
      <c r="X141" s="189">
        <f>IF(ISNUMBER('3-1'!O140), '3-1'!O140, "XXX")</f>
        <v>0.68400000000000005</v>
      </c>
      <c r="Y141" s="189">
        <f>'3-2'!W140</f>
        <v>0.42622053599999998</v>
      </c>
    </row>
    <row r="142" spans="1:25" ht="15">
      <c r="A142" s="155" t="s">
        <v>149</v>
      </c>
      <c r="B142" s="158" t="s">
        <v>149</v>
      </c>
      <c r="C142" s="189">
        <f>IF(ISNUMBER('1-1'!N142),'1-1'!N142, "XXX")</f>
        <v>6</v>
      </c>
      <c r="D142" s="189" t="str">
        <f>IF(UCDP!AE142, UCDP!AE142, "0.0")</f>
        <v>0.0</v>
      </c>
      <c r="E142" s="189" t="str">
        <f>IF(ISNUMBER('1-3'!Q142), '1-3'!Q142, IF(ISNUMBER('1-3'!P142), '1-3'!P142, IF(ISNUMBER('1-3'!O142), '1-3'!O142, "XXX")))</f>
        <v>XXX</v>
      </c>
      <c r="F142" s="189">
        <f>IF(ISNUMBER('1-4'!AU142),'1-4'!AU142, IF(ISNUMBER('1-4'!AV142),'1-4'!AV142, IF(ISNUMBER('1-4'!AT142),'1-4'!AT142, IF(ISNUMBER('1-4'!AS142),'1-4'!AS142, IF(ISNUMBER('1-4'!AR142),'1-4'!AR142, "XXX")))))</f>
        <v>3</v>
      </c>
      <c r="G142" s="189">
        <f>IF(ISNUMBER('1-5'!N141), '1-5'!N141, "XXX")</f>
        <v>7.2</v>
      </c>
      <c r="H142" s="189" t="str">
        <f>IF(ISNUMBER('2-1-1'!M142), '2-1-1'!M142, "XXX")</f>
        <v>XXX</v>
      </c>
      <c r="I142" s="189">
        <f>IF(ISNUMBER('2-1-2'!G141),'2-1-2'!G141, IF(ISNUMBER('2-1-2'!F141),'2-1-2'!F141, IF(ISNUMBER('2-1-2'!H141),'2-1-2'!H141, "XXX")))</f>
        <v>0.25319999999999998</v>
      </c>
      <c r="J142" s="189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189" t="str">
        <f>IF(ISNUMBER('2-2-2'!M142),'2-2-2'!M142, "XXX")</f>
        <v>XXX</v>
      </c>
      <c r="L142" s="189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189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189">
        <f>IF(ISNUMBER('2-4-1'!AB142),'2-4-1'!AB142,IF(ISNUMBER('2-4-1'!AC142),'2-4-1'!AC142,IF(ISNUMBER('2-4-1'!AA142),'2-4-1'!AA142,IF(ISNUMBER('2-4-1'!Z142),'2-4-1'!Z142,IF(ISNUMBER('2-4-1'!Y142),'2-4-1'!Y142,"XXX")))))</f>
        <v>0.1</v>
      </c>
      <c r="O142" s="189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189">
        <f>IF(ISNUMBER('2-5-1'!H374), '2-5-1'!H374, "XXX")</f>
        <v>2.8606596589088439E-2</v>
      </c>
      <c r="Q142" s="189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189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189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189" t="str">
        <f>IF(ISNUMBER('2-7-1'!M142), '2-7-1'!M142, "XXX")</f>
        <v>XXX</v>
      </c>
      <c r="U142" s="189" t="str">
        <f>IF(ISNUMBER('2-7-2'!M142), '2-7-2'!M142, "XXX")</f>
        <v>XXX</v>
      </c>
      <c r="V142" s="189" t="str">
        <f>IF(ISNUMBER('2-8-1'!M142), '2-8-1'!M142, "XXX")</f>
        <v>XXX</v>
      </c>
      <c r="W142" s="189" t="str">
        <f>IF(ISNUMBER('2-8-2'!M142), '2-8-2'!M142, "XXX")</f>
        <v>XXX</v>
      </c>
      <c r="X142" s="189">
        <f>IF(ISNUMBER('3-1'!O141), '3-1'!O141, "XXX")</f>
        <v>0.373</v>
      </c>
      <c r="Y142" s="189">
        <f>'3-2'!W141</f>
        <v>-0.64588809000000003</v>
      </c>
    </row>
    <row r="143" spans="1:25" ht="15">
      <c r="A143" s="155" t="s">
        <v>150</v>
      </c>
      <c r="B143" s="158" t="s">
        <v>150</v>
      </c>
      <c r="C143" s="189">
        <f>IF(ISNUMBER('1-1'!N143),'1-1'!N143, "XXX")</f>
        <v>3.1</v>
      </c>
      <c r="D143" s="189" t="str">
        <f>IF(UCDP!AE143, UCDP!AE143, "0.0")</f>
        <v>0.0</v>
      </c>
      <c r="E143" s="189">
        <f>IF(ISNUMBER('1-3'!Q143), '1-3'!Q143, IF(ISNUMBER('1-3'!P143), '1-3'!P143, IF(ISNUMBER('1-3'!O143), '1-3'!O143, "XXX")))</f>
        <v>43.462626775000004</v>
      </c>
      <c r="F143" s="189">
        <f>IF(ISNUMBER('1-4'!AU143),'1-4'!AU143, IF(ISNUMBER('1-4'!AV143),'1-4'!AV143, IF(ISNUMBER('1-4'!AT143),'1-4'!AT143, IF(ISNUMBER('1-4'!AS143),'1-4'!AS143, IF(ISNUMBER('1-4'!AR143),'1-4'!AR143, "XXX")))))</f>
        <v>1</v>
      </c>
      <c r="G143" s="189">
        <f>IF(ISNUMBER('1-5'!N142), '1-5'!N142, "XXX")</f>
        <v>3.6</v>
      </c>
      <c r="H143" s="189">
        <f>IF(ISNUMBER('2-1-1'!M143), '2-1-1'!M143, "XXX")</f>
        <v>0.58012385290599822</v>
      </c>
      <c r="I143" s="189">
        <f>IF(ISNUMBER('2-1-2'!G142),'2-1-2'!G142, IF(ISNUMBER('2-1-2'!F142),'2-1-2'!F142, IF(ISNUMBER('2-1-2'!H142),'2-1-2'!H142, "XXX")))</f>
        <v>0.68030000000000002</v>
      </c>
      <c r="J143" s="189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189">
        <f>IF(ISNUMBER('2-2-2'!M143),'2-2-2'!M143, "XXX")</f>
        <v>0.47616700333333328</v>
      </c>
      <c r="L143" s="189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189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189">
        <f>IF(ISNUMBER('2-4-1'!AB143),'2-4-1'!AB143,IF(ISNUMBER('2-4-1'!AC143),'2-4-1'!AC143,IF(ISNUMBER('2-4-1'!AA143),'2-4-1'!AA143,IF(ISNUMBER('2-4-1'!Z143),'2-4-1'!Z143,IF(ISNUMBER('2-4-1'!Y143),'2-4-1'!Y143,"XXX")))))</f>
        <v>5.4</v>
      </c>
      <c r="O143" s="189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189">
        <f>IF(ISNUMBER('2-5-1'!H375), '2-5-1'!H375, "XXX")</f>
        <v>0.76183004379272456</v>
      </c>
      <c r="Q143" s="189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189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189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189">
        <f>IF(ISNUMBER('2-7-1'!M143), '2-7-1'!M143, "XXX")</f>
        <v>0.45377088655555553</v>
      </c>
      <c r="U143" s="189">
        <f>IF(ISNUMBER('2-7-2'!M143), '2-7-2'!M143, "XXX")</f>
        <v>0.41</v>
      </c>
      <c r="V143" s="189">
        <f>IF(ISNUMBER('2-8-1'!M143), '2-8-1'!M143, "XXX")</f>
        <v>0.45592880251851853</v>
      </c>
      <c r="W143" s="189">
        <f>IF(ISNUMBER('2-8-2'!M143), '2-8-2'!M143, "XXX")</f>
        <v>0.40287990700000004</v>
      </c>
      <c r="X143" s="189">
        <f>IF(ISNUMBER('3-1'!O142), '3-1'!O142, "XXX")</f>
        <v>0.751</v>
      </c>
      <c r="Y143" s="189">
        <f>'3-2'!W142</f>
        <v>0.66371148800000002</v>
      </c>
    </row>
    <row r="144" spans="1:25" ht="15">
      <c r="A144" s="155" t="s">
        <v>151</v>
      </c>
      <c r="B144" s="158" t="s">
        <v>151</v>
      </c>
      <c r="C144" s="189">
        <f>IF(ISNUMBER('1-1'!N144),'1-1'!N144, "XXX")</f>
        <v>5.8</v>
      </c>
      <c r="D144" s="189" t="str">
        <f>IF(UCDP!AE144, UCDP!AE144, "0.0")</f>
        <v>0.0</v>
      </c>
      <c r="E144" s="189">
        <f>IF(ISNUMBER('1-3'!Q144), '1-3'!Q144, IF(ISNUMBER('1-3'!P144), '1-3'!P144, IF(ISNUMBER('1-3'!O144), '1-3'!O144, "XXX")))</f>
        <v>77.926722139703401</v>
      </c>
      <c r="F144" s="189">
        <f>IF(ISNUMBER('1-4'!AU144),'1-4'!AU144, IF(ISNUMBER('1-4'!AV144),'1-4'!AV144, IF(ISNUMBER('1-4'!AT144),'1-4'!AT144, IF(ISNUMBER('1-4'!AS144),'1-4'!AS144, IF(ISNUMBER('1-4'!AR144),'1-4'!AR144, "XXX")))))</f>
        <v>3</v>
      </c>
      <c r="G144" s="189">
        <f>IF(ISNUMBER('1-5'!N143), '1-5'!N143, "XXX")</f>
        <v>5.9</v>
      </c>
      <c r="H144" s="189">
        <f>IF(ISNUMBER('2-1-1'!M144), '2-1-1'!M144, "XXX")</f>
        <v>0.62744217582344264</v>
      </c>
      <c r="I144" s="189">
        <f>IF(ISNUMBER('2-1-2'!G143),'2-1-2'!G143, IF(ISNUMBER('2-1-2'!F143),'2-1-2'!F143, IF(ISNUMBER('2-1-2'!H143),'2-1-2'!H143, "XXX")))</f>
        <v>0.63690000000000002</v>
      </c>
      <c r="J144" s="189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189">
        <f>IF(ISNUMBER('2-2-2'!M144),'2-2-2'!M144, "XXX")</f>
        <v>0.59879231858333337</v>
      </c>
      <c r="L144" s="189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189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189">
        <f>IF(ISNUMBER('2-4-1'!AB144),'2-4-1'!AB144,IF(ISNUMBER('2-4-1'!AC144),'2-4-1'!AC144,IF(ISNUMBER('2-4-1'!AA144),'2-4-1'!AA144,IF(ISNUMBER('2-4-1'!Z144),'2-4-1'!Z144,IF(ISNUMBER('2-4-1'!Y144),'2-4-1'!Y144,"XXX")))))</f>
        <v>7.5</v>
      </c>
      <c r="O144" s="189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189">
        <f>IF(ISNUMBER('2-5-1'!H376), '2-5-1'!H376, "XXX")</f>
        <v>0.15036736726760863</v>
      </c>
      <c r="Q144" s="189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189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189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189">
        <f>IF(ISNUMBER('2-7-1'!M144), '2-7-1'!M144, "XXX")</f>
        <v>0.48031710783333331</v>
      </c>
      <c r="U144" s="189">
        <f>IF(ISNUMBER('2-7-2'!M144), '2-7-2'!M144, "XXX")</f>
        <v>0.43</v>
      </c>
      <c r="V144" s="189">
        <f>IF(ISNUMBER('2-8-1'!M144), '2-8-1'!M144, "XXX")</f>
        <v>0.53001101809259266</v>
      </c>
      <c r="W144" s="189">
        <f>IF(ISNUMBER('2-8-2'!M144), '2-8-2'!M144, "XXX")</f>
        <v>0.5233257942777777</v>
      </c>
      <c r="X144" s="189">
        <f>IF(ISNUMBER('3-1'!O143), '3-1'!O143, "XXX")</f>
        <v>0.73</v>
      </c>
      <c r="Y144" s="189">
        <f>'3-2'!W143</f>
        <v>0.33773913999999999</v>
      </c>
    </row>
    <row r="145" spans="1:25" ht="15">
      <c r="A145" s="155" t="s">
        <v>152</v>
      </c>
      <c r="B145" s="158" t="s">
        <v>152</v>
      </c>
      <c r="C145" s="189">
        <f>IF(ISNUMBER('1-1'!N145),'1-1'!N145, "XXX")</f>
        <v>5.0999999999999996</v>
      </c>
      <c r="D145" s="189">
        <f>IF(UCDP!AE145, UCDP!AE145, "0.0")</f>
        <v>7.9765137808741671E-2</v>
      </c>
      <c r="E145" s="189">
        <f>IF(ISNUMBER('1-3'!Q145), '1-3'!Q145, IF(ISNUMBER('1-3'!P145), '1-3'!P145, IF(ISNUMBER('1-3'!O145), '1-3'!O145, "XXX")))</f>
        <v>60.952423087584748</v>
      </c>
      <c r="F145" s="189">
        <f>IF(ISNUMBER('1-4'!AU145),'1-4'!AU145, IF(ISNUMBER('1-4'!AV145),'1-4'!AV145, IF(ISNUMBER('1-4'!AT145),'1-4'!AT145, IF(ISNUMBER('1-4'!AS145),'1-4'!AS145, IF(ISNUMBER('1-4'!AR145),'1-4'!AR145, "XXX")))))</f>
        <v>4</v>
      </c>
      <c r="G145" s="189">
        <f>IF(ISNUMBER('1-5'!N144), '1-5'!N144, "XXX")</f>
        <v>8.1</v>
      </c>
      <c r="H145" s="189">
        <f>IF(ISNUMBER('2-1-1'!M145), '2-1-1'!M145, "XXX")</f>
        <v>0.74270642832615108</v>
      </c>
      <c r="I145" s="189">
        <f>IF(ISNUMBER('2-1-2'!G144),'2-1-2'!G144, IF(ISNUMBER('2-1-2'!F144),'2-1-2'!F144, IF(ISNUMBER('2-1-2'!H144),'2-1-2'!H144, "XXX")))</f>
        <v>0.628</v>
      </c>
      <c r="J145" s="189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189">
        <f>IF(ISNUMBER('2-2-2'!M145),'2-2-2'!M145, "XXX")</f>
        <v>0.51359498895833333</v>
      </c>
      <c r="L145" s="189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189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189">
        <f>IF(ISNUMBER('2-4-1'!AB145),'2-4-1'!AB145,IF(ISNUMBER('2-4-1'!AC145),'2-4-1'!AC145,IF(ISNUMBER('2-4-1'!AA145),'2-4-1'!AA145,IF(ISNUMBER('2-4-1'!Z145),'2-4-1'!Z145,IF(ISNUMBER('2-4-1'!Y145),'2-4-1'!Y145,"XXX")))))</f>
        <v>9.9</v>
      </c>
      <c r="O145" s="189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189">
        <f>IF(ISNUMBER('2-5-1'!H377), '2-5-1'!H377, "XXX")</f>
        <v>0.22678444385528565</v>
      </c>
      <c r="Q145" s="189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189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189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189">
        <f>IF(ISNUMBER('2-7-1'!M145), '2-7-1'!M145, "XXX")</f>
        <v>0.59589704405555555</v>
      </c>
      <c r="U145" s="189">
        <f>IF(ISNUMBER('2-7-2'!M145), '2-7-2'!M145, "XXX")</f>
        <v>0.41</v>
      </c>
      <c r="V145" s="189">
        <f>IF(ISNUMBER('2-8-1'!M145), '2-8-1'!M145, "XXX")</f>
        <v>0.53540054959259253</v>
      </c>
      <c r="W145" s="189">
        <f>IF(ISNUMBER('2-8-2'!M145), '2-8-2'!M145, "XXX")</f>
        <v>0.57142608033333342</v>
      </c>
      <c r="X145" s="189">
        <f>IF(ISNUMBER('3-1'!O144), '3-1'!O144, "XXX")</f>
        <v>0.28899999999999998</v>
      </c>
      <c r="Y145" s="189">
        <f>'3-2'!W144</f>
        <v>-0.74833679200000003</v>
      </c>
    </row>
    <row r="146" spans="1:25" ht="15">
      <c r="A146" s="155" t="s">
        <v>153</v>
      </c>
      <c r="B146" s="158" t="s">
        <v>153</v>
      </c>
      <c r="C146" s="189">
        <f>IF(ISNUMBER('1-1'!N146),'1-1'!N146, "XXX")</f>
        <v>7.5</v>
      </c>
      <c r="D146" s="189">
        <f>IF(UCDP!AE146, UCDP!AE146, "0.0")</f>
        <v>3.9483381966395621E-2</v>
      </c>
      <c r="E146" s="189">
        <f>IF(ISNUMBER('1-3'!Q146), '1-3'!Q146, IF(ISNUMBER('1-3'!P146), '1-3'!P146, IF(ISNUMBER('1-3'!O146), '1-3'!O146, "XXX")))</f>
        <v>63.543652866920901</v>
      </c>
      <c r="F146" s="189">
        <f>IF(ISNUMBER('1-4'!AU146),'1-4'!AU146, IF(ISNUMBER('1-4'!AV146),'1-4'!AV146, IF(ISNUMBER('1-4'!AT146),'1-4'!AT146, IF(ISNUMBER('1-4'!AS146),'1-4'!AS146, IF(ISNUMBER('1-4'!AR146),'1-4'!AR146, "XXX")))))</f>
        <v>3</v>
      </c>
      <c r="G146" s="189">
        <f>IF(ISNUMBER('1-5'!N145), '1-5'!N145, "XXX")</f>
        <v>8</v>
      </c>
      <c r="H146" s="189">
        <f>IF(ISNUMBER('2-1-1'!M146), '2-1-1'!M146, "XXX")</f>
        <v>0.47880916625993253</v>
      </c>
      <c r="I146" s="189">
        <f>IF(ISNUMBER('2-1-2'!G145),'2-1-2'!G145, IF(ISNUMBER('2-1-2'!F145),'2-1-2'!F145, IF(ISNUMBER('2-1-2'!H145),'2-1-2'!H145, "XXX")))</f>
        <v>0.2278</v>
      </c>
      <c r="J146" s="189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189">
        <f>IF(ISNUMBER('2-2-2'!M146),'2-2-2'!M146, "XXX")</f>
        <v>0.23886926975000006</v>
      </c>
      <c r="L146" s="189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189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189">
        <f>IF(ISNUMBER('2-4-1'!AB146),'2-4-1'!AB146,IF(ISNUMBER('2-4-1'!AC146),'2-4-1'!AC146,IF(ISNUMBER('2-4-1'!AA146),'2-4-1'!AA146,IF(ISNUMBER('2-4-1'!Z146),'2-4-1'!Z146,IF(ISNUMBER('2-4-1'!Y146),'2-4-1'!Y146,"XXX")))))</f>
        <v>0.7</v>
      </c>
      <c r="O146" s="189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189">
        <f>IF(ISNUMBER('2-5-1'!H378), '2-5-1'!H378, "XXX")</f>
        <v>0.12002218961715698</v>
      </c>
      <c r="Q146" s="189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189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189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189">
        <f>IF(ISNUMBER('2-7-1'!M146), '2-7-1'!M146, "XXX")</f>
        <v>0.42176983616666669</v>
      </c>
      <c r="U146" s="189">
        <f>IF(ISNUMBER('2-7-2'!M146), '2-7-2'!M146, "XXX")</f>
        <v>0.26</v>
      </c>
      <c r="V146" s="189">
        <f>IF(ISNUMBER('2-8-1'!M146), '2-8-1'!M146, "XXX")</f>
        <v>0.44571071642592591</v>
      </c>
      <c r="W146" s="189">
        <f>IF(ISNUMBER('2-8-2'!M146), '2-8-2'!M146, "XXX")</f>
        <v>0.5016512473111111</v>
      </c>
      <c r="X146" s="189">
        <f>IF(ISNUMBER('3-1'!O145), '3-1'!O145, "XXX")</f>
        <v>0.3</v>
      </c>
      <c r="Y146" s="189">
        <f>'3-2'!W145</f>
        <v>-0.56175309399999995</v>
      </c>
    </row>
    <row r="147" spans="1:25" ht="15">
      <c r="A147" s="155" t="s">
        <v>154</v>
      </c>
      <c r="B147" s="158" t="s">
        <v>154</v>
      </c>
      <c r="C147" s="189">
        <f>IF(ISNUMBER('1-1'!N147),'1-1'!N147, "XXX")</f>
        <v>8.4</v>
      </c>
      <c r="D147" s="189" t="str">
        <f>IF(UCDP!AE147, UCDP!AE147, "0.0")</f>
        <v>0.0</v>
      </c>
      <c r="E147" s="189">
        <f>IF(ISNUMBER('1-3'!Q147), '1-3'!Q147, IF(ISNUMBER('1-3'!P147), '1-3'!P147, IF(ISNUMBER('1-3'!O147), '1-3'!O147, "XXX")))</f>
        <v>62.623154162288138</v>
      </c>
      <c r="F147" s="189">
        <f>IF(ISNUMBER('1-4'!AU147),'1-4'!AU147, IF(ISNUMBER('1-4'!AV147),'1-4'!AV147, IF(ISNUMBER('1-4'!AT147),'1-4'!AT147, IF(ISNUMBER('1-4'!AS147),'1-4'!AS147, IF(ISNUMBER('1-4'!AR147),'1-4'!AR147, "XXX")))))</f>
        <v>2</v>
      </c>
      <c r="G147" s="189">
        <f>IF(ISNUMBER('1-5'!N146), '1-5'!N146, "XXX")</f>
        <v>6.6</v>
      </c>
      <c r="H147" s="189">
        <f>IF(ISNUMBER('2-1-1'!M147), '2-1-1'!M147, "XXX")</f>
        <v>0.70336134468346856</v>
      </c>
      <c r="I147" s="189">
        <f>IF(ISNUMBER('2-1-2'!G146),'2-1-2'!G146, IF(ISNUMBER('2-1-2'!F146),'2-1-2'!F146, IF(ISNUMBER('2-1-2'!H146),'2-1-2'!H146, "XXX")))</f>
        <v>0.59419999999999995</v>
      </c>
      <c r="J147" s="189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189">
        <f>IF(ISNUMBER('2-2-2'!M147),'2-2-2'!M147, "XXX")</f>
        <v>0.72577346966666667</v>
      </c>
      <c r="L147" s="189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189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189">
        <f>IF(ISNUMBER('2-4-1'!AB147),'2-4-1'!AB147,IF(ISNUMBER('2-4-1'!AC147),'2-4-1'!AC147,IF(ISNUMBER('2-4-1'!AA147),'2-4-1'!AA147,IF(ISNUMBER('2-4-1'!Z147),'2-4-1'!Z147,IF(ISNUMBER('2-4-1'!Y147),'2-4-1'!Y147,"XXX")))))</f>
        <v>16.2</v>
      </c>
      <c r="O147" s="189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189">
        <f>IF(ISNUMBER('2-5-1'!H379), '2-5-1'!H379, "XXX")</f>
        <v>1</v>
      </c>
      <c r="Q147" s="189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189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189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189">
        <f>IF(ISNUMBER('2-7-1'!M147), '2-7-1'!M147, "XXX")</f>
        <v>0.42120033633333326</v>
      </c>
      <c r="U147" s="189">
        <f>IF(ISNUMBER('2-7-2'!M147), '2-7-2'!M147, "XXX")</f>
        <v>0.32</v>
      </c>
      <c r="V147" s="189">
        <f>IF(ISNUMBER('2-8-1'!M147), '2-8-1'!M147, "XXX")</f>
        <v>0.49183500696296301</v>
      </c>
      <c r="W147" s="189">
        <f>IF(ISNUMBER('2-8-2'!M147), '2-8-2'!M147, "XXX")</f>
        <v>0.5078547266222222</v>
      </c>
      <c r="X147" s="189">
        <f>IF(ISNUMBER('3-1'!O146), '3-1'!O146, "XXX")</f>
        <v>0.48899999999999999</v>
      </c>
      <c r="Y147" s="189">
        <f>'3-2'!W146</f>
        <v>9.7666137E-2</v>
      </c>
    </row>
    <row r="148" spans="1:25" ht="15">
      <c r="A148" s="155" t="s">
        <v>155</v>
      </c>
      <c r="B148" s="158" t="s">
        <v>155</v>
      </c>
      <c r="C148" s="189">
        <f>IF(ISNUMBER('1-1'!N148),'1-1'!N148, "XXX")</f>
        <v>2.1</v>
      </c>
      <c r="D148" s="189" t="str">
        <f>IF(UCDP!AE148, UCDP!AE148, "0.0")</f>
        <v>0.0</v>
      </c>
      <c r="E148" s="189">
        <f>IF(ISNUMBER('1-3'!Q148), '1-3'!Q148, IF(ISNUMBER('1-3'!P148), '1-3'!P148, IF(ISNUMBER('1-3'!O148), '1-3'!O148, "XXX")))</f>
        <v>92.792349658333336</v>
      </c>
      <c r="F148" s="189">
        <f>IF(ISNUMBER('1-4'!AU148),'1-4'!AU148, IF(ISNUMBER('1-4'!AV148),'1-4'!AV148, IF(ISNUMBER('1-4'!AT148),'1-4'!AT148, IF(ISNUMBER('1-4'!AS148),'1-4'!AS148, IF(ISNUMBER('1-4'!AR148),'1-4'!AR148, "XXX")))))</f>
        <v>3</v>
      </c>
      <c r="G148" s="189">
        <f>IF(ISNUMBER('1-5'!N147), '1-5'!N147, "XXX")</f>
        <v>7.6</v>
      </c>
      <c r="H148" s="189">
        <f>IF(ISNUMBER('2-1-1'!M148), '2-1-1'!M148, "XXX")</f>
        <v>0.8848554173222215</v>
      </c>
      <c r="I148" s="189">
        <f>IF(ISNUMBER('2-1-2'!G147),'2-1-2'!G147, IF(ISNUMBER('2-1-2'!F147),'2-1-2'!F147, IF(ISNUMBER('2-1-2'!H147),'2-1-2'!H147, "XXX")))</f>
        <v>0.93440000000000001</v>
      </c>
      <c r="J148" s="189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189">
        <f>IF(ISNUMBER('2-2-2'!M148),'2-2-2'!M148, "XXX")</f>
        <v>0.65933051116666663</v>
      </c>
      <c r="L148" s="189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189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189">
        <f>IF(ISNUMBER('2-4-1'!AB148),'2-4-1'!AB148,IF(ISNUMBER('2-4-1'!AC148),'2-4-1'!AC148,IF(ISNUMBER('2-4-1'!AA148),'2-4-1'!AA148,IF(ISNUMBER('2-4-1'!Z148),'2-4-1'!Z148,IF(ISNUMBER('2-4-1'!Y148),'2-4-1'!Y148,"XXX")))))</f>
        <v>2.2000000000000002</v>
      </c>
      <c r="O148" s="189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189" t="str">
        <f>IF(ISNUMBER('2-5-1'!H380), '2-5-1'!H380, "XXX")</f>
        <v>XXX</v>
      </c>
      <c r="Q148" s="189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189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189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189">
        <f>IF(ISNUMBER('2-7-1'!M148), '2-7-1'!M148, "XXX")</f>
        <v>0.75619829494444446</v>
      </c>
      <c r="U148" s="189">
        <f>IF(ISNUMBER('2-7-2'!M148), '2-7-2'!M148, "XXX")</f>
        <v>0.7</v>
      </c>
      <c r="V148" s="189">
        <f>IF(ISNUMBER('2-8-1'!M148), '2-8-1'!M148, "XXX")</f>
        <v>0.70790839196296307</v>
      </c>
      <c r="W148" s="189">
        <f>IF(ISNUMBER('2-8-2'!M148), '2-8-2'!M148, "XXX")</f>
        <v>0.80012183722222219</v>
      </c>
      <c r="X148" s="189">
        <f>IF(ISNUMBER('3-1'!O147), '3-1'!O147, "XXX")</f>
        <v>9.5000000000000001E-2</v>
      </c>
      <c r="Y148" s="189">
        <f>'3-2'!W147</f>
        <v>-1.049629092</v>
      </c>
    </row>
    <row r="149" spans="1:25" ht="15">
      <c r="A149" s="155" t="s">
        <v>156</v>
      </c>
      <c r="B149" s="158" t="s">
        <v>156</v>
      </c>
      <c r="C149" s="189">
        <f>IF(ISNUMBER('1-1'!N149),'1-1'!N149, "XXX")</f>
        <v>2</v>
      </c>
      <c r="D149" s="189" t="str">
        <f>IF(UCDP!AE149, UCDP!AE149, "0.0")</f>
        <v>0.0</v>
      </c>
      <c r="E149" s="189">
        <f>IF(ISNUMBER('1-3'!Q149), '1-3'!Q149, IF(ISNUMBER('1-3'!P149), '1-3'!P149, IF(ISNUMBER('1-3'!O149), '1-3'!O149, "XXX")))</f>
        <v>79.354133384505644</v>
      </c>
      <c r="F149" s="189">
        <f>IF(ISNUMBER('1-4'!AU149),'1-4'!AU149, IF(ISNUMBER('1-4'!AV149),'1-4'!AV149, IF(ISNUMBER('1-4'!AT149),'1-4'!AT149, IF(ISNUMBER('1-4'!AS149),'1-4'!AS149, IF(ISNUMBER('1-4'!AR149),'1-4'!AR149, "XXX")))))</f>
        <v>1</v>
      </c>
      <c r="G149" s="189">
        <f>IF(ISNUMBER('1-5'!N148), '1-5'!N148, "XXX")</f>
        <v>1.5</v>
      </c>
      <c r="H149" s="189">
        <f>IF(ISNUMBER('2-1-1'!M149), '2-1-1'!M149, "XXX")</f>
        <v>0.8888697761088542</v>
      </c>
      <c r="I149" s="189">
        <f>IF(ISNUMBER('2-1-2'!G148),'2-1-2'!G148, IF(ISNUMBER('2-1-2'!F148),'2-1-2'!F148, IF(ISNUMBER('2-1-2'!H148),'2-1-2'!H148, "XXX")))</f>
        <v>0.91949999999999998</v>
      </c>
      <c r="J149" s="189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189">
        <f>IF(ISNUMBER('2-2-2'!M149),'2-2-2'!M149, "XXX")</f>
        <v>0.75363585554166679</v>
      </c>
      <c r="L149" s="189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189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189">
        <f>IF(ISNUMBER('2-4-1'!AB149),'2-4-1'!AB149,IF(ISNUMBER('2-4-1'!AC149),'2-4-1'!AC149,IF(ISNUMBER('2-4-1'!AA149),'2-4-1'!AA149,IF(ISNUMBER('2-4-1'!Z149),'2-4-1'!Z149,IF(ISNUMBER('2-4-1'!Y149),'2-4-1'!Y149,"XXX")))))</f>
        <v>15.1</v>
      </c>
      <c r="O149" s="189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189">
        <f>IF(ISNUMBER('2-5-1'!H381), '2-5-1'!H381, "XXX")</f>
        <v>1</v>
      </c>
      <c r="Q149" s="189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189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189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189">
        <f>IF(ISNUMBER('2-7-1'!M149), '2-7-1'!M149, "XXX")</f>
        <v>0.78480403155555567</v>
      </c>
      <c r="U149" s="189">
        <f>IF(ISNUMBER('2-7-2'!M149), '2-7-2'!M149, "XXX")</f>
        <v>0.8</v>
      </c>
      <c r="V149" s="189">
        <f>IF(ISNUMBER('2-8-1'!M149), '2-8-1'!M149, "XXX")</f>
        <v>0.64316482898148153</v>
      </c>
      <c r="W149" s="189">
        <f>IF(ISNUMBER('2-8-2'!M149), '2-8-2'!M149, "XXX")</f>
        <v>0.7399673395555556</v>
      </c>
      <c r="X149" s="189">
        <f>IF(ISNUMBER('3-1'!O148), '3-1'!O148, "XXX")</f>
        <v>0.87</v>
      </c>
      <c r="Y149" s="189">
        <f>'3-2'!W148</f>
        <v>1.322217464</v>
      </c>
    </row>
    <row r="150" spans="1:25" ht="15">
      <c r="A150" s="155" t="s">
        <v>157</v>
      </c>
      <c r="B150" s="158" t="s">
        <v>157</v>
      </c>
      <c r="C150" s="189">
        <f>IF(ISNUMBER('1-1'!N150),'1-1'!N150, "XXX")</f>
        <v>1.6</v>
      </c>
      <c r="D150" s="189" t="str">
        <f>IF(UCDP!AE150, UCDP!AE150, "0.0")</f>
        <v>0.0</v>
      </c>
      <c r="E150" s="189">
        <f>IF(ISNUMBER('1-3'!Q150), '1-3'!Q150, IF(ISNUMBER('1-3'!P150), '1-3'!P150, IF(ISNUMBER('1-3'!O150), '1-3'!O150, "XXX")))</f>
        <v>76.739104920466104</v>
      </c>
      <c r="F150" s="189">
        <f>IF(ISNUMBER('1-4'!AU150),'1-4'!AU150, IF(ISNUMBER('1-4'!AV150),'1-4'!AV150, IF(ISNUMBER('1-4'!AT150),'1-4'!AT150, IF(ISNUMBER('1-4'!AS150),'1-4'!AS150, IF(ISNUMBER('1-4'!AR150),'1-4'!AR150, "XXX")))))</f>
        <v>4</v>
      </c>
      <c r="G150" s="189">
        <f>IF(ISNUMBER('1-5'!N149), '1-5'!N149, "XXX")</f>
        <v>3.8</v>
      </c>
      <c r="H150" s="189">
        <f>IF(ISNUMBER('2-1-1'!M150), '2-1-1'!M150, "XXX")</f>
        <v>0.87899206231484373</v>
      </c>
      <c r="I150" s="189">
        <f>IF(ISNUMBER('2-1-2'!G149),'2-1-2'!G149, IF(ISNUMBER('2-1-2'!F149),'2-1-2'!F149, IF(ISNUMBER('2-1-2'!H149),'2-1-2'!H149, "XXX")))</f>
        <v>0.91820000000000002</v>
      </c>
      <c r="J150" s="189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189">
        <f>IF(ISNUMBER('2-2-2'!M150),'2-2-2'!M150, "XXX")</f>
        <v>0.78395330112500006</v>
      </c>
      <c r="L150" s="189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189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189">
        <f>IF(ISNUMBER('2-4-1'!AB150),'2-4-1'!AB150,IF(ISNUMBER('2-4-1'!AC150),'2-4-1'!AC150,IF(ISNUMBER('2-4-1'!AA150),'2-4-1'!AA150,IF(ISNUMBER('2-4-1'!Z150),'2-4-1'!Z150,IF(ISNUMBER('2-4-1'!Y150),'2-4-1'!Y150,"XXX")))))</f>
        <v>18.899999999999999</v>
      </c>
      <c r="O150" s="189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189" t="str">
        <f>IF(ISNUMBER('2-5-1'!H382), '2-5-1'!H382, "XXX")</f>
        <v>XXX</v>
      </c>
      <c r="Q150" s="189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189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189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189">
        <f>IF(ISNUMBER('2-7-1'!M150), '2-7-1'!M150, "XXX")</f>
        <v>0.70983998505555557</v>
      </c>
      <c r="U150" s="189">
        <f>IF(ISNUMBER('2-7-2'!M150), '2-7-2'!M150, "XXX")</f>
        <v>0.71</v>
      </c>
      <c r="V150" s="189">
        <f>IF(ISNUMBER('2-8-1'!M150), '2-8-1'!M150, "XXX")</f>
        <v>0.70150982009259266</v>
      </c>
      <c r="W150" s="189">
        <f>IF(ISNUMBER('2-8-2'!M150), '2-8-2'!M150, "XXX")</f>
        <v>0.75761810272222219</v>
      </c>
      <c r="X150" s="189">
        <f>IF(ISNUMBER('3-1'!O149), '3-1'!O149, "XXX")</f>
        <v>0.80800000000000005</v>
      </c>
      <c r="Y150" s="189">
        <f>'3-2'!W149</f>
        <v>0.96816366899999995</v>
      </c>
    </row>
    <row r="151" spans="1:25" ht="15">
      <c r="A151" s="155" t="s">
        <v>158</v>
      </c>
      <c r="B151" s="158" t="s">
        <v>158</v>
      </c>
      <c r="C151" s="189">
        <f>IF(ISNUMBER('1-1'!N151),'1-1'!N151, "XXX")</f>
        <v>2.2999999999999998</v>
      </c>
      <c r="D151" s="189" t="str">
        <f>IF(UCDP!AE151, UCDP!AE151, "0.0")</f>
        <v>0.0</v>
      </c>
      <c r="E151" s="189">
        <f>IF(ISNUMBER('1-3'!Q151), '1-3'!Q151, IF(ISNUMBER('1-3'!P151), '1-3'!P151, IF(ISNUMBER('1-3'!O151), '1-3'!O151, "XXX")))</f>
        <v>71.217518606384189</v>
      </c>
      <c r="F151" s="189">
        <f>IF(ISNUMBER('1-4'!AU151),'1-4'!AU151, IF(ISNUMBER('1-4'!AV151),'1-4'!AV151, IF(ISNUMBER('1-4'!AT151),'1-4'!AT151, IF(ISNUMBER('1-4'!AS151),'1-4'!AS151, IF(ISNUMBER('1-4'!AR151),'1-4'!AR151, "XXX")))))</f>
        <v>1</v>
      </c>
      <c r="G151" s="189">
        <f>IF(ISNUMBER('1-5'!N150), '1-5'!N150, "XXX")</f>
        <v>2.9</v>
      </c>
      <c r="H151" s="189">
        <f>IF(ISNUMBER('2-1-1'!M151), '2-1-1'!M151, "XXX")</f>
        <v>0.68674486012726488</v>
      </c>
      <c r="I151" s="189">
        <f>IF(ISNUMBER('2-1-2'!G150),'2-1-2'!G150, IF(ISNUMBER('2-1-2'!F150),'2-1-2'!F150, IF(ISNUMBER('2-1-2'!H150),'2-1-2'!H150, "XXX")))</f>
        <v>0.85740000000000005</v>
      </c>
      <c r="J151" s="189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189">
        <f>IF(ISNUMBER('2-2-2'!M151),'2-2-2'!M151, "XXX")</f>
        <v>0.64742852441666665</v>
      </c>
      <c r="L151" s="189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189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189">
        <f>IF(ISNUMBER('2-4-1'!AB151),'2-4-1'!AB151,IF(ISNUMBER('2-4-1'!AC151),'2-4-1'!AC151,IF(ISNUMBER('2-4-1'!AA151),'2-4-1'!AA151,IF(ISNUMBER('2-4-1'!Z151),'2-4-1'!Z151,IF(ISNUMBER('2-4-1'!Y151),'2-4-1'!Y151,"XXX")))))</f>
        <v>8.8000000000000007</v>
      </c>
      <c r="O151" s="189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189">
        <f>IF(ISNUMBER('2-5-1'!H383), '2-5-1'!H383, "XXX")</f>
        <v>0.23009517192840576</v>
      </c>
      <c r="Q151" s="189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189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189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189">
        <f>IF(ISNUMBER('2-7-1'!M151), '2-7-1'!M151, "XXX")</f>
        <v>0.68422688377777785</v>
      </c>
      <c r="U151" s="189">
        <f>IF(ISNUMBER('2-7-2'!M151), '2-7-2'!M151, "XXX")</f>
        <v>0.7</v>
      </c>
      <c r="V151" s="189">
        <f>IF(ISNUMBER('2-8-1'!M151), '2-8-1'!M151, "XXX")</f>
        <v>0.52362597872222216</v>
      </c>
      <c r="W151" s="189">
        <f>IF(ISNUMBER('2-8-2'!M151), '2-8-2'!M151, "XXX")</f>
        <v>0.57912608646666663</v>
      </c>
      <c r="X151" s="189">
        <f>IF(ISNUMBER('3-1'!O150), '3-1'!O150, "XXX")</f>
        <v>0.89</v>
      </c>
      <c r="Y151" s="189">
        <f>'3-2'!W150</f>
        <v>1.2837997670000001</v>
      </c>
    </row>
    <row r="152" spans="1:25" ht="15">
      <c r="A152" s="155" t="s">
        <v>159</v>
      </c>
      <c r="B152" s="158" t="s">
        <v>159</v>
      </c>
      <c r="C152" s="189">
        <f>IF(ISNUMBER('1-1'!N152),'1-1'!N152, "XXX")</f>
        <v>4.0999999999999996</v>
      </c>
      <c r="D152" s="189" t="str">
        <f>IF(UCDP!AE152, UCDP!AE152, "0.0")</f>
        <v>0.0</v>
      </c>
      <c r="E152" s="189" t="str">
        <f>IF(ISNUMBER('1-3'!Q152), '1-3'!Q152, IF(ISNUMBER('1-3'!P152), '1-3'!P152, IF(ISNUMBER('1-3'!O152), '1-3'!O152, "XXX")))</f>
        <v>XXX</v>
      </c>
      <c r="F152" s="189">
        <f>IF(ISNUMBER('1-4'!AU152),'1-4'!AU152, IF(ISNUMBER('1-4'!AV152),'1-4'!AV152, IF(ISNUMBER('1-4'!AT152),'1-4'!AT152, IF(ISNUMBER('1-4'!AS152),'1-4'!AS152, IF(ISNUMBER('1-4'!AR152),'1-4'!AR152, "XXX")))))</f>
        <v>3</v>
      </c>
      <c r="G152" s="189">
        <f>IF(ISNUMBER('1-5'!N151), '1-5'!N151, "XXX")</f>
        <v>7.9</v>
      </c>
      <c r="H152" s="189" t="str">
        <f>IF(ISNUMBER('2-1-1'!M152), '2-1-1'!M152, "XXX")</f>
        <v>XXX</v>
      </c>
      <c r="I152" s="189">
        <f>IF(ISNUMBER('2-1-2'!G151),'2-1-2'!G151, IF(ISNUMBER('2-1-2'!F151),'2-1-2'!F151, IF(ISNUMBER('2-1-2'!H151),'2-1-2'!H151, "XXX")))</f>
        <v>0.47360000000000002</v>
      </c>
      <c r="J152" s="189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189" t="str">
        <f>IF(ISNUMBER('2-2-2'!M152),'2-2-2'!M152, "XXX")</f>
        <v>XXX</v>
      </c>
      <c r="L152" s="189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189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189">
        <f>IF(ISNUMBER('2-4-1'!AB152),'2-4-1'!AB152,IF(ISNUMBER('2-4-1'!AC152),'2-4-1'!AC152,IF(ISNUMBER('2-4-1'!AA152),'2-4-1'!AA152,IF(ISNUMBER('2-4-1'!Z152),'2-4-1'!Z152,IF(ISNUMBER('2-4-1'!Y152),'2-4-1'!Y152,"XXX")))))</f>
        <v>7.8</v>
      </c>
      <c r="O152" s="189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189">
        <f>IF(ISNUMBER('2-5-1'!H384), '2-5-1'!H384, "XXX")</f>
        <v>0.15021169185638428</v>
      </c>
      <c r="Q152" s="189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189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189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189" t="str">
        <f>IF(ISNUMBER('2-7-1'!M152), '2-7-1'!M152, "XXX")</f>
        <v>XXX</v>
      </c>
      <c r="U152" s="189" t="str">
        <f>IF(ISNUMBER('2-7-2'!M152), '2-7-2'!M152, "XXX")</f>
        <v>XXX</v>
      </c>
      <c r="V152" s="189" t="str">
        <f>IF(ISNUMBER('2-8-1'!M152), '2-8-1'!M152, "XXX")</f>
        <v>XXX</v>
      </c>
      <c r="W152" s="189" t="str">
        <f>IF(ISNUMBER('2-8-2'!M152), '2-8-2'!M152, "XXX")</f>
        <v>XXX</v>
      </c>
      <c r="X152" s="189">
        <f>IF(ISNUMBER('3-1'!O151), '3-1'!O151, "XXX")</f>
        <v>0.189</v>
      </c>
      <c r="Y152" s="189">
        <f>'3-2'!W151</f>
        <v>-1.555573106</v>
      </c>
    </row>
    <row r="153" spans="1:25" ht="15">
      <c r="A153" s="155" t="s">
        <v>160</v>
      </c>
      <c r="B153" s="158" t="s">
        <v>160</v>
      </c>
      <c r="C153" s="189">
        <f>IF(ISNUMBER('1-1'!N153),'1-1'!N153, "XXX")</f>
        <v>4.9000000000000004</v>
      </c>
      <c r="D153" s="189" t="str">
        <f>IF(UCDP!AE153, UCDP!AE153, "0.0")</f>
        <v>0.0</v>
      </c>
      <c r="E153" s="189">
        <f>IF(ISNUMBER('1-3'!Q153), '1-3'!Q153, IF(ISNUMBER('1-3'!P153), '1-3'!P153, IF(ISNUMBER('1-3'!O153), '1-3'!O153, "XXX")))</f>
        <v>77.216842989548027</v>
      </c>
      <c r="F153" s="189">
        <f>IF(ISNUMBER('1-4'!AU153),'1-4'!AU153, IF(ISNUMBER('1-4'!AV153),'1-4'!AV153, IF(ISNUMBER('1-4'!AT153),'1-4'!AT153, IF(ISNUMBER('1-4'!AS153),'1-4'!AS153, IF(ISNUMBER('1-4'!AR153),'1-4'!AR153, "XXX")))))</f>
        <v>3</v>
      </c>
      <c r="G153" s="189">
        <f>IF(ISNUMBER('1-5'!N152), '1-5'!N152, "XXX")</f>
        <v>7.8</v>
      </c>
      <c r="H153" s="189">
        <f>IF(ISNUMBER('2-1-1'!M153), '2-1-1'!M153, "XXX")</f>
        <v>0.65924669563885518</v>
      </c>
      <c r="I153" s="189">
        <f>IF(ISNUMBER('2-1-2'!G152),'2-1-2'!G152, IF(ISNUMBER('2-1-2'!F152),'2-1-2'!F152, IF(ISNUMBER('2-1-2'!H152),'2-1-2'!H152, "XXX")))</f>
        <v>0.6694</v>
      </c>
      <c r="J153" s="189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189">
        <f>IF(ISNUMBER('2-2-2'!M153),'2-2-2'!M153, "XXX")</f>
        <v>0.54368886549999995</v>
      </c>
      <c r="L153" s="189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189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189">
        <f>IF(ISNUMBER('2-4-1'!AB153),'2-4-1'!AB153,IF(ISNUMBER('2-4-1'!AC153),'2-4-1'!AC153,IF(ISNUMBER('2-4-1'!AA153),'2-4-1'!AA153,IF(ISNUMBER('2-4-1'!Z153),'2-4-1'!Z153,IF(ISNUMBER('2-4-1'!Y153),'2-4-1'!Y153,"XXX")))))</f>
        <v>4.3</v>
      </c>
      <c r="O153" s="189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189">
        <f>IF(ISNUMBER('2-5-1'!H385), '2-5-1'!H385, "XXX")</f>
        <v>0.31053154468536376</v>
      </c>
      <c r="Q153" s="189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189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189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189">
        <f>IF(ISNUMBER('2-7-1'!M153), '2-7-1'!M153, "XXX")</f>
        <v>0.46949144472222221</v>
      </c>
      <c r="U153" s="189">
        <f>IF(ISNUMBER('2-7-2'!M153), '2-7-2'!M153, "XXX")</f>
        <v>0.33</v>
      </c>
      <c r="V153" s="189">
        <f>IF(ISNUMBER('2-8-1'!M153), '2-8-1'!M153, "XXX")</f>
        <v>0.53669718898148155</v>
      </c>
      <c r="W153" s="189">
        <f>IF(ISNUMBER('2-8-2'!M153), '2-8-2'!M153, "XXX")</f>
        <v>0.50660851267777784</v>
      </c>
      <c r="X153" s="189">
        <f>IF(ISNUMBER('3-1'!O152), '3-1'!O152, "XXX")</f>
        <v>0.216</v>
      </c>
      <c r="Y153" s="189">
        <f>'3-2'!W152</f>
        <v>-1.3114658589999999</v>
      </c>
    </row>
    <row r="154" spans="1:25" ht="15">
      <c r="A154" s="155" t="s">
        <v>196</v>
      </c>
      <c r="B154" s="158" t="s">
        <v>161</v>
      </c>
      <c r="C154" s="189">
        <f>IF(ISNUMBER('1-1'!N154),'1-1'!N154, "XXX")</f>
        <v>10</v>
      </c>
      <c r="D154" s="189">
        <f>IF(UCDP!AE154, UCDP!AE154, "0.0")</f>
        <v>1.4706163737838764</v>
      </c>
      <c r="E154" s="189">
        <f>IF(ISNUMBER('1-3'!Q154), '1-3'!Q154, IF(ISNUMBER('1-3'!P154), '1-3'!P154, IF(ISNUMBER('1-3'!O154), '1-3'!O154, "XXX")))</f>
        <v>43.035567572062149</v>
      </c>
      <c r="F154" s="189">
        <f>IF(ISNUMBER('1-4'!AU154),'1-4'!AU154, IF(ISNUMBER('1-4'!AV154),'1-4'!AV154, IF(ISNUMBER('1-4'!AT154),'1-4'!AT154, IF(ISNUMBER('1-4'!AS154),'1-4'!AS154, IF(ISNUMBER('1-4'!AR154),'1-4'!AR154, "XXX")))))</f>
        <v>5</v>
      </c>
      <c r="G154" s="189">
        <f>IF(ISNUMBER('1-5'!N153), '1-5'!N153, "XXX")</f>
        <v>9.9</v>
      </c>
      <c r="H154" s="189">
        <f>IF(ISNUMBER('2-1-1'!M154), '2-1-1'!M154, "XXX")</f>
        <v>0.33854147103846094</v>
      </c>
      <c r="I154" s="189">
        <f>IF(ISNUMBER('2-1-2'!G153),'2-1-2'!G153, IF(ISNUMBER('2-1-2'!F153),'2-1-2'!F153, IF(ISNUMBER('2-1-2'!H153),'2-1-2'!H153, "XXX")))</f>
        <v>0.1757</v>
      </c>
      <c r="J154" s="189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189">
        <f>IF(ISNUMBER('2-2-2'!M154),'2-2-2'!M154, "XXX")</f>
        <v>0.40048986675000003</v>
      </c>
      <c r="L154" s="189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189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189">
        <f>IF(ISNUMBER('2-4-1'!AB154),'2-4-1'!AB154,IF(ISNUMBER('2-4-1'!AC154),'2-4-1'!AC154,IF(ISNUMBER('2-4-1'!AA154),'2-4-1'!AA154,IF(ISNUMBER('2-4-1'!Z154),'2-4-1'!Z154,IF(ISNUMBER('2-4-1'!Y154),'2-4-1'!Y154,"XXX")))))</f>
        <v>0.7</v>
      </c>
      <c r="O154" s="189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189" t="str">
        <f>IF(ISNUMBER('2-5-1'!H386), '2-5-1'!H386, "XXX")</f>
        <v>XXX</v>
      </c>
      <c r="Q154" s="189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189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189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189">
        <f>IF(ISNUMBER('2-7-1'!M154), '2-7-1'!M154, "XXX")</f>
        <v>0.25807806649999998</v>
      </c>
      <c r="U154" s="189">
        <f>IF(ISNUMBER('2-7-2'!M154), '2-7-2'!M154, "XXX")</f>
        <v>0.14000000000000001</v>
      </c>
      <c r="V154" s="189">
        <f>IF(ISNUMBER('2-8-1'!M154), '2-8-1'!M154, "XXX")</f>
        <v>0.38315652035185183</v>
      </c>
      <c r="W154" s="189">
        <f>IF(ISNUMBER('2-8-2'!M154), '2-8-2'!M154, "XXX")</f>
        <v>0.24850170145555553</v>
      </c>
      <c r="X154" s="189">
        <f>IF(ISNUMBER('3-1'!O153), '3-1'!O153, "XXX")</f>
        <v>0.11600000000000001</v>
      </c>
      <c r="Y154" s="189">
        <f>'3-2'!W153</f>
        <v>-1.681690812</v>
      </c>
    </row>
    <row r="155" spans="1:25" ht="15">
      <c r="A155" s="155" t="s">
        <v>162</v>
      </c>
      <c r="B155" s="158" t="s">
        <v>162</v>
      </c>
      <c r="C155" s="189">
        <f>IF(ISNUMBER('1-1'!N155),'1-1'!N155, "XXX")</f>
        <v>7</v>
      </c>
      <c r="D155" s="189" t="str">
        <f>IF(UCDP!AE155, UCDP!AE155, "0.0")</f>
        <v>0.0</v>
      </c>
      <c r="E155" s="189">
        <f>IF(ISNUMBER('1-3'!Q155), '1-3'!Q155, IF(ISNUMBER('1-3'!P155), '1-3'!P155, IF(ISNUMBER('1-3'!O155), '1-3'!O155, "XXX")))</f>
        <v>69.567015819632772</v>
      </c>
      <c r="F155" s="189">
        <f>IF(ISNUMBER('1-4'!AU155),'1-4'!AU155, IF(ISNUMBER('1-4'!AV155),'1-4'!AV155, IF(ISNUMBER('1-4'!AT155),'1-4'!AT155, IF(ISNUMBER('1-4'!AS155),'1-4'!AS155, IF(ISNUMBER('1-4'!AR155),'1-4'!AR155, "XXX")))))</f>
        <v>3</v>
      </c>
      <c r="G155" s="189">
        <f>IF(ISNUMBER('1-5'!N154), '1-5'!N154, "XXX")</f>
        <v>7.4</v>
      </c>
      <c r="H155" s="189">
        <f>IF(ISNUMBER('2-1-1'!M155), '2-1-1'!M155, "XXX")</f>
        <v>0.43273651944918001</v>
      </c>
      <c r="I155" s="189">
        <f>IF(ISNUMBER('2-1-2'!G154),'2-1-2'!G154, IF(ISNUMBER('2-1-2'!F154),'2-1-2'!F154, IF(ISNUMBER('2-1-2'!H154),'2-1-2'!H154, "XXX")))</f>
        <v>0.33939999999999998</v>
      </c>
      <c r="J155" s="189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189">
        <f>IF(ISNUMBER('2-2-2'!M155),'2-2-2'!M155, "XXX")</f>
        <v>0.24811352495833333</v>
      </c>
      <c r="L155" s="189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189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189">
        <f>IF(ISNUMBER('2-4-1'!AB155),'2-4-1'!AB155,IF(ISNUMBER('2-4-1'!AC155),'2-4-1'!AC155,IF(ISNUMBER('2-4-1'!AA155),'2-4-1'!AA155,IF(ISNUMBER('2-4-1'!Z155),'2-4-1'!Z155,IF(ISNUMBER('2-4-1'!Y155),'2-4-1'!Y155,"XXX")))))</f>
        <v>0.8</v>
      </c>
      <c r="O155" s="189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189">
        <f>IF(ISNUMBER('2-5-1'!H387), '2-5-1'!H387, "XXX")</f>
        <v>4.4443309307098389E-2</v>
      </c>
      <c r="Q155" s="189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189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189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189">
        <f>IF(ISNUMBER('2-7-1'!M155), '2-7-1'!M155, "XXX")</f>
        <v>0.39892570972222224</v>
      </c>
      <c r="U155" s="189">
        <f>IF(ISNUMBER('2-7-2'!M155), '2-7-2'!M155, "XXX")</f>
        <v>0.35</v>
      </c>
      <c r="V155" s="189">
        <f>IF(ISNUMBER('2-8-1'!M155), '2-8-1'!M155, "XXX")</f>
        <v>0.45641884979629632</v>
      </c>
      <c r="W155" s="189">
        <f>IF(ISNUMBER('2-8-2'!M155), '2-8-2'!M155, "XXX")</f>
        <v>0.41305089323333327</v>
      </c>
      <c r="X155" s="189">
        <f>IF(ISNUMBER('3-1'!O154), '3-1'!O154, "XXX")</f>
        <v>0.33800000000000002</v>
      </c>
      <c r="Y155" s="189">
        <f>'3-2'!W154</f>
        <v>-0.23064984399999999</v>
      </c>
    </row>
    <row r="156" spans="1:25" ht="15">
      <c r="A156" s="155" t="s">
        <v>163</v>
      </c>
      <c r="B156" s="158" t="s">
        <v>163</v>
      </c>
      <c r="C156" s="189">
        <f>IF(ISNUMBER('1-1'!N156),'1-1'!N156, "XXX")</f>
        <v>7.3</v>
      </c>
      <c r="D156" s="189" t="str">
        <f>IF(UCDP!AE156, UCDP!AE156, "0.0")</f>
        <v>0.0</v>
      </c>
      <c r="E156" s="189">
        <f>IF(ISNUMBER('1-3'!Q156), '1-3'!Q156, IF(ISNUMBER('1-3'!P156), '1-3'!P156, IF(ISNUMBER('1-3'!O156), '1-3'!O156, "XXX")))</f>
        <v>70.445989976228816</v>
      </c>
      <c r="F156" s="189">
        <f>IF(ISNUMBER('1-4'!AU156),'1-4'!AU156, IF(ISNUMBER('1-4'!AV156),'1-4'!AV156, IF(ISNUMBER('1-4'!AT156),'1-4'!AT156, IF(ISNUMBER('1-4'!AS156),'1-4'!AS156, IF(ISNUMBER('1-4'!AR156),'1-4'!AR156, "XXX")))))</f>
        <v>3</v>
      </c>
      <c r="G156" s="189">
        <f>IF(ISNUMBER('1-5'!N155), '1-5'!N155, "XXX")</f>
        <v>8.1999999999999993</v>
      </c>
      <c r="H156" s="189">
        <f>IF(ISNUMBER('2-1-1'!M156), '2-1-1'!M156, "XXX")</f>
        <v>0.39766565463650266</v>
      </c>
      <c r="I156" s="189">
        <f>IF(ISNUMBER('2-1-2'!G155),'2-1-2'!G155, IF(ISNUMBER('2-1-2'!F155),'2-1-2'!F155, IF(ISNUMBER('2-1-2'!H155),'2-1-2'!H155, "XXX")))</f>
        <v>0.36880000000000002</v>
      </c>
      <c r="J156" s="189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189">
        <f>IF(ISNUMBER('2-2-2'!M156),'2-2-2'!M156, "XXX")</f>
        <v>0.35320104362499988</v>
      </c>
      <c r="L156" s="189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189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189">
        <f>IF(ISNUMBER('2-4-1'!AB156),'2-4-1'!AB156,IF(ISNUMBER('2-4-1'!AC156),'2-4-1'!AC156,IF(ISNUMBER('2-4-1'!AA156),'2-4-1'!AA156,IF(ISNUMBER('2-4-1'!Z156),'2-4-1'!Z156,IF(ISNUMBER('2-4-1'!Y156),'2-4-1'!Y156,"XXX")))))</f>
        <v>2.9</v>
      </c>
      <c r="O156" s="189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189">
        <f>IF(ISNUMBER('2-5-1'!H388), '2-5-1'!H388, "XXX")</f>
        <v>6.930301189422608E-2</v>
      </c>
      <c r="Q156" s="189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189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189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189">
        <f>IF(ISNUMBER('2-7-1'!M156), '2-7-1'!M156, "XXX")</f>
        <v>0.35385163627777777</v>
      </c>
      <c r="U156" s="189">
        <f>IF(ISNUMBER('2-7-2'!M156), '2-7-2'!M156, "XXX")</f>
        <v>0.22</v>
      </c>
      <c r="V156" s="189">
        <f>IF(ISNUMBER('2-8-1'!M156), '2-8-1'!M156, "XXX")</f>
        <v>0.41771686962962967</v>
      </c>
      <c r="W156" s="189">
        <f>IF(ISNUMBER('2-8-2'!M156), '2-8-2'!M156, "XXX")</f>
        <v>0.30068897203333333</v>
      </c>
      <c r="X156" s="189">
        <f>IF(ISNUMBER('3-1'!O155), '3-1'!O155, "XXX")</f>
        <v>0.28799999999999998</v>
      </c>
      <c r="Y156" s="189">
        <f>'3-2'!W155</f>
        <v>-1.0746032000000001</v>
      </c>
    </row>
    <row r="157" spans="1:25">
      <c r="B157" s="21"/>
    </row>
    <row r="158" spans="1:25">
      <c r="B158" s="21"/>
    </row>
    <row r="159" spans="1:25">
      <c r="B159" s="21"/>
    </row>
    <row r="160" spans="1:25">
      <c r="B160" s="21"/>
    </row>
    <row r="161" spans="2:2">
      <c r="B161" s="21"/>
    </row>
    <row r="162" spans="2:2">
      <c r="B162" s="21"/>
    </row>
    <row r="163" spans="2:2">
      <c r="B163" s="21"/>
    </row>
    <row r="164" spans="2:2">
      <c r="B164" s="21"/>
    </row>
    <row r="165" spans="2:2">
      <c r="B165" s="21"/>
    </row>
    <row r="166" spans="2:2">
      <c r="B166" s="21"/>
    </row>
    <row r="167" spans="2:2">
      <c r="B167" s="21"/>
    </row>
    <row r="168" spans="2:2">
      <c r="B168" s="21"/>
    </row>
    <row r="169" spans="2:2">
      <c r="B169" s="21"/>
    </row>
    <row r="170" spans="2:2">
      <c r="B170" s="21"/>
    </row>
    <row r="171" spans="2:2">
      <c r="B171" s="21"/>
    </row>
    <row r="172" spans="2:2">
      <c r="B172" s="21"/>
    </row>
    <row r="173" spans="2:2">
      <c r="B173" s="21"/>
    </row>
    <row r="174" spans="2:2">
      <c r="B174" s="21"/>
    </row>
    <row r="175" spans="2:2">
      <c r="B175" s="21"/>
    </row>
    <row r="176" spans="2:2">
      <c r="B176" s="21"/>
    </row>
    <row r="177" spans="2:2">
      <c r="B177" s="21"/>
    </row>
    <row r="178" spans="2:2">
      <c r="B178" s="21"/>
    </row>
    <row r="179" spans="2:2">
      <c r="B179" s="21"/>
    </row>
    <row r="180" spans="2:2">
      <c r="B180" s="21"/>
    </row>
    <row r="181" spans="2:2" ht="15">
      <c r="B181" s="81"/>
    </row>
    <row r="182" spans="2:2" ht="15">
      <c r="B182" s="81"/>
    </row>
    <row r="183" spans="2:2" ht="15">
      <c r="B183" s="81"/>
    </row>
    <row r="184" spans="2:2" ht="15">
      <c r="B184" s="81"/>
    </row>
    <row r="185" spans="2:2" ht="15">
      <c r="B185" s="81"/>
    </row>
    <row r="186" spans="2:2" ht="15">
      <c r="B186" s="81"/>
    </row>
    <row r="187" spans="2:2" ht="15">
      <c r="B187" s="81"/>
    </row>
    <row r="188" spans="2:2" ht="15">
      <c r="B188" s="81"/>
    </row>
    <row r="189" spans="2:2" ht="15">
      <c r="B189" s="81"/>
    </row>
    <row r="190" spans="2:2" ht="15">
      <c r="B190" s="81"/>
    </row>
    <row r="191" spans="2:2" ht="15">
      <c r="B191" s="81"/>
    </row>
    <row r="192" spans="2:2" ht="15">
      <c r="B192" s="81"/>
    </row>
    <row r="193" spans="2:2" ht="15">
      <c r="B193" s="81"/>
    </row>
    <row r="194" spans="2:2" ht="15">
      <c r="B194" s="81"/>
    </row>
    <row r="195" spans="2:2" ht="15">
      <c r="B195" s="81"/>
    </row>
    <row r="196" spans="2:2" ht="15">
      <c r="B196" s="81"/>
    </row>
    <row r="197" spans="2:2" ht="15">
      <c r="B197" s="81"/>
    </row>
    <row r="198" spans="2:2" ht="15">
      <c r="B198" s="81"/>
    </row>
    <row r="199" spans="2:2" ht="15">
      <c r="B199" s="81"/>
    </row>
    <row r="200" spans="2:2" ht="15">
      <c r="B200" s="81"/>
    </row>
    <row r="201" spans="2:2" ht="15">
      <c r="B201" s="81"/>
    </row>
    <row r="202" spans="2:2" ht="15">
      <c r="B202" s="81"/>
    </row>
    <row r="203" spans="2:2" ht="15">
      <c r="B203" s="81"/>
    </row>
    <row r="204" spans="2:2" ht="15">
      <c r="B204" s="81"/>
    </row>
    <row r="205" spans="2:2" ht="15">
      <c r="B205" s="81"/>
    </row>
    <row r="206" spans="2:2" ht="15">
      <c r="B206" s="81"/>
    </row>
    <row r="207" spans="2:2" ht="15">
      <c r="B207" s="81"/>
    </row>
    <row r="208" spans="2:2" ht="15">
      <c r="B208" s="81"/>
    </row>
    <row r="209" spans="2:2" ht="15">
      <c r="B209" s="81"/>
    </row>
    <row r="210" spans="2:2" ht="15">
      <c r="B210" s="81"/>
    </row>
    <row r="211" spans="2:2" ht="15">
      <c r="B211" s="81"/>
    </row>
    <row r="212" spans="2:2" ht="15">
      <c r="B212" s="81"/>
    </row>
    <row r="213" spans="2:2" ht="15">
      <c r="B213" s="81"/>
    </row>
    <row r="214" spans="2:2" ht="15">
      <c r="B214" s="81"/>
    </row>
    <row r="215" spans="2:2" ht="15">
      <c r="B215" s="81"/>
    </row>
    <row r="216" spans="2:2" ht="15">
      <c r="B216" s="81"/>
    </row>
    <row r="217" spans="2:2" ht="15">
      <c r="B217" s="81"/>
    </row>
    <row r="218" spans="2:2" ht="15">
      <c r="B218" s="81"/>
    </row>
    <row r="219" spans="2:2" ht="15">
      <c r="B219" s="81"/>
    </row>
    <row r="220" spans="2:2" ht="15">
      <c r="B220" s="81"/>
    </row>
    <row r="221" spans="2:2" ht="15">
      <c r="B221" s="81"/>
    </row>
    <row r="222" spans="2:2" ht="15">
      <c r="B222" s="81"/>
    </row>
    <row r="223" spans="2:2" ht="15">
      <c r="B223" s="81"/>
    </row>
    <row r="224" spans="2:2" ht="15">
      <c r="B224" s="81"/>
    </row>
    <row r="225" spans="2:2" ht="15">
      <c r="B225" s="81"/>
    </row>
    <row r="226" spans="2:2" ht="15">
      <c r="B226" s="81"/>
    </row>
    <row r="227" spans="2:2" ht="15">
      <c r="B227" s="81"/>
    </row>
    <row r="228" spans="2:2" ht="15">
      <c r="B228" s="81"/>
    </row>
    <row r="229" spans="2:2" ht="15">
      <c r="B229" s="81"/>
    </row>
    <row r="230" spans="2:2" ht="15">
      <c r="B230" s="81"/>
    </row>
    <row r="231" spans="2:2" ht="15">
      <c r="B231" s="81"/>
    </row>
    <row r="232" spans="2:2" ht="15">
      <c r="B232" s="81"/>
    </row>
    <row r="233" spans="2:2" ht="15">
      <c r="B233" s="81"/>
    </row>
    <row r="234" spans="2:2" ht="15">
      <c r="B234" s="81"/>
    </row>
    <row r="235" spans="2:2" ht="15">
      <c r="B235" s="81"/>
    </row>
    <row r="236" spans="2:2" ht="15">
      <c r="B236" s="81"/>
    </row>
    <row r="237" spans="2:2" ht="15">
      <c r="B237" s="81"/>
    </row>
    <row r="238" spans="2:2" ht="15">
      <c r="B238" s="81"/>
    </row>
    <row r="239" spans="2:2" ht="15">
      <c r="B239" s="81"/>
    </row>
    <row r="240" spans="2:2" ht="15">
      <c r="B240" s="81"/>
    </row>
    <row r="241" spans="2:2" ht="15">
      <c r="B241" s="81"/>
    </row>
    <row r="242" spans="2:2" ht="15">
      <c r="B242" s="81"/>
    </row>
    <row r="243" spans="2:2" ht="15">
      <c r="B243" s="81"/>
    </row>
    <row r="244" spans="2:2" ht="15">
      <c r="B244" s="81"/>
    </row>
    <row r="245" spans="2:2" ht="15">
      <c r="B245" s="81"/>
    </row>
    <row r="246" spans="2:2" ht="15">
      <c r="B246" s="81"/>
    </row>
    <row r="247" spans="2:2" ht="15">
      <c r="B247" s="81"/>
    </row>
    <row r="248" spans="2:2" ht="15">
      <c r="B248" s="81"/>
    </row>
    <row r="249" spans="2:2" ht="15">
      <c r="B249" s="81"/>
    </row>
    <row r="250" spans="2:2" ht="15">
      <c r="B250" s="81"/>
    </row>
    <row r="251" spans="2:2" ht="15">
      <c r="B251" s="81"/>
    </row>
    <row r="252" spans="2:2" ht="15">
      <c r="B252" s="81"/>
    </row>
    <row r="253" spans="2:2" ht="15">
      <c r="B253" s="81"/>
    </row>
    <row r="254" spans="2:2" ht="15">
      <c r="B254" s="81"/>
    </row>
    <row r="255" spans="2:2" ht="15">
      <c r="B255" s="81"/>
    </row>
    <row r="256" spans="2:2" ht="15">
      <c r="B256" s="81"/>
    </row>
    <row r="257" spans="2:2" ht="15">
      <c r="B257" s="81"/>
    </row>
  </sheetData>
  <conditionalFormatting sqref="C3:Y156">
    <cfRule type="containsText" dxfId="11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B975"/>
  <sheetViews>
    <sheetView workbookViewId="0">
      <pane xSplit="2" ySplit="2" topLeftCell="C136" activePane="bottomRight" state="frozen"/>
      <selection pane="topRight" activeCell="D1" sqref="D1"/>
      <selection pane="bottomLeft" activeCell="A3" sqref="A3"/>
      <selection pane="bottomRight" activeCell="O35" sqref="O35"/>
    </sheetView>
  </sheetViews>
  <sheetFormatPr baseColWidth="10" defaultColWidth="10.6640625" defaultRowHeight="13"/>
  <cols>
    <col min="2" max="2" width="24.6640625" style="29" customWidth="1"/>
    <col min="3" max="4" width="9.5" style="7" customWidth="1"/>
    <col min="5" max="5" width="9.5" style="31" customWidth="1"/>
    <col min="6" max="7" width="9.5" style="7" customWidth="1"/>
    <col min="8" max="8" width="9.5" customWidth="1"/>
    <col min="9" max="24" width="9.5" style="31" customWidth="1"/>
    <col min="25" max="25" width="9.5" customWidth="1"/>
    <col min="26" max="26" width="9.5" style="7" customWidth="1"/>
    <col min="27" max="27" width="9.5" style="31" customWidth="1"/>
    <col min="28" max="28" width="9.5" customWidth="1"/>
    <col min="29" max="30" width="9.5" style="21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  <col min="46" max="56" width="9.5" style="21" customWidth="1"/>
    <col min="57" max="57" width="10.6640625" style="31"/>
    <col min="58" max="80" width="9.5" style="7" customWidth="1"/>
    <col min="81" max="16384" width="10.6640625" style="7"/>
  </cols>
  <sheetData>
    <row r="1" spans="1:80" s="33" customFormat="1" ht="15">
      <c r="A1" s="45"/>
      <c r="B1" s="191"/>
      <c r="C1" s="147" t="s">
        <v>197</v>
      </c>
      <c r="D1" s="147" t="s">
        <v>198</v>
      </c>
      <c r="E1" s="167" t="s">
        <v>249</v>
      </c>
      <c r="F1" s="193" t="s">
        <v>199</v>
      </c>
      <c r="G1" s="148" t="s">
        <v>200</v>
      </c>
      <c r="H1" s="178"/>
      <c r="I1" s="187" t="s">
        <v>250</v>
      </c>
      <c r="J1" s="187" t="s">
        <v>201</v>
      </c>
      <c r="K1" s="187" t="s">
        <v>202</v>
      </c>
      <c r="L1" s="187" t="s">
        <v>251</v>
      </c>
      <c r="M1" s="187" t="s">
        <v>203</v>
      </c>
      <c r="N1" s="187" t="s">
        <v>204</v>
      </c>
      <c r="O1" s="187" t="s">
        <v>205</v>
      </c>
      <c r="P1" s="187" t="s">
        <v>206</v>
      </c>
      <c r="Q1" s="187" t="s">
        <v>252</v>
      </c>
      <c r="R1" s="187" t="s">
        <v>253</v>
      </c>
      <c r="S1" s="188" t="s">
        <v>254</v>
      </c>
      <c r="T1" s="188" t="s">
        <v>255</v>
      </c>
      <c r="U1" s="187" t="s">
        <v>256</v>
      </c>
      <c r="V1" s="187" t="s">
        <v>257</v>
      </c>
      <c r="W1" s="187" t="s">
        <v>258</v>
      </c>
      <c r="X1" s="187" t="s">
        <v>259</v>
      </c>
      <c r="Y1" s="178"/>
      <c r="Z1" s="46" t="s">
        <v>207</v>
      </c>
      <c r="AA1" s="187" t="s">
        <v>208</v>
      </c>
      <c r="AB1" s="178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>
      <c r="B2" s="192"/>
      <c r="C2" s="149" t="s">
        <v>0</v>
      </c>
      <c r="D2" s="170" t="s">
        <v>1</v>
      </c>
      <c r="E2" s="171" t="s">
        <v>305</v>
      </c>
      <c r="F2" s="170" t="s">
        <v>2</v>
      </c>
      <c r="G2" s="170" t="s">
        <v>3</v>
      </c>
      <c r="H2" s="170" t="s">
        <v>164</v>
      </c>
      <c r="I2" s="171" t="s">
        <v>311</v>
      </c>
      <c r="J2" s="171" t="s">
        <v>267</v>
      </c>
      <c r="K2" s="171" t="s">
        <v>268</v>
      </c>
      <c r="L2" s="171" t="s">
        <v>312</v>
      </c>
      <c r="M2" s="171" t="s">
        <v>270</v>
      </c>
      <c r="N2" s="171" t="s">
        <v>271</v>
      </c>
      <c r="O2" s="171" t="s">
        <v>272</v>
      </c>
      <c r="P2" s="171" t="s">
        <v>273</v>
      </c>
      <c r="Q2" s="171" t="s">
        <v>274</v>
      </c>
      <c r="R2" s="171" t="s">
        <v>275</v>
      </c>
      <c r="S2" s="194" t="s">
        <v>288</v>
      </c>
      <c r="T2" s="194" t="s">
        <v>287</v>
      </c>
      <c r="U2" s="171" t="s">
        <v>309</v>
      </c>
      <c r="V2" s="171" t="s">
        <v>316</v>
      </c>
      <c r="W2" s="171" t="s">
        <v>313</v>
      </c>
      <c r="X2" s="171" t="s">
        <v>314</v>
      </c>
      <c r="Y2" s="170" t="s">
        <v>165</v>
      </c>
      <c r="Z2" s="170" t="s">
        <v>280</v>
      </c>
      <c r="AA2" s="171" t="s">
        <v>281</v>
      </c>
      <c r="AB2" s="170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>
      <c r="A3" s="53" t="s">
        <v>12</v>
      </c>
      <c r="B3" s="53" t="s">
        <v>12</v>
      </c>
      <c r="C3" s="202">
        <f>IF(ISNUMBER('2019'!C3),(1-PRODUCT('2019'!C3,0.1)),"XXX")</f>
        <v>8.9999999999999969E-2</v>
      </c>
      <c r="D3" s="202">
        <f>IFERROR(IF((LOG(100*'2019'!D3+1)/LOG(100+1))&gt;1,0,(1-(LOG(100*'2019'!D3+1)/LOG(100+1)))), 1)</f>
        <v>0</v>
      </c>
      <c r="E3" s="203" t="str">
        <f>IF(ISNUMBER('2019'!E3),IF('2019'!E3/100&gt;1,1,'2019'!E3/100),"XXX")</f>
        <v>XXX</v>
      </c>
      <c r="F3" s="202">
        <f>IF(ISNUMBER('2019'!F3),(1-(('2019'!F3-1)/4)),"XXX")</f>
        <v>0</v>
      </c>
      <c r="G3" s="202">
        <f>IF(ISNUMBER('2019'!G3),(1-('2019'!G3/10)),"XXX")</f>
        <v>0.20999999999999996</v>
      </c>
      <c r="H3" s="195">
        <f>AVERAGE(C3:G3)</f>
        <v>7.4999999999999983E-2</v>
      </c>
      <c r="I3" s="203" t="str">
        <f>IF(ISNUMBER('2019'!H3),'2019'!H3,"XXX")</f>
        <v>XXX</v>
      </c>
      <c r="J3" s="203">
        <f>IF(ISNUMBER('2019'!I3),'2019'!I3,"XXX")</f>
        <v>0.1762</v>
      </c>
      <c r="K3" s="203">
        <f>IF(ISNUMBER('2019'!J3),IF(('2019'!J3/5)&gt;1,1,'2019'!J3/5),"XXX")</f>
        <v>0.53937799999999991</v>
      </c>
      <c r="L3" s="203" t="str">
        <f>IF(ISNUMBER('2019'!K3),'2019'!K3,"XXX")</f>
        <v>XXX</v>
      </c>
      <c r="M3" s="203">
        <f>IF(ISNUMBER('2019'!L3),IF(('2019'!L3/5)&gt;1,1,'2019'!L3/5),"XXX")</f>
        <v>0.21688618599999998</v>
      </c>
      <c r="N3" s="203">
        <f>IF(ISNUMBER('2019'!M3),(1-('2019'!M3/100)),"XXX")</f>
        <v>0.20701385500000002</v>
      </c>
      <c r="O3" s="203">
        <f>IF(ISNUMBER('2019'!N3),IF(('2019'!N3/10)&gt;1,1,'2019'!N3/10),"XXX")</f>
        <v>0.18</v>
      </c>
      <c r="P3" s="203">
        <f>IF(ISNUMBER('2019'!O3),('2019'!O3/100),"XXX")</f>
        <v>0.247</v>
      </c>
      <c r="Q3" s="203">
        <f>IF(ISNUMBER('2019'!P3),'2019'!P3,"XXX")</f>
        <v>0.30326135158538819</v>
      </c>
      <c r="R3" s="203">
        <f>IF(ISNUMBER('2019'!Q3),('2019'!Q3/100),"XXX")</f>
        <v>5.9000000000000004E-2</v>
      </c>
      <c r="S3" s="203">
        <f>IF(ISNUMBER('2019'!R3),('2019'!R3/100),"XXX")</f>
        <v>0.16826989999999997</v>
      </c>
      <c r="T3" s="203" t="str">
        <f>IF(ISNUMBER('2019'!S3),(1-('2019'!S3/100)),"XXX")</f>
        <v>XXX</v>
      </c>
      <c r="U3" s="203" t="str">
        <f>IF(ISNUMBER('2019'!T3),'2019'!T3,"XXX")</f>
        <v>XXX</v>
      </c>
      <c r="V3" s="203" t="str">
        <f>IF(ISNUMBER('2019'!U3),'2019'!U3,"XXX")</f>
        <v>XXX</v>
      </c>
      <c r="W3" s="203" t="str">
        <f>IF(ISNUMBER('2019'!V3),'2019'!V3,"XXX")</f>
        <v>XXX</v>
      </c>
      <c r="X3" s="203" t="str">
        <f>IF(ISNUMBER('2019'!W3),'2019'!W3,"XXX")</f>
        <v>XXX</v>
      </c>
      <c r="Y3" s="129">
        <f>AVERAGE(AE3,AG3,AI3,AK3,AM3,AO3,AQ3,AS3)</f>
        <v>0.24840476604878234</v>
      </c>
      <c r="Z3" s="202">
        <f>'2019'!X3</f>
        <v>0.35099999999999998</v>
      </c>
      <c r="AA3" s="203">
        <f>('2019'!Y3+2.5)/5</f>
        <v>0.31628681419999999</v>
      </c>
      <c r="AB3" s="196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>
      <c r="A4" s="19" t="s">
        <v>13</v>
      </c>
      <c r="B4" s="19" t="s">
        <v>13</v>
      </c>
      <c r="C4" s="202">
        <f>IF(ISNUMBER('2019'!C4),(1-PRODUCT('2019'!C4,0.1)),"XXX")</f>
        <v>0.32999999999999996</v>
      </c>
      <c r="D4" s="202">
        <f>IFERROR(IF((LOG(100*'2019'!D4+1)/LOG(100+1))&gt;1,0,(1-(LOG(100*'2019'!D4+1)/LOG(100+1)))), 1)</f>
        <v>1</v>
      </c>
      <c r="E4" s="203">
        <f>IF(ISNUMBER('2019'!E4),IF('2019'!E4/100&gt;1,1,'2019'!E4/100),"XXX")</f>
        <v>0.74059867898531084</v>
      </c>
      <c r="F4" s="202">
        <f>IF(ISNUMBER('2019'!F4),(1-(('2019'!F4-1)/4)),"XXX")</f>
        <v>0.75</v>
      </c>
      <c r="G4" s="202">
        <f>IF(ISNUMBER('2019'!G4),(1-('2019'!G4/10)),"XXX")</f>
        <v>0.57999999999999996</v>
      </c>
      <c r="H4" s="195">
        <f t="shared" ref="H4:H67" si="1">AVERAGE(C4:G4)</f>
        <v>0.6801197357970622</v>
      </c>
      <c r="I4" s="203">
        <f>IF(ISNUMBER('2019'!H4),'2019'!H4,"XXX")</f>
        <v>0.57693244651248032</v>
      </c>
      <c r="J4" s="203">
        <f>IF(ISNUMBER('2019'!I4),'2019'!I4,"XXX")</f>
        <v>0.57850000000000001</v>
      </c>
      <c r="K4" s="203">
        <f>IF(ISNUMBER('2019'!J4),IF(('2019'!J4/5)&gt;1,1,'2019'!J4/5),"XXX")</f>
        <v>0.57188200000000011</v>
      </c>
      <c r="L4" s="203">
        <f>IF(ISNUMBER('2019'!K4),'2019'!K4,"XXX")</f>
        <v>0.6988767067916668</v>
      </c>
      <c r="M4" s="203">
        <f>IF(ISNUMBER('2019'!L4),IF(('2019'!L4/5)&gt;1,1,'2019'!L4/5),"XXX")</f>
        <v>0.56499891199999996</v>
      </c>
      <c r="N4" s="203">
        <f>IF(ISNUMBER('2019'!M4),(1-('2019'!M4/100)),"XXX")</f>
        <v>0.55415882109999992</v>
      </c>
      <c r="O4" s="203">
        <f>IF(ISNUMBER('2019'!N4),IF(('2019'!N4/10)&gt;1,1,'2019'!N4/10),"XXX")</f>
        <v>0.91999999999999993</v>
      </c>
      <c r="P4" s="203">
        <f>IF(ISNUMBER('2019'!O4),('2019'!O4/100),"XXX")</f>
        <v>1</v>
      </c>
      <c r="Q4" s="203">
        <f>IF(ISNUMBER('2019'!P4),'2019'!P4,"XXX")</f>
        <v>0.40841059684753417</v>
      </c>
      <c r="R4" s="203" t="str">
        <f>IF(ISNUMBER('2019'!Q4),('2019'!Q4/100),"XXX")</f>
        <v>XXX</v>
      </c>
      <c r="S4" s="203">
        <f>IF(ISNUMBER('2019'!R4),('2019'!R4/100),"XXX")</f>
        <v>0.45731769999999999</v>
      </c>
      <c r="T4" s="203">
        <f>IF(ISNUMBER('2019'!S4),(1-('2019'!S4/100)),"XXX")</f>
        <v>0.99729999999999996</v>
      </c>
      <c r="U4" s="203">
        <f>IF(ISNUMBER('2019'!T4),'2019'!T4,"XXX")</f>
        <v>0.41704800927777774</v>
      </c>
      <c r="V4" s="203">
        <f>IF(ISNUMBER('2019'!U4),'2019'!U4,"XXX")</f>
        <v>0.36</v>
      </c>
      <c r="W4" s="203">
        <f>IF(ISNUMBER('2019'!V4),'2019'!V4,"XXX")</f>
        <v>0.42929588420370374</v>
      </c>
      <c r="X4" s="203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202">
        <f>'2019'!X4</f>
        <v>0.48799999999999999</v>
      </c>
      <c r="AA4" s="203">
        <f>('2019'!Y4+2.5)/5</f>
        <v>0.54299860300000002</v>
      </c>
      <c r="AB4" s="196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>
      <c r="A5" s="19" t="s">
        <v>14</v>
      </c>
      <c r="B5" s="19" t="s">
        <v>14</v>
      </c>
      <c r="C5" s="202">
        <f>IF(ISNUMBER('2019'!C5),(1-PRODUCT('2019'!C5,0.1)),"XXX")</f>
        <v>0.57000000000000006</v>
      </c>
      <c r="D5" s="202">
        <f>IFERROR(IF((LOG(100*'2019'!D5+1)/LOG(100+1))&gt;1,0,(1-(LOG(100*'2019'!D5+1)/LOG(100+1)))), 1)</f>
        <v>0.92357102950865766</v>
      </c>
      <c r="E5" s="203">
        <f>IF(ISNUMBER('2019'!E5),IF('2019'!E5/100&gt;1,1,'2019'!E5/100),"XXX")</f>
        <v>0.80393920024265542</v>
      </c>
      <c r="F5" s="202">
        <f>IF(ISNUMBER('2019'!F5),(1-(('2019'!F5-1)/4)),"XXX")</f>
        <v>0.25</v>
      </c>
      <c r="G5" s="202">
        <f>IF(ISNUMBER('2019'!G5),(1-('2019'!G5/10)),"XXX")</f>
        <v>0.34000000000000008</v>
      </c>
      <c r="H5" s="195">
        <f t="shared" si="1"/>
        <v>0.57750204595026255</v>
      </c>
      <c r="I5" s="203">
        <f>IF(ISNUMBER('2019'!H5),'2019'!H5,"XXX")</f>
        <v>0.63789650086187888</v>
      </c>
      <c r="J5" s="203">
        <f>IF(ISNUMBER('2019'!I5),'2019'!I5,"XXX")</f>
        <v>0.57869999999999999</v>
      </c>
      <c r="K5" s="203" t="str">
        <f>IF(ISNUMBER('2019'!J5),IF(('2019'!J5/5)&gt;1,1,'2019'!J5/5),"XXX")</f>
        <v>XXX</v>
      </c>
      <c r="L5" s="203">
        <f>IF(ISNUMBER('2019'!K5),'2019'!K5,"XXX")</f>
        <v>0.50728888120833338</v>
      </c>
      <c r="M5" s="203">
        <f>IF(ISNUMBER('2019'!L5),IF(('2019'!L5/5)&gt;1,1,'2019'!L5/5),"XXX")</f>
        <v>0.81163559000000007</v>
      </c>
      <c r="N5" s="203">
        <f>IF(ISNUMBER('2019'!M5),(1-('2019'!M5/100)),"XXX")</f>
        <v>0.66556243900000001</v>
      </c>
      <c r="O5" s="203">
        <f>IF(ISNUMBER('2019'!N5),IF(('2019'!N5/10)&gt;1,1,'2019'!N5/10),"XXX")</f>
        <v>0.89</v>
      </c>
      <c r="P5" s="203" t="str">
        <f>IF(ISNUMBER('2019'!O5),('2019'!O5/100),"XXX")</f>
        <v>XXX</v>
      </c>
      <c r="Q5" s="203">
        <f>IF(ISNUMBER('2019'!P5),'2019'!P5,"XXX")</f>
        <v>0.23637578487396241</v>
      </c>
      <c r="R5" s="203" t="str">
        <f>IF(ISNUMBER('2019'!Q5),('2019'!Q5/100),"XXX")</f>
        <v>XXX</v>
      </c>
      <c r="S5" s="203">
        <f>IF(ISNUMBER('2019'!R5),('2019'!R5/100),"XXX")</f>
        <v>0.67891829999999997</v>
      </c>
      <c r="T5" s="203">
        <f>IF(ISNUMBER('2019'!S5),(1-('2019'!S5/100)),"XXX")</f>
        <v>0.999</v>
      </c>
      <c r="U5" s="203">
        <f>IF(ISNUMBER('2019'!T5),'2019'!T5,"XXX")</f>
        <v>0.4206747876111111</v>
      </c>
      <c r="V5" s="203">
        <f>IF(ISNUMBER('2019'!U5),'2019'!U5,"XXX")</f>
        <v>0.35</v>
      </c>
      <c r="W5" s="203">
        <f>IF(ISNUMBER('2019'!V5),'2019'!V5,"XXX")</f>
        <v>0.50045289818518512</v>
      </c>
      <c r="X5" s="203">
        <f>IF(ISNUMBER('2019'!W5),'2019'!W5,"XXX")</f>
        <v>0.37912435661111105</v>
      </c>
      <c r="Y5" s="129">
        <f t="shared" si="2"/>
        <v>0.58058088777711736</v>
      </c>
      <c r="Z5" s="202">
        <f>'2019'!X5</f>
        <v>0.29299999999999998</v>
      </c>
      <c r="AA5" s="203">
        <f>('2019'!Y5+2.5)/5</f>
        <v>0.30706044439999997</v>
      </c>
      <c r="AB5" s="196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>
      <c r="A6" s="19" t="s">
        <v>15</v>
      </c>
      <c r="B6" s="19" t="s">
        <v>15</v>
      </c>
      <c r="C6" s="202">
        <f>IF(ISNUMBER('2019'!C6),(1-PRODUCT('2019'!C6,0.1)),"XXX")</f>
        <v>0.51</v>
      </c>
      <c r="D6" s="202">
        <f>IFERROR(IF((LOG(100*'2019'!D6+1)/LOG(100+1))&gt;1,0,(1-(LOG(100*'2019'!D6+1)/LOG(100+1)))), 1)</f>
        <v>0.90624270869845591</v>
      </c>
      <c r="E6" s="203">
        <f>IF(ISNUMBER('2019'!E6),IF('2019'!E6/100&gt;1,1,'2019'!E6/100),"XXX")</f>
        <v>0.67441517519858751</v>
      </c>
      <c r="F6" s="202">
        <f>IF(ISNUMBER('2019'!F6),(1-(('2019'!F6-1)/4)),"XXX")</f>
        <v>0.5</v>
      </c>
      <c r="G6" s="202">
        <f>IF(ISNUMBER('2019'!G6),(1-('2019'!G6/10)),"XXX")</f>
        <v>0.32999999999999996</v>
      </c>
      <c r="H6" s="195">
        <f t="shared" si="1"/>
        <v>0.58413157677940863</v>
      </c>
      <c r="I6" s="203">
        <f>IF(ISNUMBER('2019'!H6),'2019'!H6,"XXX")</f>
        <v>0.40197008741775447</v>
      </c>
      <c r="J6" s="203">
        <f>IF(ISNUMBER('2019'!I6),'2019'!I6,"XXX")</f>
        <v>0.13639999999999999</v>
      </c>
      <c r="K6" s="203" t="str">
        <f>IF(ISNUMBER('2019'!J6),IF(('2019'!J6/5)&gt;1,1,'2019'!J6/5),"XXX")</f>
        <v>XXX</v>
      </c>
      <c r="L6" s="203">
        <f>IF(ISNUMBER('2019'!K6),'2019'!K6,"XXX")</f>
        <v>9.2737774083333321E-2</v>
      </c>
      <c r="M6" s="203">
        <f>IF(ISNUMBER('2019'!L6),IF(('2019'!L6/5)&gt;1,1,'2019'!L6/5),"XXX")</f>
        <v>0.20886948200000002</v>
      </c>
      <c r="N6" s="203">
        <f>IF(ISNUMBER('2019'!M6),(1-('2019'!M6/100)),"XXX")</f>
        <v>0.62535129550000002</v>
      </c>
      <c r="O6" s="203">
        <f>IF(ISNUMBER('2019'!N6),IF(('2019'!N6/10)&gt;1,1,'2019'!N6/10),"XXX")</f>
        <v>0.21000000000000002</v>
      </c>
      <c r="P6" s="203" t="str">
        <f>IF(ISNUMBER('2019'!O6),('2019'!O6/100),"XXX")</f>
        <v>XXX</v>
      </c>
      <c r="Q6" s="203">
        <f>IF(ISNUMBER('2019'!P6),'2019'!P6,"XXX")</f>
        <v>9.8767530918121335E-2</v>
      </c>
      <c r="R6" s="203">
        <f>IF(ISNUMBER('2019'!Q6),('2019'!Q6/100),"XXX")</f>
        <v>5.0999999999999997E-2</v>
      </c>
      <c r="S6" s="203">
        <f>IF(ISNUMBER('2019'!R6),('2019'!R6/100),"XXX")</f>
        <v>0.35283389999999998</v>
      </c>
      <c r="T6" s="203">
        <f>IF(ISNUMBER('2019'!S6),(1-('2019'!S6/100)),"XXX")</f>
        <v>0.52449999999999997</v>
      </c>
      <c r="U6" s="203">
        <f>IF(ISNUMBER('2019'!T6),'2019'!T6,"XXX")</f>
        <v>0.29846578972222221</v>
      </c>
      <c r="V6" s="203">
        <f>IF(ISNUMBER('2019'!U6),'2019'!U6,"XXX")</f>
        <v>0.19</v>
      </c>
      <c r="W6" s="203">
        <f>IF(ISNUMBER('2019'!V6),'2019'!V6,"XXX")</f>
        <v>0.2996824449814815</v>
      </c>
      <c r="X6" s="203">
        <f>IF(ISNUMBER('2019'!W6),'2019'!W6,"XXX")</f>
        <v>0.3312943809777778</v>
      </c>
      <c r="Y6" s="129">
        <f t="shared" si="2"/>
        <v>0.25778815373025149</v>
      </c>
      <c r="Z6" s="202">
        <f>'2019'!X6</f>
        <v>0.36599999999999999</v>
      </c>
      <c r="AA6" s="203">
        <f>('2019'!Y6+2.5)/5</f>
        <v>0.35844509599999996</v>
      </c>
      <c r="AB6" s="196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>
      <c r="A7" s="19" t="s">
        <v>16</v>
      </c>
      <c r="B7" s="19" t="s">
        <v>16</v>
      </c>
      <c r="C7" s="202">
        <f>IF(ISNUMBER('2019'!C7),(1-PRODUCT('2019'!C7,0.1)),"XXX")</f>
        <v>0.57000000000000006</v>
      </c>
      <c r="D7" s="202">
        <f>IFERROR(IF((LOG(100*'2019'!D7+1)/LOG(100+1))&gt;1,0,(1-(LOG(100*'2019'!D7+1)/LOG(100+1)))), 1)</f>
        <v>1</v>
      </c>
      <c r="E7" s="203">
        <f>IF(ISNUMBER('2019'!E7),IF('2019'!E7/100&gt;1,1,'2019'!E7/100),"XXX")</f>
        <v>0.69840164321596054</v>
      </c>
      <c r="F7" s="202">
        <f>IF(ISNUMBER('2019'!F7),(1-(('2019'!F7-1)/4)),"XXX")</f>
        <v>1</v>
      </c>
      <c r="G7" s="202">
        <f>IF(ISNUMBER('2019'!G7),(1-('2019'!G7/10)),"XXX")</f>
        <v>0.61</v>
      </c>
      <c r="H7" s="195">
        <f t="shared" si="1"/>
        <v>0.77568032864319203</v>
      </c>
      <c r="I7" s="203">
        <f>IF(ISNUMBER('2019'!H7),'2019'!H7,"XXX")</f>
        <v>0.68292663950247567</v>
      </c>
      <c r="J7" s="203">
        <f>IF(ISNUMBER('2019'!I7),'2019'!I7,"XXX")</f>
        <v>0.72650000000000003</v>
      </c>
      <c r="K7" s="203">
        <f>IF(ISNUMBER('2019'!J7),IF(('2019'!J7/5)&gt;1,1,'2019'!J7/5),"XXX")</f>
        <v>0.75525200000000003</v>
      </c>
      <c r="L7" s="203">
        <f>IF(ISNUMBER('2019'!K7),'2019'!K7,"XXX")</f>
        <v>0.61640772816666667</v>
      </c>
      <c r="M7" s="203">
        <f>IF(ISNUMBER('2019'!L7),IF(('2019'!L7/5)&gt;1,1,'2019'!L7/5),"XXX")</f>
        <v>1</v>
      </c>
      <c r="N7" s="203">
        <f>IF(ISNUMBER('2019'!M7),(1-('2019'!M7/100)),"XXX")</f>
        <v>0.72341484070000006</v>
      </c>
      <c r="O7" s="203" t="str">
        <f>IF(ISNUMBER('2019'!N7),IF(('2019'!N7/10)&gt;1,1,'2019'!N7/10),"XXX")</f>
        <v>XXX</v>
      </c>
      <c r="P7" s="203">
        <f>IF(ISNUMBER('2019'!O7),('2019'!O7/100),"XXX")</f>
        <v>0.89800000000000002</v>
      </c>
      <c r="Q7" s="203">
        <f>IF(ISNUMBER('2019'!P7),'2019'!P7,"XXX")</f>
        <v>0.6628923892974854</v>
      </c>
      <c r="R7" s="203">
        <f>IF(ISNUMBER('2019'!Q7),('2019'!Q7/100),"XXX")</f>
        <v>0.32799999999999996</v>
      </c>
      <c r="S7" s="203">
        <f>IF(ISNUMBER('2019'!R7),('2019'!R7/100),"XXX")</f>
        <v>0.73492779999999991</v>
      </c>
      <c r="T7" s="203">
        <f>IF(ISNUMBER('2019'!S7),(1-('2019'!S7/100)),"XXX")</f>
        <v>0.99550000000000005</v>
      </c>
      <c r="U7" s="203">
        <f>IF(ISNUMBER('2019'!T7),'2019'!T7,"XXX")</f>
        <v>0.46508482827777775</v>
      </c>
      <c r="V7" s="203">
        <f>IF(ISNUMBER('2019'!U7),'2019'!U7,"XXX")</f>
        <v>0.4</v>
      </c>
      <c r="W7" s="203">
        <f>IF(ISNUMBER('2019'!V7),'2019'!V7,"XXX")</f>
        <v>0.42834565814814818</v>
      </c>
      <c r="X7" s="203">
        <f>IF(ISNUMBER('2019'!W7),'2019'!W7,"XXX")</f>
        <v>0.39878549836666666</v>
      </c>
      <c r="Y7" s="129">
        <f t="shared" si="2"/>
        <v>0.66962733640370131</v>
      </c>
      <c r="Z7" s="202">
        <f>'2019'!X7</f>
        <v>0.77800000000000002</v>
      </c>
      <c r="AA7" s="203">
        <f>('2019'!Y7+2.5)/5</f>
        <v>0.62765139340000009</v>
      </c>
      <c r="AB7" s="196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>
      <c r="A8" s="19" t="s">
        <v>17</v>
      </c>
      <c r="B8" s="19" t="s">
        <v>17</v>
      </c>
      <c r="C8" s="202">
        <f>IF(ISNUMBER('2019'!C8),(1-PRODUCT('2019'!C8,0.1)),"XXX")</f>
        <v>0.37</v>
      </c>
      <c r="D8" s="202">
        <f>IFERROR(IF((LOG(100*'2019'!D8+1)/LOG(100+1))&gt;1,0,(1-(LOG(100*'2019'!D8+1)/LOG(100+1)))), 1)</f>
        <v>1</v>
      </c>
      <c r="E8" s="203">
        <f>IF(ISNUMBER('2019'!E8),IF('2019'!E8/100&gt;1,1,'2019'!E8/100),"XXX")</f>
        <v>0.84175019977966103</v>
      </c>
      <c r="F8" s="202">
        <f>IF(ISNUMBER('2019'!F8),(1-(('2019'!F8-1)/4)),"XXX")</f>
        <v>1</v>
      </c>
      <c r="G8" s="202">
        <f>IF(ISNUMBER('2019'!G8),(1-('2019'!G8/10)),"XXX")</f>
        <v>0.34000000000000008</v>
      </c>
      <c r="H8" s="195">
        <f t="shared" si="1"/>
        <v>0.71035003995593227</v>
      </c>
      <c r="I8" s="203">
        <f>IF(ISNUMBER('2019'!H8),'2019'!H8,"XXX")</f>
        <v>0.69408459263053179</v>
      </c>
      <c r="J8" s="203">
        <f>IF(ISNUMBER('2019'!I8),'2019'!I8,"XXX")</f>
        <v>0.65359999999999996</v>
      </c>
      <c r="K8" s="203">
        <f>IF(ISNUMBER('2019'!J8),IF(('2019'!J8/5)&gt;1,1,'2019'!J8/5),"XXX")</f>
        <v>0.35873800000000006</v>
      </c>
      <c r="L8" s="203">
        <f>IF(ISNUMBER('2019'!K8),'2019'!K8,"XXX")</f>
        <v>0.62192535800000004</v>
      </c>
      <c r="M8" s="203">
        <f>IF(ISNUMBER('2019'!L8),IF(('2019'!L8/5)&gt;1,1,'2019'!L8/5),"XXX")</f>
        <v>0.281229758</v>
      </c>
      <c r="N8" s="203">
        <f>IF(ISNUMBER('2019'!M8),(1-('2019'!M8/100)),"XXX")</f>
        <v>0.15205703740000009</v>
      </c>
      <c r="O8" s="203">
        <f>IF(ISNUMBER('2019'!N8),IF(('2019'!N8/10)&gt;1,1,'2019'!N8/10),"XXX")</f>
        <v>0.67999999999999994</v>
      </c>
      <c r="P8" s="203">
        <f>IF(ISNUMBER('2019'!O8),('2019'!O8/100),"XXX")</f>
        <v>0.65200000000000002</v>
      </c>
      <c r="Q8" s="203">
        <f>IF(ISNUMBER('2019'!P8),'2019'!P8,"XXX")</f>
        <v>0.30552608966827394</v>
      </c>
      <c r="R8" s="203">
        <f>IF(ISNUMBER('2019'!Q8),('2019'!Q8/100),"XXX")</f>
        <v>0.19600000000000001</v>
      </c>
      <c r="S8" s="203">
        <f>IF(ISNUMBER('2019'!R8),('2019'!R8/100),"XXX")</f>
        <v>0.66679739999999998</v>
      </c>
      <c r="T8" s="203">
        <f>IF(ISNUMBER('2019'!S8),(1-('2019'!S8/100)),"XXX")</f>
        <v>0.99670000000000003</v>
      </c>
      <c r="U8" s="203">
        <f>IF(ISNUMBER('2019'!T8),'2019'!T8,"XXX")</f>
        <v>0.61950676177777775</v>
      </c>
      <c r="V8" s="203">
        <f>IF(ISNUMBER('2019'!U8),'2019'!U8,"XXX")</f>
        <v>0.35</v>
      </c>
      <c r="W8" s="203">
        <f>IF(ISNUMBER('2019'!V8),'2019'!V8,"XXX")</f>
        <v>0.62962818144444443</v>
      </c>
      <c r="X8" s="203">
        <f>IF(ISNUMBER('2019'!W8),'2019'!W8,"XXX")</f>
        <v>0.52960774631111118</v>
      </c>
      <c r="Y8" s="129">
        <f t="shared" si="2"/>
        <v>0.52421255782700871</v>
      </c>
      <c r="Z8" s="202">
        <f>'2019'!X8</f>
        <v>0.80700000000000005</v>
      </c>
      <c r="AA8" s="203">
        <f>('2019'!Y8+2.5)/5</f>
        <v>0.52579267920000006</v>
      </c>
      <c r="AB8" s="196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>
      <c r="A9" s="19" t="s">
        <v>18</v>
      </c>
      <c r="B9" s="19" t="s">
        <v>18</v>
      </c>
      <c r="C9" s="202">
        <f>IF(ISNUMBER('2019'!C9),(1-PRODUCT('2019'!C9,0.1)),"XXX")</f>
        <v>0.93</v>
      </c>
      <c r="D9" s="202">
        <f>IFERROR(IF((LOG(100*'2019'!D9+1)/LOG(100+1))&gt;1,0,(1-(LOG(100*'2019'!D9+1)/LOG(100+1)))), 1)</f>
        <v>1</v>
      </c>
      <c r="E9" s="203">
        <f>IF(ISNUMBER('2019'!E9),IF('2019'!E9/100&gt;1,1,'2019'!E9/100),"XXX")</f>
        <v>0.89813575861779671</v>
      </c>
      <c r="F9" s="202">
        <f>IF(ISNUMBER('2019'!F9),(1-(('2019'!F9-1)/4)),"XXX")</f>
        <v>0.75</v>
      </c>
      <c r="G9" s="202">
        <f>IF(ISNUMBER('2019'!G9),(1-('2019'!G9/10)),"XXX")</f>
        <v>0.83000000000000007</v>
      </c>
      <c r="H9" s="195">
        <f t="shared" si="1"/>
        <v>0.88162715172355932</v>
      </c>
      <c r="I9" s="203">
        <f>IF(ISNUMBER('2019'!H9),'2019'!H9,"XXX")</f>
        <v>0.79158966877267178</v>
      </c>
      <c r="J9" s="203">
        <f>IF(ISNUMBER('2019'!I9),'2019'!I9,"XXX")</f>
        <v>0.88249999999999995</v>
      </c>
      <c r="K9" s="203">
        <f>IF(ISNUMBER('2019'!J9),IF(('2019'!J9/5)&gt;1,1,'2019'!J9/5),"XXX")</f>
        <v>0.67179999999999995</v>
      </c>
      <c r="L9" s="203">
        <f>IF(ISNUMBER('2019'!K9),'2019'!K9,"XXX")</f>
        <v>0.75898371137500009</v>
      </c>
      <c r="M9" s="203">
        <f>IF(ISNUMBER('2019'!L9),IF(('2019'!L9/5)&gt;1,1,'2019'!L9/5),"XXX")</f>
        <v>1</v>
      </c>
      <c r="N9" s="203">
        <f>IF(ISNUMBER('2019'!M9),(1-('2019'!M9/100)),"XXX")</f>
        <v>0.84018914219999996</v>
      </c>
      <c r="O9" s="203">
        <f>IF(ISNUMBER('2019'!N9),IF(('2019'!N9/10)&gt;1,1,'2019'!N9/10),"XXX")</f>
        <v>0.94000000000000006</v>
      </c>
      <c r="P9" s="203">
        <f>IF(ISNUMBER('2019'!O9),('2019'!O9/100),"XXX")</f>
        <v>1</v>
      </c>
      <c r="Q9" s="203" t="str">
        <f>IF(ISNUMBER('2019'!P9),'2019'!P9,"XXX")</f>
        <v>XXX</v>
      </c>
      <c r="R9" s="203">
        <f>IF(ISNUMBER('2019'!Q9),('2019'!Q9/100),"XXX")</f>
        <v>1</v>
      </c>
      <c r="S9" s="203">
        <f>IF(ISNUMBER('2019'!R9),('2019'!R9/100),"XXX")</f>
        <v>0.83422960000000002</v>
      </c>
      <c r="T9" s="203">
        <f>IF(ISNUMBER('2019'!S9),(1-('2019'!S9/100)),"XXX")</f>
        <v>1</v>
      </c>
      <c r="U9" s="203">
        <f>IF(ISNUMBER('2019'!T9),'2019'!T9,"XXX")</f>
        <v>0.76591157911111107</v>
      </c>
      <c r="V9" s="203">
        <f>IF(ISNUMBER('2019'!U9),'2019'!U9,"XXX")</f>
        <v>0.77</v>
      </c>
      <c r="W9" s="203">
        <f>IF(ISNUMBER('2019'!V9),'2019'!V9,"XXX")</f>
        <v>0.60320849772222229</v>
      </c>
      <c r="X9" s="203">
        <f>IF(ISNUMBER('2019'!W9),'2019'!W9,"XXX")</f>
        <v>0.65986053811111101</v>
      </c>
      <c r="Y9" s="129">
        <f t="shared" si="2"/>
        <v>0.84489204608075741</v>
      </c>
      <c r="Z9" s="202">
        <f>'2019'!X9</f>
        <v>0.85099999999999998</v>
      </c>
      <c r="AA9" s="203">
        <f>('2019'!Y9+2.5)/5</f>
        <v>0.76570811279999995</v>
      </c>
      <c r="AB9" s="196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>
      <c r="A10" s="19" t="s">
        <v>19</v>
      </c>
      <c r="B10" s="19" t="s">
        <v>19</v>
      </c>
      <c r="C10" s="202">
        <f>IF(ISNUMBER('2019'!C10),(1-PRODUCT('2019'!C10,0.1)),"XXX")</f>
        <v>0.91</v>
      </c>
      <c r="D10" s="202">
        <f>IFERROR(IF((LOG(100*'2019'!D10+1)/LOG(100+1))&gt;1,0,(1-(LOG(100*'2019'!D10+1)/LOG(100+1)))), 1)</f>
        <v>1</v>
      </c>
      <c r="E10" s="203">
        <f>IF(ISNUMBER('2019'!E10),IF('2019'!E10/100&gt;1,1,'2019'!E10/100),"XXX")</f>
        <v>0.91185461372994336</v>
      </c>
      <c r="F10" s="202">
        <f>IF(ISNUMBER('2019'!F10),(1-(('2019'!F10-1)/4)),"XXX")</f>
        <v>0.75</v>
      </c>
      <c r="G10" s="202">
        <f>IF(ISNUMBER('2019'!G10),(1-('2019'!G10/10)),"XXX")</f>
        <v>0.91</v>
      </c>
      <c r="H10" s="195">
        <f t="shared" si="1"/>
        <v>0.89637092274598873</v>
      </c>
      <c r="I10" s="203">
        <f>IF(ISNUMBER('2019'!H10),'2019'!H10,"XXX")</f>
        <v>0.8903388645831285</v>
      </c>
      <c r="J10" s="203">
        <f>IF(ISNUMBER('2019'!I10),'2019'!I10,"XXX")</f>
        <v>0.82399999999999995</v>
      </c>
      <c r="K10" s="203">
        <f>IF(ISNUMBER('2019'!J10),IF(('2019'!J10/5)&gt;1,1,'2019'!J10/5),"XXX")</f>
        <v>0.60405600000000004</v>
      </c>
      <c r="L10" s="203">
        <f>IF(ISNUMBER('2019'!K10),'2019'!K10,"XXX")</f>
        <v>0.75459619758333329</v>
      </c>
      <c r="M10" s="203">
        <f>IF(ISNUMBER('2019'!L10),IF(('2019'!L10/5)&gt;1,1,'2019'!L10/5),"XXX")</f>
        <v>1</v>
      </c>
      <c r="N10" s="203">
        <f>IF(ISNUMBER('2019'!M10),(1-('2019'!M10/100)),"XXX")</f>
        <v>0.80928087230000001</v>
      </c>
      <c r="O10" s="203">
        <f>IF(ISNUMBER('2019'!N10),IF(('2019'!N10/10)&gt;1,1,'2019'!N10/10),"XXX")</f>
        <v>1</v>
      </c>
      <c r="P10" s="203">
        <f>IF(ISNUMBER('2019'!O10),('2019'!O10/100),"XXX")</f>
        <v>1</v>
      </c>
      <c r="Q10" s="203">
        <f>IF(ISNUMBER('2019'!P10),'2019'!P10,"XXX")</f>
        <v>1</v>
      </c>
      <c r="R10" s="203">
        <f>IF(ISNUMBER('2019'!Q10),('2019'!Q10/100),"XXX")</f>
        <v>0.93</v>
      </c>
      <c r="S10" s="203">
        <f>IF(ISNUMBER('2019'!R10),('2019'!R10/100),"XXX")</f>
        <v>0.87839319999999999</v>
      </c>
      <c r="T10" s="203">
        <f>IF(ISNUMBER('2019'!S10),(1-('2019'!S10/100)),"XXX")</f>
        <v>1</v>
      </c>
      <c r="U10" s="203">
        <f>IF(ISNUMBER('2019'!T10),'2019'!T10,"XXX")</f>
        <v>0.81479483711111111</v>
      </c>
      <c r="V10" s="203">
        <f>IF(ISNUMBER('2019'!U10),'2019'!U10,"XXX")</f>
        <v>0.76</v>
      </c>
      <c r="W10" s="203">
        <f>IF(ISNUMBER('2019'!V10),'2019'!V10,"XXX")</f>
        <v>0.67511577962962976</v>
      </c>
      <c r="X10" s="203">
        <f>IF(ISNUMBER('2019'!W10),'2019'!W10,"XXX")</f>
        <v>0.65584772825555548</v>
      </c>
      <c r="Y10" s="129">
        <f t="shared" si="2"/>
        <v>0.84977646746642244</v>
      </c>
      <c r="Z10" s="202">
        <f>'2019'!X10</f>
        <v>0.84399999999999997</v>
      </c>
      <c r="AA10" s="203">
        <f>('2019'!Y10+2.5)/5</f>
        <v>0.77889091960000001</v>
      </c>
      <c r="AB10" s="196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>
      <c r="A11" s="19" t="s">
        <v>20</v>
      </c>
      <c r="B11" s="19" t="s">
        <v>20</v>
      </c>
      <c r="C11" s="202">
        <f>IF(ISNUMBER('2019'!C11),(1-PRODUCT('2019'!C11,0.1)),"XXX")</f>
        <v>0.37999999999999989</v>
      </c>
      <c r="D11" s="202">
        <f>IFERROR(IF((LOG(100*'2019'!D11+1)/LOG(100+1))&gt;1,0,(1-(LOG(100*'2019'!D11+1)/LOG(100+1)))), 1)</f>
        <v>1</v>
      </c>
      <c r="E11" s="203">
        <f>IF(ISNUMBER('2019'!E11),IF('2019'!E11/100&gt;1,1,'2019'!E11/100),"XXX")</f>
        <v>0.87566746384322025</v>
      </c>
      <c r="F11" s="202">
        <f>IF(ISNUMBER('2019'!F11),(1-(('2019'!F11-1)/4)),"XXX")</f>
        <v>0.5</v>
      </c>
      <c r="G11" s="202">
        <f>IF(ISNUMBER('2019'!G11),(1-('2019'!G11/10)),"XXX")</f>
        <v>0.16999999999999993</v>
      </c>
      <c r="H11" s="195">
        <f t="shared" si="1"/>
        <v>0.58513349276864401</v>
      </c>
      <c r="I11" s="203">
        <f>IF(ISNUMBER('2019'!H11),'2019'!H11,"XXX")</f>
        <v>0.7736218793536912</v>
      </c>
      <c r="J11" s="203">
        <f>IF(ISNUMBER('2019'!I11),'2019'!I11,"XXX")</f>
        <v>0.65280000000000005</v>
      </c>
      <c r="K11" s="203" t="str">
        <f>IF(ISNUMBER('2019'!J11),IF(('2019'!J11/5)&gt;1,1,'2019'!J11/5),"XXX")</f>
        <v>XXX</v>
      </c>
      <c r="L11" s="203">
        <f>IF(ISNUMBER('2019'!K11),'2019'!K11,"XXX")</f>
        <v>0.72306071125000004</v>
      </c>
      <c r="M11" s="203">
        <f>IF(ISNUMBER('2019'!L11),IF(('2019'!L11/5)&gt;1,1,'2019'!L11/5),"XXX")</f>
        <v>0.25631420599999999</v>
      </c>
      <c r="N11" s="203">
        <f>IF(ISNUMBER('2019'!M11),(1-('2019'!M11/100)),"XXX")</f>
        <v>0.32037483219999996</v>
      </c>
      <c r="O11" s="203">
        <f>IF(ISNUMBER('2019'!N11),IF(('2019'!N11/10)&gt;1,1,'2019'!N11/10),"XXX")</f>
        <v>0.6</v>
      </c>
      <c r="P11" s="203">
        <f>IF(ISNUMBER('2019'!O11),('2019'!O11/100),"XXX")</f>
        <v>0.72799999999999998</v>
      </c>
      <c r="Q11" s="203">
        <f>IF(ISNUMBER('2019'!P11),'2019'!P11,"XXX")</f>
        <v>0.16821967363357543</v>
      </c>
      <c r="R11" s="203">
        <f>IF(ISNUMBER('2019'!Q11),('2019'!Q11/100),"XXX")</f>
        <v>0.13400000000000001</v>
      </c>
      <c r="S11" s="203">
        <f>IF(ISNUMBER('2019'!R11),('2019'!R11/100),"XXX")</f>
        <v>0.33318289999999995</v>
      </c>
      <c r="T11" s="203">
        <f>IF(ISNUMBER('2019'!S11),(1-('2019'!S11/100)),"XXX")</f>
        <v>0.999</v>
      </c>
      <c r="U11" s="203">
        <f>IF(ISNUMBER('2019'!T11),'2019'!T11,"XXX")</f>
        <v>0.65603513183333328</v>
      </c>
      <c r="V11" s="203">
        <f>IF(ISNUMBER('2019'!U11),'2019'!U11,"XXX")</f>
        <v>0.25</v>
      </c>
      <c r="W11" s="203">
        <f>IF(ISNUMBER('2019'!V11),'2019'!V11,"XXX")</f>
        <v>0.68923807146296279</v>
      </c>
      <c r="X11" s="203">
        <f>IF(ISNUMBER('2019'!W11),'2019'!W11,"XXX")</f>
        <v>0.66849992672222225</v>
      </c>
      <c r="Y11" s="129">
        <f t="shared" si="2"/>
        <v>0.54221300273161155</v>
      </c>
      <c r="Z11" s="202">
        <f>'2019'!X11</f>
        <v>0.192</v>
      </c>
      <c r="AA11" s="203">
        <f>('2019'!Y11+2.5)/5</f>
        <v>0.21328241819999999</v>
      </c>
      <c r="AB11" s="196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>
      <c r="A12" s="19" t="s">
        <v>21</v>
      </c>
      <c r="B12" s="19" t="s">
        <v>21</v>
      </c>
      <c r="C12" s="202">
        <f>IF(ISNUMBER('2019'!C12),(1-PRODUCT('2019'!C12,0.1)),"XXX")</f>
        <v>0.52</v>
      </c>
      <c r="D12" s="202">
        <f>IFERROR(IF((LOG(100*'2019'!D12+1)/LOG(100+1))&gt;1,0,(1-(LOG(100*'2019'!D12+1)/LOG(100+1)))), 1)</f>
        <v>1</v>
      </c>
      <c r="E12" s="203">
        <f>IF(ISNUMBER('2019'!E12),IF('2019'!E12/100&gt;1,1,'2019'!E12/100),"XXX")</f>
        <v>0.95093982774166663</v>
      </c>
      <c r="F12" s="202">
        <f>IF(ISNUMBER('2019'!F12),(1-(('2019'!F12-1)/4)),"XXX")</f>
        <v>0.75</v>
      </c>
      <c r="G12" s="202">
        <f>IF(ISNUMBER('2019'!G12),(1-('2019'!G12/10)),"XXX")</f>
        <v>0.14000000000000001</v>
      </c>
      <c r="H12" s="195">
        <f t="shared" si="1"/>
        <v>0.67218796554833338</v>
      </c>
      <c r="I12" s="203">
        <f>IF(ISNUMBER('2019'!H12),'2019'!H12,"XXX")</f>
        <v>0.78389377437777075</v>
      </c>
      <c r="J12" s="203">
        <f>IF(ISNUMBER('2019'!I12),'2019'!I12,"XXX")</f>
        <v>0.83189999999999997</v>
      </c>
      <c r="K12" s="203">
        <f>IF(ISNUMBER('2019'!J12),IF(('2019'!J12/5)&gt;1,1,'2019'!J12/5),"XXX")</f>
        <v>0.41201399999999999</v>
      </c>
      <c r="L12" s="203">
        <f>IF(ISNUMBER('2019'!K12),'2019'!K12,"XXX")</f>
        <v>0.72953029070833342</v>
      </c>
      <c r="M12" s="203">
        <f>IF(ISNUMBER('2019'!L12),IF(('2019'!L12/5)&gt;1,1,'2019'!L12/5),"XXX")</f>
        <v>0.47499528000000002</v>
      </c>
      <c r="N12" s="203">
        <f>IF(ISNUMBER('2019'!M12),(1-('2019'!M12/100)),"XXX")</f>
        <v>0.70267700199999994</v>
      </c>
      <c r="O12" s="203">
        <f>IF(ISNUMBER('2019'!N12),IF(('2019'!N12/10)&gt;1,1,'2019'!N12/10),"XXX")</f>
        <v>0.63</v>
      </c>
      <c r="P12" s="203">
        <f>IF(ISNUMBER('2019'!O12),('2019'!O12/100),"XXX")</f>
        <v>0.75099999999999989</v>
      </c>
      <c r="Q12" s="203" t="str">
        <f>IF(ISNUMBER('2019'!P12),'2019'!P12,"XXX")</f>
        <v>XXX</v>
      </c>
      <c r="R12" s="203">
        <f>IF(ISNUMBER('2019'!Q12),('2019'!Q12/100),"XXX")</f>
        <v>0.36899999999999999</v>
      </c>
      <c r="S12" s="203">
        <f>IF(ISNUMBER('2019'!R12),('2019'!R12/100),"XXX")</f>
        <v>0.97408720000000004</v>
      </c>
      <c r="T12" s="203">
        <f>IF(ISNUMBER('2019'!S12),(1-('2019'!S12/100)),"XXX")</f>
        <v>1</v>
      </c>
      <c r="U12" s="203">
        <f>IF(ISNUMBER('2019'!T12),'2019'!T12,"XXX")</f>
        <v>0.68791190783333334</v>
      </c>
      <c r="V12" s="203">
        <f>IF(ISNUMBER('2019'!U12),'2019'!U12,"XXX")</f>
        <v>0.36</v>
      </c>
      <c r="W12" s="203">
        <f>IF(ISNUMBER('2019'!V12),'2019'!V12,"XXX")</f>
        <v>0.64164760374074081</v>
      </c>
      <c r="X12" s="203">
        <f>IF(ISNUMBER('2019'!W12),'2019'!W12,"XXX")</f>
        <v>0.66923160688888894</v>
      </c>
      <c r="Y12" s="129">
        <f t="shared" si="2"/>
        <v>0.6491805415968166</v>
      </c>
      <c r="Z12" s="202">
        <f>'2019'!X12</f>
        <v>0.11799999999999999</v>
      </c>
      <c r="AA12" s="203">
        <f>('2019'!Y12+2.5)/5</f>
        <v>0.23302547940000001</v>
      </c>
      <c r="AB12" s="196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>
      <c r="A13" s="19" t="s">
        <v>22</v>
      </c>
      <c r="B13" s="19" t="s">
        <v>22</v>
      </c>
      <c r="C13" s="202">
        <f>IF(ISNUMBER('2019'!C13),(1-PRODUCT('2019'!C13,0.1)),"XXX")</f>
        <v>0.42000000000000004</v>
      </c>
      <c r="D13" s="202">
        <f>IFERROR(IF((LOG(100*'2019'!D13+1)/LOG(100+1))&gt;1,0,(1-(LOG(100*'2019'!D13+1)/LOG(100+1)))), 1)</f>
        <v>0.99379531741515825</v>
      </c>
      <c r="E13" s="203">
        <f>IF(ISNUMBER('2019'!E13),IF('2019'!E13/100&gt;1,1,'2019'!E13/100),"XXX")</f>
        <v>0.67899918430720352</v>
      </c>
      <c r="F13" s="202">
        <f>IF(ISNUMBER('2019'!F13),(1-(('2019'!F13-1)/4)),"XXX")</f>
        <v>0.25</v>
      </c>
      <c r="G13" s="202">
        <f>IF(ISNUMBER('2019'!G13),(1-('2019'!G13/10)),"XXX")</f>
        <v>0.27</v>
      </c>
      <c r="H13" s="195">
        <f t="shared" si="1"/>
        <v>0.52255890034447239</v>
      </c>
      <c r="I13" s="203">
        <f>IF(ISNUMBER('2019'!H13),'2019'!H13,"XXX")</f>
        <v>0.51138175394515273</v>
      </c>
      <c r="J13" s="203">
        <f>IF(ISNUMBER('2019'!I13),'2019'!I13,"XXX")</f>
        <v>0.37169999999999997</v>
      </c>
      <c r="K13" s="203" t="str">
        <f>IF(ISNUMBER('2019'!J13),IF(('2019'!J13/5)&gt;1,1,'2019'!J13/5),"XXX")</f>
        <v>XXX</v>
      </c>
      <c r="L13" s="203">
        <f>IF(ISNUMBER('2019'!K13),'2019'!K13,"XXX")</f>
        <v>0.40682319795833327</v>
      </c>
      <c r="M13" s="203">
        <f>IF(ISNUMBER('2019'!L13),IF(('2019'!L13/5)&gt;1,1,'2019'!L13/5),"XXX")</f>
        <v>9.2516911999999993E-2</v>
      </c>
      <c r="N13" s="203">
        <f>IF(ISNUMBER('2019'!M13),(1-('2019'!M13/100)),"XXX")</f>
        <v>0.27323646550000003</v>
      </c>
      <c r="O13" s="203">
        <f>IF(ISNUMBER('2019'!N13),IF(('2019'!N13/10)&gt;1,1,'2019'!N13/10),"XXX")</f>
        <v>6.9999999999999993E-2</v>
      </c>
      <c r="P13" s="203">
        <f>IF(ISNUMBER('2019'!O13),('2019'!O13/100),"XXX")</f>
        <v>0.38</v>
      </c>
      <c r="Q13" s="203">
        <f>IF(ISNUMBER('2019'!P13),'2019'!P13,"XXX")</f>
        <v>0.15263291597366332</v>
      </c>
      <c r="R13" s="203">
        <f>IF(ISNUMBER('2019'!Q13),('2019'!Q13/100),"XXX")</f>
        <v>0.14899999999999999</v>
      </c>
      <c r="S13" s="203">
        <f>IF(ISNUMBER('2019'!R13),('2019'!R13/100),"XXX")</f>
        <v>0.40402790000000005</v>
      </c>
      <c r="T13" s="203">
        <f>IF(ISNUMBER('2019'!S13),(1-('2019'!S13/100)),"XXX")</f>
        <v>0.94450000000000001</v>
      </c>
      <c r="U13" s="203">
        <f>IF(ISNUMBER('2019'!T13),'2019'!T13,"XXX")</f>
        <v>0.35835733944444448</v>
      </c>
      <c r="V13" s="203">
        <f>IF(ISNUMBER('2019'!U13),'2019'!U13,"XXX")</f>
        <v>0.26</v>
      </c>
      <c r="W13" s="203">
        <f>IF(ISNUMBER('2019'!V13),'2019'!V13,"XXX")</f>
        <v>0.45064685081481476</v>
      </c>
      <c r="X13" s="203">
        <f>IF(ISNUMBER('2019'!W13),'2019'!W13,"XXX")</f>
        <v>0.52341332042222222</v>
      </c>
      <c r="Y13" s="129">
        <f t="shared" si="2"/>
        <v>0.35969124087606025</v>
      </c>
      <c r="Z13" s="202">
        <f>'2019'!X13</f>
        <v>0.25600000000000001</v>
      </c>
      <c r="AA13" s="203">
        <f>('2019'!Y13+2.5)/5</f>
        <v>0.36855965860000001</v>
      </c>
      <c r="AB13" s="196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>
      <c r="A14" s="19" t="s">
        <v>23</v>
      </c>
      <c r="B14" s="19" t="s">
        <v>23</v>
      </c>
      <c r="C14" s="202">
        <f>IF(ISNUMBER('2019'!C14),(1-PRODUCT('2019'!C14,0.1)),"XXX")</f>
        <v>0.39999999999999991</v>
      </c>
      <c r="D14" s="202">
        <f>IFERROR(IF((LOG(100*'2019'!D14+1)/LOG(100+1))&gt;1,0,(1-(LOG(100*'2019'!D14+1)/LOG(100+1)))), 1)</f>
        <v>1</v>
      </c>
      <c r="E14" s="203">
        <f>IF(ISNUMBER('2019'!E14),IF('2019'!E14/100&gt;1,1,'2019'!E14/100),"XXX")</f>
        <v>0.73063618149646881</v>
      </c>
      <c r="F14" s="202" t="str">
        <f>IF(ISNUMBER('2019'!F14),(1-(('2019'!F14-1)/4)),"XXX")</f>
        <v>XXX</v>
      </c>
      <c r="G14" s="202">
        <f>IF(ISNUMBER('2019'!G14),(1-('2019'!G14/10)),"XXX")</f>
        <v>0.65</v>
      </c>
      <c r="H14" s="195">
        <f t="shared" si="1"/>
        <v>0.6951590453741171</v>
      </c>
      <c r="I14" s="203">
        <f>IF(ISNUMBER('2019'!H14),'2019'!H14,"XXX")</f>
        <v>0.57733047958994355</v>
      </c>
      <c r="J14" s="203">
        <f>IF(ISNUMBER('2019'!I14),'2019'!I14,"XXX")</f>
        <v>0.75229999999999997</v>
      </c>
      <c r="K14" s="203">
        <f>IF(ISNUMBER('2019'!J14),IF(('2019'!J14/5)&gt;1,1,'2019'!J14/5),"XXX")</f>
        <v>0.68243200000000004</v>
      </c>
      <c r="L14" s="203">
        <f>IF(ISNUMBER('2019'!K14),'2019'!K14,"XXX")</f>
        <v>0.60127202266666668</v>
      </c>
      <c r="M14" s="203">
        <f>IF(ISNUMBER('2019'!L14),IF(('2019'!L14/5)&gt;1,1,'2019'!L14/5),"XXX")</f>
        <v>0.56490306800000001</v>
      </c>
      <c r="N14" s="203">
        <f>IF(ISNUMBER('2019'!M14),(1-('2019'!M14/100)),"XXX")</f>
        <v>0.53273769379999991</v>
      </c>
      <c r="O14" s="203">
        <f>IF(ISNUMBER('2019'!N14),IF(('2019'!N14/10)&gt;1,1,'2019'!N14/10),"XXX")</f>
        <v>0.41</v>
      </c>
      <c r="P14" s="203">
        <f>IF(ISNUMBER('2019'!O14),('2019'!O14/100),"XXX")</f>
        <v>0.63500000000000001</v>
      </c>
      <c r="Q14" s="203" t="str">
        <f>IF(ISNUMBER('2019'!P14),'2019'!P14,"XXX")</f>
        <v>XXX</v>
      </c>
      <c r="R14" s="203">
        <f>IF(ISNUMBER('2019'!Q14),('2019'!Q14/100),"XXX")</f>
        <v>9.6000000000000002E-2</v>
      </c>
      <c r="S14" s="203">
        <f>IF(ISNUMBER('2019'!R14),('2019'!R14/100),"XXX")</f>
        <v>0.80445920000000004</v>
      </c>
      <c r="T14" s="203">
        <f>IF(ISNUMBER('2019'!S14),(1-('2019'!S14/100)),"XXX")</f>
        <v>1</v>
      </c>
      <c r="U14" s="203">
        <f>IF(ISNUMBER('2019'!T14),'2019'!T14,"XXX")</f>
        <v>0.49893616572222221</v>
      </c>
      <c r="V14" s="203">
        <f>IF(ISNUMBER('2019'!U14),'2019'!U14,"XXX")</f>
        <v>0.68</v>
      </c>
      <c r="W14" s="203">
        <f>IF(ISNUMBER('2019'!V14),'2019'!V14,"XXX")</f>
        <v>0.42896448683333327</v>
      </c>
      <c r="X14" s="203">
        <f>IF(ISNUMBER('2019'!W14),'2019'!W14,"XXX")</f>
        <v>0.4023111131444444</v>
      </c>
      <c r="Y14" s="129">
        <f t="shared" si="2"/>
        <v>0.54766538935978815</v>
      </c>
      <c r="Z14" s="202">
        <f>'2019'!X14</f>
        <v>0.78700000000000003</v>
      </c>
      <c r="AA14" s="203">
        <f>('2019'!Y14+2.5)/5</f>
        <v>0.73229122160000004</v>
      </c>
      <c r="AB14" s="196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>
      <c r="A15" s="19" t="s">
        <v>24</v>
      </c>
      <c r="B15" s="19" t="s">
        <v>24</v>
      </c>
      <c r="C15" s="202">
        <f>IF(ISNUMBER('2019'!C15),(1-PRODUCT('2019'!C15,0.1)),"XXX")</f>
        <v>0.29999999999999993</v>
      </c>
      <c r="D15" s="202">
        <f>IFERROR(IF((LOG(100*'2019'!D15+1)/LOG(100+1))&gt;1,0,(1-(LOG(100*'2019'!D15+1)/LOG(100+1)))), 1)</f>
        <v>1</v>
      </c>
      <c r="E15" s="203" t="str">
        <f>IF(ISNUMBER('2019'!E15),IF('2019'!E15/100&gt;1,1,'2019'!E15/100),"XXX")</f>
        <v>XXX</v>
      </c>
      <c r="F15" s="202">
        <f>IF(ISNUMBER('2019'!F15),(1-(('2019'!F15-1)/4)),"XXX")</f>
        <v>0.25</v>
      </c>
      <c r="G15" s="202">
        <f>IF(ISNUMBER('2019'!G15),(1-('2019'!G15/10)),"XXX")</f>
        <v>0.22999999999999998</v>
      </c>
      <c r="H15" s="195">
        <f t="shared" si="1"/>
        <v>0.44499999999999995</v>
      </c>
      <c r="I15" s="203" t="str">
        <f>IF(ISNUMBER('2019'!H15),'2019'!H15,"XXX")</f>
        <v>XXX</v>
      </c>
      <c r="J15" s="203">
        <f>IF(ISNUMBER('2019'!I15),'2019'!I15,"XXX")</f>
        <v>0.82809999999999995</v>
      </c>
      <c r="K15" s="203" t="str">
        <f>IF(ISNUMBER('2019'!J15),IF(('2019'!J15/5)&gt;1,1,'2019'!J15/5),"XXX")</f>
        <v>XXX</v>
      </c>
      <c r="L15" s="203" t="str">
        <f>IF(ISNUMBER('2019'!K15),'2019'!K15,"XXX")</f>
        <v>XXX</v>
      </c>
      <c r="M15" s="203">
        <f>IF(ISNUMBER('2019'!L15),IF(('2019'!L15/5)&gt;1,1,'2019'!L15/5),"XXX")</f>
        <v>0.82505416799999998</v>
      </c>
      <c r="N15" s="203">
        <f>IF(ISNUMBER('2019'!M15),(1-('2019'!M15/100)),"XXX")</f>
        <v>0.74309936519999997</v>
      </c>
      <c r="O15" s="203">
        <f>IF(ISNUMBER('2019'!N15),IF(('2019'!N15/10)&gt;1,1,'2019'!N15/10),"XXX")</f>
        <v>1</v>
      </c>
      <c r="P15" s="203">
        <f>IF(ISNUMBER('2019'!O15),('2019'!O15/100),"XXX")</f>
        <v>1</v>
      </c>
      <c r="Q15" s="203">
        <f>IF(ISNUMBER('2019'!P15),'2019'!P15,"XXX")</f>
        <v>0.47649135589599612</v>
      </c>
      <c r="R15" s="203" t="str">
        <f>IF(ISNUMBER('2019'!Q15),('2019'!Q15/100),"XXX")</f>
        <v>XXX</v>
      </c>
      <c r="S15" s="203">
        <f>IF(ISNUMBER('2019'!R15),('2019'!R15/100),"XXX")</f>
        <v>0.9572835999999999</v>
      </c>
      <c r="T15" s="203">
        <f>IF(ISNUMBER('2019'!S15),(1-('2019'!S15/100)),"XXX")</f>
        <v>0.999</v>
      </c>
      <c r="U15" s="203" t="str">
        <f>IF(ISNUMBER('2019'!T15),'2019'!T15,"XXX")</f>
        <v>XXX</v>
      </c>
      <c r="V15" s="203" t="str">
        <f>IF(ISNUMBER('2019'!U15),'2019'!U15,"XXX")</f>
        <v>XXX</v>
      </c>
      <c r="W15" s="203" t="str">
        <f>IF(ISNUMBER('2019'!V15),'2019'!V15,"XXX")</f>
        <v>XXX</v>
      </c>
      <c r="X15" s="203" t="str">
        <f>IF(ISNUMBER('2019'!W15),'2019'!W15,"XXX")</f>
        <v>XXX</v>
      </c>
      <c r="Y15" s="129">
        <f t="shared" si="2"/>
        <v>0.81336198449919905</v>
      </c>
      <c r="Z15" s="202">
        <f>'2019'!X15</f>
        <v>0.25700000000000001</v>
      </c>
      <c r="AA15" s="203">
        <f>('2019'!Y15+2.5)/5</f>
        <v>0.23720419399999998</v>
      </c>
      <c r="AB15" s="196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>
      <c r="A16" s="19" t="s">
        <v>25</v>
      </c>
      <c r="B16" s="19" t="s">
        <v>25</v>
      </c>
      <c r="C16" s="202">
        <f>IF(ISNUMBER('2019'!C16),(1-PRODUCT('2019'!C16,0.1)),"XXX")</f>
        <v>0.93</v>
      </c>
      <c r="D16" s="202">
        <f>IFERROR(IF((LOG(100*'2019'!D16+1)/LOG(100+1))&gt;1,0,(1-(LOG(100*'2019'!D16+1)/LOG(100+1)))), 1)</f>
        <v>1</v>
      </c>
      <c r="E16" s="203">
        <f>IF(ISNUMBER('2019'!E16),IF('2019'!E16/100&gt;1,1,'2019'!E16/100),"XXX")</f>
        <v>0.87083488212612992</v>
      </c>
      <c r="F16" s="202">
        <f>IF(ISNUMBER('2019'!F16),(1-(('2019'!F16-1)/4)),"XXX")</f>
        <v>1</v>
      </c>
      <c r="G16" s="202">
        <f>IF(ISNUMBER('2019'!G16),(1-('2019'!G16/10)),"XXX")</f>
        <v>0.9</v>
      </c>
      <c r="H16" s="195">
        <f t="shared" si="1"/>
        <v>0.94016697642522595</v>
      </c>
      <c r="I16" s="203">
        <f>IF(ISNUMBER('2019'!H16),'2019'!H16,"XXX")</f>
        <v>0.87262603611485046</v>
      </c>
      <c r="J16" s="203">
        <f>IF(ISNUMBER('2019'!I16),'2019'!I16,"XXX")</f>
        <v>0.80330000000000001</v>
      </c>
      <c r="K16" s="203">
        <f>IF(ISNUMBER('2019'!J16),IF(('2019'!J16/5)&gt;1,1,'2019'!J16/5),"XXX")</f>
        <v>0.86838599999999988</v>
      </c>
      <c r="L16" s="203">
        <f>IF(ISNUMBER('2019'!K16),'2019'!K16,"XXX")</f>
        <v>0.73029160504166668</v>
      </c>
      <c r="M16" s="203">
        <f>IF(ISNUMBER('2019'!L16),IF(('2019'!L16/5)&gt;1,1,'2019'!L16/5),"XXX")</f>
        <v>1</v>
      </c>
      <c r="N16" s="203">
        <f>IF(ISNUMBER('2019'!M16),(1-('2019'!M16/100)),"XXX")</f>
        <v>0.81827112199999996</v>
      </c>
      <c r="O16" s="203">
        <f>IF(ISNUMBER('2019'!N16),IF(('2019'!N16/10)&gt;1,1,'2019'!N16/10),"XXX")</f>
        <v>1</v>
      </c>
      <c r="P16" s="203">
        <f>IF(ISNUMBER('2019'!O16),('2019'!O16/100),"XXX")</f>
        <v>1</v>
      </c>
      <c r="Q16" s="203" t="str">
        <f>IF(ISNUMBER('2019'!P16),'2019'!P16,"XXX")</f>
        <v>XXX</v>
      </c>
      <c r="R16" s="203">
        <f>IF(ISNUMBER('2019'!Q16),('2019'!Q16/100),"XXX")</f>
        <v>1</v>
      </c>
      <c r="S16" s="203">
        <f>IF(ISNUMBER('2019'!R16),('2019'!R16/100),"XXX")</f>
        <v>0.85766369999999992</v>
      </c>
      <c r="T16" s="203">
        <f>IF(ISNUMBER('2019'!S16),(1-('2019'!S16/100)),"XXX")</f>
        <v>1</v>
      </c>
      <c r="U16" s="203">
        <f>IF(ISNUMBER('2019'!T16),'2019'!T16,"XXX")</f>
        <v>0.79028219644444431</v>
      </c>
      <c r="V16" s="203">
        <f>IF(ISNUMBER('2019'!U16),'2019'!U16,"XXX")</f>
        <v>0.75</v>
      </c>
      <c r="W16" s="203">
        <f>IF(ISNUMBER('2019'!V16),'2019'!V16,"XXX")</f>
        <v>0.63341151344444446</v>
      </c>
      <c r="X16" s="203">
        <f>IF(ISNUMBER('2019'!W16),'2019'!W16,"XXX")</f>
        <v>0.546755294</v>
      </c>
      <c r="Y16" s="129">
        <f t="shared" si="2"/>
        <v>0.85443671669033794</v>
      </c>
      <c r="Z16" s="202">
        <f>'2019'!X16</f>
        <v>0.88900000000000001</v>
      </c>
      <c r="AA16" s="203">
        <f>('2019'!Y16+2.5)/5</f>
        <v>0.77321171759999996</v>
      </c>
      <c r="AB16" s="196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>
      <c r="A17" s="19" t="s">
        <v>26</v>
      </c>
      <c r="B17" s="19" t="s">
        <v>26</v>
      </c>
      <c r="C17" s="202">
        <f>IF(ISNUMBER('2019'!C17),(1-PRODUCT('2019'!C17,0.1)),"XXX")</f>
        <v>0.39999999999999991</v>
      </c>
      <c r="D17" s="202">
        <f>IFERROR(IF((LOG(100*'2019'!D17+1)/LOG(100+1))&gt;1,0,(1-(LOG(100*'2019'!D17+1)/LOG(100+1)))), 1)</f>
        <v>1</v>
      </c>
      <c r="E17" s="203">
        <f>IF(ISNUMBER('2019'!E17),IF('2019'!E17/100&gt;1,1,'2019'!E17/100),"XXX")</f>
        <v>0.80201111945056491</v>
      </c>
      <c r="F17" s="202">
        <f>IF(ISNUMBER('2019'!F17),(1-(('2019'!F17-1)/4)),"XXX")</f>
        <v>0.5</v>
      </c>
      <c r="G17" s="202">
        <f>IF(ISNUMBER('2019'!G17),(1-('2019'!G17/10)),"XXX")</f>
        <v>0.51</v>
      </c>
      <c r="H17" s="195">
        <f t="shared" si="1"/>
        <v>0.64240222389011292</v>
      </c>
      <c r="I17" s="203">
        <f>IF(ISNUMBER('2019'!H17),'2019'!H17,"XXX")</f>
        <v>0.40166863249538776</v>
      </c>
      <c r="J17" s="203">
        <f>IF(ISNUMBER('2019'!I17),'2019'!I17,"XXX")</f>
        <v>0.25950000000000001</v>
      </c>
      <c r="K17" s="203">
        <f>IF(ISNUMBER('2019'!J17),IF(('2019'!J17/5)&gt;1,1,'2019'!J17/5),"XXX")</f>
        <v>0.46670800000000001</v>
      </c>
      <c r="L17" s="203">
        <f>IF(ISNUMBER('2019'!K17),'2019'!K17,"XXX")</f>
        <v>0.29771161879166663</v>
      </c>
      <c r="M17" s="203">
        <f>IF(ISNUMBER('2019'!L17),IF(('2019'!L17/5)&gt;1,1,'2019'!L17/5),"XXX")</f>
        <v>0.10819922600000001</v>
      </c>
      <c r="N17" s="203">
        <f>IF(ISNUMBER('2019'!M17),(1-('2019'!M17/100)),"XXX")</f>
        <v>0.52956432340000004</v>
      </c>
      <c r="O17" s="203">
        <f>IF(ISNUMBER('2019'!N17),IF(('2019'!N17/10)&gt;1,1,'2019'!N17/10),"XXX")</f>
        <v>0.13</v>
      </c>
      <c r="P17" s="203">
        <f>IF(ISNUMBER('2019'!O17),('2019'!O17/100),"XXX")</f>
        <v>0.499</v>
      </c>
      <c r="Q17" s="203">
        <f>IF(ISNUMBER('2019'!P17),'2019'!P17,"XXX")</f>
        <v>8.0426269769668574E-2</v>
      </c>
      <c r="R17" s="203" t="str">
        <f>IF(ISNUMBER('2019'!Q17),('2019'!Q17/100),"XXX")</f>
        <v>XXX</v>
      </c>
      <c r="S17" s="203">
        <f>IF(ISNUMBER('2019'!R17),('2019'!R17/100),"XXX")</f>
        <v>0.10892210000000001</v>
      </c>
      <c r="T17" s="203">
        <f>IF(ISNUMBER('2019'!S17),(1-('2019'!S17/100)),"XXX")</f>
        <v>0.61810000000000009</v>
      </c>
      <c r="U17" s="203">
        <f>IF(ISNUMBER('2019'!T17),'2019'!T17,"XXX")</f>
        <v>0.40004428488888893</v>
      </c>
      <c r="V17" s="203">
        <f>IF(ISNUMBER('2019'!U17),'2019'!U17,"XXX")</f>
        <v>0.4</v>
      </c>
      <c r="W17" s="203">
        <f>IF(ISNUMBER('2019'!V17),'2019'!V17,"XXX")</f>
        <v>0.54851170822222217</v>
      </c>
      <c r="X17" s="203">
        <f>IF(ISNUMBER('2019'!W17),'2019'!W17,"XXX")</f>
        <v>0.4516074160555556</v>
      </c>
      <c r="Y17" s="129">
        <f t="shared" si="2"/>
        <v>0.33627436558706614</v>
      </c>
      <c r="Z17" s="202">
        <f>'2019'!X17</f>
        <v>0.48799999999999999</v>
      </c>
      <c r="AA17" s="203">
        <f>('2019'!Y17+2.5)/5</f>
        <v>0.52700692120000003</v>
      </c>
      <c r="AB17" s="196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>
      <c r="A18" s="19" t="s">
        <v>27</v>
      </c>
      <c r="B18" s="19" t="s">
        <v>27</v>
      </c>
      <c r="C18" s="202">
        <f>IF(ISNUMBER('2019'!C18),(1-PRODUCT('2019'!C18,0.1)),"XXX")</f>
        <v>0.48</v>
      </c>
      <c r="D18" s="202">
        <f>IFERROR(IF((LOG(100*'2019'!D18+1)/LOG(100+1))&gt;1,0,(1-(LOG(100*'2019'!D18+1)/LOG(100+1)))), 1)</f>
        <v>1</v>
      </c>
      <c r="E18" s="203">
        <f>IF(ISNUMBER('2019'!E18),IF('2019'!E18/100&gt;1,1,'2019'!E18/100),"XXX")</f>
        <v>0.66315043880014135</v>
      </c>
      <c r="F18" s="202">
        <f>IF(ISNUMBER('2019'!F18),(1-(('2019'!F18-1)/4)),"XXX")</f>
        <v>0.5</v>
      </c>
      <c r="G18" s="202">
        <f>IF(ISNUMBER('2019'!G18),(1-('2019'!G18/10)),"XXX")</f>
        <v>0.42999999999999994</v>
      </c>
      <c r="H18" s="195">
        <f t="shared" si="1"/>
        <v>0.61463008776002825</v>
      </c>
      <c r="I18" s="203">
        <f>IF(ISNUMBER('2019'!H18),'2019'!H18,"XXX")</f>
        <v>0.57142738244613345</v>
      </c>
      <c r="J18" s="203">
        <f>IF(ISNUMBER('2019'!I18),'2019'!I18,"XXX")</f>
        <v>0.51839999999999997</v>
      </c>
      <c r="K18" s="203" t="str">
        <f>IF(ISNUMBER('2019'!J18),IF(('2019'!J18/5)&gt;1,1,'2019'!J18/5),"XXX")</f>
        <v>XXX</v>
      </c>
      <c r="L18" s="203">
        <f>IF(ISNUMBER('2019'!K18),'2019'!K18,"XXX")</f>
        <v>0.52684933741666673</v>
      </c>
      <c r="M18" s="203">
        <f>IF(ISNUMBER('2019'!L18),IF(('2019'!L18/5)&gt;1,1,'2019'!L18/5),"XXX")</f>
        <v>0.98638477400000002</v>
      </c>
      <c r="N18" s="203">
        <f>IF(ISNUMBER('2019'!M18),(1-('2019'!M18/100)),"XXX")</f>
        <v>0.76131244659999997</v>
      </c>
      <c r="O18" s="203">
        <f>IF(ISNUMBER('2019'!N18),IF(('2019'!N18/10)&gt;1,1,'2019'!N18/10),"XXX")</f>
        <v>0.45</v>
      </c>
      <c r="P18" s="203">
        <f>IF(ISNUMBER('2019'!O18),('2019'!O18/100),"XXX")</f>
        <v>1</v>
      </c>
      <c r="Q18" s="203">
        <f>IF(ISNUMBER('2019'!P18),'2019'!P18,"XXX")</f>
        <v>0.43673019409179686</v>
      </c>
      <c r="R18" s="203">
        <f>IF(ISNUMBER('2019'!Q18),('2019'!Q18/100),"XXX")</f>
        <v>0.37200000000000005</v>
      </c>
      <c r="S18" s="203">
        <f>IF(ISNUMBER('2019'!R18),('2019'!R18/100),"XXX")</f>
        <v>0.36573709999999998</v>
      </c>
      <c r="T18" s="203">
        <f>IF(ISNUMBER('2019'!S18),(1-('2019'!S18/100)),"XXX")</f>
        <v>0.96179999999999999</v>
      </c>
      <c r="U18" s="203">
        <f>IF(ISNUMBER('2019'!T18),'2019'!T18,"XXX")</f>
        <v>0.25258255800000001</v>
      </c>
      <c r="V18" s="203">
        <f>IF(ISNUMBER('2019'!U18),'2019'!U18,"XXX")</f>
        <v>0.28999999999999998</v>
      </c>
      <c r="W18" s="203">
        <f>IF(ISNUMBER('2019'!V18),'2019'!V18,"XXX")</f>
        <v>0.38157481614814814</v>
      </c>
      <c r="X18" s="203">
        <f>IF(ISNUMBER('2019'!W18),'2019'!W18,"XXX")</f>
        <v>0.31540801127777779</v>
      </c>
      <c r="Y18" s="129">
        <f t="shared" si="2"/>
        <v>0.54481599733732433</v>
      </c>
      <c r="Z18" s="202">
        <f>'2019'!X18</f>
        <v>0.55300000000000005</v>
      </c>
      <c r="AA18" s="203">
        <f>('2019'!Y18+2.5)/5</f>
        <v>0.49180278040000003</v>
      </c>
      <c r="AB18" s="196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>
      <c r="A19" s="19" t="s">
        <v>28</v>
      </c>
      <c r="B19" s="19" t="s">
        <v>28</v>
      </c>
      <c r="C19" s="202">
        <f>IF(ISNUMBER('2019'!C19),(1-PRODUCT('2019'!C19,0.1)),"XXX")</f>
        <v>0.18000000000000005</v>
      </c>
      <c r="D19" s="202">
        <f>IFERROR(IF((LOG(100*'2019'!D19+1)/LOG(100+1))&gt;1,0,(1-(LOG(100*'2019'!D19+1)/LOG(100+1)))), 1)</f>
        <v>1</v>
      </c>
      <c r="E19" s="203">
        <f>IF(ISNUMBER('2019'!E19),IF('2019'!E19/100&gt;1,1,'2019'!E19/100),"XXX")</f>
        <v>0.73138594202838991</v>
      </c>
      <c r="F19" s="202">
        <f>IF(ISNUMBER('2019'!F19),(1-(('2019'!F19-1)/4)),"XXX")</f>
        <v>0.75</v>
      </c>
      <c r="G19" s="202">
        <f>IF(ISNUMBER('2019'!G19),(1-('2019'!G19/10)),"XXX")</f>
        <v>0.5</v>
      </c>
      <c r="H19" s="195">
        <f t="shared" si="1"/>
        <v>0.63227718840567804</v>
      </c>
      <c r="I19" s="203">
        <f>IF(ISNUMBER('2019'!H19),'2019'!H19,"XXX")</f>
        <v>0.63016974495548606</v>
      </c>
      <c r="J19" s="203">
        <f>IF(ISNUMBER('2019'!I19),'2019'!I19,"XXX")</f>
        <v>0.62949999999999995</v>
      </c>
      <c r="K19" s="203" t="str">
        <f>IF(ISNUMBER('2019'!J19),IF(('2019'!J19/5)&gt;1,1,'2019'!J19/5),"XXX")</f>
        <v>XXX</v>
      </c>
      <c r="L19" s="203">
        <f>IF(ISNUMBER('2019'!K19),'2019'!K19,"XXX")</f>
        <v>0.53320343091666667</v>
      </c>
      <c r="M19" s="203">
        <f>IF(ISNUMBER('2019'!L19),IF(('2019'!L19/5)&gt;1,1,'2019'!L19/5),"XXX")</f>
        <v>1</v>
      </c>
      <c r="N19" s="203">
        <f>IF(ISNUMBER('2019'!M19),(1-('2019'!M19/100)),"XXX")</f>
        <v>0.70647188189999999</v>
      </c>
      <c r="O19" s="203" t="str">
        <f>IF(ISNUMBER('2019'!N19),IF(('2019'!N19/10)&gt;1,1,'2019'!N19/10),"XXX")</f>
        <v>XXX</v>
      </c>
      <c r="P19" s="203">
        <f>IF(ISNUMBER('2019'!O19),('2019'!O19/100),"XXX")</f>
        <v>0.69499999999999995</v>
      </c>
      <c r="Q19" s="203">
        <f>IF(ISNUMBER('2019'!P19),'2019'!P19,"XXX")</f>
        <v>0.55816793441772461</v>
      </c>
      <c r="R19" s="203" t="str">
        <f>IF(ISNUMBER('2019'!Q19),('2019'!Q19/100),"XXX")</f>
        <v>XXX</v>
      </c>
      <c r="S19" s="203">
        <f>IF(ISNUMBER('2019'!R19),('2019'!R19/100),"XXX")</f>
        <v>0.75102440000000004</v>
      </c>
      <c r="T19" s="203">
        <f>IF(ISNUMBER('2019'!S19),(1-('2019'!S19/100)),"XXX")</f>
        <v>0.99980000000000002</v>
      </c>
      <c r="U19" s="203">
        <f>IF(ISNUMBER('2019'!T19),'2019'!T19,"XXX")</f>
        <v>0.37528835933333332</v>
      </c>
      <c r="V19" s="203">
        <f>IF(ISNUMBER('2019'!U19),'2019'!U19,"XXX")</f>
        <v>0.38</v>
      </c>
      <c r="W19" s="203">
        <f>IF(ISNUMBER('2019'!V19),'2019'!V19,"XXX")</f>
        <v>0.42097630320370366</v>
      </c>
      <c r="X19" s="203">
        <f>IF(ISNUMBER('2019'!W19),'2019'!W19,"XXX")</f>
        <v>0.2640344069777778</v>
      </c>
      <c r="Y19" s="129">
        <f t="shared" si="2"/>
        <v>0.60812548918994269</v>
      </c>
      <c r="Z19" s="202">
        <f>'2019'!X19</f>
        <v>0.52100000000000002</v>
      </c>
      <c r="AA19" s="203">
        <f>('2019'!Y19+2.5)/5</f>
        <v>0.46688000560000004</v>
      </c>
      <c r="AB19" s="196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>
      <c r="A20" s="19" t="s">
        <v>29</v>
      </c>
      <c r="B20" s="19" t="s">
        <v>29</v>
      </c>
      <c r="C20" s="202">
        <f>IF(ISNUMBER('2019'!C20),(1-PRODUCT('2019'!C20,0.1)),"XXX")</f>
        <v>0.64999999999999991</v>
      </c>
      <c r="D20" s="202">
        <f>IFERROR(IF((LOG(100*'2019'!D20+1)/LOG(100+1))&gt;1,0,(1-(LOG(100*'2019'!D20+1)/LOG(100+1)))), 1)</f>
        <v>1</v>
      </c>
      <c r="E20" s="203">
        <f>IF(ISNUMBER('2019'!E20),IF('2019'!E20/100&gt;1,1,'2019'!E20/100),"XXX")</f>
        <v>0.68039802406779659</v>
      </c>
      <c r="F20" s="202">
        <f>IF(ISNUMBER('2019'!F20),(1-(('2019'!F20-1)/4)),"XXX")</f>
        <v>1</v>
      </c>
      <c r="G20" s="202">
        <f>IF(ISNUMBER('2019'!G20),(1-('2019'!G20/10)),"XXX")</f>
        <v>0.49</v>
      </c>
      <c r="H20" s="195">
        <f t="shared" si="1"/>
        <v>0.7640796048135593</v>
      </c>
      <c r="I20" s="203">
        <f>IF(ISNUMBER('2019'!H20),'2019'!H20,"XXX")</f>
        <v>0.53695724660119115</v>
      </c>
      <c r="J20" s="203">
        <f>IF(ISNUMBER('2019'!I20),'2019'!I20,"XXX")</f>
        <v>0.55910000000000004</v>
      </c>
      <c r="K20" s="203" t="str">
        <f>IF(ISNUMBER('2019'!J20),IF(('2019'!J20/5)&gt;1,1,'2019'!J20/5),"XXX")</f>
        <v>XXX</v>
      </c>
      <c r="L20" s="203">
        <f>IF(ISNUMBER('2019'!K20),'2019'!K20,"XXX")</f>
        <v>0.53200892208333328</v>
      </c>
      <c r="M20" s="203">
        <f>IF(ISNUMBER('2019'!L20),IF(('2019'!L20/5)&gt;1,1,'2019'!L20/5),"XXX")</f>
        <v>0.94988126800000006</v>
      </c>
      <c r="N20" s="203">
        <f>IF(ISNUMBER('2019'!M20),(1-('2019'!M20/100)),"XXX")</f>
        <v>0.96863111499999999</v>
      </c>
      <c r="O20" s="203">
        <f>IF(ISNUMBER('2019'!N20),IF(('2019'!N20/10)&gt;1,1,'2019'!N20/10),"XXX")</f>
        <v>0.19</v>
      </c>
      <c r="P20" s="203">
        <f>IF(ISNUMBER('2019'!O20),('2019'!O20/100),"XXX")</f>
        <v>1</v>
      </c>
      <c r="Q20" s="203">
        <f>IF(ISNUMBER('2019'!P20),'2019'!P20,"XXX")</f>
        <v>0.6190918445587158</v>
      </c>
      <c r="R20" s="203">
        <f>IF(ISNUMBER('2019'!Q20),('2019'!Q20/100),"XXX")</f>
        <v>8.199999999999999E-2</v>
      </c>
      <c r="S20" s="203">
        <f>IF(ISNUMBER('2019'!R20),('2019'!R20/100),"XXX")</f>
        <v>0.69744929999999994</v>
      </c>
      <c r="T20" s="203">
        <f>IF(ISNUMBER('2019'!S20),(1-('2019'!S20/100)),"XXX")</f>
        <v>0.91490000000000005</v>
      </c>
      <c r="U20" s="203">
        <f>IF(ISNUMBER('2019'!T20),'2019'!T20,"XXX")</f>
        <v>0.50033932261111114</v>
      </c>
      <c r="V20" s="203">
        <f>IF(ISNUMBER('2019'!U20),'2019'!U20,"XXX")</f>
        <v>0.61</v>
      </c>
      <c r="W20" s="203">
        <f>IF(ISNUMBER('2019'!V20),'2019'!V20,"XXX")</f>
        <v>0.47903114337037039</v>
      </c>
      <c r="X20" s="203">
        <f>IF(ISNUMBER('2019'!W20),'2019'!W20,"XXX")</f>
        <v>0.39139476255555555</v>
      </c>
      <c r="Y20" s="129">
        <f t="shared" si="2"/>
        <v>0.5976746154289756</v>
      </c>
      <c r="Z20" s="202">
        <f>'2019'!X20</f>
        <v>0.67200000000000004</v>
      </c>
      <c r="AA20" s="203">
        <f>('2019'!Y20+2.5)/5</f>
        <v>0.61327646979999995</v>
      </c>
      <c r="AB20" s="196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>
      <c r="A21" s="19" t="s">
        <v>30</v>
      </c>
      <c r="B21" s="19" t="s">
        <v>30</v>
      </c>
      <c r="C21" s="202">
        <f>IF(ISNUMBER('2019'!C21),(1-PRODUCT('2019'!C21,0.1)),"XXX")</f>
        <v>0.6399999999999999</v>
      </c>
      <c r="D21" s="202">
        <f>IFERROR(IF((LOG(100*'2019'!D21+1)/LOG(100+1))&gt;1,0,(1-(LOG(100*'2019'!D21+1)/LOG(100+1)))), 1)</f>
        <v>1</v>
      </c>
      <c r="E21" s="203">
        <f>IF(ISNUMBER('2019'!E21),IF('2019'!E21/100&gt;1,1,'2019'!E21/100),"XXX")</f>
        <v>0.43041208624166666</v>
      </c>
      <c r="F21" s="202">
        <f>IF(ISNUMBER('2019'!F21),(1-(('2019'!F21-1)/4)),"XXX")</f>
        <v>0</v>
      </c>
      <c r="G21" s="202">
        <f>IF(ISNUMBER('2019'!G21),(1-('2019'!G21/10)),"XXX")</f>
        <v>0.30999999999999994</v>
      </c>
      <c r="H21" s="195">
        <f t="shared" si="1"/>
        <v>0.47608241724833328</v>
      </c>
      <c r="I21" s="203">
        <f>IF(ISNUMBER('2019'!H21),'2019'!H21,"XXX")</f>
        <v>0.65452268175116179</v>
      </c>
      <c r="J21" s="203">
        <f>IF(ISNUMBER('2019'!I21),'2019'!I21,"XXX")</f>
        <v>0.6522</v>
      </c>
      <c r="K21" s="203">
        <f>IF(ISNUMBER('2019'!J21),IF(('2019'!J21/5)&gt;1,1,'2019'!J21/5),"XXX")</f>
        <v>0.81928200000000007</v>
      </c>
      <c r="L21" s="203">
        <f>IF(ISNUMBER('2019'!K21),'2019'!K21,"XXX")</f>
        <v>0.50915353295833332</v>
      </c>
      <c r="M21" s="203">
        <f>IF(ISNUMBER('2019'!L21),IF(('2019'!L21/5)&gt;1,1,'2019'!L21/5),"XXX")</f>
        <v>0.78151173600000001</v>
      </c>
      <c r="N21" s="203">
        <f>IF(ISNUMBER('2019'!M21),(1-('2019'!M21/100)),"XXX")</f>
        <v>0.75120153430000003</v>
      </c>
      <c r="O21" s="203">
        <f>IF(ISNUMBER('2019'!N21),IF(('2019'!N21/10)&gt;1,1,'2019'!N21/10),"XXX")</f>
        <v>1</v>
      </c>
      <c r="P21" s="203">
        <f>IF(ISNUMBER('2019'!O21),('2019'!O21/100),"XXX")</f>
        <v>0.91500000000000004</v>
      </c>
      <c r="Q21" s="203">
        <f>IF(ISNUMBER('2019'!P21),'2019'!P21,"XXX")</f>
        <v>0.25544664859771726</v>
      </c>
      <c r="R21" s="203">
        <f>IF(ISNUMBER('2019'!Q21),('2019'!Q21/100),"XXX")</f>
        <v>0.45899999999999996</v>
      </c>
      <c r="S21" s="203">
        <f>IF(ISNUMBER('2019'!R21),('2019'!R21/100),"XXX")</f>
        <v>0.66917509999999991</v>
      </c>
      <c r="T21" s="203">
        <f>IF(ISNUMBER('2019'!S21),(1-('2019'!S21/100)),"XXX")</f>
        <v>0.98019999999999996</v>
      </c>
      <c r="U21" s="203">
        <f>IF(ISNUMBER('2019'!T21),'2019'!T21,"XXX")</f>
        <v>0.47110568416666659</v>
      </c>
      <c r="V21" s="203">
        <f>IF(ISNUMBER('2019'!U21),'2019'!U21,"XXX")</f>
        <v>0.35</v>
      </c>
      <c r="W21" s="203">
        <f>IF(ISNUMBER('2019'!V21),'2019'!V21,"XXX")</f>
        <v>0.4501812502037037</v>
      </c>
      <c r="X21" s="203">
        <f>IF(ISNUMBER('2019'!W21),'2019'!W21,"XXX")</f>
        <v>0.45674393571111105</v>
      </c>
      <c r="Y21" s="129">
        <f t="shared" si="2"/>
        <v>0.63592025648054351</v>
      </c>
      <c r="Z21" s="202">
        <f>'2019'!X21</f>
        <v>0.67600000000000005</v>
      </c>
      <c r="AA21" s="203">
        <f>('2019'!Y21+2.5)/5</f>
        <v>0.57447469240000004</v>
      </c>
      <c r="AB21" s="196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>
      <c r="A22" s="19" t="s">
        <v>31</v>
      </c>
      <c r="B22" s="19" t="s">
        <v>31</v>
      </c>
      <c r="C22" s="202">
        <f>IF(ISNUMBER('2019'!C22),(1-PRODUCT('2019'!C22,0.1)),"XXX")</f>
        <v>0.66999999999999993</v>
      </c>
      <c r="D22" s="202">
        <f>IFERROR(IF((LOG(100*'2019'!D22+1)/LOG(100+1))&gt;1,0,(1-(LOG(100*'2019'!D22+1)/LOG(100+1)))), 1)</f>
        <v>1</v>
      </c>
      <c r="E22" s="203">
        <f>IF(ISNUMBER('2019'!E22),IF('2019'!E22/100&gt;1,1,'2019'!E22/100),"XXX")</f>
        <v>0.85044229029166674</v>
      </c>
      <c r="F22" s="202">
        <f>IF(ISNUMBER('2019'!F22),(1-(('2019'!F22-1)/4)),"XXX")</f>
        <v>1</v>
      </c>
      <c r="G22" s="202">
        <f>IF(ISNUMBER('2019'!G22),(1-('2019'!G22/10)),"XXX")</f>
        <v>0.29000000000000004</v>
      </c>
      <c r="H22" s="195">
        <f t="shared" si="1"/>
        <v>0.76208845805833336</v>
      </c>
      <c r="I22" s="203">
        <f>IF(ISNUMBER('2019'!H22),'2019'!H22,"XXX")</f>
        <v>0.70069705095594581</v>
      </c>
      <c r="J22" s="203">
        <f>IF(ISNUMBER('2019'!I22),'2019'!I22,"XXX")</f>
        <v>0.82089999999999996</v>
      </c>
      <c r="K22" s="203">
        <f>IF(ISNUMBER('2019'!J22),IF(('2019'!J22/5)&gt;1,1,'2019'!J22/5),"XXX")</f>
        <v>0.711314</v>
      </c>
      <c r="L22" s="203">
        <f>IF(ISNUMBER('2019'!K22),'2019'!K22,"XXX")</f>
        <v>0.73493030470833332</v>
      </c>
      <c r="M22" s="203">
        <f>IF(ISNUMBER('2019'!L22),IF(('2019'!L22/5)&gt;1,1,'2019'!L22/5),"XXX")</f>
        <v>0.40752110400000002</v>
      </c>
      <c r="N22" s="203">
        <f>IF(ISNUMBER('2019'!M22),(1-('2019'!M22/100)),"XXX")</f>
        <v>0.94319891450000004</v>
      </c>
      <c r="O22" s="203">
        <f>IF(ISNUMBER('2019'!N22),IF(('2019'!N22/10)&gt;1,1,'2019'!N22/10),"XXX")</f>
        <v>0.02</v>
      </c>
      <c r="P22" s="203">
        <f>IF(ISNUMBER('2019'!O22),('2019'!O22/100),"XXX")</f>
        <v>0.90900000000000003</v>
      </c>
      <c r="Q22" s="203" t="str">
        <f>IF(ISNUMBER('2019'!P22),'2019'!P22,"XXX")</f>
        <v>XXX</v>
      </c>
      <c r="R22" s="203">
        <f>IF(ISNUMBER('2019'!Q22),('2019'!Q22/100),"XXX")</f>
        <v>0.14699999999999999</v>
      </c>
      <c r="S22" s="203">
        <f>IF(ISNUMBER('2019'!R22),('2019'!R22/100),"XXX")</f>
        <v>0.91018680000000007</v>
      </c>
      <c r="T22" s="203" t="str">
        <f>IF(ISNUMBER('2019'!S22),(1-('2019'!S22/100)),"XXX")</f>
        <v>XXX</v>
      </c>
      <c r="U22" s="203">
        <f>IF(ISNUMBER('2019'!T22),'2019'!T22,"XXX")</f>
        <v>0.56918531522222227</v>
      </c>
      <c r="V22" s="203">
        <f>IF(ISNUMBER('2019'!U22),'2019'!U22,"XXX")</f>
        <v>0.63</v>
      </c>
      <c r="W22" s="203">
        <f>IF(ISNUMBER('2019'!V22),'2019'!V22,"XXX")</f>
        <v>0.51099117159259266</v>
      </c>
      <c r="X22" s="203">
        <f>IF(ISNUMBER('2019'!W22),'2019'!W22,"XXX")</f>
        <v>0.49831298319999995</v>
      </c>
      <c r="Y22" s="129">
        <f t="shared" si="2"/>
        <v>0.5981515277611934</v>
      </c>
      <c r="Z22" s="202" t="str">
        <f>'2019'!X22</f>
        <v>XXX</v>
      </c>
      <c r="AA22" s="203">
        <f>('2019'!Y22+2.5)/5</f>
        <v>0.32411986580000002</v>
      </c>
      <c r="AB22" s="196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>
      <c r="A23" s="19" t="s">
        <v>32</v>
      </c>
      <c r="B23" s="19" t="s">
        <v>32</v>
      </c>
      <c r="C23" s="202">
        <f>IF(ISNUMBER('2019'!C23),(1-PRODUCT('2019'!C23,0.1)),"XXX")</f>
        <v>0.57000000000000006</v>
      </c>
      <c r="D23" s="202">
        <f>IFERROR(IF((LOG(100*'2019'!D23+1)/LOG(100+1))&gt;1,0,(1-(LOG(100*'2019'!D23+1)/LOG(100+1)))), 1)</f>
        <v>1</v>
      </c>
      <c r="E23" s="203">
        <f>IF(ISNUMBER('2019'!E23),IF('2019'!E23/100&gt;1,1,'2019'!E23/100),"XXX")</f>
        <v>0.72953706882048019</v>
      </c>
      <c r="F23" s="202">
        <f>IF(ISNUMBER('2019'!F23),(1-(('2019'!F23-1)/4)),"XXX")</f>
        <v>1</v>
      </c>
      <c r="G23" s="202">
        <f>IF(ISNUMBER('2019'!G23),(1-('2019'!G23/10)),"XXX")</f>
        <v>0.67999999999999994</v>
      </c>
      <c r="H23" s="195">
        <f t="shared" si="1"/>
        <v>0.79590741376409613</v>
      </c>
      <c r="I23" s="203">
        <f>IF(ISNUMBER('2019'!H23),'2019'!H23,"XXX")</f>
        <v>0.71328401098195382</v>
      </c>
      <c r="J23" s="203">
        <f>IF(ISNUMBER('2019'!I23),'2019'!I23,"XXX")</f>
        <v>0.78259999999999996</v>
      </c>
      <c r="K23" s="203">
        <f>IF(ISNUMBER('2019'!J23),IF(('2019'!J23/5)&gt;1,1,'2019'!J23/5),"XXX")</f>
        <v>0.467804</v>
      </c>
      <c r="L23" s="203">
        <f>IF(ISNUMBER('2019'!K23),'2019'!K23,"XXX")</f>
        <v>0.61623562975000001</v>
      </c>
      <c r="M23" s="203">
        <f>IF(ISNUMBER('2019'!L23),IF(('2019'!L23/5)&gt;1,1,'2019'!L23/5),"XXX")</f>
        <v>0.84309978399999996</v>
      </c>
      <c r="N23" s="203">
        <f>IF(ISNUMBER('2019'!M23),(1-('2019'!M23/100)),"XXX")</f>
        <v>0.61026866910000011</v>
      </c>
      <c r="O23" s="203">
        <f>IF(ISNUMBER('2019'!N23),IF(('2019'!N23/10)&gt;1,1,'2019'!N23/10),"XXX")</f>
        <v>1</v>
      </c>
      <c r="P23" s="203">
        <f>IF(ISNUMBER('2019'!O23),('2019'!O23/100),"XXX")</f>
        <v>0.94</v>
      </c>
      <c r="Q23" s="203">
        <f>IF(ISNUMBER('2019'!P23),'2019'!P23,"XXX")</f>
        <v>0.21473228931427002</v>
      </c>
      <c r="R23" s="203">
        <f>IF(ISNUMBER('2019'!Q23),('2019'!Q23/100),"XXX")</f>
        <v>0.28800000000000003</v>
      </c>
      <c r="S23" s="203">
        <f>IF(ISNUMBER('2019'!R23),('2019'!R23/100),"XXX")</f>
        <v>0.89174319999999996</v>
      </c>
      <c r="T23" s="203">
        <f>IF(ISNUMBER('2019'!S23),(1-('2019'!S23/100)),"XXX")</f>
        <v>1</v>
      </c>
      <c r="U23" s="203">
        <f>IF(ISNUMBER('2019'!T23),'2019'!T23,"XXX")</f>
        <v>0.5232551786666666</v>
      </c>
      <c r="V23" s="203">
        <f>IF(ISNUMBER('2019'!U23),'2019'!U23,"XXX")</f>
        <v>0.42</v>
      </c>
      <c r="W23" s="203">
        <f>IF(ISNUMBER('2019'!V23),'2019'!V23,"XXX")</f>
        <v>0.54676244437037036</v>
      </c>
      <c r="X23" s="203">
        <f>IF(ISNUMBER('2019'!W23),'2019'!W23,"XXX")</f>
        <v>0.56783763571111112</v>
      </c>
      <c r="Y23" s="129">
        <f t="shared" si="2"/>
        <v>0.65160142761839823</v>
      </c>
      <c r="Z23" s="202">
        <f>'2019'!X23</f>
        <v>0.623</v>
      </c>
      <c r="AA23" s="203">
        <f>('2019'!Y23+2.5)/5</f>
        <v>0.58497610680000001</v>
      </c>
      <c r="AB23" s="196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>
      <c r="A24" s="19" t="s">
        <v>33</v>
      </c>
      <c r="B24" s="19" t="s">
        <v>33</v>
      </c>
      <c r="C24" s="202">
        <f>IF(ISNUMBER('2019'!C24),(1-PRODUCT('2019'!C24,0.1)),"XXX")</f>
        <v>0.25</v>
      </c>
      <c r="D24" s="202">
        <f>IFERROR(IF((LOG(100*'2019'!D24+1)/LOG(100+1))&gt;1,0,(1-(LOG(100*'2019'!D24+1)/LOG(100+1)))), 1)</f>
        <v>0.13055798346832748</v>
      </c>
      <c r="E24" s="203">
        <f>IF(ISNUMBER('2019'!E24),IF('2019'!E24/100&gt;1,1,'2019'!E24/100),"XXX")</f>
        <v>0.73940110739816378</v>
      </c>
      <c r="F24" s="202">
        <f>IF(ISNUMBER('2019'!F24),(1-(('2019'!F24-1)/4)),"XXX")</f>
        <v>0.25</v>
      </c>
      <c r="G24" s="202">
        <f>IF(ISNUMBER('2019'!G24),(1-('2019'!G24/10)),"XXX")</f>
        <v>0.44000000000000006</v>
      </c>
      <c r="H24" s="195">
        <f t="shared" si="1"/>
        <v>0.36199181817329829</v>
      </c>
      <c r="I24" s="203">
        <f>IF(ISNUMBER('2019'!H24),'2019'!H24,"XXX")</f>
        <v>0.34817879863651624</v>
      </c>
      <c r="J24" s="203">
        <f>IF(ISNUMBER('2019'!I24),'2019'!I24,"XXX")</f>
        <v>0.31169999999999998</v>
      </c>
      <c r="K24" s="203">
        <f>IF(ISNUMBER('2019'!J24),IF(('2019'!J24/5)&gt;1,1,'2019'!J24/5),"XXX")</f>
        <v>0.5869120000000001</v>
      </c>
      <c r="L24" s="203">
        <f>IF(ISNUMBER('2019'!K24),'2019'!K24,"XXX")</f>
        <v>0.27005582641666659</v>
      </c>
      <c r="M24" s="203">
        <f>IF(ISNUMBER('2019'!L24),IF(('2019'!L24/5)&gt;1,1,'2019'!L24/5),"XXX")</f>
        <v>0.45701770799999997</v>
      </c>
      <c r="N24" s="203">
        <f>IF(ISNUMBER('2019'!M24),(1-('2019'!M24/100)),"XXX")</f>
        <v>0.65306438450000004</v>
      </c>
      <c r="O24" s="203">
        <f>IF(ISNUMBER('2019'!N24),IF(('2019'!N24/10)&gt;1,1,'2019'!N24/10),"XXX")</f>
        <v>0.01</v>
      </c>
      <c r="P24" s="203">
        <f>IF(ISNUMBER('2019'!O24),('2019'!O24/100),"XXX")</f>
        <v>0.06</v>
      </c>
      <c r="Q24" s="203">
        <f>IF(ISNUMBER('2019'!P24),'2019'!P24,"XXX")</f>
        <v>0.36973667144775391</v>
      </c>
      <c r="R24" s="203">
        <f>IF(ISNUMBER('2019'!Q24),('2019'!Q24/100),"XXX")</f>
        <v>3.6000000000000004E-2</v>
      </c>
      <c r="S24" s="203">
        <f>IF(ISNUMBER('2019'!R24),('2019'!R24/100),"XXX")</f>
        <v>0.1402196</v>
      </c>
      <c r="T24" s="203">
        <f>IF(ISNUMBER('2019'!S24),(1-('2019'!S24/100)),"XXX")</f>
        <v>0.70120000000000005</v>
      </c>
      <c r="U24" s="203">
        <f>IF(ISNUMBER('2019'!T24),'2019'!T24,"XXX")</f>
        <v>0.4555094798333334</v>
      </c>
      <c r="V24" s="203">
        <f>IF(ISNUMBER('2019'!U24),'2019'!U24,"XXX")</f>
        <v>0.41</v>
      </c>
      <c r="W24" s="203">
        <f>IF(ISNUMBER('2019'!V24),'2019'!V24,"XXX")</f>
        <v>0.46522650011111116</v>
      </c>
      <c r="X24" s="203">
        <f>IF(ISNUMBER('2019'!W24),'2019'!W24,"XXX")</f>
        <v>0.49818844264444445</v>
      </c>
      <c r="Y24" s="129">
        <f t="shared" si="2"/>
        <v>0.36081308822436409</v>
      </c>
      <c r="Z24" s="202">
        <f>'2019'!X24</f>
        <v>0.70799999999999996</v>
      </c>
      <c r="AA24" s="203">
        <f>('2019'!Y24+2.5)/5</f>
        <v>0.47387835980000004</v>
      </c>
      <c r="AB24" s="196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>
      <c r="A25" s="19" t="s">
        <v>34</v>
      </c>
      <c r="B25" s="19" t="s">
        <v>34</v>
      </c>
      <c r="C25" s="202">
        <f>IF(ISNUMBER('2019'!C25),(1-PRODUCT('2019'!C25,0.1)),"XXX")</f>
        <v>0.15999999999999992</v>
      </c>
      <c r="D25" s="202">
        <f>IFERROR(IF((LOG(100*'2019'!D25+1)/LOG(100+1))&gt;1,0,(1-(LOG(100*'2019'!D25+1)/LOG(100+1)))), 1)</f>
        <v>0.62917053439485171</v>
      </c>
      <c r="E25" s="203">
        <f>IF(ISNUMBER('2019'!E25),IF('2019'!E25/100&gt;1,1,'2019'!E25/100),"XXX")</f>
        <v>0.72502579602514117</v>
      </c>
      <c r="F25" s="202">
        <f>IF(ISNUMBER('2019'!F25),(1-(('2019'!F25-1)/4)),"XXX")</f>
        <v>0.5</v>
      </c>
      <c r="G25" s="202">
        <f>IF(ISNUMBER('2019'!G25),(1-('2019'!G25/10)),"XXX")</f>
        <v>9.9999999999999978E-2</v>
      </c>
      <c r="H25" s="195">
        <f t="shared" si="1"/>
        <v>0.42283926608399858</v>
      </c>
      <c r="I25" s="203">
        <f>IF(ISNUMBER('2019'!H25),'2019'!H25,"XXX")</f>
        <v>0.39166469386429575</v>
      </c>
      <c r="J25" s="203">
        <f>IF(ISNUMBER('2019'!I25),'2019'!I25,"XXX")</f>
        <v>0.126</v>
      </c>
      <c r="K25" s="203">
        <f>IF(ISNUMBER('2019'!J25),IF(('2019'!J25/5)&gt;1,1,'2019'!J25/5),"XXX")</f>
        <v>0.8662939999999999</v>
      </c>
      <c r="L25" s="203">
        <f>IF(ISNUMBER('2019'!K25),'2019'!K25,"XXX")</f>
        <v>0.21847321983333337</v>
      </c>
      <c r="M25" s="203">
        <f>IF(ISNUMBER('2019'!L25),IF(('2019'!L25/5)&gt;1,1,'2019'!L25/5),"XXX")</f>
        <v>0.53345341599999996</v>
      </c>
      <c r="N25" s="203">
        <f>IF(ISNUMBER('2019'!M25),(1-('2019'!M25/100)),"XXX")</f>
        <v>0.75323642729999996</v>
      </c>
      <c r="O25" s="203">
        <f>IF(ISNUMBER('2019'!N25),IF(('2019'!N25/10)&gt;1,1,'2019'!N25/10),"XXX")</f>
        <v>0.26</v>
      </c>
      <c r="P25" s="203">
        <f>IF(ISNUMBER('2019'!O25),('2019'!O25/100),"XXX")</f>
        <v>0.04</v>
      </c>
      <c r="Q25" s="203">
        <f>IF(ISNUMBER('2019'!P25),'2019'!P25,"XXX")</f>
        <v>0.4891377925872803</v>
      </c>
      <c r="R25" s="203" t="str">
        <f>IF(ISNUMBER('2019'!Q25),('2019'!Q25/100),"XXX")</f>
        <v>XXX</v>
      </c>
      <c r="S25" s="203">
        <f>IF(ISNUMBER('2019'!R25),('2019'!R25/100),"XXX")</f>
        <v>0.12209400000000001</v>
      </c>
      <c r="T25" s="203">
        <f>IF(ISNUMBER('2019'!S25),(1-('2019'!S25/100)),"XXX")</f>
        <v>0.21959999999999991</v>
      </c>
      <c r="U25" s="203">
        <f>IF(ISNUMBER('2019'!T25),'2019'!T25,"XXX")</f>
        <v>0.39219858377777778</v>
      </c>
      <c r="V25" s="203">
        <f>IF(ISNUMBER('2019'!U25),'2019'!U25,"XXX")</f>
        <v>0.17</v>
      </c>
      <c r="W25" s="203">
        <f>IF(ISNUMBER('2019'!V25),'2019'!V25,"XXX")</f>
        <v>0.50886524607407413</v>
      </c>
      <c r="X25" s="203">
        <f>IF(ISNUMBER('2019'!W25),'2019'!W25,"XXX")</f>
        <v>0.43337824944444442</v>
      </c>
      <c r="Y25" s="129">
        <f t="shared" si="2"/>
        <v>0.37584583884178036</v>
      </c>
      <c r="Z25" s="202">
        <f>'2019'!X25</f>
        <v>0.158</v>
      </c>
      <c r="AA25" s="203">
        <f>('2019'!Y25+2.5)/5</f>
        <v>0.17475202080000002</v>
      </c>
      <c r="AB25" s="196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>
      <c r="A26" s="19" t="s">
        <v>35</v>
      </c>
      <c r="B26" s="19" t="s">
        <v>35</v>
      </c>
      <c r="C26" s="202">
        <f>IF(ISNUMBER('2019'!C26),(1-PRODUCT('2019'!C26,0.1)),"XXX")</f>
        <v>0.2599999999999999</v>
      </c>
      <c r="D26" s="202">
        <f>IFERROR(IF((LOG(100*'2019'!D26+1)/LOG(100+1))&gt;1,0,(1-(LOG(100*'2019'!D26+1)/LOG(100+1)))), 1)</f>
        <v>1</v>
      </c>
      <c r="E26" s="203">
        <f>IF(ISNUMBER('2019'!E26),IF('2019'!E26/100&gt;1,1,'2019'!E26/100),"XXX")</f>
        <v>0.71685401227923717</v>
      </c>
      <c r="F26" s="202">
        <f>IF(ISNUMBER('2019'!F26),(1-(('2019'!F26-1)/4)),"XXX")</f>
        <v>0.5</v>
      </c>
      <c r="G26" s="202">
        <f>IF(ISNUMBER('2019'!G26),(1-('2019'!G26/10)),"XXX")</f>
        <v>0.24</v>
      </c>
      <c r="H26" s="195">
        <f t="shared" si="1"/>
        <v>0.54337080245584735</v>
      </c>
      <c r="I26" s="203">
        <f>IF(ISNUMBER('2019'!H26),'2019'!H26,"XXX")</f>
        <v>0.54891712437960305</v>
      </c>
      <c r="J26" s="203">
        <f>IF(ISNUMBER('2019'!I26),'2019'!I26,"XXX")</f>
        <v>0.54659999999999997</v>
      </c>
      <c r="K26" s="203">
        <f>IF(ISNUMBER('2019'!J26),IF(('2019'!J26/5)&gt;1,1,'2019'!J26/5),"XXX")</f>
        <v>0.35325800000000002</v>
      </c>
      <c r="L26" s="203">
        <f>IF(ISNUMBER('2019'!K26),'2019'!K26,"XXX")</f>
        <v>0.30360272324999998</v>
      </c>
      <c r="M26" s="203">
        <f>IF(ISNUMBER('2019'!L26),IF(('2019'!L26/5)&gt;1,1,'2019'!L26/5),"XXX")</f>
        <v>0.33977732599999999</v>
      </c>
      <c r="N26" s="203">
        <f>IF(ISNUMBER('2019'!M26),(1-('2019'!M26/100)),"XXX")</f>
        <v>0.35608749390000005</v>
      </c>
      <c r="O26" s="203">
        <f>IF(ISNUMBER('2019'!N26),IF(('2019'!N26/10)&gt;1,1,'2019'!N26/10),"XXX")</f>
        <v>0.09</v>
      </c>
      <c r="P26" s="203">
        <f>IF(ISNUMBER('2019'!O26),('2019'!O26/100),"XXX")</f>
        <v>6.6000000000000003E-2</v>
      </c>
      <c r="Q26" s="203">
        <f>IF(ISNUMBER('2019'!P26),'2019'!P26,"XXX")</f>
        <v>0.17919692993164063</v>
      </c>
      <c r="R26" s="203">
        <f>IF(ISNUMBER('2019'!Q26),('2019'!Q26/100),"XXX")</f>
        <v>4.2999999999999997E-2</v>
      </c>
      <c r="S26" s="203">
        <f>IF(ISNUMBER('2019'!R26),('2019'!R26/100),"XXX")</f>
        <v>0.51964339999999998</v>
      </c>
      <c r="T26" s="203">
        <f>IF(ISNUMBER('2019'!S26),(1-('2019'!S26/100)),"XXX")</f>
        <v>0.89929999999999999</v>
      </c>
      <c r="U26" s="203">
        <f>IF(ISNUMBER('2019'!T26),'2019'!T26,"XXX")</f>
        <v>0.39635954961111108</v>
      </c>
      <c r="V26" s="203">
        <f>IF(ISNUMBER('2019'!U26),'2019'!U26,"XXX")</f>
        <v>0.2</v>
      </c>
      <c r="W26" s="203">
        <f>IF(ISNUMBER('2019'!V26),'2019'!V26,"XXX")</f>
        <v>0.46155537940740743</v>
      </c>
      <c r="X26" s="203">
        <f>IF(ISNUMBER('2019'!W26),'2019'!W26,"XXX")</f>
        <v>0.31295706830000003</v>
      </c>
      <c r="Y26" s="129">
        <f t="shared" si="2"/>
        <v>0.35101593717373514</v>
      </c>
      <c r="Z26" s="202">
        <f>'2019'!X26</f>
        <v>0.19700000000000001</v>
      </c>
      <c r="AA26" s="203">
        <f>('2019'!Y26+2.5)/5</f>
        <v>0.27417771819999998</v>
      </c>
      <c r="AB26" s="196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>
      <c r="A27" s="19" t="s">
        <v>36</v>
      </c>
      <c r="B27" s="19" t="s">
        <v>36</v>
      </c>
      <c r="C27" s="202">
        <f>IF(ISNUMBER('2019'!C27),(1-PRODUCT('2019'!C27,0.1)),"XXX")</f>
        <v>0.27999999999999992</v>
      </c>
      <c r="D27" s="202">
        <f>IFERROR(IF((LOG(100*'2019'!D27+1)/LOG(100+1))&gt;1,0,(1-(LOG(100*'2019'!D27+1)/LOG(100+1)))), 1)</f>
        <v>0.29887541034511722</v>
      </c>
      <c r="E27" s="203">
        <f>IF(ISNUMBER('2019'!E27),IF('2019'!E27/100&gt;1,1,'2019'!E27/100),"XXX")</f>
        <v>0.6896697664343221</v>
      </c>
      <c r="F27" s="202">
        <f>IF(ISNUMBER('2019'!F27),(1-(('2019'!F27-1)/4)),"XXX")</f>
        <v>0.25</v>
      </c>
      <c r="G27" s="202">
        <f>IF(ISNUMBER('2019'!G27),(1-('2019'!G27/10)),"XXX")</f>
        <v>0.22999999999999998</v>
      </c>
      <c r="H27" s="195">
        <f t="shared" si="1"/>
        <v>0.34970903535588782</v>
      </c>
      <c r="I27" s="203">
        <f>IF(ISNUMBER('2019'!H27),'2019'!H27,"XXX")</f>
        <v>0.40075626655746005</v>
      </c>
      <c r="J27" s="203">
        <f>IF(ISNUMBER('2019'!I27),'2019'!I27,"XXX")</f>
        <v>0.22989999999999999</v>
      </c>
      <c r="K27" s="203" t="str">
        <f>IF(ISNUMBER('2019'!J27),IF(('2019'!J27/5)&gt;1,1,'2019'!J27/5),"XXX")</f>
        <v>XXX</v>
      </c>
      <c r="L27" s="203">
        <f>IF(ISNUMBER('2019'!K27),'2019'!K27,"XXX")</f>
        <v>0.27561465904166665</v>
      </c>
      <c r="M27" s="203">
        <f>IF(ISNUMBER('2019'!L27),IF(('2019'!L27/5)&gt;1,1,'2019'!L27/5),"XXX")</f>
        <v>2.4122978E-2</v>
      </c>
      <c r="N27" s="203">
        <f>IF(ISNUMBER('2019'!M27),(1-('2019'!M27/100)),"XXX")</f>
        <v>0.27469299320000007</v>
      </c>
      <c r="O27" s="203">
        <f>IF(ISNUMBER('2019'!N27),IF(('2019'!N27/10)&gt;1,1,'2019'!N27/10),"XXX")</f>
        <v>0.08</v>
      </c>
      <c r="P27" s="203">
        <f>IF(ISNUMBER('2019'!O27),('2019'!O27/100),"XXX")</f>
        <v>0.183</v>
      </c>
      <c r="Q27" s="203">
        <f>IF(ISNUMBER('2019'!P27),'2019'!P27,"XXX")</f>
        <v>6.1492912471294405E-3</v>
      </c>
      <c r="R27" s="203">
        <f>IF(ISNUMBER('2019'!Q27),('2019'!Q27/100),"XXX")</f>
        <v>9.0000000000000011E-3</v>
      </c>
      <c r="S27" s="203">
        <f>IF(ISNUMBER('2019'!R27),('2019'!R27/100),"XXX")</f>
        <v>0.25543880000000002</v>
      </c>
      <c r="T27" s="203">
        <f>IF(ISNUMBER('2019'!S27),(1-('2019'!S27/100)),"XXX")</f>
        <v>0.80349999999999999</v>
      </c>
      <c r="U27" s="203">
        <f>IF(ISNUMBER('2019'!T27),'2019'!T27,"XXX")</f>
        <v>0.41534354422222219</v>
      </c>
      <c r="V27" s="203">
        <f>IF(ISNUMBER('2019'!U27),'2019'!U27,"XXX")</f>
        <v>0.25</v>
      </c>
      <c r="W27" s="203">
        <f>IF(ISNUMBER('2019'!V27),'2019'!V27,"XXX")</f>
        <v>0.49992500405555551</v>
      </c>
      <c r="X27" s="203">
        <f>IF(ISNUMBER('2019'!W27),'2019'!W27,"XXX")</f>
        <v>0.3931948012555555</v>
      </c>
      <c r="Y27" s="129">
        <f t="shared" si="2"/>
        <v>0.27351581228882849</v>
      </c>
      <c r="Z27" s="202">
        <f>'2019'!X27</f>
        <v>0.29299999999999998</v>
      </c>
      <c r="AA27" s="203">
        <f>('2019'!Y27+2.5)/5</f>
        <v>0.27595984940000001</v>
      </c>
      <c r="AB27" s="196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>
      <c r="A28" s="19" t="s">
        <v>37</v>
      </c>
      <c r="B28" s="19" t="s">
        <v>37</v>
      </c>
      <c r="C28" s="202">
        <f>IF(ISNUMBER('2019'!C28),(1-PRODUCT('2019'!C28,0.1)),"XXX")</f>
        <v>0.93</v>
      </c>
      <c r="D28" s="202">
        <f>IFERROR(IF((LOG(100*'2019'!D28+1)/LOG(100+1))&gt;1,0,(1-(LOG(100*'2019'!D28+1)/LOG(100+1)))), 1)</f>
        <v>1</v>
      </c>
      <c r="E28" s="203">
        <f>IF(ISNUMBER('2019'!E28),IF('2019'!E28/100&gt;1,1,'2019'!E28/100),"XXX")</f>
        <v>0.86032500295423731</v>
      </c>
      <c r="F28" s="202">
        <f>IF(ISNUMBER('2019'!F28),(1-(('2019'!F28-1)/4)),"XXX")</f>
        <v>1</v>
      </c>
      <c r="G28" s="202">
        <f>IF(ISNUMBER('2019'!G28),(1-('2019'!G28/10)),"XXX")</f>
        <v>0.86</v>
      </c>
      <c r="H28" s="195">
        <f t="shared" si="1"/>
        <v>0.93006500059084751</v>
      </c>
      <c r="I28" s="203">
        <f>IF(ISNUMBER('2019'!H28),'2019'!H28,"XXX")</f>
        <v>0.80777924539157719</v>
      </c>
      <c r="J28" s="203">
        <f>IF(ISNUMBER('2019'!I28),'2019'!I28,"XXX")</f>
        <v>0.78180000000000005</v>
      </c>
      <c r="K28" s="203" t="str">
        <f>IF(ISNUMBER('2019'!J28),IF(('2019'!J28/5)&gt;1,1,'2019'!J28/5),"XXX")</f>
        <v>XXX</v>
      </c>
      <c r="L28" s="203">
        <f>IF(ISNUMBER('2019'!K28),'2019'!K28,"XXX")</f>
        <v>0.7667199294051108</v>
      </c>
      <c r="M28" s="203">
        <f>IF(ISNUMBER('2019'!L28),IF(('2019'!L28/5)&gt;1,1,'2019'!L28/5),"XXX")</f>
        <v>1</v>
      </c>
      <c r="N28" s="203">
        <f>IF(ISNUMBER('2019'!M28),(1-('2019'!M28/100)),"XXX")</f>
        <v>0.85085320470000003</v>
      </c>
      <c r="O28" s="203">
        <f>IF(ISNUMBER('2019'!N28),IF(('2019'!N28/10)&gt;1,1,'2019'!N28/10),"XXX")</f>
        <v>0.83000000000000007</v>
      </c>
      <c r="P28" s="203">
        <f>IF(ISNUMBER('2019'!O28),('2019'!O28/100),"XXX")</f>
        <v>1</v>
      </c>
      <c r="Q28" s="203" t="str">
        <f>IF(ISNUMBER('2019'!P28),'2019'!P28,"XXX")</f>
        <v>XXX</v>
      </c>
      <c r="R28" s="203">
        <f>IF(ISNUMBER('2019'!Q28),('2019'!Q28/100),"XXX")</f>
        <v>1</v>
      </c>
      <c r="S28" s="203">
        <f>IF(ISNUMBER('2019'!R28),('2019'!R28/100),"XXX")</f>
        <v>0.84767139999999996</v>
      </c>
      <c r="T28" s="203">
        <f>IF(ISNUMBER('2019'!S28),(1-('2019'!S28/100)),"XXX")</f>
        <v>1</v>
      </c>
      <c r="U28" s="203">
        <f>IF(ISNUMBER('2019'!T28),'2019'!T28,"XXX")</f>
        <v>0.74452873333333347</v>
      </c>
      <c r="V28" s="203">
        <f>IF(ISNUMBER('2019'!U28),'2019'!U28,"XXX")</f>
        <v>0.81</v>
      </c>
      <c r="W28" s="203">
        <f>IF(ISNUMBER('2019'!V28),'2019'!V28,"XXX")</f>
        <v>0.6006349281296296</v>
      </c>
      <c r="X28" s="203">
        <f>IF(ISNUMBER('2019'!W28),'2019'!W28,"XXX")</f>
        <v>0.67014743223333328</v>
      </c>
      <c r="Y28" s="129">
        <f t="shared" si="2"/>
        <v>0.84230342516238088</v>
      </c>
      <c r="Z28" s="202">
        <f>'2019'!X28</f>
        <v>0.85099999999999998</v>
      </c>
      <c r="AA28" s="203">
        <f>('2019'!Y28+2.5)/5</f>
        <v>0.79727571019999999</v>
      </c>
      <c r="AB28" s="196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>
      <c r="A29" s="19" t="s">
        <v>38</v>
      </c>
      <c r="B29" s="19" t="s">
        <v>38</v>
      </c>
      <c r="C29" s="202">
        <f>IF(ISNUMBER('2019'!C29),(1-PRODUCT('2019'!C29,0.1)),"XXX")</f>
        <v>8.0000000000000071E-2</v>
      </c>
      <c r="D29" s="202">
        <f>IFERROR(IF((LOG(100*'2019'!D29+1)/LOG(100+1))&gt;1,0,(1-(LOG(100*'2019'!D29+1)/LOG(100+1)))), 1)</f>
        <v>0.27188684635646909</v>
      </c>
      <c r="E29" s="203" t="str">
        <f>IF(ISNUMBER('2019'!E29),IF('2019'!E29/100&gt;1,1,'2019'!E29/100),"XXX")</f>
        <v>XXX</v>
      </c>
      <c r="F29" s="202">
        <f>IF(ISNUMBER('2019'!F29),(1-(('2019'!F29-1)/4)),"XXX")</f>
        <v>0.75</v>
      </c>
      <c r="G29" s="202">
        <f>IF(ISNUMBER('2019'!G29),(1-('2019'!G29/10)),"XXX")</f>
        <v>5.0000000000000044E-2</v>
      </c>
      <c r="H29" s="195">
        <f t="shared" si="1"/>
        <v>0.28797171158911733</v>
      </c>
      <c r="I29" s="203" t="str">
        <f>IF(ISNUMBER('2019'!H29),'2019'!H29,"XXX")</f>
        <v>XXX</v>
      </c>
      <c r="J29" s="203">
        <f>IF(ISNUMBER('2019'!I29),'2019'!I29,"XXX")</f>
        <v>3.7999999999999999E-2</v>
      </c>
      <c r="K29" s="203">
        <f>IF(ISNUMBER('2019'!J29),IF(('2019'!J29/5)&gt;1,1,'2019'!J29/5),"XXX")</f>
        <v>0.17269000000000001</v>
      </c>
      <c r="L29" s="203" t="str">
        <f>IF(ISNUMBER('2019'!K29),'2019'!K29,"XXX")</f>
        <v>XXX</v>
      </c>
      <c r="M29" s="203">
        <f>IF(ISNUMBER('2019'!L29),IF(('2019'!L29/5)&gt;1,1,'2019'!L29/5),"XXX")</f>
        <v>0.16390025599999999</v>
      </c>
      <c r="N29" s="203">
        <f>IF(ISNUMBER('2019'!M29),(1-('2019'!M29/100)),"XXX")</f>
        <v>0.39684349060000002</v>
      </c>
      <c r="O29" s="203">
        <f>IF(ISNUMBER('2019'!N29),IF(('2019'!N29/10)&gt;1,1,'2019'!N29/10),"XXX")</f>
        <v>0.27999999999999997</v>
      </c>
      <c r="P29" s="203">
        <f>IF(ISNUMBER('2019'!O29),('2019'!O29/100),"XXX")</f>
        <v>4.7E-2</v>
      </c>
      <c r="Q29" s="203">
        <f>IF(ISNUMBER('2019'!P29),'2019'!P29,"XXX")</f>
        <v>0.51651091575622554</v>
      </c>
      <c r="R29" s="203" t="str">
        <f>IF(ISNUMBER('2019'!Q29),('2019'!Q29/100),"XXX")</f>
        <v>XXX</v>
      </c>
      <c r="S29" s="203">
        <f>IF(ISNUMBER('2019'!R29),('2019'!R29/100),"XXX")</f>
        <v>5.9512619999999995E-2</v>
      </c>
      <c r="T29" s="203">
        <f>IF(ISNUMBER('2019'!S29),(1-('2019'!S29/100)),"XXX")</f>
        <v>0.37419999999999998</v>
      </c>
      <c r="U29" s="203" t="str">
        <f>IF(ISNUMBER('2019'!T29),'2019'!T29,"XXX")</f>
        <v>XXX</v>
      </c>
      <c r="V29" s="203" t="str">
        <f>IF(ISNUMBER('2019'!U29),'2019'!U29,"XXX")</f>
        <v>XXX</v>
      </c>
      <c r="W29" s="203" t="str">
        <f>IF(ISNUMBER('2019'!V29),'2019'!V29,"XXX")</f>
        <v>XXX</v>
      </c>
      <c r="X29" s="203" t="str">
        <f>IF(ISNUMBER('2019'!W29),'2019'!W29,"XXX")</f>
        <v>XXX</v>
      </c>
      <c r="Y29" s="129">
        <f t="shared" si="2"/>
        <v>0.23132151650937094</v>
      </c>
      <c r="Z29" s="202">
        <f>'2019'!X29</f>
        <v>0.38900000000000001</v>
      </c>
      <c r="AA29" s="203">
        <f>('2019'!Y29+2.5)/5</f>
        <v>0.273856926</v>
      </c>
      <c r="AB29" s="196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0.10534500000000001</v>
      </c>
      <c r="AG29">
        <f t="shared" si="4"/>
        <v>0.17269000000000001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>
      <c r="A30" s="19" t="s">
        <v>39</v>
      </c>
      <c r="B30" s="19" t="s">
        <v>39</v>
      </c>
      <c r="C30" s="202">
        <f>IF(ISNUMBER('2019'!C30),(1-PRODUCT('2019'!C30,0.1)),"XXX")</f>
        <v>0.19999999999999996</v>
      </c>
      <c r="D30" s="202">
        <f>IFERROR(IF((LOG(100*'2019'!D30+1)/LOG(100+1))&gt;1,0,(1-(LOG(100*'2019'!D30+1)/LOG(100+1)))), 1)</f>
        <v>0.46056228073136996</v>
      </c>
      <c r="E30" s="203">
        <f>IF(ISNUMBER('2019'!E30),IF('2019'!E30/100&gt;1,1,'2019'!E30/100),"XXX")</f>
        <v>0.67143108373940674</v>
      </c>
      <c r="F30" s="202">
        <f>IF(ISNUMBER('2019'!F30),(1-(('2019'!F30-1)/4)),"XXX")</f>
        <v>0.5</v>
      </c>
      <c r="G30" s="202">
        <f>IF(ISNUMBER('2019'!G30),(1-('2019'!G30/10)),"XXX")</f>
        <v>0.11999999999999988</v>
      </c>
      <c r="H30" s="195">
        <f t="shared" si="1"/>
        <v>0.39039867289415531</v>
      </c>
      <c r="I30" s="203">
        <f>IF(ISNUMBER('2019'!H30),'2019'!H30,"XXX")</f>
        <v>0.30532083301823315</v>
      </c>
      <c r="J30" s="203">
        <f>IF(ISNUMBER('2019'!I30),'2019'!I30,"XXX")</f>
        <v>8.8999999999999996E-2</v>
      </c>
      <c r="K30" s="203">
        <f>IF(ISNUMBER('2019'!J30),IF(('2019'!J30/5)&gt;1,1,'2019'!J30/5),"XXX")</f>
        <v>0.29553400000000002</v>
      </c>
      <c r="L30" s="203">
        <f>IF(ISNUMBER('2019'!K30),'2019'!K30,"XXX")</f>
        <v>0.17081201074999999</v>
      </c>
      <c r="M30" s="203">
        <f>IF(ISNUMBER('2019'!L30),IF(('2019'!L30/5)&gt;1,1,'2019'!L30/5),"XXX")</f>
        <v>0.15076130599999998</v>
      </c>
      <c r="N30" s="203">
        <f>IF(ISNUMBER('2019'!M30),(1-('2019'!M30/100)),"XXX")</f>
        <v>0.42776561739999996</v>
      </c>
      <c r="O30" s="203">
        <f>IF(ISNUMBER('2019'!N30),IF(('2019'!N30/10)&gt;1,1,'2019'!N30/10),"XXX")</f>
        <v>0.06</v>
      </c>
      <c r="P30" s="203">
        <f>IF(ISNUMBER('2019'!O30),('2019'!O30/100),"XXX")</f>
        <v>1.6E-2</v>
      </c>
      <c r="Q30" s="203">
        <f>IF(ISNUMBER('2019'!P30),'2019'!P30,"XXX")</f>
        <v>0.14949174000000001</v>
      </c>
      <c r="R30" s="203" t="str">
        <f>IF(ISNUMBER('2019'!Q30),('2019'!Q30/100),"XXX")</f>
        <v>XXX</v>
      </c>
      <c r="S30" s="203">
        <f>IF(ISNUMBER('2019'!R30),('2019'!R30/100),"XXX")</f>
        <v>8.818701000000001E-2</v>
      </c>
      <c r="T30" s="203">
        <f>IF(ISNUMBER('2019'!S30),(1-('2019'!S30/100)),"XXX")</f>
        <v>0.59979999999999989</v>
      </c>
      <c r="U30" s="203">
        <f>IF(ISNUMBER('2019'!T30),'2019'!T30,"XXX")</f>
        <v>0.32268882327777781</v>
      </c>
      <c r="V30" s="203">
        <f>IF(ISNUMBER('2019'!U30),'2019'!U30,"XXX")</f>
        <v>0.19</v>
      </c>
      <c r="W30" s="203">
        <f>IF(ISNUMBER('2019'!V30),'2019'!V30,"XXX")</f>
        <v>0.28590126394444448</v>
      </c>
      <c r="X30" s="203">
        <f>IF(ISNUMBER('2019'!W30),'2019'!W30,"XXX")</f>
        <v>0.28888216116666665</v>
      </c>
      <c r="Y30" s="129">
        <f t="shared" si="2"/>
        <v>0.22435228159732012</v>
      </c>
      <c r="Z30" s="202">
        <f>'2019'!X30</f>
        <v>0.26800000000000002</v>
      </c>
      <c r="AA30" s="203">
        <f>('2019'!Y30+2.5)/5</f>
        <v>0.23188440799999999</v>
      </c>
      <c r="AB30" s="196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>
      <c r="A31" s="19" t="s">
        <v>40</v>
      </c>
      <c r="B31" s="19" t="s">
        <v>40</v>
      </c>
      <c r="C31" s="202">
        <f>IF(ISNUMBER('2019'!C31),(1-PRODUCT('2019'!C31,0.1)),"XXX")</f>
        <v>0.85</v>
      </c>
      <c r="D31" s="202">
        <f>IFERROR(IF((LOG(100*'2019'!D31+1)/LOG(100+1))&gt;1,0,(1-(LOG(100*'2019'!D31+1)/LOG(100+1)))), 1)</f>
        <v>1</v>
      </c>
      <c r="E31" s="203">
        <f>IF(ISNUMBER('2019'!E31),IF('2019'!E31/100&gt;1,1,'2019'!E31/100),"XXX")</f>
        <v>0.83651879225918091</v>
      </c>
      <c r="F31" s="202">
        <f>IF(ISNUMBER('2019'!F31),(1-(('2019'!F31-1)/4)),"XXX")</f>
        <v>0.25</v>
      </c>
      <c r="G31" s="202">
        <f>IF(ISNUMBER('2019'!G31),(1-('2019'!G31/10)),"XXX")</f>
        <v>0.67999999999999994</v>
      </c>
      <c r="H31" s="195">
        <f t="shared" si="1"/>
        <v>0.72330375845183625</v>
      </c>
      <c r="I31" s="203">
        <f>IF(ISNUMBER('2019'!H31),'2019'!H31,"XXX")</f>
        <v>0.76289359759473352</v>
      </c>
      <c r="J31" s="203">
        <f>IF(ISNUMBER('2019'!I31),'2019'!I31,"XXX")</f>
        <v>0.76060000000000005</v>
      </c>
      <c r="K31" s="203">
        <f>IF(ISNUMBER('2019'!J31),IF(('2019'!J31/5)&gt;1,1,'2019'!J31/5),"XXX")</f>
        <v>0.61026599999999998</v>
      </c>
      <c r="L31" s="203">
        <f>IF(ISNUMBER('2019'!K31),'2019'!K31,"XXX")</f>
        <v>0.59285479783333339</v>
      </c>
      <c r="M31" s="203">
        <f>IF(ISNUMBER('2019'!L31),IF(('2019'!L31/5)&gt;1,1,'2019'!L31/5),"XXX")</f>
        <v>0.95039195999999992</v>
      </c>
      <c r="N31" s="203">
        <f>IF(ISNUMBER('2019'!M31),(1-('2019'!M31/100)),"XXX")</f>
        <v>0.67199974060000001</v>
      </c>
      <c r="O31" s="203">
        <f>IF(ISNUMBER('2019'!N31),IF(('2019'!N31/10)&gt;1,1,'2019'!N31/10),"XXX")</f>
        <v>0.67999999999999994</v>
      </c>
      <c r="P31" s="203">
        <f>IF(ISNUMBER('2019'!O31),('2019'!O31/100),"XXX")</f>
        <v>0.71499999999999997</v>
      </c>
      <c r="Q31" s="203">
        <f>IF(ISNUMBER('2019'!P31),'2019'!P31,"XXX")</f>
        <v>0.72847476005554201</v>
      </c>
      <c r="R31" s="203">
        <f>IF(ISNUMBER('2019'!Q31),('2019'!Q31/100),"XXX")</f>
        <v>0.38100000000000001</v>
      </c>
      <c r="S31" s="203">
        <f>IF(ISNUMBER('2019'!R31),('2019'!R31/100),"XXX")</f>
        <v>0.72785370000000005</v>
      </c>
      <c r="T31" s="203">
        <f>IF(ISNUMBER('2019'!S31),(1-('2019'!S31/100)),"XXX")</f>
        <v>0.99919999999999998</v>
      </c>
      <c r="U31" s="203">
        <f>IF(ISNUMBER('2019'!T31),'2019'!T31,"XXX")</f>
        <v>0.59953256711111114</v>
      </c>
      <c r="V31" s="203">
        <f>IF(ISNUMBER('2019'!U31),'2019'!U31,"XXX")</f>
        <v>0.67</v>
      </c>
      <c r="W31" s="203">
        <f>IF(ISNUMBER('2019'!V31),'2019'!V31,"XXX")</f>
        <v>0.59608976933333335</v>
      </c>
      <c r="X31" s="203">
        <f>IF(ISNUMBER('2019'!W31),'2019'!W31,"XXX")</f>
        <v>0.58161816994444449</v>
      </c>
      <c r="Y31" s="129">
        <f t="shared" si="2"/>
        <v>0.68923594140453115</v>
      </c>
      <c r="Z31" s="202">
        <f>'2019'!X31</f>
        <v>0.83</v>
      </c>
      <c r="AA31" s="203">
        <f>('2019'!Y31+2.5)/5</f>
        <v>0.70869266980000001</v>
      </c>
      <c r="AB31" s="196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>
      <c r="A32" s="19" t="s">
        <v>41</v>
      </c>
      <c r="B32" s="19" t="s">
        <v>41</v>
      </c>
      <c r="C32" s="202">
        <f>IF(ISNUMBER('2019'!C32),(1-PRODUCT('2019'!C32,0.1)),"XXX")</f>
        <v>0.73</v>
      </c>
      <c r="D32" s="202">
        <f>IFERROR(IF((LOG(100*'2019'!D32+1)/LOG(100+1))&gt;1,0,(1-(LOG(100*'2019'!D32+1)/LOG(100+1)))), 1)</f>
        <v>1</v>
      </c>
      <c r="E32" s="203">
        <f>IF(ISNUMBER('2019'!E32),IF('2019'!E32/100&gt;1,1,'2019'!E32/100),"XXX")</f>
        <v>0.79155005319618643</v>
      </c>
      <c r="F32" s="202">
        <f>IF(ISNUMBER('2019'!F32),(1-(('2019'!F32-1)/4)),"XXX")</f>
        <v>0.25</v>
      </c>
      <c r="G32" s="202">
        <f>IF(ISNUMBER('2019'!G32),(1-('2019'!G32/10)),"XXX")</f>
        <v>0.11999999999999988</v>
      </c>
      <c r="H32" s="195">
        <f t="shared" si="1"/>
        <v>0.57831001063923737</v>
      </c>
      <c r="I32" s="203">
        <f>IF(ISNUMBER('2019'!H32),'2019'!H32,"XXX")</f>
        <v>0.77911886530112673</v>
      </c>
      <c r="J32" s="203">
        <f>IF(ISNUMBER('2019'!I32),'2019'!I32,"XXX")</f>
        <v>0.73880000000000001</v>
      </c>
      <c r="K32" s="203" t="str">
        <f>IF(ISNUMBER('2019'!J32),IF(('2019'!J32/5)&gt;1,1,'2019'!J32/5),"XXX")</f>
        <v>XXX</v>
      </c>
      <c r="L32" s="203">
        <f>IF(ISNUMBER('2019'!K32),'2019'!K32,"XXX")</f>
        <v>0.6978815952916666</v>
      </c>
      <c r="M32" s="203">
        <f>IF(ISNUMBER('2019'!L32),IF(('2019'!L32/5)&gt;1,1,'2019'!L32/5),"XXX")</f>
        <v>0.59900684400000004</v>
      </c>
      <c r="N32" s="203">
        <f>IF(ISNUMBER('2019'!M32),(1-('2019'!M32/100)),"XXX")</f>
        <v>0.64769981379999997</v>
      </c>
      <c r="O32" s="203">
        <f>IF(ISNUMBER('2019'!N32),IF(('2019'!N32/10)&gt;1,1,'2019'!N32/10),"XXX")</f>
        <v>0.72</v>
      </c>
      <c r="P32" s="203">
        <f>IF(ISNUMBER('2019'!O32),('2019'!O32/100),"XXX")</f>
        <v>1</v>
      </c>
      <c r="Q32" s="203">
        <f>IF(ISNUMBER('2019'!P32),'2019'!P32,"XXX")</f>
        <v>0.24880714416503907</v>
      </c>
      <c r="R32" s="203">
        <f>IF(ISNUMBER('2019'!Q32),('2019'!Q32/100),"XXX")</f>
        <v>0.33200000000000002</v>
      </c>
      <c r="S32" s="203">
        <f>IF(ISNUMBER('2019'!R32),('2019'!R32/100),"XXX")</f>
        <v>0.53964429999999997</v>
      </c>
      <c r="T32" s="203">
        <f>IF(ISNUMBER('2019'!S32),(1-('2019'!S32/100)),"XXX")</f>
        <v>0.99760000000000004</v>
      </c>
      <c r="U32" s="203">
        <f>IF(ISNUMBER('2019'!T32),'2019'!T32,"XXX")</f>
        <v>0.65639116494444449</v>
      </c>
      <c r="V32" s="203">
        <f>IF(ISNUMBER('2019'!U32),'2019'!U32,"XXX")</f>
        <v>0.39</v>
      </c>
      <c r="W32" s="203">
        <f>IF(ISNUMBER('2019'!V32),'2019'!V32,"XXX")</f>
        <v>0.57524549522222224</v>
      </c>
      <c r="X32" s="203">
        <f>IF(ISNUMBER('2019'!W32),'2019'!W32,"XXX")</f>
        <v>0.66227147314444457</v>
      </c>
      <c r="Y32" s="129">
        <f t="shared" si="2"/>
        <v>0.64264676819753808</v>
      </c>
      <c r="Z32" s="202">
        <f>'2019'!X32</f>
        <v>7.5999999999999998E-2</v>
      </c>
      <c r="AA32" s="203">
        <f>('2019'!Y32+2.5)/5</f>
        <v>0.19388077259999997</v>
      </c>
      <c r="AB32" s="196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>
      <c r="A33" s="19" t="s">
        <v>42</v>
      </c>
      <c r="B33" s="19" t="s">
        <v>42</v>
      </c>
      <c r="C33" s="202">
        <f>IF(ISNUMBER('2019'!C33),(1-PRODUCT('2019'!C33,0.1)),"XXX")</f>
        <v>0.45999999999999996</v>
      </c>
      <c r="D33" s="202">
        <f>IFERROR(IF((LOG(100*'2019'!D33+1)/LOG(100+1))&gt;1,0,(1-(LOG(100*'2019'!D33+1)/LOG(100+1)))), 1)</f>
        <v>0.76207026265238798</v>
      </c>
      <c r="E33" s="203">
        <f>IF(ISNUMBER('2019'!E33),IF('2019'!E33/100&gt;1,1,'2019'!E33/100),"XXX")</f>
        <v>0.45147654192838976</v>
      </c>
      <c r="F33" s="202">
        <f>IF(ISNUMBER('2019'!F33),(1-(('2019'!F33-1)/4)),"XXX")</f>
        <v>0.25</v>
      </c>
      <c r="G33" s="202">
        <f>IF(ISNUMBER('2019'!G33),(1-('2019'!G33/10)),"XXX")</f>
        <v>0.32999999999999996</v>
      </c>
      <c r="H33" s="195">
        <f t="shared" si="1"/>
        <v>0.45070936091615554</v>
      </c>
      <c r="I33" s="203">
        <f>IF(ISNUMBER('2019'!H33),'2019'!H33,"XXX")</f>
        <v>0.64310124490710052</v>
      </c>
      <c r="J33" s="203">
        <f>IF(ISNUMBER('2019'!I33),'2019'!I33,"XXX")</f>
        <v>0.61219999999999997</v>
      </c>
      <c r="K33" s="203">
        <f>IF(ISNUMBER('2019'!J33),IF(('2019'!J33/5)&gt;1,1,'2019'!J33/5),"XXX")</f>
        <v>0.630888</v>
      </c>
      <c r="L33" s="203">
        <f>IF(ISNUMBER('2019'!K33),'2019'!K33,"XXX")</f>
        <v>0.54023387429166669</v>
      </c>
      <c r="M33" s="203">
        <f>IF(ISNUMBER('2019'!L33),IF(('2019'!L33/5)&gt;1,1,'2019'!L33/5),"XXX")</f>
        <v>1</v>
      </c>
      <c r="N33" s="203">
        <f>IF(ISNUMBER('2019'!M33),(1-('2019'!M33/100)),"XXX")</f>
        <v>0.8514303875</v>
      </c>
      <c r="O33" s="203">
        <f>IF(ISNUMBER('2019'!N33),IF(('2019'!N33/10)&gt;1,1,'2019'!N33/10),"XXX")</f>
        <v>0.9</v>
      </c>
      <c r="P33" s="203">
        <f>IF(ISNUMBER('2019'!O33),('2019'!O33/100),"XXX")</f>
        <v>0.50600000000000001</v>
      </c>
      <c r="Q33" s="203">
        <f>IF(ISNUMBER('2019'!P33),'2019'!P33,"XXX")</f>
        <v>0.68907794952392576</v>
      </c>
      <c r="R33" s="203">
        <f>IF(ISNUMBER('2019'!Q33),('2019'!Q33/100),"XXX")</f>
        <v>0.33899999999999997</v>
      </c>
      <c r="S33" s="203">
        <f>IF(ISNUMBER('2019'!R33),('2019'!R33/100),"XXX")</f>
        <v>0.50417840000000003</v>
      </c>
      <c r="T33" s="203">
        <f>IF(ISNUMBER('2019'!S33),(1-('2019'!S33/100)),"XXX")</f>
        <v>0.97260000000000002</v>
      </c>
      <c r="U33" s="203">
        <f>IF(ISNUMBER('2019'!T33),'2019'!T33,"XXX")</f>
        <v>0.51116555527777785</v>
      </c>
      <c r="V33" s="203">
        <f>IF(ISNUMBER('2019'!U33),'2019'!U33,"XXX")</f>
        <v>0.36</v>
      </c>
      <c r="W33" s="203">
        <f>IF(ISNUMBER('2019'!V33),'2019'!V33,"XXX")</f>
        <v>0.45697830338888884</v>
      </c>
      <c r="X33" s="203">
        <f>IF(ISNUMBER('2019'!W33),'2019'!W33,"XXX")</f>
        <v>0.51263730394444451</v>
      </c>
      <c r="Y33" s="129">
        <f t="shared" si="2"/>
        <v>0.62684318867711275</v>
      </c>
      <c r="Z33" s="202">
        <f>'2019'!X33</f>
        <v>0.66300000000000003</v>
      </c>
      <c r="AA33" s="203">
        <f>('2019'!Y33+2.5)/5</f>
        <v>0.5553573906</v>
      </c>
      <c r="AB33" s="196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>
      <c r="A34" s="19" t="s">
        <v>43</v>
      </c>
      <c r="B34" s="19" t="s">
        <v>43</v>
      </c>
      <c r="C34" s="202">
        <f>IF(ISNUMBER('2019'!C34),(1-PRODUCT('2019'!C34,0.1)),"XXX")</f>
        <v>3.0000000000000027E-2</v>
      </c>
      <c r="D34" s="202">
        <f>IFERROR(IF((LOG(100*'2019'!D34+1)/LOG(100+1))&gt;1,0,(1-(LOG(100*'2019'!D34+1)/LOG(100+1)))), 1)</f>
        <v>0.48527118507097122</v>
      </c>
      <c r="E34" s="203">
        <f>IF(ISNUMBER('2019'!E34),IF('2019'!E34/100&gt;1,1,'2019'!E34/100),"XXX")</f>
        <v>0.35767927408333333</v>
      </c>
      <c r="F34" s="202">
        <f>IF(ISNUMBER('2019'!F34),(1-(('2019'!F34-1)/4)),"XXX")</f>
        <v>0</v>
      </c>
      <c r="G34" s="202">
        <f>IF(ISNUMBER('2019'!G34),(1-('2019'!G34/10)),"XXX")</f>
        <v>4.0000000000000036E-2</v>
      </c>
      <c r="H34" s="195">
        <f t="shared" si="1"/>
        <v>0.18259009183086092</v>
      </c>
      <c r="I34" s="203">
        <f>IF(ISNUMBER('2019'!H34),'2019'!H34,"XXX")</f>
        <v>0.29230494578707</v>
      </c>
      <c r="J34" s="203">
        <f>IF(ISNUMBER('2019'!I34),'2019'!I34,"XXX")</f>
        <v>0.1144</v>
      </c>
      <c r="K34" s="203">
        <f>IF(ISNUMBER('2019'!J34),IF(('2019'!J34/5)&gt;1,1,'2019'!J34/5),"XXX")</f>
        <v>0.31326399999999999</v>
      </c>
      <c r="L34" s="203">
        <f>IF(ISNUMBER('2019'!K34),'2019'!K34,"XXX")</f>
        <v>0.34141440791666666</v>
      </c>
      <c r="M34" s="203">
        <f>IF(ISNUMBER('2019'!L34),IF(('2019'!L34/5)&gt;1,1,'2019'!L34/5),"XXX")</f>
        <v>0.11187343599999999</v>
      </c>
      <c r="N34" s="203">
        <f>IF(ISNUMBER('2019'!M34),(1-('2019'!M34/100)),"XXX")</f>
        <v>0.61502994540000011</v>
      </c>
      <c r="O34" s="203">
        <f>IF(ISNUMBER('2019'!N34),IF(('2019'!N34/10)&gt;1,1,'2019'!N34/10),"XXX")</f>
        <v>0.18</v>
      </c>
      <c r="P34" s="203" t="str">
        <f>IF(ISNUMBER('2019'!O34),('2019'!O34/100),"XXX")</f>
        <v>XXX</v>
      </c>
      <c r="Q34" s="203">
        <f>IF(ISNUMBER('2019'!P34),'2019'!P34,"XXX")</f>
        <v>0.13607640266418458</v>
      </c>
      <c r="R34" s="203">
        <f>IF(ISNUMBER('2019'!Q34),('2019'!Q34/100),"XXX")</f>
        <v>5.5999999999999994E-2</v>
      </c>
      <c r="S34" s="203">
        <f>IF(ISNUMBER('2019'!R34),('2019'!R34/100),"XXX")</f>
        <v>0.1985527</v>
      </c>
      <c r="T34" s="203">
        <f>IF(ISNUMBER('2019'!S34),(1-('2019'!S34/100)),"XXX")</f>
        <v>0.32640000000000002</v>
      </c>
      <c r="U34" s="203">
        <f>IF(ISNUMBER('2019'!T34),'2019'!T34,"XXX")</f>
        <v>0.32879698277777775</v>
      </c>
      <c r="V34" s="203">
        <f>IF(ISNUMBER('2019'!U34),'2019'!U34,"XXX")</f>
        <v>0.2</v>
      </c>
      <c r="W34" s="203">
        <f>IF(ISNUMBER('2019'!V34),'2019'!V34,"XXX")</f>
        <v>0.36503480977777775</v>
      </c>
      <c r="X34" s="203">
        <f>IF(ISNUMBER('2019'!W34),'2019'!W34,"XXX")</f>
        <v>0.25594442173333332</v>
      </c>
      <c r="Y34" s="129">
        <f t="shared" si="2"/>
        <v>0.25094325325355066</v>
      </c>
      <c r="Z34" s="202">
        <f>'2019'!X34</f>
        <v>0.34799999999999998</v>
      </c>
      <c r="AA34" s="203">
        <f>('2019'!Y34+2.5)/5</f>
        <v>0.25546402940000001</v>
      </c>
      <c r="AB34" s="196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>
      <c r="A35" s="19" t="s">
        <v>44</v>
      </c>
      <c r="B35" s="19" t="s">
        <v>44</v>
      </c>
      <c r="C35" s="202">
        <f>IF(ISNUMBER('2019'!C35),(1-PRODUCT('2019'!C35,0.1)),"XXX")</f>
        <v>0.35</v>
      </c>
      <c r="D35" s="202">
        <f>IFERROR(IF((LOG(100*'2019'!D35+1)/LOG(100+1))&gt;1,0,(1-(LOG(100*'2019'!D35+1)/LOG(100+1)))), 1)</f>
        <v>1</v>
      </c>
      <c r="E35" s="203" t="str">
        <f>IF(ISNUMBER('2019'!E35),IF('2019'!E35/100&gt;1,1,'2019'!E35/100),"XXX")</f>
        <v>XXX</v>
      </c>
      <c r="F35" s="202">
        <f>IF(ISNUMBER('2019'!F35),(1-(('2019'!F35-1)/4)),"XXX")</f>
        <v>0.5</v>
      </c>
      <c r="G35" s="202">
        <f>IF(ISNUMBER('2019'!G35),(1-('2019'!G35/10)),"XXX")</f>
        <v>0.15999999999999992</v>
      </c>
      <c r="H35" s="195">
        <f t="shared" si="1"/>
        <v>0.50249999999999995</v>
      </c>
      <c r="I35" s="203" t="str">
        <f>IF(ISNUMBER('2019'!H35),'2019'!H35,"XXX")</f>
        <v>XXX</v>
      </c>
      <c r="J35" s="203">
        <f>IF(ISNUMBER('2019'!I35),'2019'!I35,"XXX")</f>
        <v>0.2361</v>
      </c>
      <c r="K35" s="203">
        <f>IF(ISNUMBER('2019'!J35),IF(('2019'!J35/5)&gt;1,1,'2019'!J35/5),"XXX")</f>
        <v>1</v>
      </c>
      <c r="L35" s="203" t="str">
        <f>IF(ISNUMBER('2019'!K35),'2019'!K35,"XXX")</f>
        <v>XXX</v>
      </c>
      <c r="M35" s="203">
        <f>IF(ISNUMBER('2019'!L35),IF(('2019'!L35/5)&gt;1,1,'2019'!L35/5),"XXX")</f>
        <v>0.15663992200000001</v>
      </c>
      <c r="N35" s="203">
        <f>IF(ISNUMBER('2019'!M35),(1-('2019'!M35/100)),"XXX")</f>
        <v>0.54138008120000003</v>
      </c>
      <c r="O35" s="203">
        <f>IF(ISNUMBER('2019'!N35),IF(('2019'!N35/10)&gt;1,1,'2019'!N35/10),"XXX")</f>
        <v>0.13999999999999999</v>
      </c>
      <c r="P35" s="203" t="str">
        <f>IF(ISNUMBER('2019'!O35),('2019'!O35/100),"XXX")</f>
        <v>XXX</v>
      </c>
      <c r="Q35" s="203">
        <f>IF(ISNUMBER('2019'!P35),'2019'!P35,"XXX")</f>
        <v>7.6034680008888241E-3</v>
      </c>
      <c r="R35" s="203" t="str">
        <f>IF(ISNUMBER('2019'!Q35),('2019'!Q35/100),"XXX")</f>
        <v>XXX</v>
      </c>
      <c r="S35" s="203">
        <f>IF(ISNUMBER('2019'!R35),('2019'!R35/100),"XXX")</f>
        <v>0.25324410000000003</v>
      </c>
      <c r="T35" s="203">
        <f>IF(ISNUMBER('2019'!S35),(1-('2019'!S35/100)),"XXX")</f>
        <v>0.45979999999999999</v>
      </c>
      <c r="U35" s="203" t="str">
        <f>IF(ISNUMBER('2019'!T35),'2019'!T35,"XXX")</f>
        <v>XXX</v>
      </c>
      <c r="V35" s="203" t="str">
        <f>IF(ISNUMBER('2019'!U35),'2019'!U35,"XXX")</f>
        <v>XXX</v>
      </c>
      <c r="W35" s="203" t="str">
        <f>IF(ISNUMBER('2019'!V35),'2019'!V35,"XXX")</f>
        <v>XXX</v>
      </c>
      <c r="X35" s="203" t="str">
        <f>IF(ISNUMBER('2019'!W35),'2019'!W35,"XXX")</f>
        <v>XXX</v>
      </c>
      <c r="Y35" s="129">
        <f t="shared" si="2"/>
        <v>0.34820591993348143</v>
      </c>
      <c r="Z35" s="202">
        <f>'2019'!X35</f>
        <v>0.24</v>
      </c>
      <c r="AA35" s="203">
        <f>('2019'!Y35+2.5)/5</f>
        <v>0.2626677274</v>
      </c>
      <c r="AB35" s="196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0.61804999999999999</v>
      </c>
      <c r="AG35">
        <f t="shared" si="5"/>
        <v>1</v>
      </c>
      <c r="AH35">
        <f t="shared" si="5"/>
        <v>0.15663992200000001</v>
      </c>
      <c r="AI35">
        <f t="shared" si="5"/>
        <v>0.34901000160000001</v>
      </c>
      <c r="AJ35">
        <f t="shared" si="5"/>
        <v>0.34069004060000002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>
      <c r="A36" s="19" t="s">
        <v>45</v>
      </c>
      <c r="B36" s="19" t="s">
        <v>45</v>
      </c>
      <c r="C36" s="202">
        <f>IF(ISNUMBER('2019'!C36),(1-PRODUCT('2019'!C36,0.1)),"XXX")</f>
        <v>0.55999999999999994</v>
      </c>
      <c r="D36" s="202">
        <f>IFERROR(IF((LOG(100*'2019'!D36+1)/LOG(100+1))&gt;1,0,(1-(LOG(100*'2019'!D36+1)/LOG(100+1)))), 1)</f>
        <v>1</v>
      </c>
      <c r="E36" s="203">
        <f>IF(ISNUMBER('2019'!E36),IF('2019'!E36/100&gt;1,1,'2019'!E36/100),"XXX")</f>
        <v>0.69854847826483057</v>
      </c>
      <c r="F36" s="202" t="str">
        <f>IF(ISNUMBER('2019'!F36),(1-(('2019'!F36-1)/4)),"XXX")</f>
        <v>XXX</v>
      </c>
      <c r="G36" s="202">
        <f>IF(ISNUMBER('2019'!G36),(1-('2019'!G36/10)),"XXX")</f>
        <v>0.85</v>
      </c>
      <c r="H36" s="195">
        <f t="shared" si="1"/>
        <v>0.77713711956620768</v>
      </c>
      <c r="I36" s="203">
        <f>IF(ISNUMBER('2019'!H36),'2019'!H36,"XXX")</f>
        <v>0.68738633292829876</v>
      </c>
      <c r="J36" s="203">
        <f>IF(ISNUMBER('2019'!I36),'2019'!I36,"XXX")</f>
        <v>0.74750000000000005</v>
      </c>
      <c r="K36" s="203">
        <f>IF(ISNUMBER('2019'!J36),IF(('2019'!J36/5)&gt;1,1,'2019'!J36/5),"XXX")</f>
        <v>0.8005040000000001</v>
      </c>
      <c r="L36" s="203">
        <f>IF(ISNUMBER('2019'!K36),'2019'!K36,"XXX")</f>
        <v>0.70155892770833328</v>
      </c>
      <c r="M36" s="203">
        <f>IF(ISNUMBER('2019'!L36),IF(('2019'!L36/5)&gt;1,1,'2019'!L36/5),"XXX")</f>
        <v>1</v>
      </c>
      <c r="N36" s="203">
        <f>IF(ISNUMBER('2019'!M36),(1-('2019'!M36/100)),"XXX")</f>
        <v>0.77675436019999999</v>
      </c>
      <c r="O36" s="203">
        <f>IF(ISNUMBER('2019'!N36),IF(('2019'!N36/10)&gt;1,1,'2019'!N36/10),"XXX")</f>
        <v>0.73</v>
      </c>
      <c r="P36" s="203">
        <f>IF(ISNUMBER('2019'!O36),('2019'!O36/100),"XXX")</f>
        <v>0.56200000000000006</v>
      </c>
      <c r="Q36" s="203">
        <f>IF(ISNUMBER('2019'!P36),'2019'!P36,"XXX")</f>
        <v>0.27320694923400879</v>
      </c>
      <c r="R36" s="203">
        <f>IF(ISNUMBER('2019'!Q36),('2019'!Q36/100),"XXX")</f>
        <v>0.30099999999999999</v>
      </c>
      <c r="S36" s="203">
        <f>IF(ISNUMBER('2019'!R36),('2019'!R36/100),"XXX")</f>
        <v>0.73358630000000002</v>
      </c>
      <c r="T36" s="203">
        <f>IF(ISNUMBER('2019'!S36),(1-('2019'!S36/100)),"XXX")</f>
        <v>0.99690000000000001</v>
      </c>
      <c r="U36" s="203">
        <f>IF(ISNUMBER('2019'!T36),'2019'!T36,"XXX")</f>
        <v>0.6150627136111112</v>
      </c>
      <c r="V36" s="203">
        <f>IF(ISNUMBER('2019'!U36),'2019'!U36,"XXX")</f>
        <v>0.56000000000000005</v>
      </c>
      <c r="W36" s="203">
        <f>IF(ISNUMBER('2019'!V36),'2019'!V36,"XXX")</f>
        <v>0.54251723379629635</v>
      </c>
      <c r="X36" s="203">
        <f>IF(ISNUMBER('2019'!W36),'2019'!W36,"XXX")</f>
        <v>0.4994363586222223</v>
      </c>
      <c r="Y36" s="129">
        <f t="shared" si="2"/>
        <v>0.65796332350626696</v>
      </c>
      <c r="Z36" s="202">
        <f>'2019'!X36</f>
        <v>0.89900000000000002</v>
      </c>
      <c r="AA36" s="203">
        <f>('2019'!Y36+2.5)/5</f>
        <v>0.7309531212</v>
      </c>
      <c r="AB36" s="196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>
      <c r="A37" s="19" t="s">
        <v>46</v>
      </c>
      <c r="B37" s="19" t="s">
        <v>46</v>
      </c>
      <c r="C37" s="202">
        <f>IF(ISNUMBER('2019'!C37),(1-PRODUCT('2019'!C37,0.1)),"XXX")</f>
        <v>0.15999999999999992</v>
      </c>
      <c r="D37" s="202">
        <f>IFERROR(IF((LOG(100*'2019'!D37+1)/LOG(100+1))&gt;1,0,(1-(LOG(100*'2019'!D37+1)/LOG(100+1)))), 1)</f>
        <v>1</v>
      </c>
      <c r="E37" s="203">
        <f>IF(ISNUMBER('2019'!E37),IF('2019'!E37/100&gt;1,1,'2019'!E37/100),"XXX")</f>
        <v>0.45130811137500004</v>
      </c>
      <c r="F37" s="202">
        <f>IF(ISNUMBER('2019'!F37),(1-(('2019'!F37-1)/4)),"XXX")</f>
        <v>0.5</v>
      </c>
      <c r="G37" s="202">
        <f>IF(ISNUMBER('2019'!G37),(1-('2019'!G37/10)),"XXX")</f>
        <v>0.27</v>
      </c>
      <c r="H37" s="195">
        <f t="shared" si="1"/>
        <v>0.47626162227500002</v>
      </c>
      <c r="I37" s="203">
        <f>IF(ISNUMBER('2019'!H37),'2019'!H37,"XXX")</f>
        <v>0.47879468295393368</v>
      </c>
      <c r="J37" s="203">
        <f>IF(ISNUMBER('2019'!I37),'2019'!I37,"XXX")</f>
        <v>0.50339999999999996</v>
      </c>
      <c r="K37" s="203">
        <f>IF(ISNUMBER('2019'!J37),IF(('2019'!J37/5)&gt;1,1,'2019'!J37/5),"XXX")</f>
        <v>0.53668199999999999</v>
      </c>
      <c r="L37" s="203">
        <f>IF(ISNUMBER('2019'!K37),'2019'!K37,"XXX")</f>
        <v>0.27898719708333336</v>
      </c>
      <c r="M37" s="203">
        <f>IF(ISNUMBER('2019'!L37),IF(('2019'!L37/5)&gt;1,1,'2019'!L37/5),"XXX")</f>
        <v>0.191854894</v>
      </c>
      <c r="N37" s="203">
        <f>IF(ISNUMBER('2019'!M37),(1-('2019'!M37/100)),"XXX")</f>
        <v>0.62706325529999996</v>
      </c>
      <c r="O37" s="203">
        <f>IF(ISNUMBER('2019'!N37),IF(('2019'!N37/10)&gt;1,1,'2019'!N37/10),"XXX")</f>
        <v>0.12</v>
      </c>
      <c r="P37" s="203" t="str">
        <f>IF(ISNUMBER('2019'!O37),('2019'!O37/100),"XXX")</f>
        <v>XXX</v>
      </c>
      <c r="Q37" s="203">
        <f>IF(ISNUMBER('2019'!P37),'2019'!P37,"XXX")</f>
        <v>2E-3</v>
      </c>
      <c r="R37" s="203" t="str">
        <f>IF(ISNUMBER('2019'!Q37),('2019'!Q37/100),"XXX")</f>
        <v>XXX</v>
      </c>
      <c r="S37" s="203">
        <f>IF(ISNUMBER('2019'!R37),('2019'!R37/100),"XXX")</f>
        <v>0.28277089999999999</v>
      </c>
      <c r="T37" s="203">
        <f>IF(ISNUMBER('2019'!S37),(1-('2019'!S37/100)),"XXX")</f>
        <v>0.79100000000000004</v>
      </c>
      <c r="U37" s="203">
        <f>IF(ISNUMBER('2019'!T37),'2019'!T37,"XXX")</f>
        <v>0.43988894622222224</v>
      </c>
      <c r="V37" s="203">
        <f>IF(ISNUMBER('2019'!U37),'2019'!U37,"XXX")</f>
        <v>0.35</v>
      </c>
      <c r="W37" s="203">
        <f>IF(ISNUMBER('2019'!V37),'2019'!V37,"XXX")</f>
        <v>0.47660710192592604</v>
      </c>
      <c r="X37" s="203">
        <f>IF(ISNUMBER('2019'!W37),'2019'!W37,"XXX")</f>
        <v>0.35480829741111114</v>
      </c>
      <c r="Y37" s="129">
        <f t="shared" si="2"/>
        <v>0.34724107968103285</v>
      </c>
      <c r="Z37" s="202">
        <f>'2019'!X37</f>
        <v>0.54400000000000004</v>
      </c>
      <c r="AA37" s="203">
        <f>('2019'!Y37+2.5)/5</f>
        <v>0.46582621939999996</v>
      </c>
      <c r="AB37" s="196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>
      <c r="A38" s="19" t="s">
        <v>47</v>
      </c>
      <c r="B38" s="19" t="s">
        <v>47</v>
      </c>
      <c r="C38" s="202">
        <f>IF(ISNUMBER('2019'!C38),(1-PRODUCT('2019'!C38,0.1)),"XXX")</f>
        <v>0.54</v>
      </c>
      <c r="D38" s="202">
        <f>IFERROR(IF((LOG(100*'2019'!D38+1)/LOG(100+1))&gt;1,0,(1-(LOG(100*'2019'!D38+1)/LOG(100+1)))), 1)</f>
        <v>1</v>
      </c>
      <c r="E38" s="203">
        <f>IF(ISNUMBER('2019'!E38),IF('2019'!E38/100&gt;1,1,'2019'!E38/100),"XXX")</f>
        <v>0.78710130840889814</v>
      </c>
      <c r="F38" s="202">
        <f>IF(ISNUMBER('2019'!F38),(1-(('2019'!F38-1)/4)),"XXX")</f>
        <v>0.75</v>
      </c>
      <c r="G38" s="202">
        <f>IF(ISNUMBER('2019'!G38),(1-('2019'!G38/10)),"XXX")</f>
        <v>0.67999999999999994</v>
      </c>
      <c r="H38" s="195">
        <f t="shared" si="1"/>
        <v>0.75142026168177956</v>
      </c>
      <c r="I38" s="203">
        <f>IF(ISNUMBER('2019'!H38),'2019'!H38,"XXX")</f>
        <v>0.78223298116694051</v>
      </c>
      <c r="J38" s="203">
        <f>IF(ISNUMBER('2019'!I38),'2019'!I38,"XXX")</f>
        <v>0.72929999999999995</v>
      </c>
      <c r="K38" s="203" t="str">
        <f>IF(ISNUMBER('2019'!J38),IF(('2019'!J38/5)&gt;1,1,'2019'!J38/5),"XXX")</f>
        <v>XXX</v>
      </c>
      <c r="L38" s="203">
        <f>IF(ISNUMBER('2019'!K38),'2019'!K38,"XXX")</f>
        <v>0.56205169762500007</v>
      </c>
      <c r="M38" s="203">
        <f>IF(ISNUMBER('2019'!L38),IF(('2019'!L38/5)&gt;1,1,'2019'!L38/5),"XXX")</f>
        <v>1</v>
      </c>
      <c r="N38" s="203">
        <f>IF(ISNUMBER('2019'!M38),(1-('2019'!M38/100)),"XXX")</f>
        <v>0.88535233499999999</v>
      </c>
      <c r="O38" s="203">
        <f>IF(ISNUMBER('2019'!N38),IF(('2019'!N38/10)&gt;1,1,'2019'!N38/10),"XXX")</f>
        <v>1</v>
      </c>
      <c r="P38" s="203">
        <f>IF(ISNUMBER('2019'!O38),('2019'!O38/100),"XXX")</f>
        <v>0.89800000000000002</v>
      </c>
      <c r="Q38" s="203">
        <f>IF(ISNUMBER('2019'!P38),'2019'!P38,"XXX")</f>
        <v>0.64542903900146487</v>
      </c>
      <c r="R38" s="203" t="str">
        <f>IF(ISNUMBER('2019'!Q38),('2019'!Q38/100),"XXX")</f>
        <v>XXX</v>
      </c>
      <c r="S38" s="203">
        <f>IF(ISNUMBER('2019'!R38),('2019'!R38/100),"XXX")</f>
        <v>0.87651560000000006</v>
      </c>
      <c r="T38" s="203">
        <f>IF(ISNUMBER('2019'!S38),(1-('2019'!S38/100)),"XXX")</f>
        <v>1</v>
      </c>
      <c r="U38" s="203">
        <f>IF(ISNUMBER('2019'!T38),'2019'!T38,"XXX")</f>
        <v>0.56788517105555547</v>
      </c>
      <c r="V38" s="203">
        <f>IF(ISNUMBER('2019'!U38),'2019'!U38,"XXX")</f>
        <v>0.48</v>
      </c>
      <c r="W38" s="203">
        <f>IF(ISNUMBER('2019'!V38),'2019'!V38,"XXX")</f>
        <v>0.4603444956296297</v>
      </c>
      <c r="X38" s="203">
        <f>IF(ISNUMBER('2019'!W38),'2019'!W38,"XXX")</f>
        <v>0.35771838162222225</v>
      </c>
      <c r="Y38" s="129">
        <f t="shared" si="2"/>
        <v>0.71576940235795483</v>
      </c>
      <c r="Z38" s="202">
        <f>'2019'!X38</f>
        <v>0.73299999999999998</v>
      </c>
      <c r="AA38" s="203">
        <f>('2019'!Y38+2.5)/5</f>
        <v>0.60461829899999997</v>
      </c>
      <c r="AB38" s="196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>
      <c r="A39" s="19" t="s">
        <v>48</v>
      </c>
      <c r="B39" s="19" t="s">
        <v>48</v>
      </c>
      <c r="C39" s="202">
        <f>IF(ISNUMBER('2019'!C39),(1-PRODUCT('2019'!C39,0.1)),"XXX")</f>
        <v>0.15999999999999992</v>
      </c>
      <c r="D39" s="202">
        <f>IFERROR(IF((LOG(100*'2019'!D39+1)/LOG(100+1))&gt;1,0,(1-(LOG(100*'2019'!D39+1)/LOG(100+1)))), 1)</f>
        <v>1</v>
      </c>
      <c r="E39" s="203">
        <f>IF(ISNUMBER('2019'!E39),IF('2019'!E39/100&gt;1,1,'2019'!E39/100),"XXX")</f>
        <v>0.83820604107951968</v>
      </c>
      <c r="F39" s="202">
        <f>IF(ISNUMBER('2019'!F39),(1-(('2019'!F39-1)/4)),"XXX")</f>
        <v>1</v>
      </c>
      <c r="G39" s="202">
        <f>IF(ISNUMBER('2019'!G39),(1-('2019'!G39/10)),"XXX")</f>
        <v>0.72</v>
      </c>
      <c r="H39" s="195">
        <f t="shared" si="1"/>
        <v>0.74364120821590396</v>
      </c>
      <c r="I39" s="203">
        <f>IF(ISNUMBER('2019'!H39),'2019'!H39,"XXX")</f>
        <v>0.74909949295744294</v>
      </c>
      <c r="J39" s="203">
        <f>IF(ISNUMBER('2019'!I39),'2019'!I39,"XXX")</f>
        <v>0.90569999999999995</v>
      </c>
      <c r="K39" s="203">
        <f>IF(ISNUMBER('2019'!J39),IF(('2019'!J39/5)&gt;1,1,'2019'!J39/5),"XXX")</f>
        <v>0.85765800000000003</v>
      </c>
      <c r="L39" s="203">
        <f>IF(ISNUMBER('2019'!K39),'2019'!K39,"XXX")</f>
        <v>0.67579528891666651</v>
      </c>
      <c r="M39" s="203">
        <f>IF(ISNUMBER('2019'!L39),IF(('2019'!L39/5)&gt;1,1,'2019'!L39/5),"XXX")</f>
        <v>0.78509988799999997</v>
      </c>
      <c r="N39" s="203">
        <f>IF(ISNUMBER('2019'!M39),(1-('2019'!M39/100)),"XXX")</f>
        <v>0.69431730270000003</v>
      </c>
      <c r="O39" s="203">
        <f>IF(ISNUMBER('2019'!N39),IF(('2019'!N39/10)&gt;1,1,'2019'!N39/10),"XXX")</f>
        <v>1</v>
      </c>
      <c r="P39" s="203">
        <f>IF(ISNUMBER('2019'!O39),('2019'!O39/100),"XXX")</f>
        <v>0.97799999999999998</v>
      </c>
      <c r="Q39" s="203" t="str">
        <f>IF(ISNUMBER('2019'!P39),'2019'!P39,"XXX")</f>
        <v>XXX</v>
      </c>
      <c r="R39" s="203">
        <f>IF(ISNUMBER('2019'!Q39),('2019'!Q39/100),"XXX")</f>
        <v>0.24100000000000002</v>
      </c>
      <c r="S39" s="203">
        <f>IF(ISNUMBER('2019'!R39),('2019'!R39/100),"XXX")</f>
        <v>0.86346800000000001</v>
      </c>
      <c r="T39" s="203">
        <f>IF(ISNUMBER('2019'!S39),(1-('2019'!S39/100)),"XXX")</f>
        <v>1</v>
      </c>
      <c r="U39" s="203">
        <f>IF(ISNUMBER('2019'!T39),'2019'!T39,"XXX")</f>
        <v>0.68649213050000002</v>
      </c>
      <c r="V39" s="203">
        <f>IF(ISNUMBER('2019'!U39),'2019'!U39,"XXX")</f>
        <v>0.59</v>
      </c>
      <c r="W39" s="203">
        <f>IF(ISNUMBER('2019'!V39),'2019'!V39,"XXX")</f>
        <v>0.61365605724074068</v>
      </c>
      <c r="X39" s="203">
        <f>IF(ISNUMBER('2019'!W39),'2019'!W39,"XXX")</f>
        <v>0.55561180244444441</v>
      </c>
      <c r="Y39" s="129">
        <f t="shared" si="2"/>
        <v>0.71480612267245591</v>
      </c>
      <c r="Z39" s="202">
        <f>'2019'!X39</f>
        <v>0.85</v>
      </c>
      <c r="AA39" s="203">
        <f>('2019'!Y39+2.5)/5</f>
        <v>0.72155199059999997</v>
      </c>
      <c r="AB39" s="196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>
      <c r="A40" s="19" t="s">
        <v>243</v>
      </c>
      <c r="B40" s="19" t="s">
        <v>243</v>
      </c>
      <c r="C40" s="202">
        <f>IF(ISNUMBER('2019'!C40),(1-PRODUCT('2019'!C40,0.1)),"XXX")</f>
        <v>0.79</v>
      </c>
      <c r="D40" s="202">
        <f>IFERROR(IF((LOG(100*'2019'!D40+1)/LOG(100+1))&gt;1,0,(1-(LOG(100*'2019'!D40+1)/LOG(100+1)))), 1)</f>
        <v>1</v>
      </c>
      <c r="E40" s="203">
        <f>IF(ISNUMBER('2019'!E40),IF('2019'!E40/100&gt;1,1,'2019'!E40/100),"XXX")</f>
        <v>0.86195330802118653</v>
      </c>
      <c r="F40" s="202">
        <f>IF(ISNUMBER('2019'!F40),(1-(('2019'!F40-1)/4)),"XXX")</f>
        <v>1</v>
      </c>
      <c r="G40" s="202">
        <f>IF(ISNUMBER('2019'!G40),(1-('2019'!G40/10)),"XXX")</f>
        <v>0.78</v>
      </c>
      <c r="H40" s="195">
        <f t="shared" si="1"/>
        <v>0.8863906616042373</v>
      </c>
      <c r="I40" s="203">
        <f>IF(ISNUMBER('2019'!H40),'2019'!H40,"XXX")</f>
        <v>0.83807353484804936</v>
      </c>
      <c r="J40" s="203">
        <f>IF(ISNUMBER('2019'!I40),'2019'!I40,"XXX")</f>
        <v>0.81399999999999995</v>
      </c>
      <c r="K40" s="203">
        <f>IF(ISNUMBER('2019'!J40),IF(('2019'!J40/5)&gt;1,1,'2019'!J40/5),"XXX")</f>
        <v>0.50709199999999999</v>
      </c>
      <c r="L40" s="203">
        <f>IF(ISNUMBER('2019'!K40),'2019'!K40,"XXX")</f>
        <v>0.58371431041666666</v>
      </c>
      <c r="M40" s="203">
        <f>IF(ISNUMBER('2019'!L40),IF(('2019'!L40/5)&gt;1,1,'2019'!L40/5),"XXX")</f>
        <v>1</v>
      </c>
      <c r="N40" s="203">
        <f>IF(ISNUMBER('2019'!M40),(1-('2019'!M40/100)),"XXX")</f>
        <v>0.85849974630000003</v>
      </c>
      <c r="O40" s="203">
        <f>IF(ISNUMBER('2019'!N40),IF(('2019'!N40/10)&gt;1,1,'2019'!N40/10),"XXX")</f>
        <v>1</v>
      </c>
      <c r="P40" s="203">
        <f>IF(ISNUMBER('2019'!O40),('2019'!O40/100),"XXX")</f>
        <v>0.91299999999999992</v>
      </c>
      <c r="Q40" s="203">
        <f>IF(ISNUMBER('2019'!P40),'2019'!P40,"XXX")</f>
        <v>0.15703710317611694</v>
      </c>
      <c r="R40" s="203">
        <f>IF(ISNUMBER('2019'!Q40),('2019'!Q40/100),"XXX")</f>
        <v>0.32</v>
      </c>
      <c r="S40" s="203">
        <f>IF(ISNUMBER('2019'!R40),('2019'!R40/100),"XXX")</f>
        <v>0.83199040000000002</v>
      </c>
      <c r="T40" s="203">
        <f>IF(ISNUMBER('2019'!S40),(1-('2019'!S40/100)),"XXX")</f>
        <v>1</v>
      </c>
      <c r="U40" s="203">
        <f>IF(ISNUMBER('2019'!T40),'2019'!T40,"XXX")</f>
        <v>0.70277428627777783</v>
      </c>
      <c r="V40" s="203">
        <f>IF(ISNUMBER('2019'!U40),'2019'!U40,"XXX")</f>
        <v>0.59</v>
      </c>
      <c r="W40" s="203">
        <f>IF(ISNUMBER('2019'!V40),'2019'!V40,"XXX")</f>
        <v>0.53004773016666662</v>
      </c>
      <c r="X40" s="203">
        <f>IF(ISNUMBER('2019'!W40),'2019'!W40,"XXX")</f>
        <v>0.43977961935555554</v>
      </c>
      <c r="Y40" s="129">
        <f t="shared" si="2"/>
        <v>0.69287554565880205</v>
      </c>
      <c r="Z40" s="202">
        <f>'2019'!X40</f>
        <v>0.80800000000000005</v>
      </c>
      <c r="AA40" s="203">
        <f>('2019'!Y40+2.5)/5</f>
        <v>0.67961390020000001</v>
      </c>
      <c r="AB40" s="196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>
      <c r="A41" s="19" t="s">
        <v>50</v>
      </c>
      <c r="B41" s="19" t="s">
        <v>50</v>
      </c>
      <c r="C41" s="202">
        <f>IF(ISNUMBER('2019'!C41),(1-PRODUCT('2019'!C41,0.1)),"XXX")</f>
        <v>0.93</v>
      </c>
      <c r="D41" s="202">
        <f>IFERROR(IF((LOG(100*'2019'!D41+1)/LOG(100+1))&gt;1,0,(1-(LOG(100*'2019'!D41+1)/LOG(100+1)))), 1)</f>
        <v>1</v>
      </c>
      <c r="E41" s="203">
        <f>IF(ISNUMBER('2019'!E41),IF('2019'!E41/100&gt;1,1,'2019'!E41/100),"XXX")</f>
        <v>0.8741176574867231</v>
      </c>
      <c r="F41" s="202">
        <f>IF(ISNUMBER('2019'!F41),(1-(('2019'!F41-1)/4)),"XXX")</f>
        <v>1</v>
      </c>
      <c r="G41" s="202">
        <f>IF(ISNUMBER('2019'!G41),(1-('2019'!G41/10)),"XXX")</f>
        <v>0.83000000000000007</v>
      </c>
      <c r="H41" s="195">
        <f t="shared" si="1"/>
        <v>0.92682353149734475</v>
      </c>
      <c r="I41" s="203">
        <f>IF(ISNUMBER('2019'!H41),'2019'!H41,"XXX")</f>
        <v>0.87094118056429148</v>
      </c>
      <c r="J41" s="203">
        <f>IF(ISNUMBER('2019'!I41),'2019'!I41,"XXX")</f>
        <v>0.99790000000000001</v>
      </c>
      <c r="K41" s="203">
        <f>IF(ISNUMBER('2019'!J41),IF(('2019'!J41/5)&gt;1,1,'2019'!J41/5),"XXX")</f>
        <v>0.80947800000000003</v>
      </c>
      <c r="L41" s="203">
        <f>IF(ISNUMBER('2019'!K41),'2019'!K41,"XXX")</f>
        <v>0.87256293687500008</v>
      </c>
      <c r="M41" s="203">
        <f>IF(ISNUMBER('2019'!L41),IF(('2019'!L41/5)&gt;1,1,'2019'!L41/5),"XXX")</f>
        <v>1</v>
      </c>
      <c r="N41" s="203">
        <f>IF(ISNUMBER('2019'!M41),(1-('2019'!M41/100)),"XXX")</f>
        <v>0.85830747600000001</v>
      </c>
      <c r="O41" s="203">
        <f>IF(ISNUMBER('2019'!N41),IF(('2019'!N41/10)&gt;1,1,'2019'!N41/10),"XXX")</f>
        <v>1</v>
      </c>
      <c r="P41" s="203">
        <f>IF(ISNUMBER('2019'!O41),('2019'!O41/100),"XXX")</f>
        <v>1</v>
      </c>
      <c r="Q41" s="203">
        <f>IF(ISNUMBER('2019'!P41),'2019'!P41,"XXX")</f>
        <v>1</v>
      </c>
      <c r="R41" s="203">
        <f>IF(ISNUMBER('2019'!Q41),('2019'!Q41/100),"XXX")</f>
        <v>0.63700000000000001</v>
      </c>
      <c r="S41" s="203">
        <f>IF(ISNUMBER('2019'!R41),('2019'!R41/100),"XXX")</f>
        <v>0.91661270000000006</v>
      </c>
      <c r="T41" s="203">
        <f>IF(ISNUMBER('2019'!S41),(1-('2019'!S41/100)),"XXX")</f>
        <v>1</v>
      </c>
      <c r="U41" s="203">
        <f>IF(ISNUMBER('2019'!T41),'2019'!T41,"XXX")</f>
        <v>0.80906072722222233</v>
      </c>
      <c r="V41" s="203">
        <f>IF(ISNUMBER('2019'!U41),'2019'!U41,"XXX")</f>
        <v>0.88</v>
      </c>
      <c r="W41" s="203">
        <f>IF(ISNUMBER('2019'!V41),'2019'!V41,"XXX")</f>
        <v>0.67789586385185185</v>
      </c>
      <c r="X41" s="203">
        <f>IF(ISNUMBER('2019'!W41),'2019'!W41,"XXX")</f>
        <v>0.73306849272222219</v>
      </c>
      <c r="Y41" s="129">
        <f t="shared" si="2"/>
        <v>0.87892671107722431</v>
      </c>
      <c r="Z41" s="202">
        <f>'2019'!X41</f>
        <v>0.91100000000000003</v>
      </c>
      <c r="AA41" s="203">
        <f>('2019'!Y41+2.5)/5</f>
        <v>0.81960306159999996</v>
      </c>
      <c r="AB41" s="196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>
      <c r="A42" s="19" t="s">
        <v>51</v>
      </c>
      <c r="B42" s="19" t="s">
        <v>51</v>
      </c>
      <c r="C42" s="202">
        <f>IF(ISNUMBER('2019'!C42),(1-PRODUCT('2019'!C42,0.1)),"XXX")</f>
        <v>0.52</v>
      </c>
      <c r="D42" s="202">
        <f>IFERROR(IF((LOG(100*'2019'!D42+1)/LOG(100+1))&gt;1,0,(1-(LOG(100*'2019'!D42+1)/LOG(100+1)))), 1)</f>
        <v>1</v>
      </c>
      <c r="E42" s="203">
        <f>IF(ISNUMBER('2019'!E42),IF('2019'!E42/100&gt;1,1,'2019'!E42/100),"XXX")</f>
        <v>0.61667474963601698</v>
      </c>
      <c r="F42" s="202">
        <f>IF(ISNUMBER('2019'!F42),(1-(('2019'!F42-1)/4)),"XXX")</f>
        <v>0.75</v>
      </c>
      <c r="G42" s="202">
        <f>IF(ISNUMBER('2019'!G42),(1-('2019'!G42/10)),"XXX")</f>
        <v>0.47</v>
      </c>
      <c r="H42" s="195">
        <f t="shared" si="1"/>
        <v>0.67133494992720344</v>
      </c>
      <c r="I42" s="203">
        <f>IF(ISNUMBER('2019'!H42),'2019'!H42,"XXX")</f>
        <v>0.64915229839425836</v>
      </c>
      <c r="J42" s="203">
        <f>IF(ISNUMBER('2019'!I42),'2019'!I42,"XXX")</f>
        <v>0.52790000000000004</v>
      </c>
      <c r="K42" s="203">
        <f>IF(ISNUMBER('2019'!J42),IF(('2019'!J42/5)&gt;1,1,'2019'!J42/5),"XXX")</f>
        <v>0.60464800000000007</v>
      </c>
      <c r="L42" s="203">
        <f>IF(ISNUMBER('2019'!K42),'2019'!K42,"XXX")</f>
        <v>0.54748211304166672</v>
      </c>
      <c r="M42" s="203">
        <f>IF(ISNUMBER('2019'!L42),IF(('2019'!L42/5)&gt;1,1,'2019'!L42/5),"XXX")</f>
        <v>0.53239970199999997</v>
      </c>
      <c r="N42" s="203">
        <f>IF(ISNUMBER('2019'!M42),(1-('2019'!M42/100)),"XXX")</f>
        <v>0.57051544190000003</v>
      </c>
      <c r="O42" s="203">
        <f>IF(ISNUMBER('2019'!N42),IF(('2019'!N42/10)&gt;1,1,'2019'!N42/10),"XXX")</f>
        <v>0.15</v>
      </c>
      <c r="P42" s="203">
        <f>IF(ISNUMBER('2019'!O42),('2019'!O42/100),"XXX")</f>
        <v>0.113</v>
      </c>
      <c r="Q42" s="203">
        <f>IF(ISNUMBER('2019'!P42),'2019'!P42,"XXX")</f>
        <v>0.31864085197448733</v>
      </c>
      <c r="R42" s="203">
        <f>IF(ISNUMBER('2019'!Q42),('2019'!Q42/100),"XXX")</f>
        <v>0.41499999999999998</v>
      </c>
      <c r="S42" s="203">
        <f>IF(ISNUMBER('2019'!R42),('2019'!R42/100),"XXX")</f>
        <v>0.58231900000000003</v>
      </c>
      <c r="T42" s="203">
        <f>IF(ISNUMBER('2019'!S42),(1-('2019'!S42/100)),"XXX")</f>
        <v>0.99629999999999996</v>
      </c>
      <c r="U42" s="203">
        <f>IF(ISNUMBER('2019'!T42),'2019'!T42,"XXX")</f>
        <v>0.5250889672222222</v>
      </c>
      <c r="V42" s="203">
        <f>IF(ISNUMBER('2019'!U42),'2019'!U42,"XXX")</f>
        <v>0.3</v>
      </c>
      <c r="W42" s="203">
        <f>IF(ISNUMBER('2019'!V42),'2019'!V42,"XXX")</f>
        <v>0.46825729475925926</v>
      </c>
      <c r="X42" s="203">
        <f>IF(ISNUMBER('2019'!W42),'2019'!W42,"XXX")</f>
        <v>0.46500723227777774</v>
      </c>
      <c r="Y42" s="129">
        <f t="shared" si="2"/>
        <v>0.48535693134810443</v>
      </c>
      <c r="Z42" s="202">
        <f>'2019'!X42</f>
        <v>0.50900000000000001</v>
      </c>
      <c r="AA42" s="203">
        <f>('2019'!Y42+2.5)/5</f>
        <v>0.55035766959999999</v>
      </c>
      <c r="AB42" s="196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>
      <c r="A43" s="19" t="s">
        <v>52</v>
      </c>
      <c r="B43" s="19" t="s">
        <v>52</v>
      </c>
      <c r="C43" s="202">
        <f>IF(ISNUMBER('2019'!C43),(1-PRODUCT('2019'!C43,0.1)),"XXX")</f>
        <v>0.42999999999999994</v>
      </c>
      <c r="D43" s="202">
        <f>IFERROR(IF((LOG(100*'2019'!D43+1)/LOG(100+1))&gt;1,0,(1-(LOG(100*'2019'!D43+1)/LOG(100+1)))), 1)</f>
        <v>1</v>
      </c>
      <c r="E43" s="203">
        <f>IF(ISNUMBER('2019'!E43),IF('2019'!E43/100&gt;1,1,'2019'!E43/100),"XXX")</f>
        <v>0.70712088171906773</v>
      </c>
      <c r="F43" s="202">
        <f>IF(ISNUMBER('2019'!F43),(1-(('2019'!F43-1)/4)),"XXX")</f>
        <v>0.5</v>
      </c>
      <c r="G43" s="202">
        <f>IF(ISNUMBER('2019'!G43),(1-('2019'!G43/10)),"XXX")</f>
        <v>0.57999999999999996</v>
      </c>
      <c r="H43" s="195">
        <f t="shared" si="1"/>
        <v>0.64342417634381355</v>
      </c>
      <c r="I43" s="203">
        <f>IF(ISNUMBER('2019'!H43),'2019'!H43,"XXX")</f>
        <v>0.69131077996684287</v>
      </c>
      <c r="J43" s="203">
        <f>IF(ISNUMBER('2019'!I43),'2019'!I43,"XXX")</f>
        <v>0.51329999999999998</v>
      </c>
      <c r="K43" s="203">
        <f>IF(ISNUMBER('2019'!J43),IF(('2019'!J43/5)&gt;1,1,'2019'!J43/5),"XXX")</f>
        <v>0.40307199999999999</v>
      </c>
      <c r="L43" s="203">
        <f>IF(ISNUMBER('2019'!K43),'2019'!K43,"XXX")</f>
        <v>0.50838069125000007</v>
      </c>
      <c r="M43" s="203">
        <f>IF(ISNUMBER('2019'!L43),IF(('2019'!L43/5)&gt;1,1,'2019'!L43/5),"XXX")</f>
        <v>0.9658817300000001</v>
      </c>
      <c r="N43" s="203">
        <f>IF(ISNUMBER('2019'!M43),(1-('2019'!M43/100)),"XXX")</f>
        <v>0.69121583940000009</v>
      </c>
      <c r="O43" s="203">
        <f>IF(ISNUMBER('2019'!N43),IF(('2019'!N43/10)&gt;1,1,'2019'!N43/10),"XXX")</f>
        <v>0.52</v>
      </c>
      <c r="P43" s="203">
        <f>IF(ISNUMBER('2019'!O43),('2019'!O43/100),"XXX")</f>
        <v>0.60599999999999998</v>
      </c>
      <c r="Q43" s="203">
        <f>IF(ISNUMBER('2019'!P43),'2019'!P43,"XXX")</f>
        <v>0.29986422061920165</v>
      </c>
      <c r="R43" s="203">
        <f>IF(ISNUMBER('2019'!Q43),('2019'!Q43/100),"XXX")</f>
        <v>0.107</v>
      </c>
      <c r="S43" s="203">
        <f>IF(ISNUMBER('2019'!R43),('2019'!R43/100),"XXX")</f>
        <v>0.48771110000000001</v>
      </c>
      <c r="T43" s="203">
        <f>IF(ISNUMBER('2019'!S43),(1-('2019'!S43/100)),"XXX")</f>
        <v>0.95779999999999998</v>
      </c>
      <c r="U43" s="203">
        <f>IF(ISNUMBER('2019'!T43),'2019'!T43,"XXX")</f>
        <v>0.47192528250000004</v>
      </c>
      <c r="V43" s="203">
        <f>IF(ISNUMBER('2019'!U43),'2019'!U43,"XXX")</f>
        <v>0.34</v>
      </c>
      <c r="W43" s="203">
        <f>IF(ISNUMBER('2019'!V43),'2019'!V43,"XXX")</f>
        <v>0.42139963748148146</v>
      </c>
      <c r="X43" s="203">
        <f>IF(ISNUMBER('2019'!W43),'2019'!W43,"XXX")</f>
        <v>0.41529244185555564</v>
      </c>
      <c r="Y43" s="129">
        <f t="shared" si="2"/>
        <v>0.52500960769206761</v>
      </c>
      <c r="Z43" s="202">
        <f>'2019'!X43</f>
        <v>0.65500000000000003</v>
      </c>
      <c r="AA43" s="203">
        <f>('2019'!Y43+2.5)/5</f>
        <v>0.52123993639999999</v>
      </c>
      <c r="AB43" s="196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>
      <c r="A44" s="19" t="s">
        <v>188</v>
      </c>
      <c r="B44" s="19" t="s">
        <v>188</v>
      </c>
      <c r="C44" s="202">
        <f>IF(ISNUMBER('2019'!C44),(1-PRODUCT('2019'!C44,0.1)),"XXX")</f>
        <v>0.27</v>
      </c>
      <c r="D44" s="202">
        <f>IFERROR(IF((LOG(100*'2019'!D44+1)/LOG(100+1))&gt;1,0,(1-(LOG(100*'2019'!D44+1)/LOG(100+1)))), 1)</f>
        <v>0.60136468850895697</v>
      </c>
      <c r="E44" s="203">
        <f>IF(ISNUMBER('2019'!E44),IF('2019'!E44/100&gt;1,1,'2019'!E44/100),"XXX")</f>
        <v>0.67777380029929379</v>
      </c>
      <c r="F44" s="202">
        <f>IF(ISNUMBER('2019'!F44),(1-(('2019'!F44-1)/4)),"XXX")</f>
        <v>0</v>
      </c>
      <c r="G44" s="202">
        <f>IF(ISNUMBER('2019'!G44),(1-('2019'!G44/10)),"XXX")</f>
        <v>0</v>
      </c>
      <c r="H44" s="195">
        <f t="shared" si="1"/>
        <v>0.3098276977616502</v>
      </c>
      <c r="I44" s="203">
        <f>IF(ISNUMBER('2019'!H44),'2019'!H44,"XXX")</f>
        <v>0.73050127782775032</v>
      </c>
      <c r="J44" s="203">
        <f>IF(ISNUMBER('2019'!I44),'2019'!I44,"XXX")</f>
        <v>0.46829999999999999</v>
      </c>
      <c r="K44" s="203">
        <f>IF(ISNUMBER('2019'!J44),IF(('2019'!J44/5)&gt;1,1,'2019'!J44/5),"XXX")</f>
        <v>0.51468199999999997</v>
      </c>
      <c r="L44" s="203">
        <f>IF(ISNUMBER('2019'!K44),'2019'!K44,"XXX")</f>
        <v>0.47077099875</v>
      </c>
      <c r="M44" s="203">
        <f>IF(ISNUMBER('2019'!L44),IF(('2019'!L44/5)&gt;1,1,'2019'!L44/5),"XXX")</f>
        <v>0.26339707400000001</v>
      </c>
      <c r="N44" s="203">
        <f>IF(ISNUMBER('2019'!M44),(1-('2019'!M44/100)),"XXX")</f>
        <v>0.37251888280000001</v>
      </c>
      <c r="O44" s="203">
        <f>IF(ISNUMBER('2019'!N44),IF(('2019'!N44/10)&gt;1,1,'2019'!N44/10),"XXX")</f>
        <v>0.95</v>
      </c>
      <c r="P44" s="203">
        <f>IF(ISNUMBER('2019'!O44),('2019'!O44/100),"XXX")</f>
        <v>0.57600000000000007</v>
      </c>
      <c r="Q44" s="203">
        <f>IF(ISNUMBER('2019'!P44),'2019'!P44,"XXX")</f>
        <v>0.61390299797058101</v>
      </c>
      <c r="R44" s="203">
        <f>IF(ISNUMBER('2019'!Q44),('2019'!Q44/100),"XXX")</f>
        <v>0.19899999999999998</v>
      </c>
      <c r="S44" s="203">
        <f>IF(ISNUMBER('2019'!R44),('2019'!R44/100),"XXX")</f>
        <v>0.71099940000000006</v>
      </c>
      <c r="T44" s="203">
        <f>IF(ISNUMBER('2019'!S44),(1-('2019'!S44/100)),"XXX")</f>
        <v>0.97770000000000001</v>
      </c>
      <c r="U44" s="203">
        <f>IF(ISNUMBER('2019'!T44),'2019'!T44,"XXX")</f>
        <v>0.4884642388888889</v>
      </c>
      <c r="V44" s="203">
        <f>IF(ISNUMBER('2019'!U44),'2019'!U44,"XXX")</f>
        <v>0.35</v>
      </c>
      <c r="W44" s="203">
        <f>IF(ISNUMBER('2019'!V44),'2019'!V44,"XXX")</f>
        <v>0.59958827053703689</v>
      </c>
      <c r="X44" s="203">
        <f>IF(ISNUMBER('2019'!W44),'2019'!W44,"XXX")</f>
        <v>0.47600120305555549</v>
      </c>
      <c r="Y44" s="129">
        <f t="shared" si="2"/>
        <v>0.54761414648936324</v>
      </c>
      <c r="Z44" s="202">
        <f>'2019'!X44</f>
        <v>0.17899999999999999</v>
      </c>
      <c r="AA44" s="203">
        <f>('2019'!Y44+2.5)/5</f>
        <v>0.22999105459999999</v>
      </c>
      <c r="AB44" s="196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>
      <c r="A45" s="19" t="s">
        <v>54</v>
      </c>
      <c r="B45" s="19" t="s">
        <v>54</v>
      </c>
      <c r="C45" s="202">
        <f>IF(ISNUMBER('2019'!C45),(1-PRODUCT('2019'!C45,0.1)),"XXX")</f>
        <v>0.47</v>
      </c>
      <c r="D45" s="202">
        <f>IFERROR(IF((LOG(100*'2019'!D45+1)/LOG(100+1))&gt;1,0,(1-(LOG(100*'2019'!D45+1)/LOG(100+1)))), 1)</f>
        <v>1</v>
      </c>
      <c r="E45" s="203">
        <f>IF(ISNUMBER('2019'!E45),IF('2019'!E45/100&gt;1,1,'2019'!E45/100),"XXX")</f>
        <v>0.334774201125</v>
      </c>
      <c r="F45" s="202">
        <f>IF(ISNUMBER('2019'!F45),(1-(('2019'!F45-1)/4)),"XXX")</f>
        <v>0.75</v>
      </c>
      <c r="G45" s="202">
        <f>IF(ISNUMBER('2019'!G45),(1-('2019'!G45/10)),"XXX")</f>
        <v>0.42999999999999994</v>
      </c>
      <c r="H45" s="195">
        <f t="shared" si="1"/>
        <v>0.59695484022500001</v>
      </c>
      <c r="I45" s="203">
        <f>IF(ISNUMBER('2019'!H45),'2019'!H45,"XXX")</f>
        <v>0.61020065475059926</v>
      </c>
      <c r="J45" s="203">
        <f>IF(ISNUMBER('2019'!I45),'2019'!I45,"XXX")</f>
        <v>0.50849999999999995</v>
      </c>
      <c r="K45" s="203">
        <f>IF(ISNUMBER('2019'!J45),IF(('2019'!J45/5)&gt;1,1,'2019'!J45/5),"XXX")</f>
        <v>0.57612600000000003</v>
      </c>
      <c r="L45" s="203">
        <f>IF(ISNUMBER('2019'!K45),'2019'!K45,"XXX")</f>
        <v>0.40369362829166666</v>
      </c>
      <c r="M45" s="203">
        <f>IF(ISNUMBER('2019'!L45),IF(('2019'!L45/5)&gt;1,1,'2019'!L45/5),"XXX")</f>
        <v>0.90977163399999994</v>
      </c>
      <c r="N45" s="203">
        <f>IF(ISNUMBER('2019'!M45),(1-('2019'!M45/100)),"XXX")</f>
        <v>0.71627681730000003</v>
      </c>
      <c r="O45" s="203">
        <f>IF(ISNUMBER('2019'!N45),IF(('2019'!N45/10)&gt;1,1,'2019'!N45/10),"XXX")</f>
        <v>0.54</v>
      </c>
      <c r="P45" s="203">
        <f>IF(ISNUMBER('2019'!O45),('2019'!O45/100),"XXX")</f>
        <v>0.20100000000000001</v>
      </c>
      <c r="Q45" s="203">
        <f>IF(ISNUMBER('2019'!P45),'2019'!P45,"XXX")</f>
        <v>0.28195548057556152</v>
      </c>
      <c r="R45" s="203">
        <f>IF(ISNUMBER('2019'!Q45),('2019'!Q45/100),"XXX")</f>
        <v>6.9000000000000006E-2</v>
      </c>
      <c r="S45" s="203">
        <f>IF(ISNUMBER('2019'!R45),('2019'!R45/100),"XXX")</f>
        <v>0.60872110000000001</v>
      </c>
      <c r="T45" s="203">
        <f>IF(ISNUMBER('2019'!S45),(1-('2019'!S45/100)),"XXX")</f>
        <v>0.99619999999999997</v>
      </c>
      <c r="U45" s="203">
        <f>IF(ISNUMBER('2019'!T45),'2019'!T45,"XXX")</f>
        <v>0.42030501627777772</v>
      </c>
      <c r="V45" s="203">
        <f>IF(ISNUMBER('2019'!U45),'2019'!U45,"XXX")</f>
        <v>0.35</v>
      </c>
      <c r="W45" s="203">
        <f>IF(ISNUMBER('2019'!V45),'2019'!V45,"XXX")</f>
        <v>0.46641497262962955</v>
      </c>
      <c r="X45" s="203">
        <f>IF(ISNUMBER('2019'!W45),'2019'!W45,"XXX")</f>
        <v>0.39000880715555558</v>
      </c>
      <c r="Y45" s="129">
        <f t="shared" si="2"/>
        <v>0.50301088193629939</v>
      </c>
      <c r="Z45" s="202">
        <f>'2019'!X45</f>
        <v>0.64</v>
      </c>
      <c r="AA45" s="203">
        <f>('2019'!Y45+2.5)/5</f>
        <v>0.53824571659999998</v>
      </c>
      <c r="AB45" s="196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>
      <c r="A46" s="19" t="s">
        <v>55</v>
      </c>
      <c r="B46" s="19" t="s">
        <v>55</v>
      </c>
      <c r="C46" s="202">
        <f>IF(ISNUMBER('2019'!C46),(1-PRODUCT('2019'!C46,0.1)),"XXX")</f>
        <v>0.62999999999999989</v>
      </c>
      <c r="D46" s="202">
        <f>IFERROR(IF((LOG(100*'2019'!D46+1)/LOG(100+1))&gt;1,0,(1-(LOG(100*'2019'!D46+1)/LOG(100+1)))), 1)</f>
        <v>1</v>
      </c>
      <c r="E46" s="203">
        <f>IF(ISNUMBER('2019'!E46),IF('2019'!E46/100&gt;1,1,'2019'!E46/100),"XXX")</f>
        <v>0.9177189806655367</v>
      </c>
      <c r="F46" s="202">
        <f>IF(ISNUMBER('2019'!F46),(1-(('2019'!F46-1)/4)),"XXX")</f>
        <v>1</v>
      </c>
      <c r="G46" s="202">
        <f>IF(ISNUMBER('2019'!G46),(1-('2019'!G46/10)),"XXX")</f>
        <v>0.83000000000000007</v>
      </c>
      <c r="H46" s="195">
        <f t="shared" si="1"/>
        <v>0.87554379613310718</v>
      </c>
      <c r="I46" s="203">
        <f>IF(ISNUMBER('2019'!H46),'2019'!H46,"XXX")</f>
        <v>0.75773861682007781</v>
      </c>
      <c r="J46" s="203">
        <f>IF(ISNUMBER('2019'!I46),'2019'!I46,"XXX")</f>
        <v>0.92120000000000002</v>
      </c>
      <c r="K46" s="203">
        <f>IF(ISNUMBER('2019'!J46),IF(('2019'!J46/5)&gt;1,1,'2019'!J46/5),"XXX")</f>
        <v>0.53960999999999992</v>
      </c>
      <c r="L46" s="203">
        <f>IF(ISNUMBER('2019'!K46),'2019'!K46,"XXX")</f>
        <v>0.76692579587499987</v>
      </c>
      <c r="M46" s="203">
        <f>IF(ISNUMBER('2019'!L46),IF(('2019'!L46/5)&gt;1,1,'2019'!L46/5),"XXX")</f>
        <v>1</v>
      </c>
      <c r="N46" s="203">
        <f>IF(ISNUMBER('2019'!M46),(1-('2019'!M46/100)),"XXX")</f>
        <v>0.75954631809999995</v>
      </c>
      <c r="O46" s="203">
        <f>IF(ISNUMBER('2019'!N46),IF(('2019'!N46/10)&gt;1,1,'2019'!N46/10),"XXX")</f>
        <v>1</v>
      </c>
      <c r="P46" s="203">
        <f>IF(ISNUMBER('2019'!O46),('2019'!O46/100),"XXX")</f>
        <v>1</v>
      </c>
      <c r="Q46" s="203">
        <f>IF(ISNUMBER('2019'!P46),'2019'!P46,"XXX")</f>
        <v>0.62287850379943843</v>
      </c>
      <c r="R46" s="203">
        <f>IF(ISNUMBER('2019'!Q46),('2019'!Q46/100),"XXX")</f>
        <v>0.91700000000000004</v>
      </c>
      <c r="S46" s="203">
        <f>IF(ISNUMBER('2019'!R46),('2019'!R46/100),"XXX")</f>
        <v>0.89008970000000009</v>
      </c>
      <c r="T46" s="203">
        <f>IF(ISNUMBER('2019'!S46),(1-('2019'!S46/100)),"XXX")</f>
        <v>1</v>
      </c>
      <c r="U46" s="203">
        <f>IF(ISNUMBER('2019'!T46),'2019'!T46,"XXX")</f>
        <v>0.79130146238888888</v>
      </c>
      <c r="V46" s="203">
        <f>IF(ISNUMBER('2019'!U46),'2019'!U46,"XXX")</f>
        <v>0.73</v>
      </c>
      <c r="W46" s="203">
        <f>IF(ISNUMBER('2019'!V46),'2019'!V46,"XXX")</f>
        <v>0.60842380701851839</v>
      </c>
      <c r="X46" s="203">
        <f>IF(ISNUMBER('2019'!W46),'2019'!W46,"XXX")</f>
        <v>0.66342210773333321</v>
      </c>
      <c r="Y46" s="129">
        <f t="shared" si="2"/>
        <v>0.81050851948345359</v>
      </c>
      <c r="Z46" s="202">
        <f>'2019'!X46</f>
        <v>0.88900000000000001</v>
      </c>
      <c r="AA46" s="203">
        <f>('2019'!Y46+2.5)/5</f>
        <v>0.74773569100000004</v>
      </c>
      <c r="AB46" s="196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>
      <c r="A47" s="19" t="s">
        <v>56</v>
      </c>
      <c r="B47" s="19" t="s">
        <v>56</v>
      </c>
      <c r="C47" s="202">
        <f>IF(ISNUMBER('2019'!C47),(1-PRODUCT('2019'!C47,0.1)),"XXX")</f>
        <v>0.27</v>
      </c>
      <c r="D47" s="202">
        <f>IFERROR(IF((LOG(100*'2019'!D47+1)/LOG(100+1))&gt;1,0,(1-(LOG(100*'2019'!D47+1)/LOG(100+1)))), 1)</f>
        <v>1</v>
      </c>
      <c r="E47" s="203">
        <f>IF(ISNUMBER('2019'!E47),IF('2019'!E47/100&gt;1,1,'2019'!E47/100),"XXX")</f>
        <v>0.74880356572598872</v>
      </c>
      <c r="F47" s="202">
        <f>IF(ISNUMBER('2019'!F47),(1-(('2019'!F47-1)/4)),"XXX")</f>
        <v>1</v>
      </c>
      <c r="G47" s="202">
        <f>IF(ISNUMBER('2019'!G47),(1-('2019'!G47/10)),"XXX")</f>
        <v>0.11999999999999988</v>
      </c>
      <c r="H47" s="195">
        <f t="shared" si="1"/>
        <v>0.62776071314519777</v>
      </c>
      <c r="I47" s="203">
        <f>IF(ISNUMBER('2019'!H47),'2019'!H47,"XXX")</f>
        <v>0.53749717676239372</v>
      </c>
      <c r="J47" s="203">
        <f>IF(ISNUMBER('2019'!I47),'2019'!I47,"XXX")</f>
        <v>0.35389999999999999</v>
      </c>
      <c r="K47" s="203">
        <f>IF(ISNUMBER('2019'!J47),IF(('2019'!J47/5)&gt;1,1,'2019'!J47/5),"XXX")</f>
        <v>1</v>
      </c>
      <c r="L47" s="203">
        <f>IF(ISNUMBER('2019'!K47),'2019'!K47,"XXX")</f>
        <v>0.45009421504166669</v>
      </c>
      <c r="M47" s="203">
        <f>IF(ISNUMBER('2019'!L47),IF(('2019'!L47/5)&gt;1,1,'2019'!L47/5),"XXX")</f>
        <v>0.68802280400000004</v>
      </c>
      <c r="N47" s="203">
        <f>IF(ISNUMBER('2019'!M47),(1-('2019'!M47/100)),"XXX")</f>
        <v>0.89422789570000005</v>
      </c>
      <c r="O47" s="203" t="str">
        <f>IF(ISNUMBER('2019'!N47),IF(('2019'!N47/10)&gt;1,1,'2019'!N47/10),"XXX")</f>
        <v>XXX</v>
      </c>
      <c r="P47" s="203">
        <f>IF(ISNUMBER('2019'!O47),('2019'!O47/100),"XXX")</f>
        <v>1</v>
      </c>
      <c r="Q47" s="203">
        <f>IF(ISNUMBER('2019'!P47),'2019'!P47,"XXX")</f>
        <v>0.30091000000000001</v>
      </c>
      <c r="R47" s="203">
        <f>IF(ISNUMBER('2019'!Q47),('2019'!Q47/100),"XXX")</f>
        <v>0.20199999999999999</v>
      </c>
      <c r="S47" s="203">
        <f>IF(ISNUMBER('2019'!R47),('2019'!R47/100),"XXX")</f>
        <v>0.65129090000000001</v>
      </c>
      <c r="T47" s="203">
        <f>IF(ISNUMBER('2019'!S47),(1-('2019'!S47/100)),"XXX")</f>
        <v>0.79079999999999995</v>
      </c>
      <c r="U47" s="203">
        <f>IF(ISNUMBER('2019'!T47),'2019'!T47,"XXX")</f>
        <v>0.5313985215</v>
      </c>
      <c r="V47" s="203">
        <f>IF(ISNUMBER('2019'!U47),'2019'!U47,"XXX")</f>
        <v>0.38</v>
      </c>
      <c r="W47" s="203">
        <f>IF(ISNUMBER('2019'!V47),'2019'!V47,"XXX")</f>
        <v>0.47589507811111109</v>
      </c>
      <c r="X47" s="203">
        <f>IF(ISNUMBER('2019'!W47),'2019'!W47,"XXX")</f>
        <v>0.38634167115555557</v>
      </c>
      <c r="Y47" s="129">
        <f t="shared" si="2"/>
        <v>0.60264864139192054</v>
      </c>
      <c r="Z47" s="202">
        <f>'2019'!X47</f>
        <v>0.13700000000000001</v>
      </c>
      <c r="AA47" s="203">
        <f>('2019'!Y47+2.5)/5</f>
        <v>0.249779582</v>
      </c>
      <c r="AB47" s="196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>
      <c r="A48" s="19" t="s">
        <v>57</v>
      </c>
      <c r="B48" s="19" t="s">
        <v>57</v>
      </c>
      <c r="C48" s="202">
        <f>IF(ISNUMBER('2019'!C48),(1-PRODUCT('2019'!C48,0.1)),"XXX")</f>
        <v>0.20999999999999996</v>
      </c>
      <c r="D48" s="202">
        <f>IFERROR(IF((LOG(100*'2019'!D48+1)/LOG(100+1))&gt;1,0,(1-(LOG(100*'2019'!D48+1)/LOG(100+1)))), 1)</f>
        <v>0.47253896579427246</v>
      </c>
      <c r="E48" s="203">
        <f>IF(ISNUMBER('2019'!E48),IF('2019'!E48/100&gt;1,1,'2019'!E48/100),"XXX")</f>
        <v>0.61942164791440679</v>
      </c>
      <c r="F48" s="202">
        <f>IF(ISNUMBER('2019'!F48),(1-(('2019'!F48-1)/4)),"XXX")</f>
        <v>0.25</v>
      </c>
      <c r="G48" s="202">
        <f>IF(ISNUMBER('2019'!G48),(1-('2019'!G48/10)),"XXX")</f>
        <v>0.18000000000000005</v>
      </c>
      <c r="H48" s="195">
        <f t="shared" si="1"/>
        <v>0.34639212274173586</v>
      </c>
      <c r="I48" s="203">
        <f>IF(ISNUMBER('2019'!H48),'2019'!H48,"XXX")</f>
        <v>0.43397556303092871</v>
      </c>
      <c r="J48" s="203">
        <f>IF(ISNUMBER('2019'!I48),'2019'!I48,"XXX")</f>
        <v>0.11940000000000001</v>
      </c>
      <c r="K48" s="203">
        <f>IF(ISNUMBER('2019'!J48),IF(('2019'!J48/5)&gt;1,1,'2019'!J48/5),"XXX")</f>
        <v>0.43201999999999996</v>
      </c>
      <c r="L48" s="203">
        <f>IF(ISNUMBER('2019'!K48),'2019'!K48,"XXX")</f>
        <v>0.21376812458333336</v>
      </c>
      <c r="M48" s="203">
        <f>IF(ISNUMBER('2019'!L48),IF(('2019'!L48/5)&gt;1,1,'2019'!L48/5),"XXX")</f>
        <v>0.147029304</v>
      </c>
      <c r="N48" s="203">
        <f>IF(ISNUMBER('2019'!M48),(1-('2019'!M48/100)),"XXX")</f>
        <v>0.62124679569999997</v>
      </c>
      <c r="O48" s="203">
        <f>IF(ISNUMBER('2019'!N48),IF(('2019'!N48/10)&gt;1,1,'2019'!N48/10),"XXX")</f>
        <v>6.9999999999999993E-2</v>
      </c>
      <c r="P48" s="203">
        <f>IF(ISNUMBER('2019'!O48),('2019'!O48/100),"XXX")</f>
        <v>3.9E-2</v>
      </c>
      <c r="Q48" s="203">
        <f>IF(ISNUMBER('2019'!P48),'2019'!P48,"XXX")</f>
        <v>0.20459775924682616</v>
      </c>
      <c r="R48" s="203">
        <f>IF(ISNUMBER('2019'!Q48),('2019'!Q48/100),"XXX")</f>
        <v>3.2000000000000001E-2</v>
      </c>
      <c r="S48" s="203">
        <f>IF(ISNUMBER('2019'!R48),('2019'!R48/100),"XXX")</f>
        <v>0.14900359999999999</v>
      </c>
      <c r="T48" s="203">
        <f>IF(ISNUMBER('2019'!S48),(1-('2019'!S48/100)),"XXX")</f>
        <v>0.80559999999999998</v>
      </c>
      <c r="U48" s="203">
        <f>IF(ISNUMBER('2019'!T48),'2019'!T48,"XXX")</f>
        <v>0.31091537472222225</v>
      </c>
      <c r="V48" s="203">
        <f>IF(ISNUMBER('2019'!U48),'2019'!U48,"XXX")</f>
        <v>0.34</v>
      </c>
      <c r="W48" s="203">
        <f>IF(ISNUMBER('2019'!V48),'2019'!V48,"XXX")</f>
        <v>0.34780252420370372</v>
      </c>
      <c r="X48" s="203">
        <f>IF(ISNUMBER('2019'!W48),'2019'!W48,"XXX")</f>
        <v>0.45489207243333335</v>
      </c>
      <c r="Y48" s="129">
        <f t="shared" si="2"/>
        <v>0.29507819487002174</v>
      </c>
      <c r="Z48" s="202">
        <f>'2019'!X48</f>
        <v>0.33700000000000002</v>
      </c>
      <c r="AA48" s="203">
        <f>('2019'!Y48+2.5)/5</f>
        <v>0.30527830119999999</v>
      </c>
      <c r="AB48" s="196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>
      <c r="A49" s="19" t="s">
        <v>58</v>
      </c>
      <c r="B49" s="19" t="s">
        <v>58</v>
      </c>
      <c r="C49" s="202">
        <f>IF(ISNUMBER('2019'!C49),(1-PRODUCT('2019'!C49,0.1)),"XXX")</f>
        <v>0.29000000000000004</v>
      </c>
      <c r="D49" s="202">
        <f>IFERROR(IF((LOG(100*'2019'!D49+1)/LOG(100+1))&gt;1,0,(1-(LOG(100*'2019'!D49+1)/LOG(100+1)))), 1)</f>
        <v>1</v>
      </c>
      <c r="E49" s="203" t="str">
        <f>IF(ISNUMBER('2019'!E49),IF('2019'!E49/100&gt;1,1,'2019'!E49/100),"XXX")</f>
        <v>XXX</v>
      </c>
      <c r="F49" s="202">
        <f>IF(ISNUMBER('2019'!F49),(1-(('2019'!F49-1)/4)),"XXX")</f>
        <v>0.75</v>
      </c>
      <c r="G49" s="202">
        <f>IF(ISNUMBER('2019'!G49),(1-('2019'!G49/10)),"XXX")</f>
        <v>0.37</v>
      </c>
      <c r="H49" s="195">
        <f t="shared" si="1"/>
        <v>0.60250000000000004</v>
      </c>
      <c r="I49" s="203" t="str">
        <f>IF(ISNUMBER('2019'!H49),'2019'!H49,"XXX")</f>
        <v>XXX</v>
      </c>
      <c r="J49" s="203">
        <f>IF(ISNUMBER('2019'!I49),'2019'!I49,"XXX")</f>
        <v>0.64680000000000004</v>
      </c>
      <c r="K49" s="203">
        <f>IF(ISNUMBER('2019'!J49),IF(('2019'!J49/5)&gt;1,1,'2019'!J49/5),"XXX")</f>
        <v>0.50375199999999998</v>
      </c>
      <c r="L49" s="203" t="str">
        <f>IF(ISNUMBER('2019'!K49),'2019'!K49,"XXX")</f>
        <v>XXX</v>
      </c>
      <c r="M49" s="203">
        <f>IF(ISNUMBER('2019'!L49),IF(('2019'!L49/5)&gt;1,1,'2019'!L49/5),"XXX")</f>
        <v>0.49905305</v>
      </c>
      <c r="N49" s="203">
        <f>IF(ISNUMBER('2019'!M49),(1-('2019'!M49/100)),"XXX")</f>
        <v>0.86805397029999998</v>
      </c>
      <c r="O49" s="203">
        <f>IF(ISNUMBER('2019'!N49),IF(('2019'!N49/10)&gt;1,1,'2019'!N49/10),"XXX")</f>
        <v>0.25</v>
      </c>
      <c r="P49" s="203">
        <f>IF(ISNUMBER('2019'!O49),('2019'!O49/100),"XXX")</f>
        <v>0.873</v>
      </c>
      <c r="Q49" s="203">
        <f>IF(ISNUMBER('2019'!P49),'2019'!P49,"XXX")</f>
        <v>0.14481496810913086</v>
      </c>
      <c r="R49" s="203">
        <f>IF(ISNUMBER('2019'!Q49),('2019'!Q49/100),"XXX")</f>
        <v>0.25</v>
      </c>
      <c r="S49" s="203">
        <f>IF(ISNUMBER('2019'!R49),('2019'!R49/100),"XXX")</f>
        <v>0.67565380000000008</v>
      </c>
      <c r="T49" s="203">
        <f>IF(ISNUMBER('2019'!S49),(1-('2019'!S49/100)),"XXX")</f>
        <v>0.99939999999999996</v>
      </c>
      <c r="U49" s="203" t="str">
        <f>IF(ISNUMBER('2019'!T49),'2019'!T49,"XXX")</f>
        <v>XXX</v>
      </c>
      <c r="V49" s="203" t="str">
        <f>IF(ISNUMBER('2019'!U49),'2019'!U49,"XXX")</f>
        <v>XXX</v>
      </c>
      <c r="W49" s="203" t="str">
        <f>IF(ISNUMBER('2019'!V49),'2019'!V49,"XXX")</f>
        <v>XXX</v>
      </c>
      <c r="X49" s="203" t="str">
        <f>IF(ISNUMBER('2019'!W49),'2019'!W49,"XXX")</f>
        <v>XXX</v>
      </c>
      <c r="Y49" s="129">
        <f t="shared" si="2"/>
        <v>0.57175664903409429</v>
      </c>
      <c r="Z49" s="202">
        <f>'2019'!X49</f>
        <v>0.39500000000000002</v>
      </c>
      <c r="AA49" s="203">
        <f>('2019'!Y49+2.5)/5</f>
        <v>0.51940458560000002</v>
      </c>
      <c r="AB49" s="196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0.57527600000000001</v>
      </c>
      <c r="AG49">
        <f t="shared" si="5"/>
        <v>0.50375199999999998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>
      <c r="A50" s="19" t="s">
        <v>59</v>
      </c>
      <c r="B50" s="19" t="s">
        <v>59</v>
      </c>
      <c r="C50" s="202">
        <f>IF(ISNUMBER('2019'!C50),(1-PRODUCT('2019'!C50,0.1)),"XXX")</f>
        <v>0.9</v>
      </c>
      <c r="D50" s="202">
        <f>IFERROR(IF((LOG(100*'2019'!D50+1)/LOG(100+1))&gt;1,0,(1-(LOG(100*'2019'!D50+1)/LOG(100+1)))), 1)</f>
        <v>1</v>
      </c>
      <c r="E50" s="203">
        <f>IF(ISNUMBER('2019'!E50),IF('2019'!E50/100&gt;1,1,'2019'!E50/100),"XXX")</f>
        <v>0.97261603130338981</v>
      </c>
      <c r="F50" s="202">
        <f>IF(ISNUMBER('2019'!F50),(1-(('2019'!F50-1)/4)),"XXX")</f>
        <v>0.75</v>
      </c>
      <c r="G50" s="202">
        <f>IF(ISNUMBER('2019'!G50),(1-('2019'!G50/10)),"XXX")</f>
        <v>0.93</v>
      </c>
      <c r="H50" s="195">
        <f t="shared" si="1"/>
        <v>0.91052320626067795</v>
      </c>
      <c r="I50" s="203">
        <f>IF(ISNUMBER('2019'!H50),'2019'!H50,"XXX")</f>
        <v>0.83398758240599791</v>
      </c>
      <c r="J50" s="203">
        <f>IF(ISNUMBER('2019'!I50),'2019'!I50,"XXX")</f>
        <v>0.91010000000000002</v>
      </c>
      <c r="K50" s="203">
        <f>IF(ISNUMBER('2019'!J50),IF(('2019'!J50/5)&gt;1,1,'2019'!J50/5),"XXX")</f>
        <v>0.73735400000000006</v>
      </c>
      <c r="L50" s="203">
        <f>IF(ISNUMBER('2019'!K50),'2019'!K50,"XXX")</f>
        <v>0.84042339725000004</v>
      </c>
      <c r="M50" s="203">
        <f>IF(ISNUMBER('2019'!L50),IF(('2019'!L50/5)&gt;1,1,'2019'!L50/5),"XXX")</f>
        <v>1</v>
      </c>
      <c r="N50" s="203">
        <f>IF(ISNUMBER('2019'!M50),(1-('2019'!M50/100)),"XXX")</f>
        <v>0.8255103493</v>
      </c>
      <c r="O50" s="203">
        <f>IF(ISNUMBER('2019'!N50),IF(('2019'!N50/10)&gt;1,1,'2019'!N50/10),"XXX")</f>
        <v>1</v>
      </c>
      <c r="P50" s="203">
        <f>IF(ISNUMBER('2019'!O50),('2019'!O50/100),"XXX")</f>
        <v>1</v>
      </c>
      <c r="Q50" s="203" t="str">
        <f>IF(ISNUMBER('2019'!P50),'2019'!P50,"XXX")</f>
        <v>XXX</v>
      </c>
      <c r="R50" s="203">
        <f>IF(ISNUMBER('2019'!Q50),('2019'!Q50/100),"XXX")</f>
        <v>1</v>
      </c>
      <c r="S50" s="203">
        <f>IF(ISNUMBER('2019'!R50),('2019'!R50/100),"XXX")</f>
        <v>0.86542370000000002</v>
      </c>
      <c r="T50" s="203">
        <f>IF(ISNUMBER('2019'!S50),(1-('2019'!S50/100)),"XXX")</f>
        <v>1</v>
      </c>
      <c r="U50" s="203">
        <f>IF(ISNUMBER('2019'!T50),'2019'!T50,"XXX")</f>
        <v>0.91306089294444448</v>
      </c>
      <c r="V50" s="203">
        <f>IF(ISNUMBER('2019'!U50),'2019'!U50,"XXX")</f>
        <v>0.85</v>
      </c>
      <c r="W50" s="203">
        <f>IF(ISNUMBER('2019'!V50),'2019'!V50,"XXX")</f>
        <v>0.6415726255370372</v>
      </c>
      <c r="X50" s="203">
        <f>IF(ISNUMBER('2019'!W50),'2019'!W50,"XXX")</f>
        <v>0.82522079677777771</v>
      </c>
      <c r="Y50" s="129">
        <f t="shared" si="2"/>
        <v>0.89016583401345373</v>
      </c>
      <c r="Z50" s="202">
        <f>'2019'!X50</f>
        <v>0.875</v>
      </c>
      <c r="AA50" s="203">
        <f>('2019'!Y50+2.5)/5</f>
        <v>0.8234642982</v>
      </c>
      <c r="AB50" s="196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>
      <c r="A51" s="19" t="s">
        <v>60</v>
      </c>
      <c r="B51" s="19" t="s">
        <v>60</v>
      </c>
      <c r="C51" s="202">
        <f>IF(ISNUMBER('2019'!C51),(1-PRODUCT('2019'!C51,0.1)),"XXX")</f>
        <v>0.85</v>
      </c>
      <c r="D51" s="202">
        <f>IFERROR(IF((LOG(100*'2019'!D51+1)/LOG(100+1))&gt;1,0,(1-(LOG(100*'2019'!D51+1)/LOG(100+1)))), 1)</f>
        <v>1</v>
      </c>
      <c r="E51" s="203">
        <f>IF(ISNUMBER('2019'!E51),IF('2019'!E51/100&gt;1,1,'2019'!E51/100),"XXX")</f>
        <v>0.81052523588149727</v>
      </c>
      <c r="F51" s="202">
        <f>IF(ISNUMBER('2019'!F51),(1-(('2019'!F51-1)/4)),"XXX")</f>
        <v>0.5</v>
      </c>
      <c r="G51" s="202">
        <f>IF(ISNUMBER('2019'!G51),(1-('2019'!G51/10)),"XXX")</f>
        <v>0.84</v>
      </c>
      <c r="H51" s="195">
        <f t="shared" si="1"/>
        <v>0.80010504717629938</v>
      </c>
      <c r="I51" s="203">
        <f>IF(ISNUMBER('2019'!H51),'2019'!H51,"XXX")</f>
        <v>0.89735586704983816</v>
      </c>
      <c r="J51" s="203">
        <f>IF(ISNUMBER('2019'!I51),'2019'!I51,"XXX")</f>
        <v>0.87190000000000001</v>
      </c>
      <c r="K51" s="203">
        <f>IF(ISNUMBER('2019'!J51),IF(('2019'!J51/5)&gt;1,1,'2019'!J51/5),"XXX")</f>
        <v>0.70054400000000006</v>
      </c>
      <c r="L51" s="203">
        <f>IF(ISNUMBER('2019'!K51),'2019'!K51,"XXX")</f>
        <v>0.65202264791666664</v>
      </c>
      <c r="M51" s="203">
        <f>IF(ISNUMBER('2019'!L51),IF(('2019'!L51/5)&gt;1,1,'2019'!L51/5),"XXX")</f>
        <v>1</v>
      </c>
      <c r="N51" s="203">
        <f>IF(ISNUMBER('2019'!M51),(1-('2019'!M51/100)),"XXX")</f>
        <v>0.90738920209999996</v>
      </c>
      <c r="O51" s="203">
        <f>IF(ISNUMBER('2019'!N51),IF(('2019'!N51/10)&gt;1,1,'2019'!N51/10),"XXX")</f>
        <v>1</v>
      </c>
      <c r="P51" s="203">
        <f>IF(ISNUMBER('2019'!O51),('2019'!O51/100),"XXX")</f>
        <v>1</v>
      </c>
      <c r="Q51" s="203">
        <f>IF(ISNUMBER('2019'!P51),'2019'!P51,"XXX")</f>
        <v>1</v>
      </c>
      <c r="R51" s="203">
        <f>IF(ISNUMBER('2019'!Q51),('2019'!Q51/100),"XXX")</f>
        <v>1</v>
      </c>
      <c r="S51" s="203">
        <f>IF(ISNUMBER('2019'!R51),('2019'!R51/100),"XXX")</f>
        <v>0.87867459999999997</v>
      </c>
      <c r="T51" s="203">
        <f>IF(ISNUMBER('2019'!S51),(1-('2019'!S51/100)),"XXX")</f>
        <v>1</v>
      </c>
      <c r="U51" s="203">
        <f>IF(ISNUMBER('2019'!T51),'2019'!T51,"XXX")</f>
        <v>0.7596305370555555</v>
      </c>
      <c r="V51" s="203">
        <f>IF(ISNUMBER('2019'!U51),'2019'!U51,"XXX")</f>
        <v>0.72</v>
      </c>
      <c r="W51" s="203">
        <f>IF(ISNUMBER('2019'!V51),'2019'!V51,"XXX")</f>
        <v>0.62229008146296305</v>
      </c>
      <c r="X51" s="203">
        <f>IF(ISNUMBER('2019'!W51),'2019'!W51,"XXX")</f>
        <v>0.66734606690000009</v>
      </c>
      <c r="Y51" s="129">
        <f t="shared" si="2"/>
        <v>0.85482206265531402</v>
      </c>
      <c r="Z51" s="202">
        <f>'2019'!X51</f>
        <v>0.874</v>
      </c>
      <c r="AA51" s="203">
        <f>('2019'!Y51+2.5)/5</f>
        <v>0.73504409800000003</v>
      </c>
      <c r="AB51" s="196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>
      <c r="A52" s="19" t="s">
        <v>61</v>
      </c>
      <c r="B52" s="19" t="s">
        <v>61</v>
      </c>
      <c r="C52" s="202">
        <f>IF(ISNUMBER('2019'!C52),(1-PRODUCT('2019'!C52,0.1)),"XXX")</f>
        <v>0.49</v>
      </c>
      <c r="D52" s="202">
        <f>IFERROR(IF((LOG(100*'2019'!D52+1)/LOG(100+1))&gt;1,0,(1-(LOG(100*'2019'!D52+1)/LOG(100+1)))), 1)</f>
        <v>1</v>
      </c>
      <c r="E52" s="203">
        <f>IF(ISNUMBER('2019'!E52),IF('2019'!E52/100&gt;1,1,'2019'!E52/100),"XXX")</f>
        <v>0.58928427872274003</v>
      </c>
      <c r="F52" s="202">
        <f>IF(ISNUMBER('2019'!F52),(1-(('2019'!F52-1)/4)),"XXX")</f>
        <v>0.75</v>
      </c>
      <c r="G52" s="202">
        <f>IF(ISNUMBER('2019'!G52),(1-('2019'!G52/10)),"XXX")</f>
        <v>0.26</v>
      </c>
      <c r="H52" s="195">
        <f t="shared" si="1"/>
        <v>0.61785685574454807</v>
      </c>
      <c r="I52" s="203">
        <f>IF(ISNUMBER('2019'!H52),'2019'!H52,"XXX")</f>
        <v>0.46158899539800197</v>
      </c>
      <c r="J52" s="203">
        <f>IF(ISNUMBER('2019'!I52),'2019'!I52,"XXX")</f>
        <v>0.625</v>
      </c>
      <c r="K52" s="203">
        <f>IF(ISNUMBER('2019'!J52),IF(('2019'!J52/5)&gt;1,1,'2019'!J52/5),"XXX")</f>
        <v>0.31026199999999998</v>
      </c>
      <c r="L52" s="203">
        <f>IF(ISNUMBER('2019'!K52),'2019'!K52,"XXX")</f>
        <v>0.47696491875000002</v>
      </c>
      <c r="M52" s="203">
        <f>IF(ISNUMBER('2019'!L52),IF(('2019'!L52/5)&gt;1,1,'2019'!L52/5),"XXX")</f>
        <v>0.33392500799999997</v>
      </c>
      <c r="N52" s="203">
        <f>IF(ISNUMBER('2019'!M52),(1-('2019'!M52/100)),"XXX")</f>
        <v>0.76911977770000006</v>
      </c>
      <c r="O52" s="203" t="str">
        <f>IF(ISNUMBER('2019'!N52),IF(('2019'!N52/10)&gt;1,1,'2019'!N52/10),"XXX")</f>
        <v>XXX</v>
      </c>
      <c r="P52" s="203" t="str">
        <f>IF(ISNUMBER('2019'!O52),('2019'!O52/100),"XXX")</f>
        <v>XXX</v>
      </c>
      <c r="Q52" s="203">
        <f>IF(ISNUMBER('2019'!P52),'2019'!P52,"XXX")</f>
        <v>3.960685729980469E-2</v>
      </c>
      <c r="R52" s="203" t="str">
        <f>IF(ISNUMBER('2019'!Q52),('2019'!Q52/100),"XXX")</f>
        <v>XXX</v>
      </c>
      <c r="S52" s="203">
        <f>IF(ISNUMBER('2019'!R52),('2019'!R52/100),"XXX")</f>
        <v>0.65526600000000002</v>
      </c>
      <c r="T52" s="203">
        <f>IF(ISNUMBER('2019'!S52),(1-('2019'!S52/100)),"XXX")</f>
        <v>0.9849</v>
      </c>
      <c r="U52" s="203">
        <f>IF(ISNUMBER('2019'!T52),'2019'!T52,"XXX")</f>
        <v>0.31433691711111111</v>
      </c>
      <c r="V52" s="203">
        <f>IF(ISNUMBER('2019'!U52),'2019'!U52,"XXX")</f>
        <v>0.31</v>
      </c>
      <c r="W52" s="203">
        <f>IF(ISNUMBER('2019'!V52),'2019'!V52,"XXX")</f>
        <v>0.39199776116666668</v>
      </c>
      <c r="X52" s="203">
        <f>IF(ISNUMBER('2019'!W52),'2019'!W52,"XXX")</f>
        <v>0.28556481334444439</v>
      </c>
      <c r="Y52" s="129">
        <f t="shared" si="2"/>
        <v>0.42843856471927388</v>
      </c>
      <c r="Z52" s="202">
        <f>'2019'!X52</f>
        <v>0.38600000000000001</v>
      </c>
      <c r="AA52" s="203">
        <f>('2019'!Y52+2.5)/5</f>
        <v>0.30940256120000004</v>
      </c>
      <c r="AB52" s="196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>
      <c r="A53" s="19" t="s">
        <v>189</v>
      </c>
      <c r="B53" s="19" t="s">
        <v>189</v>
      </c>
      <c r="C53" s="202">
        <f>IF(ISNUMBER('2019'!C53),(1-PRODUCT('2019'!C53,0.1)),"XXX")</f>
        <v>0.35999999999999988</v>
      </c>
      <c r="D53" s="202">
        <f>IFERROR(IF((LOG(100*'2019'!D53+1)/LOG(100+1))&gt;1,0,(1-(LOG(100*'2019'!D53+1)/LOG(100+1)))), 1)</f>
        <v>1</v>
      </c>
      <c r="E53" s="203">
        <f>IF(ISNUMBER('2019'!E53),IF('2019'!E53/100&gt;1,1,'2019'!E53/100),"XXX")</f>
        <v>0.66655782553177967</v>
      </c>
      <c r="F53" s="202">
        <f>IF(ISNUMBER('2019'!F53),(1-(('2019'!F53-1)/4)),"XXX")</f>
        <v>0.75</v>
      </c>
      <c r="G53" s="202">
        <f>IF(ISNUMBER('2019'!G53),(1-('2019'!G53/10)),"XXX")</f>
        <v>0.15999999999999992</v>
      </c>
      <c r="H53" s="195">
        <f t="shared" si="1"/>
        <v>0.58731156510635585</v>
      </c>
      <c r="I53" s="203">
        <f>IF(ISNUMBER('2019'!H53),'2019'!H53,"XXX")</f>
        <v>0.47364791080150914</v>
      </c>
      <c r="J53" s="203">
        <f>IF(ISNUMBER('2019'!I53),'2019'!I53,"XXX")</f>
        <v>0.3967</v>
      </c>
      <c r="K53" s="203">
        <f>IF(ISNUMBER('2019'!J53),IF(('2019'!J53/5)&gt;1,1,'2019'!J53/5),"XXX")</f>
        <v>0.38306600000000002</v>
      </c>
      <c r="L53" s="203">
        <f>IF(ISNUMBER('2019'!K53),'2019'!K53,"XXX")</f>
        <v>0.43195546462500006</v>
      </c>
      <c r="M53" s="203">
        <f>IF(ISNUMBER('2019'!L53),IF(('2019'!L53/5)&gt;1,1,'2019'!L53/5),"XXX")</f>
        <v>0.20826871399999999</v>
      </c>
      <c r="N53" s="203">
        <f>IF(ISNUMBER('2019'!M53),(1-('2019'!M53/100)),"XXX")</f>
        <v>0.76806379320000007</v>
      </c>
      <c r="O53" s="203">
        <f>IF(ISNUMBER('2019'!N53),IF(('2019'!N53/10)&gt;1,1,'2019'!N53/10),"XXX")</f>
        <v>0.09</v>
      </c>
      <c r="P53" s="203">
        <f>IF(ISNUMBER('2019'!O53),('2019'!O53/100),"XXX")</f>
        <v>0.17</v>
      </c>
      <c r="Q53" s="203" t="str">
        <f>IF(ISNUMBER('2019'!P53),'2019'!P53,"XXX")</f>
        <v>XXX</v>
      </c>
      <c r="R53" s="203">
        <f>IF(ISNUMBER('2019'!Q53),('2019'!Q53/100),"XXX")</f>
        <v>5.0000000000000001E-3</v>
      </c>
      <c r="S53" s="203">
        <f>IF(ISNUMBER('2019'!R53),('2019'!R53/100),"XXX")</f>
        <v>0.27226659999999997</v>
      </c>
      <c r="T53" s="203">
        <f>IF(ISNUMBER('2019'!S53),(1-('2019'!S53/100)),"XXX")</f>
        <v>0.93090000000000006</v>
      </c>
      <c r="U53" s="203">
        <f>IF(ISNUMBER('2019'!T53),'2019'!T53,"XXX")</f>
        <v>0.45704689027777784</v>
      </c>
      <c r="V53" s="203">
        <f>IF(ISNUMBER('2019'!U53),'2019'!U53,"XXX")</f>
        <v>0.37</v>
      </c>
      <c r="W53" s="203">
        <f>IF(ISNUMBER('2019'!V53),'2019'!V53,"XXX")</f>
        <v>0.56402720787037053</v>
      </c>
      <c r="X53" s="203">
        <f>IF(ISNUMBER('2019'!W53),'2019'!W53,"XXX")</f>
        <v>0.48128579391111109</v>
      </c>
      <c r="Y53" s="129">
        <f t="shared" si="2"/>
        <v>0.37545177341786057</v>
      </c>
      <c r="Z53" s="202">
        <f>'2019'!X53</f>
        <v>0.52</v>
      </c>
      <c r="AA53" s="203">
        <f>('2019'!Y53+2.5)/5</f>
        <v>0.46577938499999999</v>
      </c>
      <c r="AB53" s="196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>
      <c r="A54" s="19" t="s">
        <v>63</v>
      </c>
      <c r="B54" s="19" t="s">
        <v>63</v>
      </c>
      <c r="C54" s="202">
        <f>IF(ISNUMBER('2019'!C54),(1-PRODUCT('2019'!C54,0.1)),"XXX")</f>
        <v>0.27999999999999992</v>
      </c>
      <c r="D54" s="202">
        <f>IFERROR(IF((LOG(100*'2019'!D54+1)/LOG(100+1))&gt;1,0,(1-(LOG(100*'2019'!D54+1)/LOG(100+1)))), 1)</f>
        <v>1</v>
      </c>
      <c r="E54" s="203">
        <f>IF(ISNUMBER('2019'!E54),IF('2019'!E54/100&gt;1,1,'2019'!E54/100),"XXX")</f>
        <v>0.8633910064644067</v>
      </c>
      <c r="F54" s="202">
        <f>IF(ISNUMBER('2019'!F54),(1-(('2019'!F54-1)/4)),"XXX")</f>
        <v>0.75</v>
      </c>
      <c r="G54" s="202">
        <f>IF(ISNUMBER('2019'!G54),(1-('2019'!G54/10)),"XXX")</f>
        <v>0.5</v>
      </c>
      <c r="H54" s="195">
        <f t="shared" si="1"/>
        <v>0.67867820129288137</v>
      </c>
      <c r="I54" s="203">
        <f>IF(ISNUMBER('2019'!H54),'2019'!H54,"XXX")</f>
        <v>0.67589259823488845</v>
      </c>
      <c r="J54" s="203">
        <f>IF(ISNUMBER('2019'!I54),'2019'!I54,"XXX")</f>
        <v>0.69230000000000003</v>
      </c>
      <c r="K54" s="203" t="str">
        <f>IF(ISNUMBER('2019'!J54),IF(('2019'!J54/5)&gt;1,1,'2019'!J54/5),"XXX")</f>
        <v>XXX</v>
      </c>
      <c r="L54" s="203">
        <f>IF(ISNUMBER('2019'!K54),'2019'!K54,"XXX")</f>
        <v>0.67643707991666668</v>
      </c>
      <c r="M54" s="203">
        <f>IF(ISNUMBER('2019'!L54),IF(('2019'!L54/5)&gt;1,1,'2019'!L54/5),"XXX")</f>
        <v>0.54345522000000002</v>
      </c>
      <c r="N54" s="203">
        <f>IF(ISNUMBER('2019'!M54),(1-('2019'!M54/100)),"XXX")</f>
        <v>0.53232246399999994</v>
      </c>
      <c r="O54" s="203">
        <f>IF(ISNUMBER('2019'!N54),IF(('2019'!N54/10)&gt;1,1,'2019'!N54/10),"XXX")</f>
        <v>0.71</v>
      </c>
      <c r="P54" s="203">
        <f>IF(ISNUMBER('2019'!O54),('2019'!O54/100),"XXX")</f>
        <v>0.90900000000000003</v>
      </c>
      <c r="Q54" s="203">
        <f>IF(ISNUMBER('2019'!P54),'2019'!P54,"XXX")</f>
        <v>1</v>
      </c>
      <c r="R54" s="203">
        <f>IF(ISNUMBER('2019'!Q54),('2019'!Q54/100),"XXX")</f>
        <v>0.92900000000000005</v>
      </c>
      <c r="S54" s="203">
        <f>IF(ISNUMBER('2019'!R54),('2019'!R54/100),"XXX")</f>
        <v>0.50293399999999999</v>
      </c>
      <c r="T54" s="203">
        <f>IF(ISNUMBER('2019'!S54),(1-('2019'!S54/100)),"XXX")</f>
        <v>0.97119999999999995</v>
      </c>
      <c r="U54" s="203">
        <f>IF(ISNUMBER('2019'!T54),'2019'!T54,"XXX")</f>
        <v>0.60203361777777786</v>
      </c>
      <c r="V54" s="203">
        <f>IF(ISNUMBER('2019'!U54),'2019'!U54,"XXX")</f>
        <v>0.57999999999999996</v>
      </c>
      <c r="W54" s="203">
        <f>IF(ISNUMBER('2019'!V54),'2019'!V54,"XXX")</f>
        <v>0.53961618301851855</v>
      </c>
      <c r="X54" s="203">
        <f>IF(ISNUMBER('2019'!W54),'2019'!W54,"XXX")</f>
        <v>0.54035087425555561</v>
      </c>
      <c r="Y54" s="129">
        <f t="shared" si="2"/>
        <v>0.69256119482000456</v>
      </c>
      <c r="Z54" s="202">
        <f>'2019'!X54</f>
        <v>0.65</v>
      </c>
      <c r="AA54" s="203">
        <f>('2019'!Y54+2.5)/5</f>
        <v>0.54815531679999996</v>
      </c>
      <c r="AB54" s="196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>
      <c r="A55" s="19" t="s">
        <v>64</v>
      </c>
      <c r="B55" s="19" t="s">
        <v>64</v>
      </c>
      <c r="C55" s="202">
        <f>IF(ISNUMBER('2019'!C55),(1-PRODUCT('2019'!C55,0.1)),"XXX")</f>
        <v>0.93</v>
      </c>
      <c r="D55" s="202">
        <f>IFERROR(IF((LOG(100*'2019'!D55+1)/LOG(100+1))&gt;1,0,(1-(LOG(100*'2019'!D55+1)/LOG(100+1)))), 1)</f>
        <v>1</v>
      </c>
      <c r="E55" s="203">
        <f>IF(ISNUMBER('2019'!E55),IF('2019'!E55/100&gt;1,1,'2019'!E55/100),"XXX")</f>
        <v>0.8087211852560735</v>
      </c>
      <c r="F55" s="202">
        <f>IF(ISNUMBER('2019'!F55),(1-(('2019'!F55-1)/4)),"XXX")</f>
        <v>1</v>
      </c>
      <c r="G55" s="202">
        <f>IF(ISNUMBER('2019'!G55),(1-('2019'!G55/10)),"XXX")</f>
        <v>0.92</v>
      </c>
      <c r="H55" s="195">
        <f t="shared" si="1"/>
        <v>0.93174423705121467</v>
      </c>
      <c r="I55" s="203">
        <f>IF(ISNUMBER('2019'!H55),'2019'!H55,"XXX")</f>
        <v>0.90214704845052096</v>
      </c>
      <c r="J55" s="203">
        <f>IF(ISNUMBER('2019'!I55),'2019'!I55,"XXX")</f>
        <v>0.88560000000000005</v>
      </c>
      <c r="K55" s="203">
        <f>IF(ISNUMBER('2019'!J55),IF(('2019'!J55/5)&gt;1,1,'2019'!J55/5),"XXX")</f>
        <v>0.52624800000000005</v>
      </c>
      <c r="L55" s="203">
        <f>IF(ISNUMBER('2019'!K55),'2019'!K55,"XXX")</f>
        <v>0.79906836749999999</v>
      </c>
      <c r="M55" s="203">
        <f>IF(ISNUMBER('2019'!L55),IF(('2019'!L55/5)&gt;1,1,'2019'!L55/5),"XXX")</f>
        <v>1</v>
      </c>
      <c r="N55" s="203">
        <f>IF(ISNUMBER('2019'!M55),(1-('2019'!M55/100)),"XXX")</f>
        <v>0.87183599470000006</v>
      </c>
      <c r="O55" s="203">
        <f>IF(ISNUMBER('2019'!N55),IF(('2019'!N55/10)&gt;1,1,'2019'!N55/10),"XXX")</f>
        <v>1</v>
      </c>
      <c r="P55" s="203">
        <f>IF(ISNUMBER('2019'!O55),('2019'!O55/100),"XXX")</f>
        <v>1</v>
      </c>
      <c r="Q55" s="203">
        <f>IF(ISNUMBER('2019'!P55),'2019'!P55,"XXX")</f>
        <v>1</v>
      </c>
      <c r="R55" s="203">
        <f>IF(ISNUMBER('2019'!Q55),('2019'!Q55/100),"XXX")</f>
        <v>0.96</v>
      </c>
      <c r="S55" s="203">
        <f>IF(ISNUMBER('2019'!R55),('2019'!R55/100),"XXX")</f>
        <v>0.90393199999999996</v>
      </c>
      <c r="T55" s="203">
        <f>IF(ISNUMBER('2019'!S55),(1-('2019'!S55/100)),"XXX")</f>
        <v>1</v>
      </c>
      <c r="U55" s="203">
        <f>IF(ISNUMBER('2019'!T55),'2019'!T55,"XXX")</f>
        <v>0.72039934794444438</v>
      </c>
      <c r="V55" s="203">
        <f>IF(ISNUMBER('2019'!U55),'2019'!U55,"XXX")</f>
        <v>0.8</v>
      </c>
      <c r="W55" s="203">
        <f>IF(ISNUMBER('2019'!V55),'2019'!V55,"XXX")</f>
        <v>0.69650208509259259</v>
      </c>
      <c r="X55" s="203">
        <f>IF(ISNUMBER('2019'!W55),'2019'!W55,"XXX")</f>
        <v>0.70989263716666673</v>
      </c>
      <c r="Y55" s="129">
        <f t="shared" si="2"/>
        <v>0.86097659255338899</v>
      </c>
      <c r="Z55" s="202">
        <f>'2019'!X55</f>
        <v>0.878</v>
      </c>
      <c r="AA55" s="203">
        <f>('2019'!Y55+2.5)/5</f>
        <v>0.78222048280000001</v>
      </c>
      <c r="AB55" s="196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>
      <c r="A56" s="19" t="s">
        <v>65</v>
      </c>
      <c r="B56" s="19" t="s">
        <v>65</v>
      </c>
      <c r="C56" s="202">
        <f>IF(ISNUMBER('2019'!C56),(1-PRODUCT('2019'!C56,0.1)),"XXX")</f>
        <v>0.37</v>
      </c>
      <c r="D56" s="202">
        <f>IFERROR(IF((LOG(100*'2019'!D56+1)/LOG(100+1))&gt;1,0,(1-(LOG(100*'2019'!D56+1)/LOG(100+1)))), 1)</f>
        <v>1</v>
      </c>
      <c r="E56" s="203">
        <f>IF(ISNUMBER('2019'!E56),IF('2019'!E56/100&gt;1,1,'2019'!E56/100),"XXX")</f>
        <v>0.75072798289618647</v>
      </c>
      <c r="F56" s="202">
        <f>IF(ISNUMBER('2019'!F56),(1-(('2019'!F56-1)/4)),"XXX")</f>
        <v>0.75</v>
      </c>
      <c r="G56" s="202">
        <f>IF(ISNUMBER('2019'!G56),(1-('2019'!G56/10)),"XXX")</f>
        <v>0.5</v>
      </c>
      <c r="H56" s="195">
        <f t="shared" si="1"/>
        <v>0.67414559657923734</v>
      </c>
      <c r="I56" s="203">
        <f>IF(ISNUMBER('2019'!H56),'2019'!H56,"XXX")</f>
        <v>0.46637131149794925</v>
      </c>
      <c r="J56" s="203">
        <f>IF(ISNUMBER('2019'!I56),'2019'!I56,"XXX")</f>
        <v>0.55959999999999999</v>
      </c>
      <c r="K56" s="203">
        <f>IF(ISNUMBER('2019'!J56),IF(('2019'!J56/5)&gt;1,1,'2019'!J56/5),"XXX")</f>
        <v>0.52715199999999995</v>
      </c>
      <c r="L56" s="203">
        <f>IF(ISNUMBER('2019'!K56),'2019'!K56,"XXX")</f>
        <v>0.46743949254166667</v>
      </c>
      <c r="M56" s="203">
        <f>IF(ISNUMBER('2019'!L56),IF(('2019'!L56/5)&gt;1,1,'2019'!L56/5),"XXX")</f>
        <v>0.27513342000000002</v>
      </c>
      <c r="N56" s="203">
        <f>IF(ISNUMBER('2019'!M56),(1-('2019'!M56/100)),"XXX")</f>
        <v>0.63782459260000002</v>
      </c>
      <c r="O56" s="203">
        <f>IF(ISNUMBER('2019'!N56),IF(('2019'!N56/10)&gt;1,1,'2019'!N56/10),"XXX")</f>
        <v>0.16999999999999998</v>
      </c>
      <c r="P56" s="203">
        <f>IF(ISNUMBER('2019'!O56),('2019'!O56/100),"XXX")</f>
        <v>0.19</v>
      </c>
      <c r="Q56" s="203">
        <f>IF(ISNUMBER('2019'!P56),'2019'!P56,"XXX")</f>
        <v>8.870990872383118E-2</v>
      </c>
      <c r="R56" s="203">
        <f>IF(ISNUMBER('2019'!Q56),('2019'!Q56/100),"XXX")</f>
        <v>5.0999999999999997E-2</v>
      </c>
      <c r="S56" s="203">
        <f>IF(ISNUMBER('2019'!R56),('2019'!R56/100),"XXX")</f>
        <v>0.25582820000000001</v>
      </c>
      <c r="T56" s="203">
        <f>IF(ISNUMBER('2019'!S56),(1-('2019'!S56/100)),"XXX")</f>
        <v>0.92259999999999998</v>
      </c>
      <c r="U56" s="203">
        <f>IF(ISNUMBER('2019'!T56),'2019'!T56,"XXX")</f>
        <v>0.42543500533333334</v>
      </c>
      <c r="V56" s="203">
        <f>IF(ISNUMBER('2019'!U56),'2019'!U56,"XXX")</f>
        <v>0.41</v>
      </c>
      <c r="W56" s="203">
        <f>IF(ISNUMBER('2019'!V56),'2019'!V56,"XXX")</f>
        <v>0.51814632948148154</v>
      </c>
      <c r="X56" s="203">
        <f>IF(ISNUMBER('2019'!W56),'2019'!W56,"XXX")</f>
        <v>0.54766694706666674</v>
      </c>
      <c r="Y56" s="129">
        <f t="shared" si="2"/>
        <v>0.40705670045280801</v>
      </c>
      <c r="Z56" s="202">
        <f>'2019'!X56</f>
        <v>0.72299999999999998</v>
      </c>
      <c r="AA56" s="203">
        <f>('2019'!Y56+2.5)/5</f>
        <v>0.62360640759999997</v>
      </c>
      <c r="AB56" s="196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>
      <c r="A57" s="19" t="s">
        <v>66</v>
      </c>
      <c r="B57" s="19" t="s">
        <v>66</v>
      </c>
      <c r="C57" s="202">
        <f>IF(ISNUMBER('2019'!C57),(1-PRODUCT('2019'!C57,0.1)),"XXX")</f>
        <v>0.39</v>
      </c>
      <c r="D57" s="202">
        <f>IFERROR(IF((LOG(100*'2019'!D57+1)/LOG(100+1))&gt;1,0,(1-(LOG(100*'2019'!D57+1)/LOG(100+1)))), 1)</f>
        <v>1</v>
      </c>
      <c r="E57" s="203">
        <f>IF(ISNUMBER('2019'!E57),IF('2019'!E57/100&gt;1,1,'2019'!E57/100),"XXX")</f>
        <v>0.77455621814661013</v>
      </c>
      <c r="F57" s="202">
        <f>IF(ISNUMBER('2019'!F57),(1-(('2019'!F57-1)/4)),"XXX")</f>
        <v>0.75</v>
      </c>
      <c r="G57" s="202">
        <f>IF(ISNUMBER('2019'!G57),(1-('2019'!G57/10)),"XXX")</f>
        <v>0.67</v>
      </c>
      <c r="H57" s="195">
        <f t="shared" si="1"/>
        <v>0.71691124362932201</v>
      </c>
      <c r="I57" s="203">
        <f>IF(ISNUMBER('2019'!H57),'2019'!H57,"XXX")</f>
        <v>0.77661214475597373</v>
      </c>
      <c r="J57" s="203">
        <f>IF(ISNUMBER('2019'!I57),'2019'!I57,"XXX")</f>
        <v>0.81</v>
      </c>
      <c r="K57" s="203">
        <f>IF(ISNUMBER('2019'!J57),IF(('2019'!J57/5)&gt;1,1,'2019'!J57/5),"XXX")</f>
        <v>0.50564599999999993</v>
      </c>
      <c r="L57" s="203">
        <f>IF(ISNUMBER('2019'!K57),'2019'!K57,"XXX")</f>
        <v>0.64479585491666669</v>
      </c>
      <c r="M57" s="203">
        <f>IF(ISNUMBER('2019'!L57),IF(('2019'!L57/5)&gt;1,1,'2019'!L57/5),"XXX")</f>
        <v>0.75440473600000002</v>
      </c>
      <c r="N57" s="203">
        <f>IF(ISNUMBER('2019'!M57),(1-('2019'!M57/100)),"XXX")</f>
        <v>0.64823028559999996</v>
      </c>
      <c r="O57" s="203">
        <f>IF(ISNUMBER('2019'!N57),IF(('2019'!N57/10)&gt;1,1,'2019'!N57/10),"XXX")</f>
        <v>1</v>
      </c>
      <c r="P57" s="203">
        <f>IF(ISNUMBER('2019'!O57),('2019'!O57/100),"XXX")</f>
        <v>0.95799999999999996</v>
      </c>
      <c r="Q57" s="203">
        <f>IF(ISNUMBER('2019'!P57),'2019'!P57,"XXX")</f>
        <v>1</v>
      </c>
      <c r="R57" s="203" t="str">
        <f>IF(ISNUMBER('2019'!Q57),('2019'!Q57/100),"XXX")</f>
        <v>XXX</v>
      </c>
      <c r="S57" s="203">
        <f>IF(ISNUMBER('2019'!R57),('2019'!R57/100),"XXX")</f>
        <v>0.68102829999999992</v>
      </c>
      <c r="T57" s="203">
        <f>IF(ISNUMBER('2019'!S57),(1-('2019'!S57/100)),"XXX")</f>
        <v>1</v>
      </c>
      <c r="U57" s="203">
        <f>IF(ISNUMBER('2019'!T57),'2019'!T57,"XXX")</f>
        <v>0.38284586005555554</v>
      </c>
      <c r="V57" s="203">
        <f>IF(ISNUMBER('2019'!U57),'2019'!U57,"XXX")</f>
        <v>0.45</v>
      </c>
      <c r="W57" s="203">
        <f>IF(ISNUMBER('2019'!V57),'2019'!V57,"XXX")</f>
        <v>0.49522146474074075</v>
      </c>
      <c r="X57" s="203">
        <f>IF(ISNUMBER('2019'!W57),'2019'!W57,"XXX")</f>
        <v>0.45765431718888894</v>
      </c>
      <c r="Y57" s="129">
        <f t="shared" si="2"/>
        <v>0.72277743520361393</v>
      </c>
      <c r="Z57" s="202">
        <f>'2019'!X57</f>
        <v>0.85499999999999998</v>
      </c>
      <c r="AA57" s="203">
        <f>('2019'!Y57+2.5)/5</f>
        <v>0.67498195179999998</v>
      </c>
      <c r="AB57" s="196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>
      <c r="A58" s="19" t="s">
        <v>67</v>
      </c>
      <c r="B58" s="19" t="s">
        <v>67</v>
      </c>
      <c r="C58" s="202">
        <f>IF(ISNUMBER('2019'!C58),(1-PRODUCT('2019'!C58,0.1)),"XXX")</f>
        <v>0.54</v>
      </c>
      <c r="D58" s="202">
        <f>IFERROR(IF((LOG(100*'2019'!D58+1)/LOG(100+1))&gt;1,0,(1-(LOG(100*'2019'!D58+1)/LOG(100+1)))), 1)</f>
        <v>1</v>
      </c>
      <c r="E58" s="203">
        <f>IF(ISNUMBER('2019'!E58),IF('2019'!E58/100&gt;1,1,'2019'!E58/100),"XXX")</f>
        <v>0.42890360073728806</v>
      </c>
      <c r="F58" s="202">
        <f>IF(ISNUMBER('2019'!F58),(1-(('2019'!F58-1)/4)),"XXX")</f>
        <v>0.5</v>
      </c>
      <c r="G58" s="202">
        <f>IF(ISNUMBER('2019'!G58),(1-('2019'!G58/10)),"XXX")</f>
        <v>0.27</v>
      </c>
      <c r="H58" s="195">
        <f t="shared" si="1"/>
        <v>0.5477807201474576</v>
      </c>
      <c r="I58" s="203">
        <f>IF(ISNUMBER('2019'!H58),'2019'!H58,"XXX")</f>
        <v>0.5585004305210356</v>
      </c>
      <c r="J58" s="203">
        <f>IF(ISNUMBER('2019'!I58),'2019'!I58,"XXX")</f>
        <v>0.48280000000000001</v>
      </c>
      <c r="K58" s="203">
        <f>IF(ISNUMBER('2019'!J58),IF(('2019'!J58/5)&gt;1,1,'2019'!J58/5),"XXX")</f>
        <v>0.43204200000000004</v>
      </c>
      <c r="L58" s="203">
        <f>IF(ISNUMBER('2019'!K58),'2019'!K58,"XXX")</f>
        <v>0.52175271512499999</v>
      </c>
      <c r="M58" s="203">
        <f>IF(ISNUMBER('2019'!L58),IF(('2019'!L58/5)&gt;1,1,'2019'!L58/5),"XXX")</f>
        <v>0.477363396</v>
      </c>
      <c r="N58" s="203">
        <f>IF(ISNUMBER('2019'!M58),(1-('2019'!M58/100)),"XXX")</f>
        <v>0.44010822299999997</v>
      </c>
      <c r="O58" s="203">
        <f>IF(ISNUMBER('2019'!N58),IF(('2019'!N58/10)&gt;1,1,'2019'!N58/10),"XXX")</f>
        <v>0.13</v>
      </c>
      <c r="P58" s="203">
        <f>IF(ISNUMBER('2019'!O58),('2019'!O58/100),"XXX")</f>
        <v>0.16699999999999998</v>
      </c>
      <c r="Q58" s="203">
        <f>IF(ISNUMBER('2019'!P58),'2019'!P58,"XXX")</f>
        <v>0.25503761768341066</v>
      </c>
      <c r="R58" s="203">
        <f>IF(ISNUMBER('2019'!Q58),('2019'!Q58/100),"XXX")</f>
        <v>6.8000000000000005E-2</v>
      </c>
      <c r="S58" s="203">
        <f>IF(ISNUMBER('2019'!R58),('2019'!R58/100),"XXX")</f>
        <v>0.63439210000000001</v>
      </c>
      <c r="T58" s="203">
        <f>IF(ISNUMBER('2019'!S58),(1-('2019'!S58/100)),"XXX")</f>
        <v>0.9677</v>
      </c>
      <c r="U58" s="203">
        <f>IF(ISNUMBER('2019'!T58),'2019'!T58,"XXX")</f>
        <v>0.47585399677777779</v>
      </c>
      <c r="V58" s="203">
        <f>IF(ISNUMBER('2019'!U58),'2019'!U58,"XXX")</f>
        <v>0.27</v>
      </c>
      <c r="W58" s="203">
        <f>IF(ISNUMBER('2019'!V58),'2019'!V58,"XXX")</f>
        <v>0.54510420335185183</v>
      </c>
      <c r="X58" s="203">
        <f>IF(ISNUMBER('2019'!W58),'2019'!W58,"XXX")</f>
        <v>0.41051404346666664</v>
      </c>
      <c r="Y58" s="129">
        <f t="shared" si="2"/>
        <v>0.42726054537035896</v>
      </c>
      <c r="Z58" s="202">
        <f>'2019'!X58</f>
        <v>0.57599999999999996</v>
      </c>
      <c r="AA58" s="203">
        <f>('2019'!Y58+2.5)/5</f>
        <v>0.4491664588</v>
      </c>
      <c r="AB58" s="196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>
      <c r="A59" s="19" t="s">
        <v>68</v>
      </c>
      <c r="B59" s="19" t="s">
        <v>68</v>
      </c>
      <c r="C59" s="202">
        <f>IF(ISNUMBER('2019'!C59),(1-PRODUCT('2019'!C59,0.1)),"XXX")</f>
        <v>0.31999999999999995</v>
      </c>
      <c r="D59" s="202">
        <f>IFERROR(IF((LOG(100*'2019'!D59+1)/LOG(100+1))&gt;1,0,(1-(LOG(100*'2019'!D59+1)/LOG(100+1)))), 1)</f>
        <v>1</v>
      </c>
      <c r="E59" s="203">
        <f>IF(ISNUMBER('2019'!E59),IF('2019'!E59/100&gt;1,1,'2019'!E59/100),"XXX")</f>
        <v>0.73814873991384189</v>
      </c>
      <c r="F59" s="202">
        <f>IF(ISNUMBER('2019'!F59),(1-(('2019'!F59-1)/4)),"XXX")</f>
        <v>0.5</v>
      </c>
      <c r="G59" s="202">
        <f>IF(ISNUMBER('2019'!G59),(1-('2019'!G59/10)),"XXX")</f>
        <v>0.29000000000000004</v>
      </c>
      <c r="H59" s="195">
        <f t="shared" si="1"/>
        <v>0.56962974798276833</v>
      </c>
      <c r="I59" s="203">
        <f>IF(ISNUMBER('2019'!H59),'2019'!H59,"XXX")</f>
        <v>0.41676831131130071</v>
      </c>
      <c r="J59" s="203">
        <f>IF(ISNUMBER('2019'!I59),'2019'!I59,"XXX")</f>
        <v>0.30080000000000001</v>
      </c>
      <c r="K59" s="203">
        <f>IF(ISNUMBER('2019'!J59),IF(('2019'!J59/5)&gt;1,1,'2019'!J59/5),"XXX")</f>
        <v>0.38246000000000002</v>
      </c>
      <c r="L59" s="203">
        <f>IF(ISNUMBER('2019'!K59),'2019'!K59,"XXX")</f>
        <v>0.24490149412499998</v>
      </c>
      <c r="M59" s="203">
        <f>IF(ISNUMBER('2019'!L59),IF(('2019'!L59/5)&gt;1,1,'2019'!L59/5),"XXX")</f>
        <v>0.179466606</v>
      </c>
      <c r="N59" s="203">
        <f>IF(ISNUMBER('2019'!M59),(1-('2019'!M59/100)),"XXX")</f>
        <v>0.40784572600000002</v>
      </c>
      <c r="O59" s="203">
        <f>IF(ISNUMBER('2019'!N59),IF(('2019'!N59/10)&gt;1,1,'2019'!N59/10),"XXX")</f>
        <v>0.05</v>
      </c>
      <c r="P59" s="203" t="str">
        <f>IF(ISNUMBER('2019'!O59),('2019'!O59/100),"XXX")</f>
        <v>XXX</v>
      </c>
      <c r="Q59" s="203">
        <f>IF(ISNUMBER('2019'!P59),'2019'!P59,"XXX")</f>
        <v>0.23412568569183351</v>
      </c>
      <c r="R59" s="203" t="str">
        <f>IF(ISNUMBER('2019'!Q59),('2019'!Q59/100),"XXX")</f>
        <v>XXX</v>
      </c>
      <c r="S59" s="203">
        <f>IF(ISNUMBER('2019'!R59),('2019'!R59/100),"XXX")</f>
        <v>7.7657600000000007E-2</v>
      </c>
      <c r="T59" s="203">
        <f>IF(ISNUMBER('2019'!S59),(1-('2019'!S59/100)),"XXX")</f>
        <v>0.74940000000000007</v>
      </c>
      <c r="U59" s="203">
        <f>IF(ISNUMBER('2019'!T59),'2019'!T59,"XXX")</f>
        <v>0.42228194338888891</v>
      </c>
      <c r="V59" s="203">
        <f>IF(ISNUMBER('2019'!U59),'2019'!U59,"XXX")</f>
        <v>0.28000000000000003</v>
      </c>
      <c r="W59" s="203">
        <f>IF(ISNUMBER('2019'!V59),'2019'!V59,"XXX")</f>
        <v>0.58337651359259257</v>
      </c>
      <c r="X59" s="203">
        <f>IF(ISNUMBER('2019'!W59),'2019'!W59,"XXX")</f>
        <v>0.46760435569999997</v>
      </c>
      <c r="Y59" s="129">
        <f t="shared" si="2"/>
        <v>0.31755087009384059</v>
      </c>
      <c r="Z59" s="202">
        <f>'2019'!X59</f>
        <v>0.36199999999999999</v>
      </c>
      <c r="AA59" s="203">
        <f>('2019'!Y59+2.5)/5</f>
        <v>0.36329519739999999</v>
      </c>
      <c r="AB59" s="196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>
      <c r="A60" s="19" t="s">
        <v>69</v>
      </c>
      <c r="B60" s="19" t="s">
        <v>69</v>
      </c>
      <c r="C60" s="202">
        <f>IF(ISNUMBER('2019'!C60),(1-PRODUCT('2019'!C60,0.1)),"XXX")</f>
        <v>4.0000000000000036E-2</v>
      </c>
      <c r="D60" s="202">
        <f>IFERROR(IF((LOG(100*'2019'!D60+1)/LOG(100+1))&gt;1,0,(1-(LOG(100*'2019'!D60+1)/LOG(100+1)))), 1)</f>
        <v>1</v>
      </c>
      <c r="E60" s="203">
        <f>IF(ISNUMBER('2019'!E60),IF('2019'!E60/100&gt;1,1,'2019'!E60/100),"XXX")</f>
        <v>0.53789998355932211</v>
      </c>
      <c r="F60" s="202">
        <f>IF(ISNUMBER('2019'!F60),(1-(('2019'!F60-1)/4)),"XXX")</f>
        <v>0.25</v>
      </c>
      <c r="G60" s="202">
        <f>IF(ISNUMBER('2019'!G60),(1-('2019'!G60/10)),"XXX")</f>
        <v>0.28000000000000003</v>
      </c>
      <c r="H60" s="195">
        <f t="shared" si="1"/>
        <v>0.42157999671186441</v>
      </c>
      <c r="I60" s="203">
        <f>IF(ISNUMBER('2019'!H60),'2019'!H60,"XXX")</f>
        <v>0.26878243786231076</v>
      </c>
      <c r="J60" s="203">
        <f>IF(ISNUMBER('2019'!I60),'2019'!I60,"XXX")</f>
        <v>0.24490000000000001</v>
      </c>
      <c r="K60" s="203" t="str">
        <f>IF(ISNUMBER('2019'!J60),IF(('2019'!J60/5)&gt;1,1,'2019'!J60/5),"XXX")</f>
        <v>XXX</v>
      </c>
      <c r="L60" s="203">
        <f>IF(ISNUMBER('2019'!K60),'2019'!K60,"XXX")</f>
        <v>0.30091746654166662</v>
      </c>
      <c r="M60" s="203">
        <f>IF(ISNUMBER('2019'!L60),IF(('2019'!L60/5)&gt;1,1,'2019'!L60/5),"XXX")</f>
        <v>0.104191696</v>
      </c>
      <c r="N60" s="203">
        <f>IF(ISNUMBER('2019'!M60),(1-('2019'!M60/100)),"XXX")</f>
        <v>0.56704700470000002</v>
      </c>
      <c r="O60" s="203">
        <f>IF(ISNUMBER('2019'!N60),IF(('2019'!N60/10)&gt;1,1,'2019'!N60/10),"XXX")</f>
        <v>0.1</v>
      </c>
      <c r="P60" s="203">
        <f>IF(ISNUMBER('2019'!O60),('2019'!O60/100),"XXX")</f>
        <v>4.0000000000000001E-3</v>
      </c>
      <c r="Q60" s="203" t="str">
        <f>IF(ISNUMBER('2019'!P60),'2019'!P60,"XXX")</f>
        <v>XXX</v>
      </c>
      <c r="R60" s="203">
        <f>IF(ISNUMBER('2019'!Q60),('2019'!Q60/100),"XXX")</f>
        <v>3.2000000000000001E-2</v>
      </c>
      <c r="S60" s="203">
        <f>IF(ISNUMBER('2019'!R60),('2019'!R60/100),"XXX")</f>
        <v>0.26088290000000003</v>
      </c>
      <c r="T60" s="203">
        <f>IF(ISNUMBER('2019'!S60),(1-('2019'!S60/100)),"XXX")</f>
        <v>0.81820000000000004</v>
      </c>
      <c r="U60" s="203">
        <f>IF(ISNUMBER('2019'!T60),'2019'!T60,"XXX")</f>
        <v>0.18121939233333337</v>
      </c>
      <c r="V60" s="203">
        <f>IF(ISNUMBER('2019'!U60),'2019'!U60,"XXX")</f>
        <v>0.2</v>
      </c>
      <c r="W60" s="203">
        <f>IF(ISNUMBER('2019'!V60),'2019'!V60,"XXX")</f>
        <v>0.26678854005555552</v>
      </c>
      <c r="X60" s="203">
        <f>IF(ISNUMBER('2019'!W60),'2019'!W60,"XXX")</f>
        <v>0.31404464111111108</v>
      </c>
      <c r="Y60" s="129">
        <f t="shared" si="2"/>
        <v>0.24974322157160278</v>
      </c>
      <c r="Z60" s="202">
        <f>'2019'!X60</f>
        <v>0.41199999999999998</v>
      </c>
      <c r="AA60" s="203">
        <f>('2019'!Y60+2.5)/5</f>
        <v>0.3676394462</v>
      </c>
      <c r="AB60" s="196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>
      <c r="A61" s="19" t="s">
        <v>70</v>
      </c>
      <c r="B61" s="19" t="s">
        <v>70</v>
      </c>
      <c r="C61" s="202">
        <f>IF(ISNUMBER('2019'!C61),(1-PRODUCT('2019'!C61,0.1)),"XXX")</f>
        <v>0.25</v>
      </c>
      <c r="D61" s="202">
        <f>IFERROR(IF((LOG(100*'2019'!D61+1)/LOG(100+1))&gt;1,0,(1-(LOG(100*'2019'!D61+1)/LOG(100+1)))), 1)</f>
        <v>1</v>
      </c>
      <c r="E61" s="203">
        <f>IF(ISNUMBER('2019'!E61),IF('2019'!E61/100&gt;1,1,'2019'!E61/100),"XXX")</f>
        <v>0.41249536597499997</v>
      </c>
      <c r="F61" s="202">
        <f>IF(ISNUMBER('2019'!F61),(1-(('2019'!F61-1)/4)),"XXX")</f>
        <v>0.25</v>
      </c>
      <c r="G61" s="202">
        <f>IF(ISNUMBER('2019'!G61),(1-('2019'!G61/10)),"XXX")</f>
        <v>0.30999999999999994</v>
      </c>
      <c r="H61" s="195">
        <f t="shared" si="1"/>
        <v>0.44449907319499998</v>
      </c>
      <c r="I61" s="203">
        <f>IF(ISNUMBER('2019'!H61),'2019'!H61,"XXX")</f>
        <v>0.57397865924039482</v>
      </c>
      <c r="J61" s="203">
        <f>IF(ISNUMBER('2019'!I61),'2019'!I61,"XXX")</f>
        <v>0.32440000000000002</v>
      </c>
      <c r="K61" s="203">
        <f>IF(ISNUMBER('2019'!J61),IF(('2019'!J61/5)&gt;1,1,'2019'!J61/5),"XXX")</f>
        <v>0.87173199999999995</v>
      </c>
      <c r="L61" s="203">
        <f>IF(ISNUMBER('2019'!K61),'2019'!K61,"XXX")</f>
        <v>0.48624949449999993</v>
      </c>
      <c r="M61" s="203">
        <f>IF(ISNUMBER('2019'!L61),IF(('2019'!L61/5)&gt;1,1,'2019'!L61/5),"XXX")</f>
        <v>0.57053136799999993</v>
      </c>
      <c r="N61" s="203">
        <f>IF(ISNUMBER('2019'!M61),(1-('2019'!M61/100)),"XXX")</f>
        <v>0.47390903470000001</v>
      </c>
      <c r="O61" s="203">
        <f>IF(ISNUMBER('2019'!N61),IF(('2019'!N61/10)&gt;1,1,'2019'!N61/10),"XXX")</f>
        <v>0.04</v>
      </c>
      <c r="P61" s="203">
        <f>IF(ISNUMBER('2019'!O61),('2019'!O61/100),"XXX")</f>
        <v>0.107</v>
      </c>
      <c r="Q61" s="203">
        <f>IF(ISNUMBER('2019'!P61),'2019'!P61,"XXX")</f>
        <v>8.5620498657226568E-2</v>
      </c>
      <c r="R61" s="203">
        <f>IF(ISNUMBER('2019'!Q61),('2019'!Q61/100),"XXX")</f>
        <v>0.182</v>
      </c>
      <c r="S61" s="203">
        <f>IF(ISNUMBER('2019'!R61),('2019'!R61/100),"XXX")</f>
        <v>0.49820619999999999</v>
      </c>
      <c r="T61" s="203">
        <f>IF(ISNUMBER('2019'!S61),(1-('2019'!S61/100)),"XXX")</f>
        <v>0.88500000000000001</v>
      </c>
      <c r="U61" s="203">
        <f>IF(ISNUMBER('2019'!T61),'2019'!T61,"XXX")</f>
        <v>0.49111807611111113</v>
      </c>
      <c r="V61" s="203">
        <f>IF(ISNUMBER('2019'!U61),'2019'!U61,"XXX")</f>
        <v>0.28999999999999998</v>
      </c>
      <c r="W61" s="203">
        <f>IF(ISNUMBER('2019'!V61),'2019'!V61,"XXX")</f>
        <v>0.48394245570370376</v>
      </c>
      <c r="X61" s="203">
        <f>IF(ISNUMBER('2019'!W61),'2019'!W61,"XXX")</f>
        <v>0.40025327603333333</v>
      </c>
      <c r="Y61" s="129">
        <f t="shared" si="2"/>
        <v>0.42274631643411059</v>
      </c>
      <c r="Z61" s="202">
        <f>'2019'!X61</f>
        <v>0.38</v>
      </c>
      <c r="AA61" s="203">
        <f>('2019'!Y61+2.5)/5</f>
        <v>0.40208444600000004</v>
      </c>
      <c r="AB61" s="196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>
      <c r="A62" s="19" t="s">
        <v>71</v>
      </c>
      <c r="B62" s="19" t="s">
        <v>71</v>
      </c>
      <c r="C62" s="202">
        <f>IF(ISNUMBER('2019'!C62),(1-PRODUCT('2019'!C62,0.1)),"XXX")</f>
        <v>0.57999999999999996</v>
      </c>
      <c r="D62" s="202">
        <f>IFERROR(IF((LOG(100*'2019'!D62+1)/LOG(100+1))&gt;1,0,(1-(LOG(100*'2019'!D62+1)/LOG(100+1)))), 1)</f>
        <v>1</v>
      </c>
      <c r="E62" s="203">
        <f>IF(ISNUMBER('2019'!E62),IF('2019'!E62/100&gt;1,1,'2019'!E62/100),"XXX")</f>
        <v>0.77752856534929382</v>
      </c>
      <c r="F62" s="202">
        <f>IF(ISNUMBER('2019'!F62),(1-(('2019'!F62-1)/4)),"XXX")</f>
        <v>1</v>
      </c>
      <c r="G62" s="202">
        <f>IF(ISNUMBER('2019'!G62),(1-('2019'!G62/10)),"XXX")</f>
        <v>0.47</v>
      </c>
      <c r="H62" s="195">
        <f t="shared" si="1"/>
        <v>0.76550571306985871</v>
      </c>
      <c r="I62" s="203">
        <f>IF(ISNUMBER('2019'!H62),'2019'!H62,"XXX")</f>
        <v>0.80678337593308125</v>
      </c>
      <c r="J62" s="203">
        <f>IF(ISNUMBER('2019'!I62),'2019'!I62,"XXX")</f>
        <v>0.72550000000000003</v>
      </c>
      <c r="K62" s="203">
        <f>IF(ISNUMBER('2019'!J62),IF(('2019'!J62/5)&gt;1,1,'2019'!J62/5),"XXX")</f>
        <v>0.481686</v>
      </c>
      <c r="L62" s="203">
        <f>IF(ISNUMBER('2019'!K62),'2019'!K62,"XXX")</f>
        <v>0.69245134991666679</v>
      </c>
      <c r="M62" s="203">
        <f>IF(ISNUMBER('2019'!L62),IF(('2019'!L62/5)&gt;1,1,'2019'!L62/5),"XXX")</f>
        <v>0.86337728600000008</v>
      </c>
      <c r="N62" s="203">
        <f>IF(ISNUMBER('2019'!M62),(1-('2019'!M62/100)),"XXX")</f>
        <v>0.71840438839999998</v>
      </c>
      <c r="O62" s="203">
        <f>IF(ISNUMBER('2019'!N62),IF(('2019'!N62/10)&gt;1,1,'2019'!N62/10),"XXX")</f>
        <v>1</v>
      </c>
      <c r="P62" s="203">
        <f>IF(ISNUMBER('2019'!O62),('2019'!O62/100),"XXX")</f>
        <v>0.90500000000000003</v>
      </c>
      <c r="Q62" s="203">
        <f>IF(ISNUMBER('2019'!P62),'2019'!P62,"XXX")</f>
        <v>0.36997637748718259</v>
      </c>
      <c r="R62" s="203">
        <f>IF(ISNUMBER('2019'!Q62),('2019'!Q62/100),"XXX")</f>
        <v>0.56000000000000005</v>
      </c>
      <c r="S62" s="203">
        <f>IF(ISNUMBER('2019'!R62),('2019'!R62/100),"XXX")</f>
        <v>0.8917212000000001</v>
      </c>
      <c r="T62" s="203">
        <f>IF(ISNUMBER('2019'!S62),(1-('2019'!S62/100)),"XXX")</f>
        <v>1</v>
      </c>
      <c r="U62" s="203">
        <f>IF(ISNUMBER('2019'!T62),'2019'!T62,"XXX")</f>
        <v>0.62545388011111103</v>
      </c>
      <c r="V62" s="203">
        <f>IF(ISNUMBER('2019'!U62),'2019'!U62,"XXX")</f>
        <v>0.46</v>
      </c>
      <c r="W62" s="203">
        <f>IF(ISNUMBER('2019'!V62),'2019'!V62,"XXX")</f>
        <v>0.44858882603703704</v>
      </c>
      <c r="X62" s="203">
        <f>IF(ISNUMBER('2019'!W62),'2019'!W62,"XXX")</f>
        <v>0.4809036321222222</v>
      </c>
      <c r="Y62" s="129">
        <f t="shared" si="2"/>
        <v>0.68936539475045633</v>
      </c>
      <c r="Z62" s="202">
        <f>'2019'!X62</f>
        <v>0.46</v>
      </c>
      <c r="AA62" s="203">
        <f>('2019'!Y62+2.5)/5</f>
        <v>0.58278952839999998</v>
      </c>
      <c r="AB62" s="196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>
      <c r="A63" s="19" t="s">
        <v>72</v>
      </c>
      <c r="B63" s="19" t="s">
        <v>72</v>
      </c>
      <c r="C63" s="202">
        <f>IF(ISNUMBER('2019'!C63),(1-PRODUCT('2019'!C63,0.1)),"XXX")</f>
        <v>0.62</v>
      </c>
      <c r="D63" s="202">
        <f>IFERROR(IF((LOG(100*'2019'!D63+1)/LOG(100+1))&gt;1,0,(1-(LOG(100*'2019'!D63+1)/LOG(100+1)))), 1)</f>
        <v>1</v>
      </c>
      <c r="E63" s="203">
        <f>IF(ISNUMBER('2019'!E63),IF('2019'!E63/100&gt;1,1,'2019'!E63/100),"XXX")</f>
        <v>0.95420919367655377</v>
      </c>
      <c r="F63" s="202" t="str">
        <f>IF(ISNUMBER('2019'!F63),(1-(('2019'!F63-1)/4)),"XXX")</f>
        <v>XXX</v>
      </c>
      <c r="G63" s="202">
        <f>IF(ISNUMBER('2019'!G63),(1-('2019'!G63/10)),"XXX")</f>
        <v>0.9</v>
      </c>
      <c r="H63" s="195">
        <f t="shared" si="1"/>
        <v>0.86855229841913839</v>
      </c>
      <c r="I63" s="203">
        <f>IF(ISNUMBER('2019'!H63),'2019'!H63,"XXX")</f>
        <v>0.7636254070364521</v>
      </c>
      <c r="J63" s="203">
        <f>IF(ISNUMBER('2019'!I63),'2019'!I63,"XXX")</f>
        <v>0.98380000000000001</v>
      </c>
      <c r="K63" s="203">
        <f>IF(ISNUMBER('2019'!J63),IF(('2019'!J63/5)&gt;1,1,'2019'!J63/5),"XXX")</f>
        <v>0.86569400000000007</v>
      </c>
      <c r="L63" s="203">
        <f>IF(ISNUMBER('2019'!K63),'2019'!K63,"XXX")</f>
        <v>0.79982530674999996</v>
      </c>
      <c r="M63" s="203">
        <f>IF(ISNUMBER('2019'!L63),IF(('2019'!L63/5)&gt;1,1,'2019'!L63/5),"XXX")</f>
        <v>1</v>
      </c>
      <c r="N63" s="203">
        <f>IF(ISNUMBER('2019'!M63),(1-('2019'!M63/100)),"XXX")</f>
        <v>0.84537718770000003</v>
      </c>
      <c r="O63" s="203">
        <f>IF(ISNUMBER('2019'!N63),IF(('2019'!N63/10)&gt;1,1,'2019'!N63/10),"XXX")</f>
        <v>0.99</v>
      </c>
      <c r="P63" s="203">
        <f>IF(ISNUMBER('2019'!O63),('2019'!O63/100),"XXX")</f>
        <v>0.71400000000000008</v>
      </c>
      <c r="Q63" s="203">
        <f>IF(ISNUMBER('2019'!P63),'2019'!P63,"XXX")</f>
        <v>1</v>
      </c>
      <c r="R63" s="203" t="str">
        <f>IF(ISNUMBER('2019'!Q63),('2019'!Q63/100),"XXX")</f>
        <v>XXX</v>
      </c>
      <c r="S63" s="203">
        <f>IF(ISNUMBER('2019'!R63),('2019'!R63/100),"XXX")</f>
        <v>0.8837971</v>
      </c>
      <c r="T63" s="203">
        <f>IF(ISNUMBER('2019'!S63),(1-('2019'!S63/100)),"XXX")</f>
        <v>1</v>
      </c>
      <c r="U63" s="203">
        <f>IF(ISNUMBER('2019'!T63),'2019'!T63,"XXX")</f>
        <v>0.82046242822222215</v>
      </c>
      <c r="V63" s="203">
        <f>IF(ISNUMBER('2019'!U63),'2019'!U63,"XXX")</f>
        <v>0.76</v>
      </c>
      <c r="W63" s="203">
        <f>IF(ISNUMBER('2019'!V63),'2019'!V63,"XXX")</f>
        <v>0.58962103612962968</v>
      </c>
      <c r="X63" s="203">
        <f>IF(ISNUMBER('2019'!W63),'2019'!W63,"XXX")</f>
        <v>0.62778006662222219</v>
      </c>
      <c r="Y63" s="129">
        <f t="shared" si="2"/>
        <v>0.85274890827878302</v>
      </c>
      <c r="Z63" s="202">
        <f>'2019'!X63</f>
        <v>0.86</v>
      </c>
      <c r="AA63" s="203">
        <f>('2019'!Y63+2.5)/5</f>
        <v>0.77203435900000006</v>
      </c>
      <c r="AB63" s="196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>
      <c r="A64" s="19" t="s">
        <v>73</v>
      </c>
      <c r="B64" s="19" t="s">
        <v>73</v>
      </c>
      <c r="C64" s="202">
        <f>IF(ISNUMBER('2019'!C64),(1-PRODUCT('2019'!C64,0.1)),"XXX")</f>
        <v>0.49</v>
      </c>
      <c r="D64" s="202">
        <f>IFERROR(IF((LOG(100*'2019'!D64+1)/LOG(100+1))&gt;1,0,(1-(LOG(100*'2019'!D64+1)/LOG(100+1)))), 1)</f>
        <v>0.93907520008006273</v>
      </c>
      <c r="E64" s="203">
        <f>IF(ISNUMBER('2019'!E64),IF('2019'!E64/100&gt;1,1,'2019'!E64/100),"XXX")</f>
        <v>0.56376831346101697</v>
      </c>
      <c r="F64" s="202">
        <f>IF(ISNUMBER('2019'!F64),(1-(('2019'!F64-1)/4)),"XXX")</f>
        <v>0.25</v>
      </c>
      <c r="G64" s="202">
        <f>IF(ISNUMBER('2019'!G64),(1-('2019'!G64/10)),"XXX")</f>
        <v>0.44000000000000006</v>
      </c>
      <c r="H64" s="195">
        <f t="shared" si="1"/>
        <v>0.53656870270821588</v>
      </c>
      <c r="I64" s="203">
        <f>IF(ISNUMBER('2019'!H64),'2019'!H64,"XXX")</f>
        <v>0.68092957110814212</v>
      </c>
      <c r="J64" s="203">
        <f>IF(ISNUMBER('2019'!I64),'2019'!I64,"XXX")</f>
        <v>0.35149999999999998</v>
      </c>
      <c r="K64" s="203">
        <f>IF(ISNUMBER('2019'!J64),IF(('2019'!J64/5)&gt;1,1,'2019'!J64/5),"XXX")</f>
        <v>0.53636200000000001</v>
      </c>
      <c r="L64" s="203">
        <f>IF(ISNUMBER('2019'!K64),'2019'!K64,"XXX")</f>
        <v>0.40291198487500002</v>
      </c>
      <c r="M64" s="203">
        <f>IF(ISNUMBER('2019'!L64),IF(('2019'!L64/5)&gt;1,1,'2019'!L64/5),"XXX")</f>
        <v>0.19765848</v>
      </c>
      <c r="N64" s="203">
        <f>IF(ISNUMBER('2019'!M64),(1-('2019'!M64/100)),"XXX")</f>
        <v>0.45218364719999993</v>
      </c>
      <c r="O64" s="203">
        <f>IF(ISNUMBER('2019'!N64),IF(('2019'!N64/10)&gt;1,1,'2019'!N64/10),"XXX")</f>
        <v>0.13999999999999999</v>
      </c>
      <c r="P64" s="203">
        <f>IF(ISNUMBER('2019'!O64),('2019'!O64/100),"XXX")</f>
        <v>0.42499999999999999</v>
      </c>
      <c r="Q64" s="203">
        <f>IF(ISNUMBER('2019'!P64),'2019'!P64,"XXX")</f>
        <v>0.29923396110534667</v>
      </c>
      <c r="R64" s="203">
        <f>IF(ISNUMBER('2019'!Q64),('2019'!Q64/100),"XXX")</f>
        <v>0.16399999999999998</v>
      </c>
      <c r="S64" s="203">
        <f>IF(ISNUMBER('2019'!R64),('2019'!R64/100),"XXX")</f>
        <v>0.24545709999999998</v>
      </c>
      <c r="T64" s="203">
        <f>IF(ISNUMBER('2019'!S64),(1-('2019'!S64/100)),"XXX")</f>
        <v>0.9143</v>
      </c>
      <c r="U64" s="203">
        <f>IF(ISNUMBER('2019'!T64),'2019'!T64,"XXX")</f>
        <v>0.47772183421111114</v>
      </c>
      <c r="V64" s="203">
        <f>IF(ISNUMBER('2019'!U64),'2019'!U64,"XXX")</f>
        <v>0.41</v>
      </c>
      <c r="W64" s="203">
        <f>IF(ISNUMBER('2019'!V64),'2019'!V64,"XXX")</f>
        <v>0.56888719844444435</v>
      </c>
      <c r="X64" s="203">
        <f>IF(ISNUMBER('2019'!W64),'2019'!W64,"XXX")</f>
        <v>0.66376382113333332</v>
      </c>
      <c r="Y64" s="129">
        <f t="shared" si="2"/>
        <v>0.43311934987983614</v>
      </c>
      <c r="Z64" s="202">
        <f>'2019'!X64</f>
        <v>0.46</v>
      </c>
      <c r="AA64" s="203">
        <f>('2019'!Y64+2.5)/5</f>
        <v>0.56788909440000002</v>
      </c>
      <c r="AB64" s="196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>
      <c r="A65" s="19" t="s">
        <v>74</v>
      </c>
      <c r="B65" s="19" t="s">
        <v>74</v>
      </c>
      <c r="C65" s="202">
        <f>IF(ISNUMBER('2019'!C65),(1-PRODUCT('2019'!C65,0.1)),"XXX")</f>
        <v>0.54</v>
      </c>
      <c r="D65" s="202">
        <f>IFERROR(IF((LOG(100*'2019'!D65+1)/LOG(100+1))&gt;1,0,(1-(LOG(100*'2019'!D65+1)/LOG(100+1)))), 1)</f>
        <v>0.99205413095619388</v>
      </c>
      <c r="E65" s="203">
        <f>IF(ISNUMBER('2019'!E65),IF('2019'!E65/100&gt;1,1,'2019'!E65/100),"XXX")</f>
        <v>0.77215302863333335</v>
      </c>
      <c r="F65" s="202">
        <f>IF(ISNUMBER('2019'!F65),(1-(('2019'!F65-1)/4)),"XXX")</f>
        <v>0.5</v>
      </c>
      <c r="G65" s="202">
        <f>IF(ISNUMBER('2019'!G65),(1-('2019'!G65/10)),"XXX")</f>
        <v>0.30000000000000004</v>
      </c>
      <c r="H65" s="195">
        <f t="shared" si="1"/>
        <v>0.62084143191790542</v>
      </c>
      <c r="I65" s="203">
        <f>IF(ISNUMBER('2019'!H65),'2019'!H65,"XXX")</f>
        <v>0.67734737162791248</v>
      </c>
      <c r="J65" s="203">
        <f>IF(ISNUMBER('2019'!I65),'2019'!I65,"XXX")</f>
        <v>0.56689999999999996</v>
      </c>
      <c r="K65" s="203">
        <f>IF(ISNUMBER('2019'!J65),IF(('2019'!J65/5)&gt;1,1,'2019'!J65/5),"XXX")</f>
        <v>0.49880800000000003</v>
      </c>
      <c r="L65" s="203">
        <f>IF(ISNUMBER('2019'!K65),'2019'!K65,"XXX")</f>
        <v>0.69256321591666659</v>
      </c>
      <c r="M65" s="203">
        <f>IF(ISNUMBER('2019'!L65),IF(('2019'!L65/5)&gt;1,1,'2019'!L65/5),"XXX")</f>
        <v>0.28431565800000003</v>
      </c>
      <c r="N65" s="203">
        <f>IF(ISNUMBER('2019'!M65),(1-('2019'!M65/100)),"XXX")</f>
        <v>0.65238441469999997</v>
      </c>
      <c r="O65" s="203">
        <f>IF(ISNUMBER('2019'!N65),IF(('2019'!N65/10)&gt;1,1,'2019'!N65/10),"XXX")</f>
        <v>0.13</v>
      </c>
      <c r="P65" s="203">
        <f>IF(ISNUMBER('2019'!O65),('2019'!O65/100),"XXX")</f>
        <v>0.14099999999999999</v>
      </c>
      <c r="Q65" s="203">
        <f>IF(ISNUMBER('2019'!P65),'2019'!P65,"XXX")</f>
        <v>0.1104079008102417</v>
      </c>
      <c r="R65" s="203">
        <f>IF(ISNUMBER('2019'!Q65),('2019'!Q65/100),"XXX")</f>
        <v>0.16500000000000001</v>
      </c>
      <c r="S65" s="203">
        <f>IF(ISNUMBER('2019'!R65),('2019'!R65/100),"XXX")</f>
        <v>0.48254409999999998</v>
      </c>
      <c r="T65" s="203">
        <f>IF(ISNUMBER('2019'!S65),(1-('2019'!S65/100)),"XXX")</f>
        <v>0.96819999999999995</v>
      </c>
      <c r="U65" s="203">
        <f>IF(ISNUMBER('2019'!T65),'2019'!T65,"XXX")</f>
        <v>0.5640038596111111</v>
      </c>
      <c r="V65" s="203">
        <f>IF(ISNUMBER('2019'!U65),'2019'!U65,"XXX")</f>
        <v>0.38</v>
      </c>
      <c r="W65" s="203">
        <f>IF(ISNUMBER('2019'!V65),'2019'!V65,"XXX")</f>
        <v>0.57008097792592594</v>
      </c>
      <c r="X65" s="203">
        <f>IF(ISNUMBER('2019'!W65),'2019'!W65,"XXX")</f>
        <v>0.54562736218888885</v>
      </c>
      <c r="Y65" s="129">
        <f t="shared" si="2"/>
        <v>0.46432392879879658</v>
      </c>
      <c r="Z65" s="202">
        <f>'2019'!X65</f>
        <v>0.622</v>
      </c>
      <c r="AA65" s="203">
        <f>('2019'!Y65+2.5)/5</f>
        <v>0.54091064339999995</v>
      </c>
      <c r="AB65" s="196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>
      <c r="A66" s="19" t="s">
        <v>190</v>
      </c>
      <c r="B66" s="19" t="s">
        <v>190</v>
      </c>
      <c r="C66" s="202">
        <f>IF(ISNUMBER('2019'!C66),(1-PRODUCT('2019'!C66,0.1)),"XXX")</f>
        <v>0.32999999999999996</v>
      </c>
      <c r="D66" s="202">
        <f>IFERROR(IF((LOG(100*'2019'!D66+1)/LOG(100+1))&gt;1,0,(1-(LOG(100*'2019'!D66+1)/LOG(100+1)))), 1)</f>
        <v>0.96502023874428078</v>
      </c>
      <c r="E66" s="203">
        <f>IF(ISNUMBER('2019'!E66),IF('2019'!E66/100&gt;1,1,'2019'!E66/100),"XXX")</f>
        <v>0.72820916535762703</v>
      </c>
      <c r="F66" s="202">
        <f>IF(ISNUMBER('2019'!F66),(1-(('2019'!F66-1)/4)),"XXX")</f>
        <v>0.25</v>
      </c>
      <c r="G66" s="202">
        <f>IF(ISNUMBER('2019'!G66),(1-('2019'!G66/10)),"XXX")</f>
        <v>0.10999999999999999</v>
      </c>
      <c r="H66" s="195">
        <f t="shared" si="1"/>
        <v>0.47664588082038162</v>
      </c>
      <c r="I66" s="203">
        <f>IF(ISNUMBER('2019'!H66),'2019'!H66,"XXX")</f>
        <v>0.64761431283261917</v>
      </c>
      <c r="J66" s="203">
        <f>IF(ISNUMBER('2019'!I66),'2019'!I66,"XXX")</f>
        <v>0.621</v>
      </c>
      <c r="K66" s="203">
        <f>IF(ISNUMBER('2019'!J66),IF(('2019'!J66/5)&gt;1,1,'2019'!J66/5),"XXX")</f>
        <v>0.53377399999999997</v>
      </c>
      <c r="L66" s="203">
        <f>IF(ISNUMBER('2019'!K66),'2019'!K66,"XXX")</f>
        <v>0.401851455375</v>
      </c>
      <c r="M66" s="203">
        <f>IF(ISNUMBER('2019'!L66),IF(('2019'!L66/5)&gt;1,1,'2019'!L66/5),"XXX")</f>
        <v>0.66440286599999998</v>
      </c>
      <c r="N66" s="203">
        <f>IF(ISNUMBER('2019'!M66),(1-('2019'!M66/100)),"XXX")</f>
        <v>0.60506252289999995</v>
      </c>
      <c r="O66" s="203">
        <f>IF(ISNUMBER('2019'!N66),IF(('2019'!N66/10)&gt;1,1,'2019'!N66/10),"XXX")</f>
        <v>1</v>
      </c>
      <c r="P66" s="203">
        <f>IF(ISNUMBER('2019'!O66),('2019'!O66/100),"XXX")</f>
        <v>0.21299999999999999</v>
      </c>
      <c r="Q66" s="203" t="str">
        <f>IF(ISNUMBER('2019'!P66),'2019'!P66,"XXX")</f>
        <v>XXX</v>
      </c>
      <c r="R66" s="203">
        <f>IF(ISNUMBER('2019'!Q66),('2019'!Q66/100),"XXX")</f>
        <v>9.3000000000000013E-2</v>
      </c>
      <c r="S66" s="203">
        <f>IF(ISNUMBER('2019'!R66),('2019'!R66/100),"XXX")</f>
        <v>0.55038319999999996</v>
      </c>
      <c r="T66" s="203">
        <f>IF(ISNUMBER('2019'!S66),(1-('2019'!S66/100)),"XXX")</f>
        <v>0.99770000000000003</v>
      </c>
      <c r="U66" s="203">
        <f>IF(ISNUMBER('2019'!T66),'2019'!T66,"XXX")</f>
        <v>0.40366076094444447</v>
      </c>
      <c r="V66" s="203">
        <f>IF(ISNUMBER('2019'!U66),'2019'!U66,"XXX")</f>
        <v>0.28000000000000003</v>
      </c>
      <c r="W66" s="203">
        <f>IF(ISNUMBER('2019'!V66),'2019'!V66,"XXX")</f>
        <v>0.43397312255555553</v>
      </c>
      <c r="X66" s="203">
        <f>IF(ISNUMBER('2019'!W66),'2019'!W66,"XXX")</f>
        <v>0.34843626290000002</v>
      </c>
      <c r="Y66" s="129">
        <f t="shared" si="2"/>
        <v>0.49292865646922618</v>
      </c>
      <c r="Z66" s="202">
        <f>'2019'!X66</f>
        <v>0.20699999999999999</v>
      </c>
      <c r="AA66" s="203">
        <f>('2019'!Y66+2.5)/5</f>
        <v>0.24136993879999999</v>
      </c>
      <c r="AB66" s="196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>
      <c r="A67" s="19" t="s">
        <v>76</v>
      </c>
      <c r="B67" s="19" t="s">
        <v>76</v>
      </c>
      <c r="C67" s="202">
        <f>IF(ISNUMBER('2019'!C67),(1-PRODUCT('2019'!C67,0.1)),"XXX")</f>
        <v>8.9999999999999969E-2</v>
      </c>
      <c r="D67" s="202">
        <f>IFERROR(IF((LOG(100*'2019'!D67+1)/LOG(100+1))&gt;1,0,(1-(LOG(100*'2019'!D67+1)/LOG(100+1)))), 1)</f>
        <v>0.19994410283246733</v>
      </c>
      <c r="E67" s="203" t="str">
        <f>IF(ISNUMBER('2019'!E67),IF('2019'!E67/100&gt;1,1,'2019'!E67/100),"XXX")</f>
        <v>XXX</v>
      </c>
      <c r="F67" s="202">
        <f>IF(ISNUMBER('2019'!F67),(1-(('2019'!F67-1)/4)),"XXX")</f>
        <v>0</v>
      </c>
      <c r="G67" s="202">
        <f>IF(ISNUMBER('2019'!G67),(1-('2019'!G67/10)),"XXX")</f>
        <v>0.19000000000000006</v>
      </c>
      <c r="H67" s="195">
        <f t="shared" si="1"/>
        <v>0.11998602570811684</v>
      </c>
      <c r="I67" s="203" t="str">
        <f>IF(ISNUMBER('2019'!H67),'2019'!H67,"XXX")</f>
        <v>XXX</v>
      </c>
      <c r="J67" s="203">
        <f>IF(ISNUMBER('2019'!I67),'2019'!I67,"XXX")</f>
        <v>0.53700000000000003</v>
      </c>
      <c r="K67" s="203" t="str">
        <f>IF(ISNUMBER('2019'!J67),IF(('2019'!J67/5)&gt;1,1,'2019'!J67/5),"XXX")</f>
        <v>XXX</v>
      </c>
      <c r="L67" s="203" t="str">
        <f>IF(ISNUMBER('2019'!K67),'2019'!K67,"XXX")</f>
        <v>XXX</v>
      </c>
      <c r="M67" s="203">
        <f>IF(ISNUMBER('2019'!L67),IF(('2019'!L67/5)&gt;1,1,'2019'!L67/5),"XXX")</f>
        <v>0.44203495999999998</v>
      </c>
      <c r="N67" s="203">
        <f>IF(ISNUMBER('2019'!M67),(1-('2019'!M67/100)),"XXX")</f>
        <v>0.49903034209999997</v>
      </c>
      <c r="O67" s="203">
        <f>IF(ISNUMBER('2019'!N67),IF(('2019'!N67/10)&gt;1,1,'2019'!N67/10),"XXX")</f>
        <v>0.76</v>
      </c>
      <c r="P67" s="203">
        <f>IF(ISNUMBER('2019'!O67),('2019'!O67/100),"XXX")</f>
        <v>0.33100000000000002</v>
      </c>
      <c r="Q67" s="203">
        <f>IF(ISNUMBER('2019'!P67),'2019'!P67,"XXX")</f>
        <v>0.29656302928924561</v>
      </c>
      <c r="R67" s="203">
        <f>IF(ISNUMBER('2019'!Q67),('2019'!Q67/100),"XXX")</f>
        <v>0.26899999999999996</v>
      </c>
      <c r="S67" s="203">
        <f>IF(ISNUMBER('2019'!R67),('2019'!R67/100),"XXX")</f>
        <v>0.77518680000000006</v>
      </c>
      <c r="T67" s="203">
        <f>IF(ISNUMBER('2019'!S67),(1-('2019'!S67/100)),"XXX")</f>
        <v>0.99619999999999997</v>
      </c>
      <c r="U67" s="203" t="str">
        <f>IF(ISNUMBER('2019'!T67),'2019'!T67,"XXX")</f>
        <v>XXX</v>
      </c>
      <c r="V67" s="203" t="str">
        <f>IF(ISNUMBER('2019'!U67),'2019'!U67,"XXX")</f>
        <v>XXX</v>
      </c>
      <c r="W67" s="203" t="str">
        <f>IF(ISNUMBER('2019'!V67),'2019'!V67,"XXX")</f>
        <v>XXX</v>
      </c>
      <c r="X67" s="203" t="str">
        <f>IF(ISNUMBER('2019'!W67),'2019'!W67,"XXX")</f>
        <v>XXX</v>
      </c>
      <c r="Y67" s="129">
        <f t="shared" si="2"/>
        <v>0.54430151313892461</v>
      </c>
      <c r="Z67" s="202">
        <f>'2019'!X67</f>
        <v>0.39300000000000002</v>
      </c>
      <c r="AA67" s="203">
        <f>('2019'!Y67+2.5)/5</f>
        <v>0.3246492386</v>
      </c>
      <c r="AB67" s="196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>
      <c r="A68" s="19" t="s">
        <v>77</v>
      </c>
      <c r="B68" s="19" t="s">
        <v>77</v>
      </c>
      <c r="C68" s="202">
        <f>IF(ISNUMBER('2019'!C68),(1-PRODUCT('2019'!C68,0.1)),"XXX")</f>
        <v>0.88</v>
      </c>
      <c r="D68" s="202">
        <f>IFERROR(IF((LOG(100*'2019'!D68+1)/LOG(100+1))&gt;1,0,(1-(LOG(100*'2019'!D68+1)/LOG(100+1)))), 1)</f>
        <v>1</v>
      </c>
      <c r="E68" s="203">
        <f>IF(ISNUMBER('2019'!E68),IF('2019'!E68/100&gt;1,1,'2019'!E68/100),"XXX")</f>
        <v>0.87204428700988701</v>
      </c>
      <c r="F68" s="202">
        <f>IF(ISNUMBER('2019'!F68),(1-(('2019'!F68-1)/4)),"XXX")</f>
        <v>1</v>
      </c>
      <c r="G68" s="202">
        <f>IF(ISNUMBER('2019'!G68),(1-('2019'!G68/10)),"XXX")</f>
        <v>0.82000000000000006</v>
      </c>
      <c r="H68" s="195">
        <f t="shared" ref="H68:H131" si="7">AVERAGE(C68:G68)</f>
        <v>0.91440885740197742</v>
      </c>
      <c r="I68" s="203">
        <f>IF(ISNUMBER('2019'!H68),'2019'!H68,"XXX")</f>
        <v>0.76978331460972749</v>
      </c>
      <c r="J68" s="203">
        <f>IF(ISNUMBER('2019'!I68),'2019'!I68,"XXX")</f>
        <v>0.81</v>
      </c>
      <c r="K68" s="203">
        <f>IF(ISNUMBER('2019'!J68),IF(('2019'!J68/5)&gt;1,1,'2019'!J68/5),"XXX")</f>
        <v>0.45936000000000005</v>
      </c>
      <c r="L68" s="203">
        <f>IF(ISNUMBER('2019'!K68),'2019'!K68,"XXX")</f>
        <v>0.67984646158333328</v>
      </c>
      <c r="M68" s="203">
        <f>IF(ISNUMBER('2019'!L68),IF(('2019'!L68/5)&gt;1,1,'2019'!L68/5),"XXX")</f>
        <v>0.99626016600000011</v>
      </c>
      <c r="N68" s="203">
        <f>IF(ISNUMBER('2019'!M68),(1-('2019'!M68/100)),"XXX")</f>
        <v>0.88284434320000005</v>
      </c>
      <c r="O68" s="203">
        <f>IF(ISNUMBER('2019'!N68),IF(('2019'!N68/10)&gt;1,1,'2019'!N68/10),"XXX")</f>
        <v>0.9</v>
      </c>
      <c r="P68" s="203">
        <f>IF(ISNUMBER('2019'!O68),('2019'!O68/100),"XXX")</f>
        <v>1</v>
      </c>
      <c r="Q68" s="203" t="str">
        <f>IF(ISNUMBER('2019'!P68),'2019'!P68,"XXX")</f>
        <v>XXX</v>
      </c>
      <c r="R68" s="203">
        <f>IF(ISNUMBER('2019'!Q68),('2019'!Q68/100),"XXX")</f>
        <v>0.73799999999999999</v>
      </c>
      <c r="S68" s="203">
        <f>IF(ISNUMBER('2019'!R68),('2019'!R68/100),"XXX")</f>
        <v>0.8559658</v>
      </c>
      <c r="T68" s="203">
        <f>IF(ISNUMBER('2019'!S68),(1-('2019'!S68/100)),"XXX")</f>
        <v>1</v>
      </c>
      <c r="U68" s="203">
        <f>IF(ISNUMBER('2019'!T68),'2019'!T68,"XXX")</f>
        <v>0.75393169188888876</v>
      </c>
      <c r="V68" s="203">
        <f>IF(ISNUMBER('2019'!U68),'2019'!U68,"XXX")</f>
        <v>0.73</v>
      </c>
      <c r="W68" s="203">
        <f>IF(ISNUMBER('2019'!V68),'2019'!V68,"XXX")</f>
        <v>0.59142054451851855</v>
      </c>
      <c r="X68" s="203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202">
        <f>'2019'!X68</f>
        <v>0.876</v>
      </c>
      <c r="AA68" s="203">
        <f>('2019'!Y68+2.5)/5</f>
        <v>0.772196722</v>
      </c>
      <c r="AB68" s="196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>
      <c r="A69" s="19" t="s">
        <v>78</v>
      </c>
      <c r="B69" s="19" t="s">
        <v>78</v>
      </c>
      <c r="C69" s="202">
        <f>IF(ISNUMBER('2019'!C69),(1-PRODUCT('2019'!C69,0.1)),"XXX")</f>
        <v>0.25</v>
      </c>
      <c r="D69" s="202">
        <f>IFERROR(IF((LOG(100*'2019'!D69+1)/LOG(100+1))&gt;1,0,(1-(LOG(100*'2019'!D69+1)/LOG(100+1)))), 1)</f>
        <v>0.60883367730198912</v>
      </c>
      <c r="E69" s="203">
        <f>IF(ISNUMBER('2019'!E69),IF('2019'!E69/100&gt;1,1,'2019'!E69/100),"XXX")</f>
        <v>0.82425133545098872</v>
      </c>
      <c r="F69" s="202">
        <f>IF(ISNUMBER('2019'!F69),(1-(('2019'!F69-1)/4)),"XXX")</f>
        <v>0.5</v>
      </c>
      <c r="G69" s="202">
        <f>IF(ISNUMBER('2019'!G69),(1-('2019'!G69/10)),"XXX")</f>
        <v>0.30999999999999994</v>
      </c>
      <c r="H69" s="195">
        <f t="shared" si="7"/>
        <v>0.4986170025505956</v>
      </c>
      <c r="I69" s="203">
        <f>IF(ISNUMBER('2019'!H69),'2019'!H69,"XXX")</f>
        <v>0.83039395327262266</v>
      </c>
      <c r="J69" s="203">
        <f>IF(ISNUMBER('2019'!I69),'2019'!I69,"XXX")</f>
        <v>0.86890000000000001</v>
      </c>
      <c r="K69" s="203">
        <f>IF(ISNUMBER('2019'!J69),IF(('2019'!J69/5)&gt;1,1,'2019'!J69/5),"XXX")</f>
        <v>0.85139799999999999</v>
      </c>
      <c r="L69" s="203">
        <f>IF(ISNUMBER('2019'!K69),'2019'!K69,"XXX")</f>
        <v>0.75774165783333336</v>
      </c>
      <c r="M69" s="203">
        <f>IF(ISNUMBER('2019'!L69),IF(('2019'!L69/5)&gt;1,1,'2019'!L69/5),"XXX")</f>
        <v>0.96668300600000001</v>
      </c>
      <c r="N69" s="203">
        <f>IF(ISNUMBER('2019'!M69),(1-('2019'!M69/100)),"XXX")</f>
        <v>0.79020027160000006</v>
      </c>
      <c r="O69" s="203">
        <f>IF(ISNUMBER('2019'!N69),IF(('2019'!N69/10)&gt;1,1,'2019'!N69/10),"XXX")</f>
        <v>1</v>
      </c>
      <c r="P69" s="203">
        <f>IF(ISNUMBER('2019'!O69),('2019'!O69/100),"XXX")</f>
        <v>1</v>
      </c>
      <c r="Q69" s="203">
        <f>IF(ISNUMBER('2019'!P69),'2019'!P69,"XXX")</f>
        <v>0.2</v>
      </c>
      <c r="R69" s="203" t="str">
        <f>IF(ISNUMBER('2019'!Q69),('2019'!Q69/100),"XXX")</f>
        <v>XXX</v>
      </c>
      <c r="S69" s="203">
        <f>IF(ISNUMBER('2019'!R69),('2019'!R69/100),"XXX")</f>
        <v>0.8794727</v>
      </c>
      <c r="T69" s="203">
        <f>IF(ISNUMBER('2019'!S69),(1-('2019'!S69/100)),"XXX")</f>
        <v>1</v>
      </c>
      <c r="U69" s="203">
        <f>IF(ISNUMBER('2019'!T69),'2019'!T69,"XXX")</f>
        <v>0.71133718488888875</v>
      </c>
      <c r="V69" s="203">
        <f>IF(ISNUMBER('2019'!U69),'2019'!U69,"XXX")</f>
        <v>0.61</v>
      </c>
      <c r="W69" s="203">
        <f>IF(ISNUMBER('2019'!V69),'2019'!V69,"XXX")</f>
        <v>0.57097766581481491</v>
      </c>
      <c r="X69" s="203">
        <f>IF(ISNUMBER('2019'!W69),'2019'!W69,"XXX")</f>
        <v>0.61340408193333329</v>
      </c>
      <c r="Y69" s="129">
        <f t="shared" si="8"/>
        <v>0.74065678258393719</v>
      </c>
      <c r="Z69" s="202">
        <f>'2019'!X69</f>
        <v>0.70399999999999996</v>
      </c>
      <c r="AA69" s="203">
        <f>('2019'!Y69+2.5)/5</f>
        <v>0.64503908160000001</v>
      </c>
      <c r="AB69" s="196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>
      <c r="A70" s="19" t="s">
        <v>79</v>
      </c>
      <c r="B70" s="19" t="s">
        <v>79</v>
      </c>
      <c r="C70" s="202">
        <f>IF(ISNUMBER('2019'!C70),(1-PRODUCT('2019'!C70,0.1)),"XXX")</f>
        <v>0.72</v>
      </c>
      <c r="D70" s="202">
        <f>IFERROR(IF((LOG(100*'2019'!D70+1)/LOG(100+1))&gt;1,0,(1-(LOG(100*'2019'!D70+1)/LOG(100+1)))), 1)</f>
        <v>1</v>
      </c>
      <c r="E70" s="203">
        <f>IF(ISNUMBER('2019'!E70),IF('2019'!E70/100&gt;1,1,'2019'!E70/100),"XXX")</f>
        <v>0.76956768530494357</v>
      </c>
      <c r="F70" s="202">
        <f>IF(ISNUMBER('2019'!F70),(1-(('2019'!F70-1)/4)),"XXX")</f>
        <v>0.75</v>
      </c>
      <c r="G70" s="202">
        <f>IF(ISNUMBER('2019'!G70),(1-('2019'!G70/10)),"XXX")</f>
        <v>0.86</v>
      </c>
      <c r="H70" s="195">
        <f t="shared" si="7"/>
        <v>0.8199135370609888</v>
      </c>
      <c r="I70" s="203">
        <f>IF(ISNUMBER('2019'!H70),'2019'!H70,"XXX")</f>
        <v>0.84090987617474189</v>
      </c>
      <c r="J70" s="203">
        <f>IF(ISNUMBER('2019'!I70),'2019'!I70,"XXX")</f>
        <v>0.79320000000000002</v>
      </c>
      <c r="K70" s="203">
        <f>IF(ISNUMBER('2019'!J70),IF(('2019'!J70/5)&gt;1,1,'2019'!J70/5),"XXX")</f>
        <v>0.55169199999999996</v>
      </c>
      <c r="L70" s="203">
        <f>IF(ISNUMBER('2019'!K70),'2019'!K70,"XXX")</f>
        <v>0.7090512275416665</v>
      </c>
      <c r="M70" s="203">
        <f>IF(ISNUMBER('2019'!L70),IF(('2019'!L70/5)&gt;1,1,'2019'!L70/5),"XXX")</f>
        <v>1</v>
      </c>
      <c r="N70" s="203">
        <f>IF(ISNUMBER('2019'!M70),(1-('2019'!M70/100)),"XXX")</f>
        <v>0.76685195920000004</v>
      </c>
      <c r="O70" s="203">
        <f>IF(ISNUMBER('2019'!N70),IF(('2019'!N70/10)&gt;1,1,'2019'!N70/10),"XXX")</f>
        <v>1</v>
      </c>
      <c r="P70" s="203">
        <f>IF(ISNUMBER('2019'!O70),('2019'!O70/100),"XXX")</f>
        <v>0.94400000000000006</v>
      </c>
      <c r="Q70" s="203" t="str">
        <f>IF(ISNUMBER('2019'!P70),'2019'!P70,"XXX")</f>
        <v>XXX</v>
      </c>
      <c r="R70" s="203">
        <f>IF(ISNUMBER('2019'!Q70),('2019'!Q70/100),"XXX")</f>
        <v>0.42599999999999999</v>
      </c>
      <c r="S70" s="203">
        <f>IF(ISNUMBER('2019'!R70),('2019'!R70/100),"XXX")</f>
        <v>0.77259310000000003</v>
      </c>
      <c r="T70" s="203">
        <f>IF(ISNUMBER('2019'!S70),(1-('2019'!S70/100)),"XXX")</f>
        <v>1</v>
      </c>
      <c r="U70" s="203">
        <f>IF(ISNUMBER('2019'!T70),'2019'!T70,"XXX")</f>
        <v>0.68272168372222231</v>
      </c>
      <c r="V70" s="203">
        <f>IF(ISNUMBER('2019'!U70),'2019'!U70,"XXX")</f>
        <v>0.52</v>
      </c>
      <c r="W70" s="203">
        <f>IF(ISNUMBER('2019'!V70),'2019'!V70,"XXX")</f>
        <v>0.62219893492592593</v>
      </c>
      <c r="X70" s="203">
        <f>IF(ISNUMBER('2019'!W70),'2019'!W70,"XXX")</f>
        <v>0.45291042991111113</v>
      </c>
      <c r="Y70" s="129">
        <f t="shared" si="8"/>
        <v>0.71925807571722922</v>
      </c>
      <c r="Z70" s="202">
        <f>'2019'!X70</f>
        <v>0.85899999999999999</v>
      </c>
      <c r="AA70" s="203">
        <f>('2019'!Y70+2.5)/5</f>
        <v>0.69361821420000003</v>
      </c>
      <c r="AB70" s="196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>
      <c r="A71" s="19" t="s">
        <v>80</v>
      </c>
      <c r="B71" s="19" t="s">
        <v>80</v>
      </c>
      <c r="C71" s="202">
        <f>IF(ISNUMBER('2019'!C71),(1-PRODUCT('2019'!C71,0.1)),"XXX")</f>
        <v>0.48</v>
      </c>
      <c r="D71" s="202">
        <f>IFERROR(IF((LOG(100*'2019'!D71+1)/LOG(100+1))&gt;1,0,(1-(LOG(100*'2019'!D71+1)/LOG(100+1)))), 1)</f>
        <v>1</v>
      </c>
      <c r="E71" s="203">
        <f>IF(ISNUMBER('2019'!E71),IF('2019'!E71/100&gt;1,1,'2019'!E71/100),"XXX")</f>
        <v>0.4328457506666667</v>
      </c>
      <c r="F71" s="202">
        <f>IF(ISNUMBER('2019'!F71),(1-(('2019'!F71-1)/4)),"XXX")</f>
        <v>0.5</v>
      </c>
      <c r="G71" s="202">
        <f>IF(ISNUMBER('2019'!G71),(1-('2019'!G71/10)),"XXX")</f>
        <v>0.44000000000000006</v>
      </c>
      <c r="H71" s="195">
        <f t="shared" si="7"/>
        <v>0.57056915013333331</v>
      </c>
      <c r="I71" s="203">
        <f>IF(ISNUMBER('2019'!H71),'2019'!H71,"XXX")</f>
        <v>0.62509045501985416</v>
      </c>
      <c r="J71" s="203">
        <f>IF(ISNUMBER('2019'!I71),'2019'!I71,"XXX")</f>
        <v>0.5151</v>
      </c>
      <c r="K71" s="203">
        <f>IF(ISNUMBER('2019'!J71),IF(('2019'!J71/5)&gt;1,1,'2019'!J71/5),"XXX")</f>
        <v>0.77880000000000005</v>
      </c>
      <c r="L71" s="203">
        <f>IF(ISNUMBER('2019'!K71),'2019'!K71,"XXX")</f>
        <v>0.57522094645833333</v>
      </c>
      <c r="M71" s="203">
        <f>IF(ISNUMBER('2019'!L71),IF(('2019'!L71/5)&gt;1,1,'2019'!L71/5),"XXX")</f>
        <v>0.79572424799999997</v>
      </c>
      <c r="N71" s="203">
        <f>IF(ISNUMBER('2019'!M71),(1-('2019'!M71/100)),"XXX")</f>
        <v>0.83562393190000006</v>
      </c>
      <c r="O71" s="203">
        <f>IF(ISNUMBER('2019'!N71),IF(('2019'!N71/10)&gt;1,1,'2019'!N71/10),"XXX")</f>
        <v>6.9999999999999993E-2</v>
      </c>
      <c r="P71" s="203">
        <f>IF(ISNUMBER('2019'!O71),('2019'!O71/100),"XXX")</f>
        <v>0.40299999999999997</v>
      </c>
      <c r="Q71" s="203">
        <f>IF(ISNUMBER('2019'!P71),'2019'!P71,"XXX")</f>
        <v>0.3024594783782959</v>
      </c>
      <c r="R71" s="203">
        <f>IF(ISNUMBER('2019'!Q71),('2019'!Q71/100),"XXX")</f>
        <v>0.14300000000000002</v>
      </c>
      <c r="S71" s="203">
        <f>IF(ISNUMBER('2019'!R71),('2019'!R71/100),"XXX")</f>
        <v>0.60459810000000003</v>
      </c>
      <c r="T71" s="203">
        <f>IF(ISNUMBER('2019'!S71),(1-('2019'!S71/100)),"XXX")</f>
        <v>0.99170000000000003</v>
      </c>
      <c r="U71" s="203">
        <f>IF(ISNUMBER('2019'!T71),'2019'!T71,"XXX")</f>
        <v>0.52896487977777784</v>
      </c>
      <c r="V71" s="203">
        <f>IF(ISNUMBER('2019'!U71),'2019'!U71,"XXX")</f>
        <v>0.44</v>
      </c>
      <c r="W71" s="203">
        <f>IF(ISNUMBER('2019'!V71),'2019'!V71,"XXX")</f>
        <v>0.53963786583333329</v>
      </c>
      <c r="X71" s="203">
        <f>IF(ISNUMBER('2019'!W71),'2019'!W71,"XXX")</f>
        <v>0.37231867843333338</v>
      </c>
      <c r="Y71" s="129">
        <f t="shared" si="8"/>
        <v>0.53257741148755799</v>
      </c>
      <c r="Z71" s="202">
        <f>'2019'!X71</f>
        <v>0.81299999999999994</v>
      </c>
      <c r="AA71" s="203">
        <f>('2019'!Y71+2.5)/5</f>
        <v>0.63589280840000006</v>
      </c>
      <c r="AB71" s="196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>
      <c r="A72" s="19" t="s">
        <v>81</v>
      </c>
      <c r="B72" s="19" t="s">
        <v>81</v>
      </c>
      <c r="C72" s="202">
        <f>IF(ISNUMBER('2019'!C72),(1-PRODUCT('2019'!C72,0.1)),"XXX")</f>
        <v>0.67999999999999994</v>
      </c>
      <c r="D72" s="202">
        <f>IFERROR(IF((LOG(100*'2019'!D72+1)/LOG(100+1))&gt;1,0,(1-(LOG(100*'2019'!D72+1)/LOG(100+1)))), 1)</f>
        <v>1</v>
      </c>
      <c r="E72" s="203">
        <f>IF(ISNUMBER('2019'!E72),IF('2019'!E72/100&gt;1,1,'2019'!E72/100),"XXX")</f>
        <v>0.92255568745833327</v>
      </c>
      <c r="F72" s="202">
        <f>IF(ISNUMBER('2019'!F72),(1-(('2019'!F72-1)/4)),"XXX")</f>
        <v>1</v>
      </c>
      <c r="G72" s="202">
        <f>IF(ISNUMBER('2019'!G72),(1-('2019'!G72/10)),"XXX")</f>
        <v>0.67999999999999994</v>
      </c>
      <c r="H72" s="195">
        <f t="shared" si="7"/>
        <v>0.85651113749166663</v>
      </c>
      <c r="I72" s="203">
        <f>IF(ISNUMBER('2019'!H72),'2019'!H72,"XXX")</f>
        <v>0.93157924721276031</v>
      </c>
      <c r="J72" s="203">
        <f>IF(ISNUMBER('2019'!I72),'2019'!I72,"XXX")</f>
        <v>0.92230000000000001</v>
      </c>
      <c r="K72" s="203">
        <f>IF(ISNUMBER('2019'!J72),IF(('2019'!J72/5)&gt;1,1,'2019'!J72/5),"XXX")</f>
        <v>0.48909599999999998</v>
      </c>
      <c r="L72" s="203">
        <f>IF(ISNUMBER('2019'!K72),'2019'!K72,"XXX")</f>
        <v>0.61473457012499999</v>
      </c>
      <c r="M72" s="203">
        <f>IF(ISNUMBER('2019'!L72),IF(('2019'!L72/5)&gt;1,1,'2019'!L72/5),"XXX")</f>
        <v>1</v>
      </c>
      <c r="N72" s="203">
        <f>IF(ISNUMBER('2019'!M72),(1-('2019'!M72/100)),"XXX")</f>
        <v>0.87092642779999996</v>
      </c>
      <c r="O72" s="203">
        <f>IF(ISNUMBER('2019'!N72),IF(('2019'!N72/10)&gt;1,1,'2019'!N72/10),"XXX")</f>
        <v>1</v>
      </c>
      <c r="P72" s="203">
        <f>IF(ISNUMBER('2019'!O72),('2019'!O72/100),"XXX")</f>
        <v>1</v>
      </c>
      <c r="Q72" s="203" t="str">
        <f>IF(ISNUMBER('2019'!P72),'2019'!P72,"XXX")</f>
        <v>XXX</v>
      </c>
      <c r="R72" s="203">
        <f>IF(ISNUMBER('2019'!Q72),('2019'!Q72/100),"XXX")</f>
        <v>1</v>
      </c>
      <c r="S72" s="203">
        <f>IF(ISNUMBER('2019'!R72),('2019'!R72/100),"XXX")</f>
        <v>0.89954509999999999</v>
      </c>
      <c r="T72" s="203">
        <f>IF(ISNUMBER('2019'!S72),(1-('2019'!S72/100)),"XXX")</f>
        <v>1</v>
      </c>
      <c r="U72" s="203">
        <f>IF(ISNUMBER('2019'!T72),'2019'!T72,"XXX")</f>
        <v>0.84166085988888883</v>
      </c>
      <c r="V72" s="203">
        <f>IF(ISNUMBER('2019'!U72),'2019'!U72,"XXX")</f>
        <v>0.73</v>
      </c>
      <c r="W72" s="203">
        <f>IF(ISNUMBER('2019'!V72),'2019'!V72,"XXX")</f>
        <v>0.71972233275925912</v>
      </c>
      <c r="X72" s="203">
        <f>IF(ISNUMBER('2019'!W72),'2019'!W72,"XXX")</f>
        <v>0.72474479011111115</v>
      </c>
      <c r="Y72" s="129">
        <f t="shared" si="8"/>
        <v>0.85901933299356359</v>
      </c>
      <c r="Z72" s="202">
        <f>'2019'!X72</f>
        <v>0.83299999999999996</v>
      </c>
      <c r="AA72" s="203">
        <f>('2019'!Y72+2.5)/5</f>
        <v>0.69847030639999996</v>
      </c>
      <c r="AB72" s="196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>
      <c r="A73" s="19" t="s">
        <v>82</v>
      </c>
      <c r="B73" s="19" t="s">
        <v>82</v>
      </c>
      <c r="C73" s="202">
        <f>IF(ISNUMBER('2019'!C73),(1-PRODUCT('2019'!C73,0.1)),"XXX")</f>
        <v>0.30999999999999994</v>
      </c>
      <c r="D73" s="202">
        <f>IFERROR(IF((LOG(100*'2019'!D73+1)/LOG(100+1))&gt;1,0,(1-(LOG(100*'2019'!D73+1)/LOG(100+1)))), 1)</f>
        <v>1</v>
      </c>
      <c r="E73" s="203">
        <f>IF(ISNUMBER('2019'!E73),IF('2019'!E73/100&gt;1,1,'2019'!E73/100),"XXX")</f>
        <v>0.85712216458432211</v>
      </c>
      <c r="F73" s="202">
        <f>IF(ISNUMBER('2019'!F73),(1-(('2019'!F73-1)/4)),"XXX")</f>
        <v>0.75</v>
      </c>
      <c r="G73" s="202">
        <f>IF(ISNUMBER('2019'!G73),(1-('2019'!G73/10)),"XXX")</f>
        <v>0.26</v>
      </c>
      <c r="H73" s="195">
        <f t="shared" si="7"/>
        <v>0.63542443291686435</v>
      </c>
      <c r="I73" s="203">
        <f>IF(ISNUMBER('2019'!H73),'2019'!H73,"XXX")</f>
        <v>0.67445033306965874</v>
      </c>
      <c r="J73" s="203">
        <f>IF(ISNUMBER('2019'!I73),'2019'!I73,"XXX")</f>
        <v>0.55400000000000005</v>
      </c>
      <c r="K73" s="203">
        <f>IF(ISNUMBER('2019'!J73),IF(('2019'!J73/5)&gt;1,1,'2019'!J73/5),"XXX")</f>
        <v>0.550458</v>
      </c>
      <c r="L73" s="203">
        <f>IF(ISNUMBER('2019'!K73),'2019'!K73,"XXX")</f>
        <v>0.61095666483333333</v>
      </c>
      <c r="M73" s="203">
        <f>IF(ISNUMBER('2019'!L73),IF(('2019'!L73/5)&gt;1,1,'2019'!L73/5),"XXX")</f>
        <v>0.77606863999999998</v>
      </c>
      <c r="N73" s="203">
        <f>IF(ISNUMBER('2019'!M73),(1-('2019'!M73/100)),"XXX")</f>
        <v>0.69710174559999993</v>
      </c>
      <c r="O73" s="203">
        <f>IF(ISNUMBER('2019'!N73),IF(('2019'!N73/10)&gt;1,1,'2019'!N73/10),"XXX")</f>
        <v>0.9</v>
      </c>
      <c r="P73" s="203">
        <f>IF(ISNUMBER('2019'!O73),('2019'!O73/100),"XXX")</f>
        <v>0.6</v>
      </c>
      <c r="Q73" s="203">
        <f>IF(ISNUMBER('2019'!P73),'2019'!P73,"XXX")</f>
        <v>0.35469357967376708</v>
      </c>
      <c r="R73" s="203">
        <f>IF(ISNUMBER('2019'!Q73),('2019'!Q73/100),"XXX")</f>
        <v>9.6999999999999989E-2</v>
      </c>
      <c r="S73" s="203">
        <f>IF(ISNUMBER('2019'!R73),('2019'!R73/100),"XXX")</f>
        <v>0.87606989999999996</v>
      </c>
      <c r="T73" s="203">
        <f>IF(ISNUMBER('2019'!S73),(1-('2019'!S73/100)),"XXX")</f>
        <v>0.99880000000000002</v>
      </c>
      <c r="U73" s="203">
        <f>IF(ISNUMBER('2019'!T73),'2019'!T73,"XXX")</f>
        <v>0.68736706838888895</v>
      </c>
      <c r="V73" s="203">
        <f>IF(ISNUMBER('2019'!U73),'2019'!U73,"XXX")</f>
        <v>0.49</v>
      </c>
      <c r="W73" s="203">
        <f>IF(ISNUMBER('2019'!V73),'2019'!V73,"XXX")</f>
        <v>0.5812064055740741</v>
      </c>
      <c r="X73" s="203">
        <f>IF(ISNUMBER('2019'!W73),'2019'!W73,"XXX")</f>
        <v>0.51870554683333336</v>
      </c>
      <c r="Y73" s="129">
        <f t="shared" si="8"/>
        <v>0.62292986774831605</v>
      </c>
      <c r="Z73" s="202">
        <f>'2019'!X73</f>
        <v>0.26800000000000002</v>
      </c>
      <c r="AA73" s="203">
        <f>('2019'!Y73+2.5)/5</f>
        <v>0.37784301040000001</v>
      </c>
      <c r="AB73" s="196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>
      <c r="A74" s="19" t="s">
        <v>83</v>
      </c>
      <c r="B74" s="19" t="s">
        <v>83</v>
      </c>
      <c r="C74" s="202">
        <f>IF(ISNUMBER('2019'!C74),(1-PRODUCT('2019'!C74,0.1)),"XXX")</f>
        <v>0.6399999999999999</v>
      </c>
      <c r="D74" s="202">
        <f>IFERROR(IF((LOG(100*'2019'!D74+1)/LOG(100+1))&gt;1,0,(1-(LOG(100*'2019'!D74+1)/LOG(100+1)))), 1)</f>
        <v>1</v>
      </c>
      <c r="E74" s="203">
        <f>IF(ISNUMBER('2019'!E74),IF('2019'!E74/100&gt;1,1,'2019'!E74/100),"XXX")</f>
        <v>0.72458064638968922</v>
      </c>
      <c r="F74" s="202">
        <f>IF(ISNUMBER('2019'!F74),(1-(('2019'!F74-1)/4)),"XXX")</f>
        <v>0.5</v>
      </c>
      <c r="G74" s="202">
        <f>IF(ISNUMBER('2019'!G74),(1-('2019'!G74/10)),"XXX")</f>
        <v>0.32999999999999996</v>
      </c>
      <c r="H74" s="195">
        <f t="shared" si="7"/>
        <v>0.63891612927793784</v>
      </c>
      <c r="I74" s="203">
        <f>IF(ISNUMBER('2019'!H74),'2019'!H74,"XXX")</f>
        <v>0.68334836336211469</v>
      </c>
      <c r="J74" s="203">
        <f>IF(ISNUMBER('2019'!I74),'2019'!I74,"XXX")</f>
        <v>0.70240000000000002</v>
      </c>
      <c r="K74" s="203" t="str">
        <f>IF(ISNUMBER('2019'!J74),IF(('2019'!J74/5)&gt;1,1,'2019'!J74/5),"XXX")</f>
        <v>XXX</v>
      </c>
      <c r="L74" s="203">
        <f>IF(ISNUMBER('2019'!K74),'2019'!K74,"XXX")</f>
        <v>0.610335509</v>
      </c>
      <c r="M74" s="203">
        <f>IF(ISNUMBER('2019'!L74),IF(('2019'!L74/5)&gt;1,1,'2019'!L74/5),"XXX")</f>
        <v>0.33415050599999996</v>
      </c>
      <c r="N74" s="203">
        <f>IF(ISNUMBER('2019'!M74),(1-('2019'!M74/100)),"XXX")</f>
        <v>0.66136173249999997</v>
      </c>
      <c r="O74" s="203">
        <f>IF(ISNUMBER('2019'!N74),IF(('2019'!N74/10)&gt;1,1,'2019'!N74/10),"XXX")</f>
        <v>0.51</v>
      </c>
      <c r="P74" s="203">
        <f>IF(ISNUMBER('2019'!O74),('2019'!O74/100),"XXX")</f>
        <v>0.996</v>
      </c>
      <c r="Q74" s="203">
        <f>IF(ISNUMBER('2019'!P74),'2019'!P74,"XXX")</f>
        <v>0.34161612987518308</v>
      </c>
      <c r="R74" s="203">
        <f>IF(ISNUMBER('2019'!Q74),('2019'!Q74/100),"XXX")</f>
        <v>0.74199999999999999</v>
      </c>
      <c r="S74" s="203">
        <f>IF(ISNUMBER('2019'!R74),('2019'!R74/100),"XXX")</f>
        <v>0.76157589999999997</v>
      </c>
      <c r="T74" s="203">
        <f>IF(ISNUMBER('2019'!S74),(1-('2019'!S74/100)),"XXX")</f>
        <v>1</v>
      </c>
      <c r="U74" s="203">
        <f>IF(ISNUMBER('2019'!T74),'2019'!T74,"XXX")</f>
        <v>0.54950212899999995</v>
      </c>
      <c r="V74" s="203">
        <f>IF(ISNUMBER('2019'!U74),'2019'!U74,"XXX")</f>
        <v>0.31</v>
      </c>
      <c r="W74" s="203">
        <f>IF(ISNUMBER('2019'!V74),'2019'!V74,"XXX")</f>
        <v>0.54987966574074076</v>
      </c>
      <c r="X74" s="203">
        <f>IF(ISNUMBER('2019'!W74),'2019'!W74,"XXX")</f>
        <v>0.61323466566666662</v>
      </c>
      <c r="Y74" s="129">
        <f t="shared" si="8"/>
        <v>0.62348375688404412</v>
      </c>
      <c r="Z74" s="202">
        <f>'2019'!X74</f>
        <v>0.23699999999999999</v>
      </c>
      <c r="AA74" s="203">
        <f>('2019'!Y74+2.5)/5</f>
        <v>0.27232842439999999</v>
      </c>
      <c r="AB74" s="196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>
      <c r="A75" s="19" t="s">
        <v>84</v>
      </c>
      <c r="B75" s="19" t="s">
        <v>84</v>
      </c>
      <c r="C75" s="202">
        <f>IF(ISNUMBER('2019'!C75),(1-PRODUCT('2019'!C75,0.1)),"XXX")</f>
        <v>0.25</v>
      </c>
      <c r="D75" s="202">
        <f>IFERROR(IF((LOG(100*'2019'!D75+1)/LOG(100+1))&gt;1,0,(1-(LOG(100*'2019'!D75+1)/LOG(100+1)))), 1)</f>
        <v>0.80693681716129673</v>
      </c>
      <c r="E75" s="203">
        <f>IF(ISNUMBER('2019'!E75),IF('2019'!E75/100&gt;1,1,'2019'!E75/100),"XXX")</f>
        <v>0.65674143684632769</v>
      </c>
      <c r="F75" s="202">
        <f>IF(ISNUMBER('2019'!F75),(1-(('2019'!F75-1)/4)),"XXX")</f>
        <v>0.5</v>
      </c>
      <c r="G75" s="202">
        <f>IF(ISNUMBER('2019'!G75),(1-('2019'!G75/10)),"XXX")</f>
        <v>0.32000000000000006</v>
      </c>
      <c r="H75" s="195">
        <f t="shared" si="7"/>
        <v>0.50673565080152494</v>
      </c>
      <c r="I75" s="203">
        <f>IF(ISNUMBER('2019'!H75),'2019'!H75,"XXX")</f>
        <v>0.53601153574674465</v>
      </c>
      <c r="J75" s="203">
        <f>IF(ISNUMBER('2019'!I75),'2019'!I75,"XXX")</f>
        <v>0.3402</v>
      </c>
      <c r="K75" s="203">
        <f>IF(ISNUMBER('2019'!J75),IF(('2019'!J75/5)&gt;1,1,'2019'!J75/5),"XXX")</f>
        <v>0.82340999999999998</v>
      </c>
      <c r="L75" s="203">
        <f>IF(ISNUMBER('2019'!K75),'2019'!K75,"XXX")</f>
        <v>0.44129959349999998</v>
      </c>
      <c r="M75" s="203">
        <f>IF(ISNUMBER('2019'!L75),IF(('2019'!L75/5)&gt;1,1,'2019'!L75/5),"XXX")</f>
        <v>0.42225527800000001</v>
      </c>
      <c r="N75" s="203">
        <f>IF(ISNUMBER('2019'!M75),(1-('2019'!M75/100)),"XXX")</f>
        <v>0.75700237269999993</v>
      </c>
      <c r="O75" s="203">
        <f>IF(ISNUMBER('2019'!N75),IF(('2019'!N75/10)&gt;1,1,'2019'!N75/10),"XXX")</f>
        <v>0.1</v>
      </c>
      <c r="P75" s="203">
        <f>IF(ISNUMBER('2019'!O75),('2019'!O75/100),"XXX")</f>
        <v>0.13200000000000001</v>
      </c>
      <c r="Q75" s="203">
        <f>IF(ISNUMBER('2019'!P75),'2019'!P75,"XXX")</f>
        <v>7.4854296445846555E-2</v>
      </c>
      <c r="R75" s="203">
        <f>IF(ISNUMBER('2019'!Q75),('2019'!Q75/100),"XXX")</f>
        <v>2.5000000000000001E-2</v>
      </c>
      <c r="S75" s="203">
        <f>IF(ISNUMBER('2019'!R75),('2019'!R75/100),"XXX")</f>
        <v>0.37994320000000004</v>
      </c>
      <c r="T75" s="203">
        <f>IF(ISNUMBER('2019'!S75),(1-('2019'!S75/100)),"XXX")</f>
        <v>0.73609999999999998</v>
      </c>
      <c r="U75" s="203">
        <f>IF(ISNUMBER('2019'!T75),'2019'!T75,"XXX")</f>
        <v>0.53849600155555555</v>
      </c>
      <c r="V75" s="203">
        <f>IF(ISNUMBER('2019'!U75),'2019'!U75,"XXX")</f>
        <v>0.27</v>
      </c>
      <c r="W75" s="203">
        <f>IF(ISNUMBER('2019'!V75),'2019'!V75,"XXX")</f>
        <v>0.53013164024074078</v>
      </c>
      <c r="X75" s="203">
        <f>IF(ISNUMBER('2019'!W75),'2019'!W75,"XXX")</f>
        <v>0.49631097582222217</v>
      </c>
      <c r="Y75" s="129">
        <f t="shared" si="8"/>
        <v>0.41268843087569435</v>
      </c>
      <c r="Z75" s="202">
        <f>'2019'!X75</f>
        <v>0.45800000000000002</v>
      </c>
      <c r="AA75" s="203">
        <f>('2019'!Y75+2.5)/5</f>
        <v>0.45413826999999996</v>
      </c>
      <c r="AB75" s="196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>
      <c r="A76" s="19" t="s">
        <v>191</v>
      </c>
      <c r="B76" s="19" t="s">
        <v>191</v>
      </c>
      <c r="C76" s="202">
        <f>IF(ISNUMBER('2019'!C76),(1-PRODUCT('2019'!C76,0.1)),"XXX")</f>
        <v>0.5</v>
      </c>
      <c r="D76" s="202">
        <f>IFERROR(IF((LOG(100*'2019'!D76+1)/LOG(100+1))&gt;1,0,(1-(LOG(100*'2019'!D76+1)/LOG(100+1)))), 1)</f>
        <v>1</v>
      </c>
      <c r="E76" s="203">
        <f>IF(ISNUMBER('2019'!E76),IF('2019'!E76/100&gt;1,1,'2019'!E76/100),"XXX")</f>
        <v>0.85249116122951984</v>
      </c>
      <c r="F76" s="202">
        <f>IF(ISNUMBER('2019'!F76),(1-(('2019'!F76-1)/4)),"XXX")</f>
        <v>1</v>
      </c>
      <c r="G76" s="202">
        <f>IF(ISNUMBER('2019'!G76),(1-('2019'!G76/10)),"XXX")</f>
        <v>0.67999999999999994</v>
      </c>
      <c r="H76" s="195">
        <f t="shared" si="7"/>
        <v>0.806498232245904</v>
      </c>
      <c r="I76" s="203">
        <f>IF(ISNUMBER('2019'!H76),'2019'!H76,"XXX")</f>
        <v>0.92089196129635464</v>
      </c>
      <c r="J76" s="203">
        <f>IF(ISNUMBER('2019'!I76),'2019'!I76,"XXX")</f>
        <v>0.96840000000000004</v>
      </c>
      <c r="K76" s="203">
        <f>IF(ISNUMBER('2019'!J76),IF(('2019'!J76/5)&gt;1,1,'2019'!J76/5),"XXX")</f>
        <v>0.60991400000000007</v>
      </c>
      <c r="L76" s="203">
        <f>IF(ISNUMBER('2019'!K76),'2019'!K76,"XXX")</f>
        <v>0.61328713108333333</v>
      </c>
      <c r="M76" s="203">
        <f>IF(ISNUMBER('2019'!L76),IF(('2019'!L76/5)&gt;1,1,'2019'!L76/5),"XXX")</f>
        <v>0.97200098000000001</v>
      </c>
      <c r="N76" s="203">
        <f>IF(ISNUMBER('2019'!M76),(1-('2019'!M76/100)),"XXX")</f>
        <v>0.69754919049999997</v>
      </c>
      <c r="O76" s="203">
        <f>IF(ISNUMBER('2019'!N76),IF(('2019'!N76/10)&gt;1,1,'2019'!N76/10),"XXX")</f>
        <v>0.63</v>
      </c>
      <c r="P76" s="203">
        <f>IF(ISNUMBER('2019'!O76),('2019'!O76/100),"XXX")</f>
        <v>1</v>
      </c>
      <c r="Q76" s="203" t="str">
        <f>IF(ISNUMBER('2019'!P76),'2019'!P76,"XXX")</f>
        <v>XXX</v>
      </c>
      <c r="R76" s="203">
        <f>IF(ISNUMBER('2019'!Q76),('2019'!Q76/100),"XXX")</f>
        <v>0.48899999999999999</v>
      </c>
      <c r="S76" s="203">
        <f>IF(ISNUMBER('2019'!R76),('2019'!R76/100),"XXX")</f>
        <v>0.75435429999999992</v>
      </c>
      <c r="T76" s="203">
        <f>IF(ISNUMBER('2019'!S76),(1-('2019'!S76/100)),"XXX")</f>
        <v>1</v>
      </c>
      <c r="U76" s="203">
        <f>IF(ISNUMBER('2019'!T76),'2019'!T76,"XXX")</f>
        <v>0.72826515305555561</v>
      </c>
      <c r="V76" s="203">
        <f>IF(ISNUMBER('2019'!U76),'2019'!U76,"XXX")</f>
        <v>0.56999999999999995</v>
      </c>
      <c r="W76" s="203">
        <f>IF(ISNUMBER('2019'!V76),'2019'!V76,"XXX")</f>
        <v>0.53541497392592585</v>
      </c>
      <c r="X76" s="203">
        <f>IF(ISNUMBER('2019'!W76),'2019'!W76,"XXX")</f>
        <v>0.63605554894444449</v>
      </c>
      <c r="Y76" s="129">
        <f t="shared" si="8"/>
        <v>0.72588332742535078</v>
      </c>
      <c r="Z76" s="202">
        <f>'2019'!X76</f>
        <v>0.84899999999999998</v>
      </c>
      <c r="AA76" s="203">
        <f>('2019'!Y76+2.5)/5</f>
        <v>0.66332644220000003</v>
      </c>
      <c r="AB76" s="196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>
      <c r="A77" s="19" t="s">
        <v>86</v>
      </c>
      <c r="B77" s="19" t="s">
        <v>86</v>
      </c>
      <c r="C77" s="202">
        <f>IF(ISNUMBER('2019'!C77),(1-PRODUCT('2019'!C77,0.1)),"XXX")</f>
        <v>0.57999999999999996</v>
      </c>
      <c r="D77" s="202">
        <f>IFERROR(IF((LOG(100*'2019'!D77+1)/LOG(100+1))&gt;1,0,(1-(LOG(100*'2019'!D77+1)/LOG(100+1)))), 1)</f>
        <v>1</v>
      </c>
      <c r="E77" s="203">
        <f>IF(ISNUMBER('2019'!E77),IF('2019'!E77/100&gt;1,1,'2019'!E77/100),"XXX")</f>
        <v>0.82263274301257072</v>
      </c>
      <c r="F77" s="202">
        <f>IF(ISNUMBER('2019'!F77),(1-(('2019'!F77-1)/4)),"XXX")</f>
        <v>0.75</v>
      </c>
      <c r="G77" s="202">
        <f>IF(ISNUMBER('2019'!G77),(1-('2019'!G77/10)),"XXX")</f>
        <v>0.27</v>
      </c>
      <c r="H77" s="195">
        <f t="shared" si="7"/>
        <v>0.68452654860251416</v>
      </c>
      <c r="I77" s="203">
        <f>IF(ISNUMBER('2019'!H77),'2019'!H77,"XXX")</f>
        <v>0.68374644693582565</v>
      </c>
      <c r="J77" s="203">
        <f>IF(ISNUMBER('2019'!I77),'2019'!I77,"XXX")</f>
        <v>0.78580000000000005</v>
      </c>
      <c r="K77" s="203">
        <f>IF(ISNUMBER('2019'!J77),IF(('2019'!J77/5)&gt;1,1,'2019'!J77/5),"XXX")</f>
        <v>0.483626</v>
      </c>
      <c r="L77" s="203">
        <f>IF(ISNUMBER('2019'!K77),'2019'!K77,"XXX")</f>
        <v>0.71364661058333323</v>
      </c>
      <c r="M77" s="203">
        <f>IF(ISNUMBER('2019'!L77),IF(('2019'!L77/5)&gt;1,1,'2019'!L77/5),"XXX")</f>
        <v>0.95587892599999991</v>
      </c>
      <c r="N77" s="203">
        <f>IF(ISNUMBER('2019'!M77),(1-('2019'!M77/100)),"XXX")</f>
        <v>0.88205758089999997</v>
      </c>
      <c r="O77" s="203">
        <f>IF(ISNUMBER('2019'!N77),IF(('2019'!N77/10)&gt;1,1,'2019'!N77/10),"XXX")</f>
        <v>0.7</v>
      </c>
      <c r="P77" s="203">
        <f>IF(ISNUMBER('2019'!O77),('2019'!O77/100),"XXX")</f>
        <v>0.27600000000000002</v>
      </c>
      <c r="Q77" s="203">
        <f>IF(ISNUMBER('2019'!P77),'2019'!P77,"XXX")</f>
        <v>0.15931460857391358</v>
      </c>
      <c r="R77" s="203">
        <f>IF(ISNUMBER('2019'!Q77),('2019'!Q77/100),"XXX")</f>
        <v>2.6000000000000002E-2</v>
      </c>
      <c r="S77" s="203">
        <f>IF(ISNUMBER('2019'!R77),('2019'!R77/100),"XXX")</f>
        <v>0.9829272</v>
      </c>
      <c r="T77" s="203">
        <f>IF(ISNUMBER('2019'!S77),(1-('2019'!S77/100)),"XXX")</f>
        <v>1</v>
      </c>
      <c r="U77" s="203">
        <f>IF(ISNUMBER('2019'!T77),'2019'!T77,"XXX")</f>
        <v>0.5525789207777777</v>
      </c>
      <c r="V77" s="203">
        <f>IF(ISNUMBER('2019'!U77),'2019'!U77,"XXX")</f>
        <v>0.41</v>
      </c>
      <c r="W77" s="203">
        <f>IF(ISNUMBER('2019'!V77),'2019'!V77,"XXX")</f>
        <v>0.53116710092592589</v>
      </c>
      <c r="X77" s="203">
        <f>IF(ISNUMBER('2019'!W77),'2019'!W77,"XXX")</f>
        <v>0.58191788195555549</v>
      </c>
      <c r="Y77" s="129">
        <f t="shared" si="8"/>
        <v>0.60779132979077066</v>
      </c>
      <c r="Z77" s="202">
        <f>'2019'!X77</f>
        <v>0.315</v>
      </c>
      <c r="AA77" s="203">
        <f>('2019'!Y77+2.5)/5</f>
        <v>0.38568519359999998</v>
      </c>
      <c r="AB77" s="196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>
      <c r="A78" s="19" t="s">
        <v>177</v>
      </c>
      <c r="B78" s="19" t="s">
        <v>177</v>
      </c>
      <c r="C78" s="202">
        <f>IF(ISNUMBER('2019'!C78),(1-PRODUCT('2019'!C78,0.1)),"XXX")</f>
        <v>0.35999999999999988</v>
      </c>
      <c r="D78" s="202">
        <f>IFERROR(IF((LOG(100*'2019'!D78+1)/LOG(100+1))&gt;1,0,(1-(LOG(100*'2019'!D78+1)/LOG(100+1)))), 1)</f>
        <v>1</v>
      </c>
      <c r="E78" s="203">
        <f>IF(ISNUMBER('2019'!E78),IF('2019'!E78/100&gt;1,1,'2019'!E78/100),"XXX")</f>
        <v>0.67480027236525419</v>
      </c>
      <c r="F78" s="202">
        <f>IF(ISNUMBER('2019'!F78),(1-(('2019'!F78-1)/4)),"XXX")</f>
        <v>0.75</v>
      </c>
      <c r="G78" s="202">
        <f>IF(ISNUMBER('2019'!G78),(1-('2019'!G78/10)),"XXX")</f>
        <v>0.30999999999999994</v>
      </c>
      <c r="H78" s="195">
        <f t="shared" si="7"/>
        <v>0.6189600544730508</v>
      </c>
      <c r="I78" s="203">
        <f>IF(ISNUMBER('2019'!H78),'2019'!H78,"XXX")</f>
        <v>0.55820571670701902</v>
      </c>
      <c r="J78" s="203">
        <f>IF(ISNUMBER('2019'!I78),'2019'!I78,"XXX")</f>
        <v>0.59019999999999995</v>
      </c>
      <c r="K78" s="203" t="str">
        <f>IF(ISNUMBER('2019'!J78),IF(('2019'!J78/5)&gt;1,1,'2019'!J78/5),"XXX")</f>
        <v>XXX</v>
      </c>
      <c r="L78" s="203">
        <f>IF(ISNUMBER('2019'!K78),'2019'!K78,"XXX")</f>
        <v>0.48131728170833332</v>
      </c>
      <c r="M78" s="203">
        <f>IF(ISNUMBER('2019'!L78),IF(('2019'!L78/5)&gt;1,1,'2019'!L78/5),"XXX")</f>
        <v>0.46223454400000002</v>
      </c>
      <c r="N78" s="203">
        <f>IF(ISNUMBER('2019'!M78),(1-('2019'!M78/100)),"XXX")</f>
        <v>0.53818573000000003</v>
      </c>
      <c r="O78" s="203">
        <f>IF(ISNUMBER('2019'!N78),IF(('2019'!N78/10)&gt;1,1,'2019'!N78/10),"XXX")</f>
        <v>1</v>
      </c>
      <c r="P78" s="203">
        <f>IF(ISNUMBER('2019'!O78),('2019'!O78/100),"XXX")</f>
        <v>1</v>
      </c>
      <c r="Q78" s="203">
        <f>IF(ISNUMBER('2019'!P78),'2019'!P78,"XXX")</f>
        <v>0.51941585540771484</v>
      </c>
      <c r="R78" s="203">
        <f>IF(ISNUMBER('2019'!Q78),('2019'!Q78/100),"XXX")</f>
        <v>0.14099999999999999</v>
      </c>
      <c r="S78" s="203">
        <f>IF(ISNUMBER('2019'!R78),('2019'!R78/100),"XXX")</f>
        <v>0.65315960000000006</v>
      </c>
      <c r="T78" s="203">
        <f>IF(ISNUMBER('2019'!S78),(1-('2019'!S78/100)),"XXX")</f>
        <v>0.99829999999999997</v>
      </c>
      <c r="U78" s="203">
        <f>IF(ISNUMBER('2019'!T78),'2019'!T78,"XXX")</f>
        <v>0.54171889622222213</v>
      </c>
      <c r="V78" s="203">
        <f>IF(ISNUMBER('2019'!U78),'2019'!U78,"XXX")</f>
        <v>0.28999999999999998</v>
      </c>
      <c r="W78" s="203">
        <f>IF(ISNUMBER('2019'!V78),'2019'!V78,"XXX")</f>
        <v>0.4421117526296296</v>
      </c>
      <c r="X78" s="203">
        <f>IF(ISNUMBER('2019'!W78),'2019'!W78,"XXX")</f>
        <v>0.47174617978888894</v>
      </c>
      <c r="Y78" s="129">
        <f t="shared" si="8"/>
        <v>0.57305705238575877</v>
      </c>
      <c r="Z78" s="202">
        <f>'2019'!X78</f>
        <v>0.437</v>
      </c>
      <c r="AA78" s="203">
        <f>('2019'!Y78+2.5)/5</f>
        <v>0.42543448799999994</v>
      </c>
      <c r="AB78" s="196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>
      <c r="A79" s="19" t="s">
        <v>192</v>
      </c>
      <c r="B79" s="19" t="s">
        <v>192</v>
      </c>
      <c r="C79" s="202">
        <f>IF(ISNUMBER('2019'!C79),(1-PRODUCT('2019'!C79,0.1)),"XXX")</f>
        <v>0.44999999999999996</v>
      </c>
      <c r="D79" s="202">
        <f>IFERROR(IF((LOG(100*'2019'!D79+1)/LOG(100+1))&gt;1,0,(1-(LOG(100*'2019'!D79+1)/LOG(100+1)))), 1)</f>
        <v>1</v>
      </c>
      <c r="E79" s="203">
        <f>IF(ISNUMBER('2019'!E79),IF('2019'!E79/100&gt;1,1,'2019'!E79/100),"XXX")</f>
        <v>0.73965233292316379</v>
      </c>
      <c r="F79" s="202">
        <f>IF(ISNUMBER('2019'!F79),(1-(('2019'!F79-1)/4)),"XXX")</f>
        <v>0.75</v>
      </c>
      <c r="G79" s="202">
        <f>IF(ISNUMBER('2019'!G79),(1-('2019'!G79/10)),"XXX")</f>
        <v>0.27</v>
      </c>
      <c r="H79" s="195">
        <f t="shared" si="7"/>
        <v>0.64193046658463282</v>
      </c>
      <c r="I79" s="203">
        <f>IF(ISNUMBER('2019'!H79),'2019'!H79,"XXX")</f>
        <v>0.59237017498112654</v>
      </c>
      <c r="J79" s="203">
        <f>IF(ISNUMBER('2019'!I79),'2019'!I79,"XXX")</f>
        <v>0.23830000000000001</v>
      </c>
      <c r="K79" s="203">
        <f>IF(ISNUMBER('2019'!J79),IF(('2019'!J79/5)&gt;1,1,'2019'!J79/5),"XXX")</f>
        <v>0.46558200000000005</v>
      </c>
      <c r="L79" s="203">
        <f>IF(ISNUMBER('2019'!K79),'2019'!K79,"XXX")</f>
        <v>0.55396955404166659</v>
      </c>
      <c r="M79" s="203">
        <f>IF(ISNUMBER('2019'!L79),IF(('2019'!L79/5)&gt;1,1,'2019'!L79/5),"XXX")</f>
        <v>0.19194497999999999</v>
      </c>
      <c r="N79" s="203">
        <f>IF(ISNUMBER('2019'!M79),(1-('2019'!M79/100)),"XXX")</f>
        <v>0.58167713170000002</v>
      </c>
      <c r="O79" s="203">
        <f>IF(ISNUMBER('2019'!N79),IF(('2019'!N79/10)&gt;1,1,'2019'!N79/10),"XXX")</f>
        <v>6.9999999999999993E-2</v>
      </c>
      <c r="P79" s="203">
        <f>IF(ISNUMBER('2019'!O79),('2019'!O79/100),"XXX")</f>
        <v>6.3E-2</v>
      </c>
      <c r="Q79" s="203">
        <f>IF(ISNUMBER('2019'!P79),'2019'!P79,"XXX")</f>
        <v>7.7714800834655763E-3</v>
      </c>
      <c r="R79" s="203">
        <f>IF(ISNUMBER('2019'!Q79),('2019'!Q79/100),"XXX")</f>
        <v>7.6999999999999999E-2</v>
      </c>
      <c r="S79" s="203">
        <f>IF(ISNUMBER('2019'!R79),('2019'!R79/100),"XXX")</f>
        <v>0.21935459999999998</v>
      </c>
      <c r="T79" s="203">
        <f>IF(ISNUMBER('2019'!S79),(1-('2019'!S79/100)),"XXX")</f>
        <v>0.90259999999999996</v>
      </c>
      <c r="U79" s="203">
        <f>IF(ISNUMBER('2019'!T79),'2019'!T79,"XXX")</f>
        <v>0.44290339150000002</v>
      </c>
      <c r="V79" s="203">
        <f>IF(ISNUMBER('2019'!U79),'2019'!U79,"XXX")</f>
        <v>0.28999999999999998</v>
      </c>
      <c r="W79" s="203">
        <f>IF(ISNUMBER('2019'!V79),'2019'!V79,"XXX")</f>
        <v>0.48302763037037039</v>
      </c>
      <c r="X79" s="203">
        <f>IF(ISNUMBER('2019'!W79),'2019'!W79,"XXX")</f>
        <v>0.37803695596666664</v>
      </c>
      <c r="Y79" s="129">
        <f t="shared" si="8"/>
        <v>0.34734611866520604</v>
      </c>
      <c r="Z79" s="202">
        <f>'2019'!X79</f>
        <v>0.128</v>
      </c>
      <c r="AA79" s="203">
        <f>('2019'!Y79+2.5)/5</f>
        <v>0.15662331580000002</v>
      </c>
      <c r="AB79" s="196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>
      <c r="A80" s="19" t="s">
        <v>88</v>
      </c>
      <c r="B80" s="19" t="s">
        <v>88</v>
      </c>
      <c r="C80" s="202">
        <f>IF(ISNUMBER('2019'!C80),(1-PRODUCT('2019'!C80,0.1)),"XXX")</f>
        <v>0.66999999999999993</v>
      </c>
      <c r="D80" s="202">
        <f>IFERROR(IF((LOG(100*'2019'!D80+1)/LOG(100+1))&gt;1,0,(1-(LOG(100*'2019'!D80+1)/LOG(100+1)))), 1)</f>
        <v>1</v>
      </c>
      <c r="E80" s="203">
        <f>IF(ISNUMBER('2019'!E80),IF('2019'!E80/100&gt;1,1,'2019'!E80/100),"XXX")</f>
        <v>0.8002404709402543</v>
      </c>
      <c r="F80" s="202">
        <f>IF(ISNUMBER('2019'!F80),(1-(('2019'!F80-1)/4)),"XXX")</f>
        <v>1</v>
      </c>
      <c r="G80" s="202">
        <f>IF(ISNUMBER('2019'!G80),(1-('2019'!G80/10)),"XXX")</f>
        <v>0.7</v>
      </c>
      <c r="H80" s="195">
        <f t="shared" si="7"/>
        <v>0.83404809418805093</v>
      </c>
      <c r="I80" s="203">
        <f>IF(ISNUMBER('2019'!H80),'2019'!H80,"XXX")</f>
        <v>0.76008169040173523</v>
      </c>
      <c r="J80" s="203">
        <f>IF(ISNUMBER('2019'!I80),'2019'!I80,"XXX")</f>
        <v>0.83989999999999998</v>
      </c>
      <c r="K80" s="203">
        <f>IF(ISNUMBER('2019'!J80),IF(('2019'!J80/5)&gt;1,1,'2019'!J80/5),"XXX")</f>
        <v>0.56193599999999999</v>
      </c>
      <c r="L80" s="203">
        <f>IF(ISNUMBER('2019'!K80),'2019'!K80,"XXX")</f>
        <v>0.71691327891666679</v>
      </c>
      <c r="M80" s="203">
        <f>IF(ISNUMBER('2019'!L80),IF(('2019'!L80/5)&gt;1,1,'2019'!L80/5),"XXX")</f>
        <v>0.79671540200000002</v>
      </c>
      <c r="N80" s="203">
        <f>IF(ISNUMBER('2019'!M80),(1-('2019'!M80/100)),"XXX")</f>
        <v>0.64280181879999998</v>
      </c>
      <c r="O80" s="203">
        <f>IF(ISNUMBER('2019'!N80),IF(('2019'!N80/10)&gt;1,1,'2019'!N80/10),"XXX")</f>
        <v>1</v>
      </c>
      <c r="P80" s="203">
        <f>IF(ISNUMBER('2019'!O80),('2019'!O80/100),"XXX")</f>
        <v>0.92</v>
      </c>
      <c r="Q80" s="203">
        <f>IF(ISNUMBER('2019'!P80),'2019'!P80,"XXX")</f>
        <v>0.20472662448883056</v>
      </c>
      <c r="R80" s="203">
        <f>IF(ISNUMBER('2019'!Q80),('2019'!Q80/100),"XXX")</f>
        <v>0.85</v>
      </c>
      <c r="S80" s="203">
        <f>IF(ISNUMBER('2019'!R80),('2019'!R80/100),"XXX")</f>
        <v>0.88415310000000003</v>
      </c>
      <c r="T80" s="203">
        <f>IF(ISNUMBER('2019'!S80),(1-('2019'!S80/100)),"XXX")</f>
        <v>1</v>
      </c>
      <c r="U80" s="203">
        <f>IF(ISNUMBER('2019'!T80),'2019'!T80,"XXX")</f>
        <v>0.64775479105555567</v>
      </c>
      <c r="V80" s="203">
        <f>IF(ISNUMBER('2019'!U80),'2019'!U80,"XXX")</f>
        <v>0.57999999999999996</v>
      </c>
      <c r="W80" s="203">
        <f>IF(ISNUMBER('2019'!V80),'2019'!V80,"XXX")</f>
        <v>0.58060925092592608</v>
      </c>
      <c r="X80" s="203">
        <f>IF(ISNUMBER('2019'!W80),'2019'!W80,"XXX")</f>
        <v>0.49729922084444445</v>
      </c>
      <c r="Y80" s="129">
        <f t="shared" si="8"/>
        <v>0.71768069858957251</v>
      </c>
      <c r="Z80" s="202">
        <f>'2019'!X80</f>
        <v>0.83099999999999996</v>
      </c>
      <c r="AA80" s="203">
        <f>('2019'!Y80+2.5)/5</f>
        <v>0.68383423079999994</v>
      </c>
      <c r="AB80" s="196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>
      <c r="A81" s="19" t="s">
        <v>89</v>
      </c>
      <c r="B81" s="19" t="s">
        <v>89</v>
      </c>
      <c r="C81" s="202">
        <f>IF(ISNUMBER('2019'!C81),(1-PRODUCT('2019'!C81,0.1)),"XXX")</f>
        <v>8.9999999999999969E-2</v>
      </c>
      <c r="D81" s="202">
        <f>IFERROR(IF((LOG(100*'2019'!D81+1)/LOG(100+1))&gt;1,0,(1-(LOG(100*'2019'!D81+1)/LOG(100+1)))), 1)</f>
        <v>0.83456252241987716</v>
      </c>
      <c r="E81" s="203">
        <f>IF(ISNUMBER('2019'!E81),IF('2019'!E81/100&gt;1,1,'2019'!E81/100),"XXX")</f>
        <v>0.69495383889251416</v>
      </c>
      <c r="F81" s="202">
        <f>IF(ISNUMBER('2019'!F81),(1-(('2019'!F81-1)/4)),"XXX")</f>
        <v>0.5</v>
      </c>
      <c r="G81" s="202">
        <f>IF(ISNUMBER('2019'!G81),(1-('2019'!G81/10)),"XXX")</f>
        <v>0.28000000000000003</v>
      </c>
      <c r="H81" s="195">
        <f t="shared" si="7"/>
        <v>0.47990327226247836</v>
      </c>
      <c r="I81" s="203">
        <f>IF(ISNUMBER('2019'!H81),'2019'!H81,"XXX")</f>
        <v>0.61269396831431622</v>
      </c>
      <c r="J81" s="203">
        <f>IF(ISNUMBER('2019'!I81),'2019'!I81,"XXX")</f>
        <v>0.4123</v>
      </c>
      <c r="K81" s="203" t="str">
        <f>IF(ISNUMBER('2019'!J81),IF(('2019'!J81/5)&gt;1,1,'2019'!J81/5),"XXX")</f>
        <v>XXX</v>
      </c>
      <c r="L81" s="203">
        <f>IF(ISNUMBER('2019'!K81),'2019'!K81,"XXX")</f>
        <v>0.74434703191666673</v>
      </c>
      <c r="M81" s="203">
        <f>IF(ISNUMBER('2019'!L81),IF(('2019'!L81/5)&gt;1,1,'2019'!L81/5),"XXX")</f>
        <v>0.84704465800000006</v>
      </c>
      <c r="N81" s="203">
        <f>IF(ISNUMBER('2019'!M81),(1-('2019'!M81/100)),"XXX")</f>
        <v>0.66464061739999991</v>
      </c>
      <c r="O81" s="203">
        <f>IF(ISNUMBER('2019'!N81),IF(('2019'!N81/10)&gt;1,1,'2019'!N81/10),"XXX")</f>
        <v>0.62</v>
      </c>
      <c r="P81" s="203">
        <f>IF(ISNUMBER('2019'!O81),('2019'!O81/100),"XXX")</f>
        <v>9.8000000000000004E-2</v>
      </c>
      <c r="Q81" s="203" t="str">
        <f>IF(ISNUMBER('2019'!P81),'2019'!P81,"XXX")</f>
        <v>XXX</v>
      </c>
      <c r="R81" s="203">
        <f>IF(ISNUMBER('2019'!Q81),('2019'!Q81/100),"XXX")</f>
        <v>1.7000000000000001E-2</v>
      </c>
      <c r="S81" s="203">
        <f>IF(ISNUMBER('2019'!R81),('2019'!R81/100),"XXX")</f>
        <v>0.60688920000000002</v>
      </c>
      <c r="T81" s="203">
        <f>IF(ISNUMBER('2019'!S81),(1-('2019'!S81/100)),"XXX")</f>
        <v>0.999</v>
      </c>
      <c r="U81" s="203">
        <f>IF(ISNUMBER('2019'!T81),'2019'!T81,"XXX")</f>
        <v>0.47544477777777777</v>
      </c>
      <c r="V81" s="203">
        <f>IF(ISNUMBER('2019'!U81),'2019'!U81,"XXX")</f>
        <v>0.28000000000000003</v>
      </c>
      <c r="W81" s="203">
        <f>IF(ISNUMBER('2019'!V81),'2019'!V81,"XXX")</f>
        <v>0.48828510885185189</v>
      </c>
      <c r="X81" s="203">
        <f>IF(ISNUMBER('2019'!W81),'2019'!W81,"XXX")</f>
        <v>0.38842749260000003</v>
      </c>
      <c r="Y81" s="129">
        <f t="shared" si="8"/>
        <v>0.50096374292357992</v>
      </c>
      <c r="Z81" s="202">
        <f>'2019'!X81</f>
        <v>0.45300000000000001</v>
      </c>
      <c r="AA81" s="203">
        <f>('2019'!Y81+2.5)/5</f>
        <v>0.4131479978</v>
      </c>
      <c r="AB81" s="196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>
      <c r="A82" s="19" t="s">
        <v>90</v>
      </c>
      <c r="B82" s="19" t="s">
        <v>90</v>
      </c>
      <c r="C82" s="202">
        <f>IF(ISNUMBER('2019'!C82),(1-PRODUCT('2019'!C82,0.1)),"XXX")</f>
        <v>0.27999999999999992</v>
      </c>
      <c r="D82" s="202">
        <f>IFERROR(IF((LOG(100*'2019'!D82+1)/LOG(100+1))&gt;1,0,(1-(LOG(100*'2019'!D82+1)/LOG(100+1)))), 1)</f>
        <v>1</v>
      </c>
      <c r="E82" s="203">
        <f>IF(ISNUMBER('2019'!E82),IF('2019'!E82/100&gt;1,1,'2019'!E82/100),"XXX")</f>
        <v>0.5938250351083334</v>
      </c>
      <c r="F82" s="202">
        <f>IF(ISNUMBER('2019'!F82),(1-(('2019'!F82-1)/4)),"XXX")</f>
        <v>0.75</v>
      </c>
      <c r="G82" s="202">
        <f>IF(ISNUMBER('2019'!G82),(1-('2019'!G82/10)),"XXX")</f>
        <v>0.48</v>
      </c>
      <c r="H82" s="195">
        <f t="shared" si="7"/>
        <v>0.62076500702166659</v>
      </c>
      <c r="I82" s="203">
        <f>IF(ISNUMBER('2019'!H82),'2019'!H82,"XXX")</f>
        <v>0.33255255813567158</v>
      </c>
      <c r="J82" s="203">
        <f>IF(ISNUMBER('2019'!I82),'2019'!I82,"XXX")</f>
        <v>0.44969999999999999</v>
      </c>
      <c r="K82" s="203">
        <f>IF(ISNUMBER('2019'!J82),IF(('2019'!J82/5)&gt;1,1,'2019'!J82/5),"XXX")</f>
        <v>1</v>
      </c>
      <c r="L82" s="203">
        <f>IF(ISNUMBER('2019'!K82),'2019'!K82,"XXX")</f>
        <v>0.46135516166666668</v>
      </c>
      <c r="M82" s="203">
        <f>IF(ISNUMBER('2019'!L82),IF(('2019'!L82/5)&gt;1,1,'2019'!L82/5),"XXX")</f>
        <v>0.98129491800000002</v>
      </c>
      <c r="N82" s="203">
        <f>IF(ISNUMBER('2019'!M82),(1-('2019'!M82/100)),"XXX")</f>
        <v>0.86238471029999997</v>
      </c>
      <c r="O82" s="203">
        <f>IF(ISNUMBER('2019'!N82),IF(('2019'!N82/10)&gt;1,1,'2019'!N82/10),"XXX")</f>
        <v>0.55000000000000004</v>
      </c>
      <c r="P82" s="203">
        <f>IF(ISNUMBER('2019'!O82),('2019'!O82/100),"XXX")</f>
        <v>0.94</v>
      </c>
      <c r="Q82" s="203">
        <f>IF(ISNUMBER('2019'!P82),'2019'!P82,"XXX")</f>
        <v>1</v>
      </c>
      <c r="R82" s="203">
        <f>IF(ISNUMBER('2019'!Q82),('2019'!Q82/100),"XXX")</f>
        <v>7.8E-2</v>
      </c>
      <c r="S82" s="203">
        <f>IF(ISNUMBER('2019'!R82),('2019'!R82/100),"XXX")</f>
        <v>0.44610709999999998</v>
      </c>
      <c r="T82" s="203">
        <f>IF(ISNUMBER('2019'!S82),(1-('2019'!S82/100)),"XXX")</f>
        <v>0.81669999999999998</v>
      </c>
      <c r="U82" s="203">
        <f>IF(ISNUMBER('2019'!T82),'2019'!T82,"XXX")</f>
        <v>0.38216019472222224</v>
      </c>
      <c r="V82" s="203">
        <f>IF(ISNUMBER('2019'!U82),'2019'!U82,"XXX")</f>
        <v>0.41</v>
      </c>
      <c r="W82" s="203">
        <f>IF(ISNUMBER('2019'!V82),'2019'!V82,"XXX")</f>
        <v>0.5346432217962962</v>
      </c>
      <c r="X82" s="203">
        <f>IF(ISNUMBER('2019'!W82),'2019'!W82,"XXX")</f>
        <v>0.31518757758888893</v>
      </c>
      <c r="Y82" s="129">
        <f t="shared" si="8"/>
        <v>0.59750534013810908</v>
      </c>
      <c r="Z82" s="202">
        <f>'2019'!X82</f>
        <v>0.63</v>
      </c>
      <c r="AA82" s="203">
        <f>('2019'!Y82+2.5)/5</f>
        <v>0.51292338959999995</v>
      </c>
      <c r="AB82" s="196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>
      <c r="A83" s="19" t="s">
        <v>91</v>
      </c>
      <c r="B83" s="19" t="s">
        <v>91</v>
      </c>
      <c r="C83" s="202">
        <f>IF(ISNUMBER('2019'!C83),(1-PRODUCT('2019'!C83,0.1)),"XXX")</f>
        <v>0.13</v>
      </c>
      <c r="D83" s="202">
        <f>IFERROR(IF((LOG(100*'2019'!D83+1)/LOG(100+1))&gt;1,0,(1-(LOG(100*'2019'!D83+1)/LOG(100+1)))), 1)</f>
        <v>1</v>
      </c>
      <c r="E83" s="203">
        <f>IF(ISNUMBER('2019'!E83),IF('2019'!E83/100&gt;1,1,'2019'!E83/100),"XXX")</f>
        <v>0.70500000000000018</v>
      </c>
      <c r="F83" s="202">
        <f>IF(ISNUMBER('2019'!F83),(1-(('2019'!F83-1)/4)),"XXX")</f>
        <v>1</v>
      </c>
      <c r="G83" s="202">
        <f>IF(ISNUMBER('2019'!G83),(1-('2019'!G83/10)),"XXX")</f>
        <v>0.35</v>
      </c>
      <c r="H83" s="195">
        <f t="shared" si="7"/>
        <v>0.63700000000000001</v>
      </c>
      <c r="I83" s="203" t="str">
        <f>IF(ISNUMBER('2019'!H83),'2019'!H83,"XXX")</f>
        <v>XXX</v>
      </c>
      <c r="J83" s="203">
        <f>IF(ISNUMBER('2019'!I83),'2019'!I83,"XXX")</f>
        <v>0.1411</v>
      </c>
      <c r="K83" s="203">
        <f>IF(ISNUMBER('2019'!J83),IF(('2019'!J83/5)&gt;1,1,'2019'!J83/5),"XXX")</f>
        <v>0.495282</v>
      </c>
      <c r="L83" s="203" t="str">
        <f>IF(ISNUMBER('2019'!K83),'2019'!K83,"XXX")</f>
        <v>XXX</v>
      </c>
      <c r="M83" s="203">
        <f>IF(ISNUMBER('2019'!L83),IF(('2019'!L83/5)&gt;1,1,'2019'!L83/5),"XXX")</f>
        <v>0.27267324999999998</v>
      </c>
      <c r="N83" s="203">
        <f>IF(ISNUMBER('2019'!M83),(1-('2019'!M83/100)),"XXX")</f>
        <v>0.45603954319999995</v>
      </c>
      <c r="O83" s="203">
        <f>IF(ISNUMBER('2019'!N83),IF(('2019'!N83/10)&gt;1,1,'2019'!N83/10),"XXX")</f>
        <v>0.04</v>
      </c>
      <c r="P83" s="203">
        <f>IF(ISNUMBER('2019'!O83),('2019'!O83/100),"XXX")</f>
        <v>3.4000000000000002E-2</v>
      </c>
      <c r="Q83" s="203">
        <f>IF(ISNUMBER('2019'!P83),'2019'!P83,"XXX")</f>
        <v>0.33653879999999997</v>
      </c>
      <c r="R83" s="203">
        <f>IF(ISNUMBER('2019'!Q83),('2019'!Q83/100),"XXX")</f>
        <v>2.7000000000000003E-2</v>
      </c>
      <c r="S83" s="203">
        <f>IF(ISNUMBER('2019'!R83),('2019'!R83/100),"XXX")</f>
        <v>0.20902509999999999</v>
      </c>
      <c r="T83" s="203">
        <f>IF(ISNUMBER('2019'!S83),(1-('2019'!S83/100)),"XXX")</f>
        <v>0.51960000000000006</v>
      </c>
      <c r="U83" s="203">
        <f>IF(ISNUMBER('2019'!T83),'2019'!T83,"XXX")</f>
        <v>0.32534242738888891</v>
      </c>
      <c r="V83" s="203" t="str">
        <f>IF(ISNUMBER('2019'!U83),'2019'!U83,"XXX")</f>
        <v>XXX</v>
      </c>
      <c r="W83" s="203" t="str">
        <f>IF(ISNUMBER('2019'!V83),'2019'!V83,"XXX")</f>
        <v>XXX</v>
      </c>
      <c r="X83" s="203" t="str">
        <f>IF(ISNUMBER('2019'!W83),'2019'!W83,"XXX")</f>
        <v>XXX</v>
      </c>
      <c r="Y83" s="129">
        <f t="shared" si="8"/>
        <v>0.27273753914126986</v>
      </c>
      <c r="Z83" s="202">
        <f>'2019'!X83</f>
        <v>0.61</v>
      </c>
      <c r="AA83" s="203">
        <f>('2019'!Y83+2.5)/5</f>
        <v>0.5000204976</v>
      </c>
      <c r="AB83" s="196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>
      <c r="A84" s="19" t="s">
        <v>92</v>
      </c>
      <c r="B84" s="19" t="s">
        <v>92</v>
      </c>
      <c r="C84" s="202">
        <f>IF(ISNUMBER('2019'!C84),(1-PRODUCT('2019'!C84,0.1)),"XXX")</f>
        <v>0.6</v>
      </c>
      <c r="D84" s="202">
        <f>IFERROR(IF((LOG(100*'2019'!D84+1)/LOG(100+1))&gt;1,0,(1-(LOG(100*'2019'!D84+1)/LOG(100+1)))), 1)</f>
        <v>1</v>
      </c>
      <c r="E84" s="203">
        <f>IF(ISNUMBER('2019'!E84),IF('2019'!E84/100&gt;1,1,'2019'!E84/100),"XXX")</f>
        <v>0.8458964912069209</v>
      </c>
      <c r="F84" s="202">
        <f>IF(ISNUMBER('2019'!F84),(1-(('2019'!F84-1)/4)),"XXX")</f>
        <v>0.75</v>
      </c>
      <c r="G84" s="202">
        <f>IF(ISNUMBER('2019'!G84),(1-('2019'!G84/10)),"XXX")</f>
        <v>0.73</v>
      </c>
      <c r="H84" s="195">
        <f t="shared" si="7"/>
        <v>0.7851792982413841</v>
      </c>
      <c r="I84" s="203">
        <f>IF(ISNUMBER('2019'!H84),'2019'!H84,"XXX")</f>
        <v>0.77021883948908032</v>
      </c>
      <c r="J84" s="203">
        <f>IF(ISNUMBER('2019'!I84),'2019'!I84,"XXX")</f>
        <v>0.82489999999999997</v>
      </c>
      <c r="K84" s="203">
        <f>IF(ISNUMBER('2019'!J84),IF(('2019'!J84/5)&gt;1,1,'2019'!J84/5),"XXX")</f>
        <v>0.43592000000000003</v>
      </c>
      <c r="L84" s="203">
        <f>IF(ISNUMBER('2019'!K84),'2019'!K84,"XXX")</f>
        <v>0.68735106791666667</v>
      </c>
      <c r="M84" s="203">
        <f>IF(ISNUMBER('2019'!L84),IF(('2019'!L84/5)&gt;1,1,'2019'!L84/5),"XXX")</f>
        <v>0.91202449800000007</v>
      </c>
      <c r="N84" s="203">
        <f>IF(ISNUMBER('2019'!M84),(1-('2019'!M84/100)),"XXX")</f>
        <v>0.67729778289999998</v>
      </c>
      <c r="O84" s="203">
        <f>IF(ISNUMBER('2019'!N84),IF(('2019'!N84/10)&gt;1,1,'2019'!N84/10),"XXX")</f>
        <v>1</v>
      </c>
      <c r="P84" s="203">
        <f>IF(ISNUMBER('2019'!O84),('2019'!O84/100),"XXX")</f>
        <v>0.97099999999999997</v>
      </c>
      <c r="Q84" s="203">
        <f>IF(ISNUMBER('2019'!P84),'2019'!P84,"XXX")</f>
        <v>8.6066693067550659E-2</v>
      </c>
      <c r="R84" s="203">
        <f>IF(ISNUMBER('2019'!Q84),('2019'!Q84/100),"XXX")</f>
        <v>0.51300000000000001</v>
      </c>
      <c r="S84" s="203">
        <f>IF(ISNUMBER('2019'!R84),('2019'!R84/100),"XXX")</f>
        <v>0.8834303</v>
      </c>
      <c r="T84" s="203">
        <f>IF(ISNUMBER('2019'!S84),(1-('2019'!S84/100)),"XXX")</f>
        <v>1</v>
      </c>
      <c r="U84" s="203">
        <f>IF(ISNUMBER('2019'!T84),'2019'!T84,"XXX")</f>
        <v>0.71983645755555559</v>
      </c>
      <c r="V84" s="203">
        <f>IF(ISNUMBER('2019'!U84),'2019'!U84,"XXX")</f>
        <v>0.59</v>
      </c>
      <c r="W84" s="203">
        <f>IF(ISNUMBER('2019'!V84),'2019'!V84,"XXX")</f>
        <v>0.54708892766666661</v>
      </c>
      <c r="X84" s="203">
        <f>IF(ISNUMBER('2019'!W84),'2019'!W84,"XXX")</f>
        <v>0.5605282982555555</v>
      </c>
      <c r="Y84" s="129">
        <f t="shared" si="8"/>
        <v>0.69866642905319221</v>
      </c>
      <c r="Z84" s="202">
        <f>'2019'!X84</f>
        <v>0.82499999999999996</v>
      </c>
      <c r="AA84" s="203">
        <f>('2019'!Y84+2.5)/5</f>
        <v>0.71131806379999996</v>
      </c>
      <c r="AB84" s="196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>
      <c r="A85" s="19" t="s">
        <v>93</v>
      </c>
      <c r="B85" s="19" t="s">
        <v>93</v>
      </c>
      <c r="C85" s="202">
        <f>IF(ISNUMBER('2019'!C85),(1-PRODUCT('2019'!C85,0.1)),"XXX")</f>
        <v>0.91999999999999993</v>
      </c>
      <c r="D85" s="202">
        <f>IFERROR(IF((LOG(100*'2019'!D85+1)/LOG(100+1))&gt;1,0,(1-(LOG(100*'2019'!D85+1)/LOG(100+1)))), 1)</f>
        <v>1</v>
      </c>
      <c r="E85" s="203">
        <f>IF(ISNUMBER('2019'!E85),IF('2019'!E85/100&gt;1,1,'2019'!E85/100),"XXX")</f>
        <v>0.90614247325000008</v>
      </c>
      <c r="F85" s="202" t="str">
        <f>IF(ISNUMBER('2019'!F85),(1-(('2019'!F85-1)/4)),"XXX")</f>
        <v>XXX</v>
      </c>
      <c r="G85" s="202">
        <f>IF(ISNUMBER('2019'!G85),(1-('2019'!G85/10)),"XXX")</f>
        <v>0.9</v>
      </c>
      <c r="H85" s="195">
        <f t="shared" si="7"/>
        <v>0.93153561831249998</v>
      </c>
      <c r="I85" s="203">
        <f>IF(ISNUMBER('2019'!H85),'2019'!H85,"XXX")</f>
        <v>0.85041481309834821</v>
      </c>
      <c r="J85" s="203">
        <f>IF(ISNUMBER('2019'!I85),'2019'!I85,"XXX")</f>
        <v>0.90720000000000001</v>
      </c>
      <c r="K85" s="203">
        <f>IF(ISNUMBER('2019'!J85),IF(('2019'!J85/5)&gt;1,1,'2019'!J85/5),"XXX")</f>
        <v>0.5257099999999999</v>
      </c>
      <c r="L85" s="203">
        <f>IF(ISNUMBER('2019'!K85),'2019'!K85,"XXX")</f>
        <v>0.79317812124999987</v>
      </c>
      <c r="M85" s="203">
        <f>IF(ISNUMBER('2019'!L85),IF(('2019'!L85/5)&gt;1,1,'2019'!L85/5),"XXX")</f>
        <v>0.92237377200000004</v>
      </c>
      <c r="N85" s="203">
        <f>IF(ISNUMBER('2019'!M85),(1-('2019'!M85/100)),"XXX")</f>
        <v>0.90377596859999998</v>
      </c>
      <c r="O85" s="203">
        <f>IF(ISNUMBER('2019'!N85),IF(('2019'!N85/10)&gt;1,1,'2019'!N85/10),"XXX")</f>
        <v>1</v>
      </c>
      <c r="P85" s="203">
        <f>IF(ISNUMBER('2019'!O85),('2019'!O85/100),"XXX")</f>
        <v>1</v>
      </c>
      <c r="Q85" s="203">
        <f>IF(ISNUMBER('2019'!P85),'2019'!P85,"XXX")</f>
        <v>1</v>
      </c>
      <c r="R85" s="203" t="str">
        <f>IF(ISNUMBER('2019'!Q85),('2019'!Q85/100),"XXX")</f>
        <v>XXX</v>
      </c>
      <c r="S85" s="203">
        <f>IF(ISNUMBER('2019'!R85),('2019'!R85/100),"XXX")</f>
        <v>0.91262169999999998</v>
      </c>
      <c r="T85" s="203">
        <f>IF(ISNUMBER('2019'!S85),(1-('2019'!S85/100)),"XXX")</f>
        <v>1</v>
      </c>
      <c r="U85" s="203">
        <f>IF(ISNUMBER('2019'!T85),'2019'!T85,"XXX")</f>
        <v>0.84782677755555558</v>
      </c>
      <c r="V85" s="203">
        <f>IF(ISNUMBER('2019'!U85),'2019'!U85,"XXX")</f>
        <v>0.81</v>
      </c>
      <c r="W85" s="203">
        <f>IF(ISNUMBER('2019'!V85),'2019'!V85,"XXX")</f>
        <v>0.7000640586111111</v>
      </c>
      <c r="X85" s="203">
        <f>IF(ISNUMBER('2019'!W85),'2019'!W85,"XXX")</f>
        <v>0.74441888596666661</v>
      </c>
      <c r="Y85" s="129">
        <f t="shared" si="8"/>
        <v>0.86984900606760518</v>
      </c>
      <c r="Z85" s="202">
        <f>'2019'!X85</f>
        <v>0.878</v>
      </c>
      <c r="AA85" s="203">
        <f>('2019'!Y85+2.5)/5</f>
        <v>0.80942485340000003</v>
      </c>
      <c r="AB85" s="196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>
      <c r="A86" s="19" t="s">
        <v>94</v>
      </c>
      <c r="B86" s="19" t="s">
        <v>94</v>
      </c>
      <c r="C86" s="202">
        <f>IF(ISNUMBER('2019'!C86),(1-PRODUCT('2019'!C86,0.1)),"XXX")</f>
        <v>0.37999999999999989</v>
      </c>
      <c r="D86" s="202">
        <f>IFERROR(IF((LOG(100*'2019'!D86+1)/LOG(100+1))&gt;1,0,(1-(LOG(100*'2019'!D86+1)/LOG(100+1)))), 1)</f>
        <v>1</v>
      </c>
      <c r="E86" s="203">
        <f>IF(ISNUMBER('2019'!E86),IF('2019'!E86/100&gt;1,1,'2019'!E86/100),"XXX")</f>
        <v>0.58964492012655367</v>
      </c>
      <c r="F86" s="202">
        <f>IF(ISNUMBER('2019'!F86),(1-(('2019'!F86-1)/4)),"XXX")</f>
        <v>0.5</v>
      </c>
      <c r="G86" s="202">
        <f>IF(ISNUMBER('2019'!G86),(1-('2019'!G86/10)),"XXX")</f>
        <v>0.44000000000000006</v>
      </c>
      <c r="H86" s="195">
        <f t="shared" si="7"/>
        <v>0.58192898402531068</v>
      </c>
      <c r="I86" s="203">
        <f>IF(ISNUMBER('2019'!H86),'2019'!H86,"XXX")</f>
        <v>0.31408083081728594</v>
      </c>
      <c r="J86" s="203">
        <f>IF(ISNUMBER('2019'!I86),'2019'!I86,"XXX")</f>
        <v>0.1096</v>
      </c>
      <c r="K86" s="203" t="str">
        <f>IF(ISNUMBER('2019'!J86),IF(('2019'!J86/5)&gt;1,1,'2019'!J86/5),"XXX")</f>
        <v>XXX</v>
      </c>
      <c r="L86" s="203">
        <f>IF(ISNUMBER('2019'!K86),'2019'!K86,"XXX")</f>
        <v>0.26038478612499993</v>
      </c>
      <c r="M86" s="203">
        <f>IF(ISNUMBER('2019'!L86),IF(('2019'!L86/5)&gt;1,1,'2019'!L86/5),"XXX")</f>
        <v>0.23735461199999999</v>
      </c>
      <c r="N86" s="203">
        <f>IF(ISNUMBER('2019'!M86),(1-('2019'!M86/100)),"XXX")</f>
        <v>0.67483749389999992</v>
      </c>
      <c r="O86" s="203">
        <f>IF(ISNUMBER('2019'!N86),IF(('2019'!N86/10)&gt;1,1,'2019'!N86/10),"XXX")</f>
        <v>0.1</v>
      </c>
      <c r="P86" s="203" t="str">
        <f>IF(ISNUMBER('2019'!O86),('2019'!O86/100),"XXX")</f>
        <v>XXX</v>
      </c>
      <c r="Q86" s="203">
        <f>IF(ISNUMBER('2019'!P86),'2019'!P86,"XXX")</f>
        <v>4.4278539999999998E-2</v>
      </c>
      <c r="R86" s="203" t="str">
        <f>IF(ISNUMBER('2019'!Q86),('2019'!Q86/100),"XXX")</f>
        <v>XXX</v>
      </c>
      <c r="S86" s="203">
        <f>IF(ISNUMBER('2019'!R86),('2019'!R86/100),"XXX")</f>
        <v>0.1151257</v>
      </c>
      <c r="T86" s="203">
        <f>IF(ISNUMBER('2019'!S86),(1-('2019'!S86/100)),"XXX")</f>
        <v>0.2612000000000001</v>
      </c>
      <c r="U86" s="203">
        <f>IF(ISNUMBER('2019'!T86),'2019'!T86,"XXX")</f>
        <v>0.33362237350000001</v>
      </c>
      <c r="V86" s="203">
        <f>IF(ISNUMBER('2019'!U86),'2019'!U86,"XXX")</f>
        <v>0.25</v>
      </c>
      <c r="W86" s="203">
        <f>IF(ISNUMBER('2019'!V86),'2019'!V86,"XXX")</f>
        <v>0.39870357514814819</v>
      </c>
      <c r="X86" s="203">
        <f>IF(ISNUMBER('2019'!W86),'2019'!W86,"XXX")</f>
        <v>0.30424175658888886</v>
      </c>
      <c r="Y86" s="129">
        <f t="shared" si="8"/>
        <v>0.2380058121377702</v>
      </c>
      <c r="Z86" s="202">
        <f>'2019'!X86</f>
        <v>0.48499999999999999</v>
      </c>
      <c r="AA86" s="203">
        <f>('2019'!Y86+2.5)/5</f>
        <v>0.46859709020000001</v>
      </c>
      <c r="AB86" s="196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>
      <c r="A87" s="19" t="s">
        <v>95</v>
      </c>
      <c r="B87" s="19" t="s">
        <v>95</v>
      </c>
      <c r="C87" s="202">
        <f>IF(ISNUMBER('2019'!C87),(1-PRODUCT('2019'!C87,0.1)),"XXX")</f>
        <v>0.2599999999999999</v>
      </c>
      <c r="D87" s="202">
        <f>IFERROR(IF((LOG(100*'2019'!D87+1)/LOG(100+1))&gt;1,0,(1-(LOG(100*'2019'!D87+1)/LOG(100+1)))), 1)</f>
        <v>1</v>
      </c>
      <c r="E87" s="203">
        <f>IF(ISNUMBER('2019'!E87),IF('2019'!E87/100&gt;1,1,'2019'!E87/100),"XXX")</f>
        <v>0.74764363113446319</v>
      </c>
      <c r="F87" s="202">
        <f>IF(ISNUMBER('2019'!F87),(1-(('2019'!F87-1)/4)),"XXX")</f>
        <v>0.5</v>
      </c>
      <c r="G87" s="202">
        <f>IF(ISNUMBER('2019'!G87),(1-('2019'!G87/10)),"XXX")</f>
        <v>0.40999999999999992</v>
      </c>
      <c r="H87" s="195">
        <f t="shared" si="7"/>
        <v>0.58352872622689256</v>
      </c>
      <c r="I87" s="203">
        <f>IF(ISNUMBER('2019'!H87),'2019'!H87,"XXX")</f>
        <v>0.35560965128508815</v>
      </c>
      <c r="J87" s="203">
        <f>IF(ISNUMBER('2019'!I87),'2019'!I87,"XXX")</f>
        <v>0.1394</v>
      </c>
      <c r="K87" s="203">
        <f>IF(ISNUMBER('2019'!J87),IF(('2019'!J87/5)&gt;1,1,'2019'!J87/5),"XXX")</f>
        <v>0.69021600000000005</v>
      </c>
      <c r="L87" s="203">
        <f>IF(ISNUMBER('2019'!K87),'2019'!K87,"XXX")</f>
        <v>0.16668923700000002</v>
      </c>
      <c r="M87" s="203">
        <f>IF(ISNUMBER('2019'!L87),IF(('2019'!L87/5)&gt;1,1,'2019'!L87/5),"XXX")</f>
        <v>0.48194313</v>
      </c>
      <c r="N87" s="203">
        <f>IF(ISNUMBER('2019'!M87),(1-('2019'!M87/100)),"XXX")</f>
        <v>0.83135120389999995</v>
      </c>
      <c r="O87" s="203">
        <f>IF(ISNUMBER('2019'!N87),IF(('2019'!N87/10)&gt;1,1,'2019'!N87/10),"XXX")</f>
        <v>0.16</v>
      </c>
      <c r="P87" s="203">
        <f>IF(ISNUMBER('2019'!O87),('2019'!O87/100),"XXX")</f>
        <v>2.3E-2</v>
      </c>
      <c r="Q87" s="203">
        <f>IF(ISNUMBER('2019'!P87),'2019'!P87,"XXX")</f>
        <v>0.29898924827575685</v>
      </c>
      <c r="R87" s="203">
        <f>IF(ISNUMBER('2019'!Q87),('2019'!Q87/100),"XXX")</f>
        <v>0.19600000000000001</v>
      </c>
      <c r="S87" s="203">
        <f>IF(ISNUMBER('2019'!R87),('2019'!R87/100),"XXX")</f>
        <v>0.38369720000000002</v>
      </c>
      <c r="T87" s="203">
        <f>IF(ISNUMBER('2019'!S87),(1-('2019'!S87/100)),"XXX")</f>
        <v>0.35760000000000003</v>
      </c>
      <c r="U87" s="203">
        <f>IF(ISNUMBER('2019'!T87),'2019'!T87,"XXX")</f>
        <v>0.43490843505555554</v>
      </c>
      <c r="V87" s="203">
        <f>IF(ISNUMBER('2019'!U87),'2019'!U87,"XXX")</f>
        <v>0.32</v>
      </c>
      <c r="W87" s="203">
        <f>IF(ISNUMBER('2019'!V87),'2019'!V87,"XXX")</f>
        <v>0.40591825379629631</v>
      </c>
      <c r="X87" s="203">
        <f>IF(ISNUMBER('2019'!W87),'2019'!W87,"XXX")</f>
        <v>0.33623770211111115</v>
      </c>
      <c r="Y87" s="129">
        <f t="shared" si="8"/>
        <v>0.34884750383898799</v>
      </c>
      <c r="Z87" s="202">
        <f>'2019'!X87</f>
        <v>0.48899999999999999</v>
      </c>
      <c r="AA87" s="203">
        <f>('2019'!Y87+2.5)/5</f>
        <v>0.49326543220000002</v>
      </c>
      <c r="AB87" s="196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>
      <c r="A88" s="19" t="s">
        <v>96</v>
      </c>
      <c r="B88" s="19" t="s">
        <v>96</v>
      </c>
      <c r="C88" s="202">
        <f>IF(ISNUMBER('2019'!C88),(1-PRODUCT('2019'!C88,0.1)),"XXX")</f>
        <v>0.67999999999999994</v>
      </c>
      <c r="D88" s="202">
        <f>IFERROR(IF((LOG(100*'2019'!D88+1)/LOG(100+1))&gt;1,0,(1-(LOG(100*'2019'!D88+1)/LOG(100+1)))), 1)</f>
        <v>1</v>
      </c>
      <c r="E88" s="203">
        <f>IF(ISNUMBER('2019'!E88),IF('2019'!E88/100&gt;1,1,'2019'!E88/100),"XXX")</f>
        <v>0.83982646814618644</v>
      </c>
      <c r="F88" s="202">
        <f>IF(ISNUMBER('2019'!F88),(1-(('2019'!F88-1)/4)),"XXX")</f>
        <v>0.75</v>
      </c>
      <c r="G88" s="202">
        <f>IF(ISNUMBER('2019'!G88),(1-('2019'!G88/10)),"XXX")</f>
        <v>0.26</v>
      </c>
      <c r="H88" s="195">
        <f t="shared" si="7"/>
        <v>0.70596529362923732</v>
      </c>
      <c r="I88" s="203">
        <f>IF(ISNUMBER('2019'!H88),'2019'!H88,"XXX")</f>
        <v>0.78031905898100062</v>
      </c>
      <c r="J88" s="203">
        <f>IF(ISNUMBER('2019'!I88),'2019'!I88,"XXX")</f>
        <v>0.76339999999999997</v>
      </c>
      <c r="K88" s="203">
        <f>IF(ISNUMBER('2019'!J88),IF(('2019'!J88/5)&gt;1,1,'2019'!J88/5),"XXX")</f>
        <v>0.67582199999999992</v>
      </c>
      <c r="L88" s="203">
        <f>IF(ISNUMBER('2019'!K88),'2019'!K88,"XXX")</f>
        <v>0.78074568120833332</v>
      </c>
      <c r="M88" s="203">
        <f>IF(ISNUMBER('2019'!L88),IF(('2019'!L88/5)&gt;1,1,'2019'!L88/5),"XXX")</f>
        <v>0.39931919599999999</v>
      </c>
      <c r="N88" s="203">
        <f>IF(ISNUMBER('2019'!M88),(1-('2019'!M88/100)),"XXX")</f>
        <v>0.65426166529999996</v>
      </c>
      <c r="O88" s="203">
        <f>IF(ISNUMBER('2019'!N88),IF(('2019'!N88/10)&gt;1,1,'2019'!N88/10),"XXX")</f>
        <v>0.42000000000000004</v>
      </c>
      <c r="P88" s="203">
        <f>IF(ISNUMBER('2019'!O88),('2019'!O88/100),"XXX")</f>
        <v>0.18600000000000003</v>
      </c>
      <c r="Q88" s="203">
        <f>IF(ISNUMBER('2019'!P88),'2019'!P88,"XXX")</f>
        <v>0.15177552700042723</v>
      </c>
      <c r="R88" s="203">
        <f>IF(ISNUMBER('2019'!Q88),('2019'!Q88/100),"XXX")</f>
        <v>2.1000000000000001E-2</v>
      </c>
      <c r="S88" s="203">
        <f>IF(ISNUMBER('2019'!R88),('2019'!R88/100),"XXX")</f>
        <v>0.74424000000000001</v>
      </c>
      <c r="T88" s="203">
        <f>IF(ISNUMBER('2019'!S88),(1-('2019'!S88/100)),"XXX")</f>
        <v>1</v>
      </c>
      <c r="U88" s="203">
        <f>IF(ISNUMBER('2019'!T88),'2019'!T88,"XXX")</f>
        <v>0.80032955277777784</v>
      </c>
      <c r="V88" s="203">
        <f>IF(ISNUMBER('2019'!U88),'2019'!U88,"XXX")</f>
        <v>0.47</v>
      </c>
      <c r="W88" s="203">
        <f>IF(ISNUMBER('2019'!V88),'2019'!V88,"XXX")</f>
        <v>0.68800395505555556</v>
      </c>
      <c r="X88" s="203">
        <f>IF(ISNUMBER('2019'!W88),'2019'!W88,"XXX")</f>
        <v>0.74843866956666671</v>
      </c>
      <c r="Y88" s="129">
        <f t="shared" si="8"/>
        <v>0.58022845661810996</v>
      </c>
      <c r="Z88" s="202">
        <f>'2019'!X88</f>
        <v>0.47699999999999998</v>
      </c>
      <c r="AA88" s="203">
        <f>('2019'!Y88+2.5)/5</f>
        <v>0.50556375119999997</v>
      </c>
      <c r="AB88" s="196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>
      <c r="A89" s="19" t="s">
        <v>97</v>
      </c>
      <c r="B89" s="19" t="s">
        <v>97</v>
      </c>
      <c r="C89" s="202">
        <f>IF(ISNUMBER('2019'!C89),(1-PRODUCT('2019'!C89,0.1)),"XXX")</f>
        <v>0.40999999999999992</v>
      </c>
      <c r="D89" s="202">
        <f>IFERROR(IF((LOG(100*'2019'!D89+1)/LOG(100+1))&gt;1,0,(1-(LOG(100*'2019'!D89+1)/LOG(100+1)))), 1)</f>
        <v>1</v>
      </c>
      <c r="E89" s="203" t="str">
        <f>IF(ISNUMBER('2019'!E89),IF('2019'!E89/100&gt;1,1,'2019'!E89/100),"XXX")</f>
        <v>XXX</v>
      </c>
      <c r="F89" s="202">
        <f>IF(ISNUMBER('2019'!F89),(1-(('2019'!F89-1)/4)),"XXX")</f>
        <v>0.75</v>
      </c>
      <c r="G89" s="202">
        <f>IF(ISNUMBER('2019'!G89),(1-('2019'!G89/10)),"XXX")</f>
        <v>0.22999999999999998</v>
      </c>
      <c r="H89" s="195">
        <f t="shared" si="7"/>
        <v>0.59750000000000003</v>
      </c>
      <c r="I89" s="203" t="str">
        <f>IF(ISNUMBER('2019'!H89),'2019'!H89,"XXX")</f>
        <v>XXX</v>
      </c>
      <c r="J89" s="203">
        <f>IF(ISNUMBER('2019'!I89),'2019'!I89,"XXX")</f>
        <v>0.59809999999999997</v>
      </c>
      <c r="K89" s="203">
        <f>IF(ISNUMBER('2019'!J89),IF(('2019'!J89/5)&gt;1,1,'2019'!J89/5),"XXX")</f>
        <v>0.464198</v>
      </c>
      <c r="L89" s="203" t="str">
        <f>IF(ISNUMBER('2019'!K89),'2019'!K89,"XXX")</f>
        <v>XXX</v>
      </c>
      <c r="M89" s="203">
        <f>IF(ISNUMBER('2019'!L89),IF(('2019'!L89/5)&gt;1,1,'2019'!L89/5),"XXX")</f>
        <v>1</v>
      </c>
      <c r="N89" s="203">
        <f>IF(ISNUMBER('2019'!M89),(1-('2019'!M89/100)),"XXX")</f>
        <v>0.83547742840000006</v>
      </c>
      <c r="O89" s="203">
        <f>IF(ISNUMBER('2019'!N89),IF(('2019'!N89/10)&gt;1,1,'2019'!N89/10),"XXX")</f>
        <v>0.28999999999999998</v>
      </c>
      <c r="P89" s="203">
        <f>IF(ISNUMBER('2019'!O89),('2019'!O89/100),"XXX")</f>
        <v>1</v>
      </c>
      <c r="Q89" s="203">
        <f>IF(ISNUMBER('2019'!P89),'2019'!P89,"XXX")</f>
        <v>0.21444619999999998</v>
      </c>
      <c r="R89" s="203">
        <f>IF(ISNUMBER('2019'!Q89),('2019'!Q89/100),"XXX")</f>
        <v>8.1000000000000003E-2</v>
      </c>
      <c r="S89" s="203">
        <f>IF(ISNUMBER('2019'!R89),('2019'!R89/100),"XXX")</f>
        <v>0.77980349999999998</v>
      </c>
      <c r="T89" s="203">
        <f>IF(ISNUMBER('2019'!S89),(1-('2019'!S89/100)),"XXX")</f>
        <v>0.999</v>
      </c>
      <c r="U89" s="203" t="str">
        <f>IF(ISNUMBER('2019'!T89),'2019'!T89,"XXX")</f>
        <v>XXX</v>
      </c>
      <c r="V89" s="203" t="str">
        <f>IF(ISNUMBER('2019'!U89),'2019'!U89,"XXX")</f>
        <v>XXX</v>
      </c>
      <c r="W89" s="203" t="str">
        <f>IF(ISNUMBER('2019'!V89),'2019'!V89,"XXX")</f>
        <v>XXX</v>
      </c>
      <c r="X89" s="203" t="str">
        <f>IF(ISNUMBER('2019'!W89),'2019'!W89,"XXX")</f>
        <v>XXX</v>
      </c>
      <c r="Y89" s="129">
        <f t="shared" si="8"/>
        <v>0.61036026069999993</v>
      </c>
      <c r="Z89" s="202">
        <f>'2019'!X89</f>
        <v>0.51</v>
      </c>
      <c r="AA89" s="203">
        <f>('2019'!Y89+2.5)/5</f>
        <v>0.4257543386</v>
      </c>
      <c r="AB89" s="196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>
      <c r="A90" s="19" t="s">
        <v>98</v>
      </c>
      <c r="B90" s="19" t="s">
        <v>98</v>
      </c>
      <c r="C90" s="202">
        <f>IF(ISNUMBER('2019'!C90),(1-PRODUCT('2019'!C90,0.1)),"XXX")</f>
        <v>4.0000000000000036E-2</v>
      </c>
      <c r="D90" s="202">
        <f>IFERROR(IF((LOG(100*'2019'!D90+1)/LOG(100+1))&gt;1,0,(1-(LOG(100*'2019'!D90+1)/LOG(100+1)))), 1)</f>
        <v>0.27343788921282819</v>
      </c>
      <c r="E90" s="203">
        <f>IF(ISNUMBER('2019'!E90),IF('2019'!E90/100&gt;1,1,'2019'!E90/100),"XXX")</f>
        <v>0.63303728499999989</v>
      </c>
      <c r="F90" s="202">
        <f>IF(ISNUMBER('2019'!F90),(1-(('2019'!F90-1)/4)),"XXX")</f>
        <v>0.5</v>
      </c>
      <c r="G90" s="202">
        <f>IF(ISNUMBER('2019'!G90),(1-('2019'!G90/10)),"XXX")</f>
        <v>0.24</v>
      </c>
      <c r="H90" s="195">
        <f t="shared" si="7"/>
        <v>0.33729503484256562</v>
      </c>
      <c r="I90" s="203">
        <f>IF(ISNUMBER('2019'!H90),'2019'!H90,"XXX")</f>
        <v>0.43874071751824195</v>
      </c>
      <c r="J90" s="203">
        <f>IF(ISNUMBER('2019'!I90),'2019'!I90,"XXX")</f>
        <v>0.35460000000000003</v>
      </c>
      <c r="K90" s="203">
        <f>IF(ISNUMBER('2019'!J90),IF(('2019'!J90/5)&gt;1,1,'2019'!J90/5),"XXX")</f>
        <v>0.61863200000000007</v>
      </c>
      <c r="L90" s="203">
        <f>IF(ISNUMBER('2019'!K90),'2019'!K90,"XXX")</f>
        <v>0.34232438008333332</v>
      </c>
      <c r="M90" s="203">
        <f>IF(ISNUMBER('2019'!L90),IF(('2019'!L90/5)&gt;1,1,'2019'!L90/5),"XXX")</f>
        <v>0.26205349</v>
      </c>
      <c r="N90" s="203">
        <f>IF(ISNUMBER('2019'!M90),(1-('2019'!M90/100)),"XXX")</f>
        <v>0.68647035600000006</v>
      </c>
      <c r="O90" s="203">
        <f>IF(ISNUMBER('2019'!N90),IF(('2019'!N90/10)&gt;1,1,'2019'!N90/10),"XXX")</f>
        <v>0.22000000000000003</v>
      </c>
      <c r="P90" s="203">
        <f>IF(ISNUMBER('2019'!O90),('2019'!O90/100),"XXX")</f>
        <v>7.2999999999999995E-2</v>
      </c>
      <c r="Q90" s="203">
        <f>IF(ISNUMBER('2019'!P90),'2019'!P90,"XXX")</f>
        <v>0.12427926063537598</v>
      </c>
      <c r="R90" s="203">
        <f>IF(ISNUMBER('2019'!Q90),('2019'!Q90/100),"XXX")</f>
        <v>5.7999999999999996E-2</v>
      </c>
      <c r="S90" s="203">
        <f>IF(ISNUMBER('2019'!R90),('2019'!R90/100),"XXX")</f>
        <v>0.19485469999999999</v>
      </c>
      <c r="T90" s="203">
        <f>IF(ISNUMBER('2019'!S90),(1-('2019'!S90/100)),"XXX")</f>
        <v>0.57969999999999999</v>
      </c>
      <c r="U90" s="203">
        <f>IF(ISNUMBER('2019'!T90),'2019'!T90,"XXX")</f>
        <v>0.36789579394444444</v>
      </c>
      <c r="V90" s="203">
        <f>IF(ISNUMBER('2019'!U90),'2019'!U90,"XXX")</f>
        <v>0.32</v>
      </c>
      <c r="W90" s="203">
        <f>IF(ISNUMBER('2019'!V90),'2019'!V90,"XXX")</f>
        <v>0.45832402179629633</v>
      </c>
      <c r="X90" s="203">
        <f>IF(ISNUMBER('2019'!W90),'2019'!W90,"XXX")</f>
        <v>0.34083087243333332</v>
      </c>
      <c r="Y90" s="129">
        <f t="shared" si="8"/>
        <v>0.33998159952568907</v>
      </c>
      <c r="Z90" s="202">
        <f>'2019'!X90</f>
        <v>0.48699999999999999</v>
      </c>
      <c r="AA90" s="203">
        <f>('2019'!Y90+2.5)/5</f>
        <v>0.42778835900000001</v>
      </c>
      <c r="AB90" s="196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>
      <c r="A91" s="19" t="s">
        <v>99</v>
      </c>
      <c r="B91" s="19" t="s">
        <v>99</v>
      </c>
      <c r="C91" s="202">
        <f>IF(ISNUMBER('2019'!C91),(1-PRODUCT('2019'!C91,0.1)),"XXX")</f>
        <v>0.72</v>
      </c>
      <c r="D91" s="202">
        <f>IFERROR(IF((LOG(100*'2019'!D91+1)/LOG(100+1))&gt;1,0,(1-(LOG(100*'2019'!D91+1)/LOG(100+1)))), 1)</f>
        <v>1</v>
      </c>
      <c r="E91" s="203">
        <f>IF(ISNUMBER('2019'!E91),IF('2019'!E91/100&gt;1,1,'2019'!E91/100),"XXX")</f>
        <v>0.81176223543488701</v>
      </c>
      <c r="F91" s="202">
        <f>IF(ISNUMBER('2019'!F91),(1-(('2019'!F91-1)/4)),"XXX")</f>
        <v>0.75</v>
      </c>
      <c r="G91" s="202">
        <f>IF(ISNUMBER('2019'!G91),(1-('2019'!G91/10)),"XXX")</f>
        <v>0.69</v>
      </c>
      <c r="H91" s="195">
        <f t="shared" si="7"/>
        <v>0.79435244708697739</v>
      </c>
      <c r="I91" s="203">
        <f>IF(ISNUMBER('2019'!H91),'2019'!H91,"XXX")</f>
        <v>0.75017630475991037</v>
      </c>
      <c r="J91" s="203">
        <f>IF(ISNUMBER('2019'!I91),'2019'!I91,"XXX")</f>
        <v>0.92320000000000002</v>
      </c>
      <c r="K91" s="203">
        <f>IF(ISNUMBER('2019'!J91),IF(('2019'!J91/5)&gt;1,1,'2019'!J91/5),"XXX")</f>
        <v>0.574048</v>
      </c>
      <c r="L91" s="203">
        <f>IF(ISNUMBER('2019'!K91),'2019'!K91,"XXX")</f>
        <v>0.70056020812499997</v>
      </c>
      <c r="M91" s="203">
        <f>IF(ISNUMBER('2019'!L91),IF(('2019'!L91/5)&gt;1,1,'2019'!L91/5),"XXX")</f>
        <v>1</v>
      </c>
      <c r="N91" s="203">
        <f>IF(ISNUMBER('2019'!M91),(1-('2019'!M91/100)),"XXX")</f>
        <v>0.65351917270000004</v>
      </c>
      <c r="O91" s="203">
        <f>IF(ISNUMBER('2019'!N91),IF(('2019'!N91/10)&gt;1,1,'2019'!N91/10),"XXX")</f>
        <v>1</v>
      </c>
      <c r="P91" s="203">
        <f>IF(ISNUMBER('2019'!O91),('2019'!O91/100),"XXX")</f>
        <v>1</v>
      </c>
      <c r="Q91" s="203">
        <f>IF(ISNUMBER('2019'!P91),'2019'!P91,"XXX")</f>
        <v>0.24</v>
      </c>
      <c r="R91" s="203" t="str">
        <f>IF(ISNUMBER('2019'!Q91),('2019'!Q91/100),"XXX")</f>
        <v>XXX</v>
      </c>
      <c r="S91" s="203">
        <f>IF(ISNUMBER('2019'!R91),('2019'!R91/100),"XXX")</f>
        <v>0.84309460000000003</v>
      </c>
      <c r="T91" s="203">
        <f>IF(ISNUMBER('2019'!S91),(1-('2019'!S91/100)),"XXX")</f>
        <v>1</v>
      </c>
      <c r="U91" s="203">
        <f>IF(ISNUMBER('2019'!T91),'2019'!T91,"XXX")</f>
        <v>0.57364249227777786</v>
      </c>
      <c r="V91" s="203">
        <f>IF(ISNUMBER('2019'!U91),'2019'!U91,"XXX")</f>
        <v>0.54</v>
      </c>
      <c r="W91" s="203">
        <f>IF(ISNUMBER('2019'!V91),'2019'!V91,"XXX")</f>
        <v>0.59863936461111111</v>
      </c>
      <c r="X91" s="203">
        <f>IF(ISNUMBER('2019'!W91),'2019'!W91,"XXX")</f>
        <v>0.58456726867777775</v>
      </c>
      <c r="Y91" s="129">
        <f t="shared" si="8"/>
        <v>0.70134046319697363</v>
      </c>
      <c r="Z91" s="202">
        <f>'2019'!X91</f>
        <v>0.77100000000000002</v>
      </c>
      <c r="AA91" s="203">
        <f>('2019'!Y91+2.5)/5</f>
        <v>0.72815124980000001</v>
      </c>
      <c r="AB91" s="196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>
      <c r="A92" s="19" t="s">
        <v>100</v>
      </c>
      <c r="B92" s="19" t="s">
        <v>100</v>
      </c>
      <c r="C92" s="202">
        <f>IF(ISNUMBER('2019'!C92),(1-PRODUCT('2019'!C92,0.1)),"XXX")</f>
        <v>0.2599999999999999</v>
      </c>
      <c r="D92" s="202">
        <f>IFERROR(IF((LOG(100*'2019'!D92+1)/LOG(100+1))&gt;1,0,(1-(LOG(100*'2019'!D92+1)/LOG(100+1)))), 1)</f>
        <v>1</v>
      </c>
      <c r="E92" s="203">
        <f>IF(ISNUMBER('2019'!E92),IF('2019'!E92/100&gt;1,1,'2019'!E92/100),"XXX")</f>
        <v>0.74671463676271188</v>
      </c>
      <c r="F92" s="202">
        <f>IF(ISNUMBER('2019'!F92),(1-(('2019'!F92-1)/4)),"XXX")</f>
        <v>0.75</v>
      </c>
      <c r="G92" s="202">
        <f>IF(ISNUMBER('2019'!G92),(1-('2019'!G92/10)),"XXX")</f>
        <v>0.25</v>
      </c>
      <c r="H92" s="195">
        <f t="shared" si="7"/>
        <v>0.60134292735254236</v>
      </c>
      <c r="I92" s="203">
        <f>IF(ISNUMBER('2019'!H92),'2019'!H92,"XXX")</f>
        <v>0.32376921792717622</v>
      </c>
      <c r="J92" s="203">
        <f>IF(ISNUMBER('2019'!I92),'2019'!I92,"XXX")</f>
        <v>0.3886</v>
      </c>
      <c r="K92" s="203">
        <f>IF(ISNUMBER('2019'!J92),IF(('2019'!J92/5)&gt;1,1,'2019'!J92/5),"XXX")</f>
        <v>0.28565399999999996</v>
      </c>
      <c r="L92" s="203">
        <f>IF(ISNUMBER('2019'!K92),'2019'!K92,"XXX")</f>
        <v>0.28836594025000006</v>
      </c>
      <c r="M92" s="203">
        <f>IF(ISNUMBER('2019'!L92),IF(('2019'!L92/5)&gt;1,1,'2019'!L92/5),"XXX")</f>
        <v>0.24759194800000001</v>
      </c>
      <c r="N92" s="203">
        <f>IF(ISNUMBER('2019'!M92),(1-('2019'!M92/100)),"XXX")</f>
        <v>0.54978912350000009</v>
      </c>
      <c r="O92" s="203">
        <f>IF(ISNUMBER('2019'!N92),IF(('2019'!N92/10)&gt;1,1,'2019'!N92/10),"XXX")</f>
        <v>0.36</v>
      </c>
      <c r="P92" s="203">
        <f>IF(ISNUMBER('2019'!O92),('2019'!O92/100),"XXX")</f>
        <v>0.16200000000000001</v>
      </c>
      <c r="Q92" s="203">
        <f>IF(ISNUMBER('2019'!P92),'2019'!P92,"XXX")</f>
        <v>0.62726480000000007</v>
      </c>
      <c r="R92" s="203">
        <f>IF(ISNUMBER('2019'!Q92),('2019'!Q92/100),"XXX")</f>
        <v>4.9000000000000002E-2</v>
      </c>
      <c r="S92" s="203">
        <f>IF(ISNUMBER('2019'!R92),('2019'!R92/100),"XXX")</f>
        <v>0.43564279999999994</v>
      </c>
      <c r="T92" s="203">
        <f>IF(ISNUMBER('2019'!S92),(1-('2019'!S92/100)),"XXX")</f>
        <v>0.97</v>
      </c>
      <c r="U92" s="203">
        <f>IF(ISNUMBER('2019'!T92),'2019'!T92,"XXX")</f>
        <v>0.27796368594444443</v>
      </c>
      <c r="V92" s="203">
        <f>IF(ISNUMBER('2019'!U92),'2019'!U92,"XXX")</f>
        <v>0.27</v>
      </c>
      <c r="W92" s="203">
        <f>IF(ISNUMBER('2019'!V92),'2019'!V92,"XXX")</f>
        <v>0.26799264214814816</v>
      </c>
      <c r="X92" s="203">
        <f>IF(ISNUMBER('2019'!W92),'2019'!W92,"XXX")</f>
        <v>0.21190756226666668</v>
      </c>
      <c r="Y92" s="129">
        <f t="shared" si="8"/>
        <v>0.35722135750227724</v>
      </c>
      <c r="Z92" s="202">
        <f>'2019'!X92</f>
        <v>0.40100000000000002</v>
      </c>
      <c r="AA92" s="203">
        <f>('2019'!Y92+2.5)/5</f>
        <v>0.3569922686</v>
      </c>
      <c r="AB92" s="196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>
      <c r="A93" s="19" t="s">
        <v>101</v>
      </c>
      <c r="B93" s="19" t="s">
        <v>101</v>
      </c>
      <c r="C93" s="202">
        <f>IF(ISNUMBER('2019'!C93),(1-PRODUCT('2019'!C93,0.1)),"XXX")</f>
        <v>0.59000000000000008</v>
      </c>
      <c r="D93" s="202">
        <f>IFERROR(IF((LOG(100*'2019'!D93+1)/LOG(100+1))&gt;1,0,(1-(LOG(100*'2019'!D93+1)/LOG(100+1)))), 1)</f>
        <v>1</v>
      </c>
      <c r="E93" s="203">
        <f>IF(ISNUMBER('2019'!E93),IF('2019'!E93/100&gt;1,1,'2019'!E93/100),"XXX")</f>
        <v>0.82803976167090398</v>
      </c>
      <c r="F93" s="202" t="str">
        <f>IF(ISNUMBER('2019'!F93),(1-(('2019'!F93-1)/4)),"XXX")</f>
        <v>XXX</v>
      </c>
      <c r="G93" s="202">
        <f>IF(ISNUMBER('2019'!G93),(1-('2019'!G93/10)),"XXX")</f>
        <v>0.62</v>
      </c>
      <c r="H93" s="195">
        <f t="shared" si="7"/>
        <v>0.75950994041772601</v>
      </c>
      <c r="I93" s="203">
        <f>IF(ISNUMBER('2019'!H93),'2019'!H93,"XXX")</f>
        <v>0.68695561977200814</v>
      </c>
      <c r="J93" s="203">
        <f>IF(ISNUMBER('2019'!I93),'2019'!I93,"XXX")</f>
        <v>0.66769999999999996</v>
      </c>
      <c r="K93" s="203">
        <f>IF(ISNUMBER('2019'!J93),IF(('2019'!J93/5)&gt;1,1,'2019'!J93/5),"XXX")</f>
        <v>0.82720199999999999</v>
      </c>
      <c r="L93" s="203">
        <f>IF(ISNUMBER('2019'!K93),'2019'!K93,"XXX")</f>
        <v>0.60151304412499995</v>
      </c>
      <c r="M93" s="203">
        <f>IF(ISNUMBER('2019'!L93),IF(('2019'!L93/5)&gt;1,1,'2019'!L93/5),"XXX")</f>
        <v>0.58326983399999999</v>
      </c>
      <c r="N93" s="203">
        <f>IF(ISNUMBER('2019'!M93),(1-('2019'!M93/100)),"XXX")</f>
        <v>0.54279537200000005</v>
      </c>
      <c r="O93" s="203">
        <f>IF(ISNUMBER('2019'!N93),IF(('2019'!N93/10)&gt;1,1,'2019'!N93/10),"XXX")</f>
        <v>0.67999999999999994</v>
      </c>
      <c r="P93" s="203">
        <f>IF(ISNUMBER('2019'!O93),('2019'!O93/100),"XXX")</f>
        <v>1</v>
      </c>
      <c r="Q93" s="203">
        <f>IF(ISNUMBER('2019'!P93),'2019'!P93,"XXX")</f>
        <v>0.69128828048706059</v>
      </c>
      <c r="R93" s="203" t="str">
        <f>IF(ISNUMBER('2019'!Q93),('2019'!Q93/100),"XXX")</f>
        <v>XXX</v>
      </c>
      <c r="S93" s="203">
        <f>IF(ISNUMBER('2019'!R93),('2019'!R93/100),"XXX")</f>
        <v>0.80144049999999989</v>
      </c>
      <c r="T93" s="203">
        <f>IF(ISNUMBER('2019'!S93),(1-('2019'!S93/100)),"XXX")</f>
        <v>0.99960000000000004</v>
      </c>
      <c r="U93" s="203">
        <f>IF(ISNUMBER('2019'!T93),'2019'!T93,"XXX")</f>
        <v>0.63213589988888885</v>
      </c>
      <c r="V93" s="203">
        <f>IF(ISNUMBER('2019'!U93),'2019'!U93,"XXX")</f>
        <v>0.51</v>
      </c>
      <c r="W93" s="203">
        <f>IF(ISNUMBER('2019'!V93),'2019'!V93,"XXX")</f>
        <v>0.56169277207407409</v>
      </c>
      <c r="X93" s="203">
        <f>IF(ISNUMBER('2019'!W93),'2019'!W93,"XXX")</f>
        <v>0.59192556801111107</v>
      </c>
      <c r="Y93" s="129">
        <f t="shared" si="8"/>
        <v>0.69180044817782504</v>
      </c>
      <c r="Z93" s="202">
        <f>'2019'!X93</f>
        <v>0.76400000000000001</v>
      </c>
      <c r="AA93" s="203">
        <f>('2019'!Y93+2.5)/5</f>
        <v>0.66408154959999999</v>
      </c>
      <c r="AB93" s="196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>
      <c r="A94" s="19" t="s">
        <v>102</v>
      </c>
      <c r="B94" s="19" t="s">
        <v>102</v>
      </c>
      <c r="C94" s="202">
        <f>IF(ISNUMBER('2019'!C94),(1-PRODUCT('2019'!C94,0.1)),"XXX")</f>
        <v>0.48</v>
      </c>
      <c r="D94" s="202">
        <f>IFERROR(IF((LOG(100*'2019'!D94+1)/LOG(100+1))&gt;1,0,(1-(LOG(100*'2019'!D94+1)/LOG(100+1)))), 1)</f>
        <v>1</v>
      </c>
      <c r="E94" s="203">
        <f>IF(ISNUMBER('2019'!E94),IF('2019'!E94/100&gt;1,1,'2019'!E94/100),"XXX")</f>
        <v>0.40122077922584742</v>
      </c>
      <c r="F94" s="202">
        <f>IF(ISNUMBER('2019'!F94),(1-(('2019'!F94-1)/4)),"XXX")</f>
        <v>0.25</v>
      </c>
      <c r="G94" s="202">
        <f>IF(ISNUMBER('2019'!G94),(1-('2019'!G94/10)),"XXX")</f>
        <v>0.40999999999999992</v>
      </c>
      <c r="H94" s="195">
        <f t="shared" si="7"/>
        <v>0.50824415584516947</v>
      </c>
      <c r="I94" s="203">
        <f>IF(ISNUMBER('2019'!H94),'2019'!H94,"XXX")</f>
        <v>0.72445094557331169</v>
      </c>
      <c r="J94" s="203">
        <f>IF(ISNUMBER('2019'!I94),'2019'!I94,"XXX")</f>
        <v>0.59099999999999997</v>
      </c>
      <c r="K94" s="203">
        <f>IF(ISNUMBER('2019'!J94),IF(('2019'!J94/5)&gt;1,1,'2019'!J94/5),"XXX")</f>
        <v>0.59918800000000005</v>
      </c>
      <c r="L94" s="203">
        <f>IF(ISNUMBER('2019'!K94),'2019'!K94,"XXX")</f>
        <v>0.45978771837500004</v>
      </c>
      <c r="M94" s="203">
        <f>IF(ISNUMBER('2019'!L94),IF(('2019'!L94/5)&gt;1,1,'2019'!L94/5),"XXX")</f>
        <v>0.53578291</v>
      </c>
      <c r="N94" s="203">
        <f>IF(ISNUMBER('2019'!M94),(1-('2019'!M94/100)),"XXX")</f>
        <v>0.57877902979999996</v>
      </c>
      <c r="O94" s="203">
        <f>IF(ISNUMBER('2019'!N94),IF(('2019'!N94/10)&gt;1,1,'2019'!N94/10),"XXX")</f>
        <v>0.75</v>
      </c>
      <c r="P94" s="203">
        <f>IF(ISNUMBER('2019'!O94),('2019'!O94/100),"XXX")</f>
        <v>1</v>
      </c>
      <c r="Q94" s="203">
        <f>IF(ISNUMBER('2019'!P94),'2019'!P94,"XXX")</f>
        <v>0.32452588081359862</v>
      </c>
      <c r="R94" s="203">
        <f>IF(ISNUMBER('2019'!Q94),('2019'!Q94/100),"XXX")</f>
        <v>0.48</v>
      </c>
      <c r="S94" s="203">
        <f>IF(ISNUMBER('2019'!R94),('2019'!R94/100),"XXX")</f>
        <v>0.68054270000000006</v>
      </c>
      <c r="T94" s="203">
        <f>IF(ISNUMBER('2019'!S94),(1-('2019'!S94/100)),"XXX")</f>
        <v>0.99019999999999997</v>
      </c>
      <c r="U94" s="203">
        <f>IF(ISNUMBER('2019'!T94),'2019'!T94,"XXX")</f>
        <v>0.52879771127777775</v>
      </c>
      <c r="V94" s="203">
        <f>IF(ISNUMBER('2019'!U94),'2019'!U94,"XXX")</f>
        <v>0.28000000000000003</v>
      </c>
      <c r="W94" s="203">
        <f>IF(ISNUMBER('2019'!V94),'2019'!V94,"XXX")</f>
        <v>0.50613202870370366</v>
      </c>
      <c r="X94" s="203">
        <f>IF(ISNUMBER('2019'!W94),'2019'!W94,"XXX")</f>
        <v>0.5285403993333333</v>
      </c>
      <c r="Y94" s="129">
        <f t="shared" si="8"/>
        <v>0.59735795774229539</v>
      </c>
      <c r="Z94" s="202">
        <f>'2019'!X94</f>
        <v>0.66900000000000004</v>
      </c>
      <c r="AA94" s="203">
        <f>('2019'!Y94+2.5)/5</f>
        <v>0.51667089460000004</v>
      </c>
      <c r="AB94" s="196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>
      <c r="A95" s="19" t="s">
        <v>103</v>
      </c>
      <c r="B95" s="19" t="s">
        <v>103</v>
      </c>
      <c r="C95" s="202">
        <f>IF(ISNUMBER('2019'!C95),(1-PRODUCT('2019'!C95,0.1)),"XXX")</f>
        <v>0.31999999999999995</v>
      </c>
      <c r="D95" s="202">
        <f>IFERROR(IF((LOG(100*'2019'!D95+1)/LOG(100+1))&gt;1,0,(1-(LOG(100*'2019'!D95+1)/LOG(100+1)))), 1)</f>
        <v>1</v>
      </c>
      <c r="E95" s="203">
        <f>IF(ISNUMBER('2019'!E95),IF('2019'!E95/100&gt;1,1,'2019'!E95/100),"XXX")</f>
        <v>0.73255881285268354</v>
      </c>
      <c r="F95" s="202">
        <f>IF(ISNUMBER('2019'!F95),(1-(('2019'!F95-1)/4)),"XXX")</f>
        <v>0.5</v>
      </c>
      <c r="G95" s="202">
        <f>IF(ISNUMBER('2019'!G95),(1-('2019'!G95/10)),"XXX")</f>
        <v>0.54</v>
      </c>
      <c r="H95" s="195">
        <f t="shared" si="7"/>
        <v>0.61851176257053664</v>
      </c>
      <c r="I95" s="203">
        <f>IF(ISNUMBER('2019'!H95),'2019'!H95,"XXX")</f>
        <v>0.66190245248382296</v>
      </c>
      <c r="J95" s="203">
        <f>IF(ISNUMBER('2019'!I95),'2019'!I95,"XXX")</f>
        <v>0.56830000000000003</v>
      </c>
      <c r="K95" s="203">
        <f>IF(ISNUMBER('2019'!J95),IF(('2019'!J95/5)&gt;1,1,'2019'!J95/5),"XXX")</f>
        <v>0.64546799999999993</v>
      </c>
      <c r="L95" s="203">
        <f>IF(ISNUMBER('2019'!K95),'2019'!K95,"XXX")</f>
        <v>0.59755741362499992</v>
      </c>
      <c r="M95" s="203">
        <f>IF(ISNUMBER('2019'!L95),IF(('2019'!L95/5)&gt;1,1,'2019'!L95/5),"XXX")</f>
        <v>0.76135540000000002</v>
      </c>
      <c r="N95" s="203">
        <f>IF(ISNUMBER('2019'!M95),(1-('2019'!M95/100)),"XXX")</f>
        <v>0.64305969240000005</v>
      </c>
      <c r="O95" s="203">
        <f>IF(ISNUMBER('2019'!N95),IF(('2019'!N95/10)&gt;1,1,'2019'!N95/10),"XXX")</f>
        <v>1</v>
      </c>
      <c r="P95" s="203">
        <f>IF(ISNUMBER('2019'!O95),('2019'!O95/100),"XXX")</f>
        <v>0.752</v>
      </c>
      <c r="Q95" s="203">
        <f>IF(ISNUMBER('2019'!P95),'2019'!P95,"XXX")</f>
        <v>0.2226564645767212</v>
      </c>
      <c r="R95" s="203" t="str">
        <f>IF(ISNUMBER('2019'!Q95),('2019'!Q95/100),"XXX")</f>
        <v>XXX</v>
      </c>
      <c r="S95" s="203">
        <f>IF(ISNUMBER('2019'!R95),('2019'!R95/100),"XXX")</f>
        <v>0.77764719999999998</v>
      </c>
      <c r="T95" s="203">
        <f>IF(ISNUMBER('2019'!S95),(1-('2019'!S95/100)),"XXX")</f>
        <v>0.99990000000000001</v>
      </c>
      <c r="U95" s="203">
        <f>IF(ISNUMBER('2019'!T95),'2019'!T95,"XXX")</f>
        <v>0.561760168611111</v>
      </c>
      <c r="V95" s="203">
        <f>IF(ISNUMBER('2019'!U95),'2019'!U95,"XXX")</f>
        <v>0.33</v>
      </c>
      <c r="W95" s="203">
        <f>IF(ISNUMBER('2019'!V95),'2019'!V95,"XXX")</f>
        <v>0.48918437074074084</v>
      </c>
      <c r="X95" s="203">
        <f>IF(ISNUMBER('2019'!W95),'2019'!W95,"XXX")</f>
        <v>0.51841525899999996</v>
      </c>
      <c r="Y95" s="129">
        <f t="shared" si="8"/>
        <v>0.60949143037588227</v>
      </c>
      <c r="Z95" s="202">
        <f>'2019'!X95</f>
        <v>0.59699999999999998</v>
      </c>
      <c r="AA95" s="203">
        <f>('2019'!Y95+2.5)/5</f>
        <v>0.49411549539999999</v>
      </c>
      <c r="AB95" s="196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>
      <c r="A96" s="19" t="s">
        <v>104</v>
      </c>
      <c r="B96" s="19" t="s">
        <v>104</v>
      </c>
      <c r="C96" s="202">
        <f>IF(ISNUMBER('2019'!C96),(1-PRODUCT('2019'!C96,0.1)),"XXX")</f>
        <v>0.27999999999999992</v>
      </c>
      <c r="D96" s="202">
        <f>IFERROR(IF((LOG(100*'2019'!D96+1)/LOG(100+1))&gt;1,0,(1-(LOG(100*'2019'!D96+1)/LOG(100+1)))), 1)</f>
        <v>1</v>
      </c>
      <c r="E96" s="203">
        <f>IF(ISNUMBER('2019'!E96),IF('2019'!E96/100&gt;1,1,'2019'!E96/100),"XXX")</f>
        <v>0.74124269799788134</v>
      </c>
      <c r="F96" s="202">
        <f>IF(ISNUMBER('2019'!F96),(1-(('2019'!F96-1)/4)),"XXX")</f>
        <v>0.75</v>
      </c>
      <c r="G96" s="202">
        <f>IF(ISNUMBER('2019'!G96),(1-('2019'!G96/10)),"XXX")</f>
        <v>0.57999999999999996</v>
      </c>
      <c r="H96" s="195">
        <f t="shared" si="7"/>
        <v>0.67024853959957631</v>
      </c>
      <c r="I96" s="203">
        <f>IF(ISNUMBER('2019'!H96),'2019'!H96,"XXX")</f>
        <v>0.56563004989641597</v>
      </c>
      <c r="J96" s="203">
        <f>IF(ISNUMBER('2019'!I96),'2019'!I96,"XXX")</f>
        <v>0.61350000000000005</v>
      </c>
      <c r="K96" s="203">
        <f>IF(ISNUMBER('2019'!J96),IF(('2019'!J96/5)&gt;1,1,'2019'!J96/5),"XXX")</f>
        <v>0.50242600000000004</v>
      </c>
      <c r="L96" s="203">
        <f>IF(ISNUMBER('2019'!K96),'2019'!K96,"XXX")</f>
        <v>0.40341977679166668</v>
      </c>
      <c r="M96" s="203">
        <f>IF(ISNUMBER('2019'!L96),IF(('2019'!L96/5)&gt;1,1,'2019'!L96/5),"XXX")</f>
        <v>0.42669000600000001</v>
      </c>
      <c r="N96" s="203">
        <f>IF(ISNUMBER('2019'!M96),(1-('2019'!M96/100)),"XXX")</f>
        <v>0.65232666019999996</v>
      </c>
      <c r="O96" s="203">
        <f>IF(ISNUMBER('2019'!N96),IF(('2019'!N96/10)&gt;1,1,'2019'!N96/10),"XXX")</f>
        <v>1</v>
      </c>
      <c r="P96" s="203">
        <f>IF(ISNUMBER('2019'!O96),('2019'!O96/100),"XXX")</f>
        <v>1</v>
      </c>
      <c r="Q96" s="203">
        <f>IF(ISNUMBER('2019'!P96),'2019'!P96,"XXX")</f>
        <v>0.50498690605163576</v>
      </c>
      <c r="R96" s="203">
        <f>IF(ISNUMBER('2019'!Q96),('2019'!Q96/100),"XXX")</f>
        <v>0.88500000000000001</v>
      </c>
      <c r="S96" s="203">
        <f>IF(ISNUMBER('2019'!R96),('2019'!R96/100),"XXX")</f>
        <v>0.51509480000000007</v>
      </c>
      <c r="T96" s="203">
        <f>IF(ISNUMBER('2019'!S96),(1-('2019'!S96/100)),"XXX")</f>
        <v>0.99929999999999997</v>
      </c>
      <c r="U96" s="203">
        <f>IF(ISNUMBER('2019'!T96),'2019'!T96,"XXX")</f>
        <v>0.41600634783333335</v>
      </c>
      <c r="V96" s="203">
        <f>IF(ISNUMBER('2019'!U96),'2019'!U96,"XXX")</f>
        <v>0.37</v>
      </c>
      <c r="W96" s="203">
        <f>IF(ISNUMBER('2019'!V96),'2019'!V96,"XXX")</f>
        <v>0.38293445116666669</v>
      </c>
      <c r="X96" s="203">
        <f>IF(ISNUMBER('2019'!W96),'2019'!W96,"XXX")</f>
        <v>0.45460949341111112</v>
      </c>
      <c r="Y96" s="129">
        <f t="shared" si="8"/>
        <v>0.6057452807094269</v>
      </c>
      <c r="Z96" s="202">
        <f>'2019'!X96</f>
        <v>0.65800000000000003</v>
      </c>
      <c r="AA96" s="203">
        <f>('2019'!Y96+2.5)/5</f>
        <v>0.57852777239999997</v>
      </c>
      <c r="AB96" s="196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>
      <c r="A97" s="19" t="s">
        <v>105</v>
      </c>
      <c r="B97" s="19" t="s">
        <v>105</v>
      </c>
      <c r="C97" s="202">
        <f>IF(ISNUMBER('2019'!C97),(1-PRODUCT('2019'!C97,0.1)),"XXX")</f>
        <v>0.29000000000000004</v>
      </c>
      <c r="D97" s="202">
        <f>IFERROR(IF((LOG(100*'2019'!D97+1)/LOG(100+1))&gt;1,0,(1-(LOG(100*'2019'!D97+1)/LOG(100+1)))), 1)</f>
        <v>1</v>
      </c>
      <c r="E97" s="203">
        <f>IF(ISNUMBER('2019'!E97),IF('2019'!E97/100&gt;1,1,'2019'!E97/100),"XXX")</f>
        <v>0.7918614935629944</v>
      </c>
      <c r="F97" s="202">
        <f>IF(ISNUMBER('2019'!F97),(1-(('2019'!F97-1)/4)),"XXX")</f>
        <v>1</v>
      </c>
      <c r="G97" s="202">
        <f>IF(ISNUMBER('2019'!G97),(1-('2019'!G97/10)),"XXX")</f>
        <v>0.63</v>
      </c>
      <c r="H97" s="195">
        <f t="shared" si="7"/>
        <v>0.74237229871259891</v>
      </c>
      <c r="I97" s="203">
        <f>IF(ISNUMBER('2019'!H97),'2019'!H97,"XXX")</f>
        <v>0.63581371344902282</v>
      </c>
      <c r="J97" s="203">
        <f>IF(ISNUMBER('2019'!I97),'2019'!I97,"XXX")</f>
        <v>0.73660000000000003</v>
      </c>
      <c r="K97" s="203" t="str">
        <f>IF(ISNUMBER('2019'!J97),IF(('2019'!J97/5)&gt;1,1,'2019'!J97/5),"XXX")</f>
        <v>XXX</v>
      </c>
      <c r="L97" s="203">
        <f>IF(ISNUMBER('2019'!K97),'2019'!K97,"XXX")</f>
        <v>0.66034000312500007</v>
      </c>
      <c r="M97" s="203">
        <f>IF(ISNUMBER('2019'!L97),IF(('2019'!L97/5)&gt;1,1,'2019'!L97/5),"XXX")</f>
        <v>1</v>
      </c>
      <c r="N97" s="203">
        <f>IF(ISNUMBER('2019'!M97),(1-('2019'!M97/100)),"XXX")</f>
        <v>0.61443710330000001</v>
      </c>
      <c r="O97" s="203" t="str">
        <f>IF(ISNUMBER('2019'!N97),IF(('2019'!N97/10)&gt;1,1,'2019'!N97/10),"XXX")</f>
        <v>XXX</v>
      </c>
      <c r="P97" s="203">
        <f>IF(ISNUMBER('2019'!O97),('2019'!O97/100),"XXX")</f>
        <v>0.90599999999999992</v>
      </c>
      <c r="Q97" s="203">
        <f>IF(ISNUMBER('2019'!P97),'2019'!P97,"XXX")</f>
        <v>0.1198611855506897</v>
      </c>
      <c r="R97" s="203" t="str">
        <f>IF(ISNUMBER('2019'!Q97),('2019'!Q97/100),"XXX")</f>
        <v>XXX</v>
      </c>
      <c r="S97" s="203">
        <f>IF(ISNUMBER('2019'!R97),('2019'!R97/100),"XXX")</f>
        <v>0.7940891000000001</v>
      </c>
      <c r="T97" s="203">
        <f>IF(ISNUMBER('2019'!S97),(1-('2019'!S97/100)),"XXX")</f>
        <v>0.99709999999999999</v>
      </c>
      <c r="U97" s="203">
        <f>IF(ISNUMBER('2019'!T97),'2019'!T97,"XXX")</f>
        <v>0.54041749900000002</v>
      </c>
      <c r="V97" s="203">
        <f>IF(ISNUMBER('2019'!U97),'2019'!U97,"XXX")</f>
        <v>0.45</v>
      </c>
      <c r="W97" s="203">
        <f>IF(ISNUMBER('2019'!V97),'2019'!V97,"XXX")</f>
        <v>0.55719395037037034</v>
      </c>
      <c r="X97" s="203">
        <f>IF(ISNUMBER('2019'!W97),'2019'!W97,"XXX")</f>
        <v>0.59333608550000005</v>
      </c>
      <c r="Y97" s="129">
        <f t="shared" si="8"/>
        <v>0.64321186431067323</v>
      </c>
      <c r="Z97" s="202">
        <f>'2019'!X97</f>
        <v>0.45800000000000002</v>
      </c>
      <c r="AA97" s="203">
        <f>('2019'!Y97+2.5)/5</f>
        <v>0.51974321599999995</v>
      </c>
      <c r="AB97" s="196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>
      <c r="A98" s="19" t="s">
        <v>106</v>
      </c>
      <c r="B98" s="19" t="s">
        <v>106</v>
      </c>
      <c r="C98" s="202">
        <f>IF(ISNUMBER('2019'!C98),(1-PRODUCT('2019'!C98,0.1)),"XXX")</f>
        <v>0.42000000000000004</v>
      </c>
      <c r="D98" s="202">
        <f>IFERROR(IF((LOG(100*'2019'!D98+1)/LOG(100+1))&gt;1,0,(1-(LOG(100*'2019'!D98+1)/LOG(100+1)))), 1)</f>
        <v>1</v>
      </c>
      <c r="E98" s="203">
        <f>IF(ISNUMBER('2019'!E98),IF('2019'!E98/100&gt;1,1,'2019'!E98/100),"XXX")</f>
        <v>0.88851922463785304</v>
      </c>
      <c r="F98" s="202">
        <f>IF(ISNUMBER('2019'!F98),(1-(('2019'!F98-1)/4)),"XXX")</f>
        <v>0.75</v>
      </c>
      <c r="G98" s="202">
        <f>IF(ISNUMBER('2019'!G98),(1-('2019'!G98/10)),"XXX")</f>
        <v>0.38</v>
      </c>
      <c r="H98" s="195">
        <f t="shared" si="7"/>
        <v>0.68770384492757053</v>
      </c>
      <c r="I98" s="203">
        <f>IF(ISNUMBER('2019'!H98),'2019'!H98,"XXX")</f>
        <v>0.72628996311481753</v>
      </c>
      <c r="J98" s="203">
        <f>IF(ISNUMBER('2019'!I98),'2019'!I98,"XXX")</f>
        <v>0.57999999999999996</v>
      </c>
      <c r="K98" s="203">
        <f>IF(ISNUMBER('2019'!J98),IF(('2019'!J98/5)&gt;1,1,'2019'!J98/5),"XXX")</f>
        <v>1</v>
      </c>
      <c r="L98" s="203">
        <f>IF(ISNUMBER('2019'!K98),'2019'!K98,"XXX")</f>
        <v>0.4198174715416666</v>
      </c>
      <c r="M98" s="203">
        <f>IF(ISNUMBER('2019'!L98),IF(('2019'!L98/5)&gt;1,1,'2019'!L98/5),"XXX")</f>
        <v>0.42336468600000005</v>
      </c>
      <c r="N98" s="203">
        <f>IF(ISNUMBER('2019'!M98),(1-('2019'!M98/100)),"XXX")</f>
        <v>0.53189487460000007</v>
      </c>
      <c r="O98" s="203">
        <f>IF(ISNUMBER('2019'!N98),IF(('2019'!N98/10)&gt;1,1,'2019'!N98/10),"XXX")</f>
        <v>0.45</v>
      </c>
      <c r="P98" s="203" t="str">
        <f>IF(ISNUMBER('2019'!O98),('2019'!O98/100),"XXX")</f>
        <v>XXX</v>
      </c>
      <c r="Q98" s="203">
        <f>IF(ISNUMBER('2019'!P98),'2019'!P98,"XXX")</f>
        <v>0.4948880672454834</v>
      </c>
      <c r="R98" s="203" t="str">
        <f>IF(ISNUMBER('2019'!Q98),('2019'!Q98/100),"XXX")</f>
        <v>XXX</v>
      </c>
      <c r="S98" s="203">
        <f>IF(ISNUMBER('2019'!R98),('2019'!R98/100),"XXX")</f>
        <v>0.51437350000000004</v>
      </c>
      <c r="T98" s="203">
        <f>IF(ISNUMBER('2019'!S98),(1-('2019'!S98/100)),"XXX")</f>
        <v>0.99819999999999998</v>
      </c>
      <c r="U98" s="203">
        <f>IF(ISNUMBER('2019'!T98),'2019'!T98,"XXX")</f>
        <v>0.67331628799999987</v>
      </c>
      <c r="V98" s="203">
        <f>IF(ISNUMBER('2019'!U98),'2019'!U98,"XXX")</f>
        <v>0.43</v>
      </c>
      <c r="W98" s="203">
        <f>IF(ISNUMBER('2019'!V98),'2019'!V98,"XXX")</f>
        <v>0.58861985031481479</v>
      </c>
      <c r="X98" s="203">
        <f>IF(ISNUMBER('2019'!W98),'2019'!W98,"XXX")</f>
        <v>0.61505399807777783</v>
      </c>
      <c r="Y98" s="129">
        <f t="shared" si="8"/>
        <v>0.58691917288375273</v>
      </c>
      <c r="Z98" s="202">
        <f>'2019'!X98</f>
        <v>0.26200000000000001</v>
      </c>
      <c r="AA98" s="203">
        <f>('2019'!Y98+2.5)/5</f>
        <v>0.39172810320000001</v>
      </c>
      <c r="AB98" s="196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>
      <c r="A99" s="19" t="s">
        <v>107</v>
      </c>
      <c r="B99" s="19" t="s">
        <v>107</v>
      </c>
      <c r="C99" s="202">
        <f>IF(ISNUMBER('2019'!C99),(1-PRODUCT('2019'!C99,0.1)),"XXX")</f>
        <v>0.2599999999999999</v>
      </c>
      <c r="D99" s="202">
        <f>IFERROR(IF((LOG(100*'2019'!D99+1)/LOG(100+1))&gt;1,0,(1-(LOG(100*'2019'!D99+1)/LOG(100+1)))), 1)</f>
        <v>0.43716513778267285</v>
      </c>
      <c r="E99" s="203">
        <f>IF(ISNUMBER('2019'!E99),IF('2019'!E99/100&gt;1,1,'2019'!E99/100),"XXX")</f>
        <v>0.63090788896680783</v>
      </c>
      <c r="F99" s="202">
        <f>IF(ISNUMBER('2019'!F99),(1-(('2019'!F99-1)/4)),"XXX")</f>
        <v>0.75</v>
      </c>
      <c r="G99" s="202">
        <f>IF(ISNUMBER('2019'!G99),(1-('2019'!G99/10)),"XXX")</f>
        <v>0.44000000000000006</v>
      </c>
      <c r="H99" s="195">
        <f t="shared" si="7"/>
        <v>0.50361460534989611</v>
      </c>
      <c r="I99" s="203">
        <f>IF(ISNUMBER('2019'!H99),'2019'!H99,"XXX")</f>
        <v>0.35151917981966696</v>
      </c>
      <c r="J99" s="203">
        <f>IF(ISNUMBER('2019'!I99),'2019'!I99,"XXX")</f>
        <v>0.1293</v>
      </c>
      <c r="K99" s="203">
        <f>IF(ISNUMBER('2019'!J99),IF(('2019'!J99/5)&gt;1,1,'2019'!J99/5),"XXX")</f>
        <v>0.97662399999999994</v>
      </c>
      <c r="L99" s="203">
        <f>IF(ISNUMBER('2019'!K99),'2019'!K99,"XXX")</f>
        <v>0.13138880333333333</v>
      </c>
      <c r="M99" s="203">
        <f>IF(ISNUMBER('2019'!L99),IF(('2019'!L99/5)&gt;1,1,'2019'!L99/5),"XXX")</f>
        <v>0.33344528600000001</v>
      </c>
      <c r="N99" s="203">
        <f>IF(ISNUMBER('2019'!M99),(1-('2019'!M99/100)),"XXX")</f>
        <v>0.90021772379999998</v>
      </c>
      <c r="O99" s="203">
        <f>IF(ISNUMBER('2019'!N99),IF(('2019'!N99/10)&gt;1,1,'2019'!N99/10),"XXX")</f>
        <v>0.08</v>
      </c>
      <c r="P99" s="203">
        <f>IF(ISNUMBER('2019'!O99),('2019'!O99/100),"XXX")</f>
        <v>0.52500000000000002</v>
      </c>
      <c r="Q99" s="203">
        <f>IF(ISNUMBER('2019'!P99),'2019'!P99,"XXX")</f>
        <v>0.23288419999999999</v>
      </c>
      <c r="R99" s="203">
        <f>IF(ISNUMBER('2019'!Q99),('2019'!Q99/100),"XXX")</f>
        <v>0.10099999999999999</v>
      </c>
      <c r="S99" s="203">
        <f>IF(ISNUMBER('2019'!R99),('2019'!R99/100),"XXX")</f>
        <v>0.15198449999999999</v>
      </c>
      <c r="T99" s="203">
        <f>IF(ISNUMBER('2019'!S99),(1-('2019'!S99/100)),"XXX")</f>
        <v>0.41310000000000002</v>
      </c>
      <c r="U99" s="203">
        <f>IF(ISNUMBER('2019'!T99),'2019'!T99,"XXX")</f>
        <v>0.32308687105555556</v>
      </c>
      <c r="V99" s="203">
        <f>IF(ISNUMBER('2019'!U99),'2019'!U99,"XXX")</f>
        <v>0.23</v>
      </c>
      <c r="W99" s="203">
        <f>IF(ISNUMBER('2019'!V99),'2019'!V99,"XXX")</f>
        <v>0.38710013585185188</v>
      </c>
      <c r="X99" s="203">
        <f>IF(ISNUMBER('2019'!W99),'2019'!W99,"XXX")</f>
        <v>0.36258887910000004</v>
      </c>
      <c r="Y99" s="129">
        <f t="shared" si="8"/>
        <v>0.35182747368502548</v>
      </c>
      <c r="Z99" s="202">
        <f>'2019'!X99</f>
        <v>0.39300000000000002</v>
      </c>
      <c r="AA99" s="203">
        <f>('2019'!Y99+2.5)/5</f>
        <v>0.40743790860000006</v>
      </c>
      <c r="AB99" s="196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>
      <c r="A100" s="19" t="s">
        <v>108</v>
      </c>
      <c r="B100" s="19" t="s">
        <v>108</v>
      </c>
      <c r="C100" s="202">
        <f>IF(ISNUMBER('2019'!C100),(1-PRODUCT('2019'!C100,0.1)),"XXX")</f>
        <v>0.22999999999999998</v>
      </c>
      <c r="D100" s="202">
        <f>IFERROR(IF((LOG(100*'2019'!D100+1)/LOG(100+1))&gt;1,0,(1-(LOG(100*'2019'!D100+1)/LOG(100+1)))), 1)</f>
        <v>0.52170398071638191</v>
      </c>
      <c r="E100" s="203">
        <f>IF(ISNUMBER('2019'!E100),IF('2019'!E100/100&gt;1,1,'2019'!E100/100),"XXX")</f>
        <v>0.54</v>
      </c>
      <c r="F100" s="202">
        <f>IF(ISNUMBER('2019'!F100),(1-(('2019'!F100-1)/4)),"XXX")</f>
        <v>0</v>
      </c>
      <c r="G100" s="202">
        <f>IF(ISNUMBER('2019'!G100),(1-('2019'!G100/10)),"XXX")</f>
        <v>6.9999999999999951E-2</v>
      </c>
      <c r="H100" s="195">
        <f t="shared" si="7"/>
        <v>0.27234079614327633</v>
      </c>
      <c r="I100" s="203" t="str">
        <f>IF(ISNUMBER('2019'!H100),'2019'!H100,"XXX")</f>
        <v>XXX</v>
      </c>
      <c r="J100" s="203">
        <f>IF(ISNUMBER('2019'!I100),'2019'!I100,"XXX")</f>
        <v>0.52339999999999998</v>
      </c>
      <c r="K100" s="203">
        <f>IF(ISNUMBER('2019'!J100),IF(('2019'!J100/5)&gt;1,1,'2019'!J100/5),"XXX")</f>
        <v>0.30879200000000001</v>
      </c>
      <c r="L100" s="203" t="str">
        <f>IF(ISNUMBER('2019'!K100),'2019'!K100,"XXX")</f>
        <v>XXX</v>
      </c>
      <c r="M100" s="203">
        <f>IF(ISNUMBER('2019'!L100),IF(('2019'!L100/5)&gt;1,1,'2019'!L100/5),"XXX")</f>
        <v>0.14744525</v>
      </c>
      <c r="N100" s="203">
        <f>IF(ISNUMBER('2019'!M100),(1-('2019'!M100/100)),"XXX")</f>
        <v>0.2404531097</v>
      </c>
      <c r="O100" s="203">
        <f>IF(ISNUMBER('2019'!N100),IF(('2019'!N100/10)&gt;1,1,'2019'!N100/10),"XXX")</f>
        <v>0.08</v>
      </c>
      <c r="P100" s="203">
        <f>IF(ISNUMBER('2019'!O100),('2019'!O100/100),"XXX")</f>
        <v>0.14899999999999999</v>
      </c>
      <c r="Q100" s="203">
        <f>IF(ISNUMBER('2019'!P100),'2019'!P100,"XXX")</f>
        <v>5.9382371604442593E-3</v>
      </c>
      <c r="R100" s="203">
        <f>IF(ISNUMBER('2019'!Q100),('2019'!Q100/100),"XXX")</f>
        <v>1.1000000000000001E-2</v>
      </c>
      <c r="S100" s="203">
        <f>IF(ISNUMBER('2019'!R100),('2019'!R100/100),"XXX")</f>
        <v>0.35080060000000002</v>
      </c>
      <c r="T100" s="203">
        <f>IF(ISNUMBER('2019'!S100),(1-('2019'!S100/100)),"XXX")</f>
        <v>0.98980000000000001</v>
      </c>
      <c r="U100" s="203" t="str">
        <f>IF(ISNUMBER('2019'!T100),'2019'!T100,"XXX")</f>
        <v>XXX</v>
      </c>
      <c r="V100" s="203" t="str">
        <f>IF(ISNUMBER('2019'!U100),'2019'!U100,"XXX")</f>
        <v>XXX</v>
      </c>
      <c r="W100" s="203" t="str">
        <f>IF(ISNUMBER('2019'!V100),'2019'!V100,"XXX")</f>
        <v>XXX</v>
      </c>
      <c r="X100" s="203" t="str">
        <f>IF(ISNUMBER('2019'!W100),'2019'!W100,"XXX")</f>
        <v>XXX</v>
      </c>
      <c r="Y100" s="129">
        <f t="shared" si="8"/>
        <v>0.30323509973837037</v>
      </c>
      <c r="Z100" s="202">
        <f>'2019'!X100</f>
        <v>0.434</v>
      </c>
      <c r="AA100" s="203">
        <f>('2019'!Y100+2.5)/5</f>
        <v>0.34578644040000001</v>
      </c>
      <c r="AB100" s="196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>
      <c r="A101" s="19" t="s">
        <v>109</v>
      </c>
      <c r="B101" s="19" t="s">
        <v>109</v>
      </c>
      <c r="C101" s="202">
        <f>IF(ISNUMBER('2019'!C101),(1-PRODUCT('2019'!C101,0.1)),"XXX")</f>
        <v>0.42000000000000004</v>
      </c>
      <c r="D101" s="202">
        <f>IFERROR(IF((LOG(100*'2019'!D101+1)/LOG(100+1))&gt;1,0,(1-(LOG(100*'2019'!D101+1)/LOG(100+1)))), 1)</f>
        <v>1</v>
      </c>
      <c r="E101" s="203">
        <f>IF(ISNUMBER('2019'!E101),IF('2019'!E101/100&gt;1,1,'2019'!E101/100),"XXX")</f>
        <v>0.63878581855296612</v>
      </c>
      <c r="F101" s="202">
        <f>IF(ISNUMBER('2019'!F101),(1-(('2019'!F101-1)/4)),"XXX")</f>
        <v>0.75</v>
      </c>
      <c r="G101" s="202">
        <f>IF(ISNUMBER('2019'!G101),(1-('2019'!G101/10)),"XXX")</f>
        <v>0.67999999999999994</v>
      </c>
      <c r="H101" s="195">
        <f t="shared" si="7"/>
        <v>0.69775716371059315</v>
      </c>
      <c r="I101" s="203">
        <f>IF(ISNUMBER('2019'!H101),'2019'!H101,"XXX")</f>
        <v>0.58497650143532298</v>
      </c>
      <c r="J101" s="203">
        <f>IF(ISNUMBER('2019'!I101),'2019'!I101,"XXX")</f>
        <v>0.54469999999999996</v>
      </c>
      <c r="K101" s="203">
        <f>IF(ISNUMBER('2019'!J101),IF(('2019'!J101/5)&gt;1,1,'2019'!J101/5),"XXX")</f>
        <v>0.24680999999999997</v>
      </c>
      <c r="L101" s="203">
        <f>IF(ISNUMBER('2019'!K101),'2019'!K101,"XXX")</f>
        <v>0.45676883862500001</v>
      </c>
      <c r="M101" s="203">
        <f>IF(ISNUMBER('2019'!L101),IF(('2019'!L101/5)&gt;1,1,'2019'!L101/5),"XXX")</f>
        <v>0.79702415400000004</v>
      </c>
      <c r="N101" s="203">
        <f>IF(ISNUMBER('2019'!M101),(1-('2019'!M101/100)),"XXX")</f>
        <v>0.91764979359999999</v>
      </c>
      <c r="O101" s="203">
        <f>IF(ISNUMBER('2019'!N101),IF(('2019'!N101/10)&gt;1,1,'2019'!N101/10),"XXX")</f>
        <v>0.38</v>
      </c>
      <c r="P101" s="203">
        <f>IF(ISNUMBER('2019'!O101),('2019'!O101/100),"XXX")</f>
        <v>1</v>
      </c>
      <c r="Q101" s="203">
        <f>IF(ISNUMBER('2019'!P101),'2019'!P101,"XXX")</f>
        <v>0.56142740249633794</v>
      </c>
      <c r="R101" s="203">
        <f>IF(ISNUMBER('2019'!Q101),('2019'!Q101/100),"XXX")</f>
        <v>0.18899999999999997</v>
      </c>
      <c r="S101" s="203">
        <f>IF(ISNUMBER('2019'!R101),('2019'!R101/100),"XXX")</f>
        <v>0.61781849999999994</v>
      </c>
      <c r="T101" s="203">
        <f>IF(ISNUMBER('2019'!S101),(1-('2019'!S101/100)),"XXX")</f>
        <v>0.89349999999999996</v>
      </c>
      <c r="U101" s="203">
        <f>IF(ISNUMBER('2019'!T101),'2019'!T101,"XXX")</f>
        <v>0.53422802822222226</v>
      </c>
      <c r="V101" s="203">
        <f>IF(ISNUMBER('2019'!U101),'2019'!U101,"XXX")</f>
        <v>0.53</v>
      </c>
      <c r="W101" s="203">
        <f>IF(ISNUMBER('2019'!V101),'2019'!V101,"XXX")</f>
        <v>0.52763082364814817</v>
      </c>
      <c r="X101" s="203">
        <f>IF(ISNUMBER('2019'!W101),'2019'!W101,"XXX")</f>
        <v>0.48050563207777769</v>
      </c>
      <c r="Y101" s="129">
        <f t="shared" si="8"/>
        <v>0.57887747963155056</v>
      </c>
      <c r="Z101" s="202">
        <f>'2019'!X101</f>
        <v>0.68899999999999995</v>
      </c>
      <c r="AA101" s="203">
        <f>('2019'!Y101+2.5)/5</f>
        <v>0.61549007899999997</v>
      </c>
      <c r="AB101" s="196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>
      <c r="A102" s="19" t="s">
        <v>110</v>
      </c>
      <c r="B102" s="19" t="s">
        <v>110</v>
      </c>
      <c r="C102" s="202">
        <f>IF(ISNUMBER('2019'!C102),(1-PRODUCT('2019'!C102,0.1)),"XXX")</f>
        <v>0.35</v>
      </c>
      <c r="D102" s="202">
        <f>IFERROR(IF((LOG(100*'2019'!D102+1)/LOG(100+1))&gt;1,0,(1-(LOG(100*'2019'!D102+1)/LOG(100+1)))), 1)</f>
        <v>1</v>
      </c>
      <c r="E102" s="203">
        <f>IF(ISNUMBER('2019'!E102),IF('2019'!E102/100&gt;1,1,'2019'!E102/100),"XXX")</f>
        <v>0.71297479901553673</v>
      </c>
      <c r="F102" s="202">
        <f>IF(ISNUMBER('2019'!F102),(1-(('2019'!F102-1)/4)),"XXX")</f>
        <v>0.5</v>
      </c>
      <c r="G102" s="202">
        <f>IF(ISNUMBER('2019'!G102),(1-('2019'!G102/10)),"XXX")</f>
        <v>0.29000000000000004</v>
      </c>
      <c r="H102" s="195">
        <f t="shared" si="7"/>
        <v>0.57059495980310737</v>
      </c>
      <c r="I102" s="203">
        <f>IF(ISNUMBER('2019'!H102),'2019'!H102,"XXX")</f>
        <v>0.51785835662122792</v>
      </c>
      <c r="J102" s="203">
        <f>IF(ISNUMBER('2019'!I102),'2019'!I102,"XXX")</f>
        <v>0.46910000000000002</v>
      </c>
      <c r="K102" s="203">
        <f>IF(ISNUMBER('2019'!J102),IF(('2019'!J102/5)&gt;1,1,'2019'!J102/5),"XXX")</f>
        <v>0.64508200000000004</v>
      </c>
      <c r="L102" s="203">
        <f>IF(ISNUMBER('2019'!K102),'2019'!K102,"XXX")</f>
        <v>0.54330681570833339</v>
      </c>
      <c r="M102" s="203">
        <f>IF(ISNUMBER('2019'!L102),IF(('2019'!L102/5)&gt;1,1,'2019'!L102/5),"XXX")</f>
        <v>0.22056174199999998</v>
      </c>
      <c r="N102" s="203">
        <f>IF(ISNUMBER('2019'!M102),(1-('2019'!M102/100)),"XXX")</f>
        <v>0.42086959839999993</v>
      </c>
      <c r="O102" s="203">
        <f>IF(ISNUMBER('2019'!N102),IF(('2019'!N102/10)&gt;1,1,'2019'!N102/10),"XXX")</f>
        <v>0.21000000000000002</v>
      </c>
      <c r="P102" s="203">
        <f>IF(ISNUMBER('2019'!O102),('2019'!O102/100),"XXX")</f>
        <v>0.84200000000000008</v>
      </c>
      <c r="Q102" s="203">
        <f>IF(ISNUMBER('2019'!P102),'2019'!P102,"XXX")</f>
        <v>0.42087502479553224</v>
      </c>
      <c r="R102" s="203">
        <f>IF(ISNUMBER('2019'!Q102),('2019'!Q102/100),"XXX")</f>
        <v>0.14800000000000002</v>
      </c>
      <c r="S102" s="203">
        <f>IF(ISNUMBER('2019'!R102),('2019'!R102/100),"XXX")</f>
        <v>0.21832019999999999</v>
      </c>
      <c r="T102" s="203">
        <f>IF(ISNUMBER('2019'!S102),(1-('2019'!S102/100)),"XXX")</f>
        <v>0.96199999999999997</v>
      </c>
      <c r="U102" s="203">
        <f>IF(ISNUMBER('2019'!T102),'2019'!T102,"XXX")</f>
        <v>0.36502597599999992</v>
      </c>
      <c r="V102" s="203">
        <f>IF(ISNUMBER('2019'!U102),'2019'!U102,"XXX")</f>
        <v>0.31</v>
      </c>
      <c r="W102" s="203">
        <f>IF(ISNUMBER('2019'!V102),'2019'!V102,"XXX")</f>
        <v>0.43738730305555557</v>
      </c>
      <c r="X102" s="203">
        <f>IF(ISNUMBER('2019'!W102),'2019'!W102,"XXX")</f>
        <v>0.50975033972222228</v>
      </c>
      <c r="Y102" s="129">
        <f t="shared" si="8"/>
        <v>0.45250858476892941</v>
      </c>
      <c r="Z102" s="202">
        <f>'2019'!X102</f>
        <v>0.58499999999999996</v>
      </c>
      <c r="AA102" s="203">
        <f>('2019'!Y102+2.5)/5</f>
        <v>0.48523834939999999</v>
      </c>
      <c r="AB102" s="196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>
      <c r="A103" s="19" t="s">
        <v>111</v>
      </c>
      <c r="B103" s="19" t="s">
        <v>111</v>
      </c>
      <c r="C103" s="202">
        <f>IF(ISNUMBER('2019'!C103),(1-PRODUCT('2019'!C103,0.1)),"XXX")</f>
        <v>0.9</v>
      </c>
      <c r="D103" s="202">
        <f>IFERROR(IF((LOG(100*'2019'!D103+1)/LOG(100+1))&gt;1,0,(1-(LOG(100*'2019'!D103+1)/LOG(100+1)))), 1)</f>
        <v>1</v>
      </c>
      <c r="E103" s="203">
        <f>IF(ISNUMBER('2019'!E103),IF('2019'!E103/100&gt;1,1,'2019'!E103/100),"XXX")</f>
        <v>0.90079229472612976</v>
      </c>
      <c r="F103" s="202">
        <f>IF(ISNUMBER('2019'!F103),(1-(('2019'!F103-1)/4)),"XXX")</f>
        <v>1</v>
      </c>
      <c r="G103" s="202">
        <f>IF(ISNUMBER('2019'!G103),(1-('2019'!G103/10)),"XXX")</f>
        <v>0.9</v>
      </c>
      <c r="H103" s="195">
        <f t="shared" si="7"/>
        <v>0.94015845894522587</v>
      </c>
      <c r="I103" s="203">
        <f>IF(ISNUMBER('2019'!H103),'2019'!H103,"XXX")</f>
        <v>0.94339420425511922</v>
      </c>
      <c r="J103" s="203">
        <f>IF(ISNUMBER('2019'!I103),'2019'!I103,"XXX")</f>
        <v>0.92759999999999998</v>
      </c>
      <c r="K103" s="203">
        <f>IF(ISNUMBER('2019'!J103),IF(('2019'!J103/5)&gt;1,1,'2019'!J103/5),"XXX")</f>
        <v>0.64929400000000004</v>
      </c>
      <c r="L103" s="203">
        <f>IF(ISNUMBER('2019'!K103),'2019'!K103,"XXX")</f>
        <v>0.84300501345833323</v>
      </c>
      <c r="M103" s="203">
        <f>IF(ISNUMBER('2019'!L103),IF(('2019'!L103/5)&gt;1,1,'2019'!L103/5),"XXX")</f>
        <v>1</v>
      </c>
      <c r="N103" s="203">
        <f>IF(ISNUMBER('2019'!M103),(1-('2019'!M103/100)),"XXX")</f>
        <v>0.89422691350000005</v>
      </c>
      <c r="O103" s="203">
        <f>IF(ISNUMBER('2019'!N103),IF(('2019'!N103/10)&gt;1,1,'2019'!N103/10),"XXX")</f>
        <v>1</v>
      </c>
      <c r="P103" s="203">
        <f>IF(ISNUMBER('2019'!O103),('2019'!O103/100),"XXX")</f>
        <v>1</v>
      </c>
      <c r="Q103" s="203">
        <f>IF(ISNUMBER('2019'!P103),'2019'!P103,"XXX")</f>
        <v>1</v>
      </c>
      <c r="R103" s="203">
        <f>IF(ISNUMBER('2019'!Q103),('2019'!Q103/100),"XXX")</f>
        <v>0.90300000000000002</v>
      </c>
      <c r="S103" s="203">
        <f>IF(ISNUMBER('2019'!R103),('2019'!R103/100),"XXX")</f>
        <v>0.83377990000000002</v>
      </c>
      <c r="T103" s="203">
        <f>IF(ISNUMBER('2019'!S103),(1-('2019'!S103/100)),"XXX")</f>
        <v>1</v>
      </c>
      <c r="U103" s="203">
        <f>IF(ISNUMBER('2019'!T103),'2019'!T103,"XXX")</f>
        <v>0.88252116311111128</v>
      </c>
      <c r="V103" s="203">
        <f>IF(ISNUMBER('2019'!U103),'2019'!U103,"XXX")</f>
        <v>0.82</v>
      </c>
      <c r="W103" s="203">
        <f>IF(ISNUMBER('2019'!V103),'2019'!V103,"XXX")</f>
        <v>0.72739743303703686</v>
      </c>
      <c r="X103" s="203">
        <f>IF(ISNUMBER('2019'!W103),'2019'!W103,"XXX")</f>
        <v>0.77056143684444445</v>
      </c>
      <c r="Y103" s="129">
        <f t="shared" si="8"/>
        <v>0.88717375401287779</v>
      </c>
      <c r="Z103" s="202">
        <f>'2019'!X103</f>
        <v>0.87</v>
      </c>
      <c r="AA103" s="203">
        <f>('2019'!Y103+2.5)/5</f>
        <v>0.80779268739999988</v>
      </c>
      <c r="AB103" s="196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>
      <c r="A104" s="19" t="s">
        <v>112</v>
      </c>
      <c r="B104" s="19" t="s">
        <v>112</v>
      </c>
      <c r="C104" s="202">
        <f>IF(ISNUMBER('2019'!C104),(1-PRODUCT('2019'!C104,0.1)),"XXX")</f>
        <v>0.91</v>
      </c>
      <c r="D104" s="202">
        <f>IFERROR(IF((LOG(100*'2019'!D104+1)/LOG(100+1))&gt;1,0,(1-(LOG(100*'2019'!D104+1)/LOG(100+1)))), 1)</f>
        <v>1</v>
      </c>
      <c r="E104" s="203">
        <f>IF(ISNUMBER('2019'!E104),IF('2019'!E104/100&gt;1,1,'2019'!E104/100),"XXX")</f>
        <v>0.92555512519661021</v>
      </c>
      <c r="F104" s="202">
        <f>IF(ISNUMBER('2019'!F104),(1-(('2019'!F104-1)/4)),"XXX")</f>
        <v>1</v>
      </c>
      <c r="G104" s="202">
        <f>IF(ISNUMBER('2019'!G104),(1-('2019'!G104/10)),"XXX")</f>
        <v>0.92</v>
      </c>
      <c r="H104" s="195">
        <f t="shared" si="7"/>
        <v>0.9511110250393221</v>
      </c>
      <c r="I104" s="203">
        <f>IF(ISNUMBER('2019'!H104),'2019'!H104,"XXX")</f>
        <v>0.75534214512510001</v>
      </c>
      <c r="J104" s="203">
        <f>IF(ISNUMBER('2019'!I104),'2019'!I104,"XXX")</f>
        <v>0.92069999999999996</v>
      </c>
      <c r="K104" s="203">
        <f>IF(ISNUMBER('2019'!J104),IF(('2019'!J104/5)&gt;1,1,'2019'!J104/5),"XXX")</f>
        <v>0.78094199999999991</v>
      </c>
      <c r="L104" s="203">
        <f>IF(ISNUMBER('2019'!K104),'2019'!K104,"XXX")</f>
        <v>0.77969420754166663</v>
      </c>
      <c r="M104" s="203">
        <f>IF(ISNUMBER('2019'!L104),IF(('2019'!L104/5)&gt;1,1,'2019'!L104/5),"XXX")</f>
        <v>1</v>
      </c>
      <c r="N104" s="203">
        <f>IF(ISNUMBER('2019'!M104),(1-('2019'!M104/100)),"XXX")</f>
        <v>0.87755266190000003</v>
      </c>
      <c r="O104" s="203">
        <f>IF(ISNUMBER('2019'!N104),IF(('2019'!N104/10)&gt;1,1,'2019'!N104/10),"XXX")</f>
        <v>1</v>
      </c>
      <c r="P104" s="203">
        <f>IF(ISNUMBER('2019'!O104),('2019'!O104/100),"XXX")</f>
        <v>1</v>
      </c>
      <c r="Q104" s="203" t="str">
        <f>IF(ISNUMBER('2019'!P104),'2019'!P104,"XXX")</f>
        <v>XXX</v>
      </c>
      <c r="R104" s="203">
        <f>IF(ISNUMBER('2019'!Q104),('2019'!Q104/100),"XXX")</f>
        <v>1</v>
      </c>
      <c r="S104" s="203">
        <f>IF(ISNUMBER('2019'!R104),('2019'!R104/100),"XXX")</f>
        <v>0.81435379999999991</v>
      </c>
      <c r="T104" s="203">
        <f>IF(ISNUMBER('2019'!S104),(1-('2019'!S104/100)),"XXX")</f>
        <v>1</v>
      </c>
      <c r="U104" s="203">
        <f>IF(ISNUMBER('2019'!T104),'2019'!T104,"XXX")</f>
        <v>0.83308139377777779</v>
      </c>
      <c r="V104" s="203">
        <f>IF(ISNUMBER('2019'!U104),'2019'!U104,"XXX")</f>
        <v>0.87</v>
      </c>
      <c r="W104" s="203">
        <f>IF(ISNUMBER('2019'!V104),'2019'!V104,"XXX")</f>
        <v>0.63972094325925921</v>
      </c>
      <c r="X104" s="203">
        <f>IF(ISNUMBER('2019'!W104),'2019'!W104,"XXX")</f>
        <v>0.73823562594444458</v>
      </c>
      <c r="Y104" s="129">
        <f t="shared" si="8"/>
        <v>0.8756014235967654</v>
      </c>
      <c r="Z104" s="202">
        <f>'2019'!X104</f>
        <v>0.89700000000000002</v>
      </c>
      <c r="AA104" s="203">
        <f>('2019'!Y104+2.5)/5</f>
        <v>0.81845362180000003</v>
      </c>
      <c r="AB104" s="196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>
      <c r="A105" s="19" t="s">
        <v>113</v>
      </c>
      <c r="B105" s="19" t="s">
        <v>113</v>
      </c>
      <c r="C105" s="202">
        <f>IF(ISNUMBER('2019'!C105),(1-PRODUCT('2019'!C105,0.1)),"XXX")</f>
        <v>0.2599999999999999</v>
      </c>
      <c r="D105" s="202">
        <f>IFERROR(IF((LOG(100*'2019'!D105+1)/LOG(100+1))&gt;1,0,(1-(LOG(100*'2019'!D105+1)/LOG(100+1)))), 1)</f>
        <v>1</v>
      </c>
      <c r="E105" s="203">
        <f>IF(ISNUMBER('2019'!E105),IF('2019'!E105/100&gt;1,1,'2019'!E105/100),"XXX")</f>
        <v>0.75943359394872889</v>
      </c>
      <c r="F105" s="202">
        <f>IF(ISNUMBER('2019'!F105),(1-(('2019'!F105-1)/4)),"XXX")</f>
        <v>0.25</v>
      </c>
      <c r="G105" s="202">
        <f>IF(ISNUMBER('2019'!G105),(1-('2019'!G105/10)),"XXX")</f>
        <v>0.27</v>
      </c>
      <c r="H105" s="195">
        <f t="shared" si="7"/>
        <v>0.50788671878974578</v>
      </c>
      <c r="I105" s="203">
        <f>IF(ISNUMBER('2019'!H105),'2019'!H105,"XXX")</f>
        <v>0.55595380019210383</v>
      </c>
      <c r="J105" s="203">
        <f>IF(ISNUMBER('2019'!I105),'2019'!I105,"XXX")</f>
        <v>0.38119999999999998</v>
      </c>
      <c r="K105" s="203" t="str">
        <f>IF(ISNUMBER('2019'!J105),IF(('2019'!J105/5)&gt;1,1,'2019'!J105/5),"XXX")</f>
        <v>XXX</v>
      </c>
      <c r="L105" s="203">
        <f>IF(ISNUMBER('2019'!K105),'2019'!K105,"XXX")</f>
        <v>0.3768653074583333</v>
      </c>
      <c r="M105" s="203">
        <f>IF(ISNUMBER('2019'!L105),IF(('2019'!L105/5)&gt;1,1,'2019'!L105/5),"XXX")</f>
        <v>1</v>
      </c>
      <c r="N105" s="203">
        <f>IF(ISNUMBER('2019'!M105),(1-('2019'!M105/100)),"XXX")</f>
        <v>0.65588794710000009</v>
      </c>
      <c r="O105" s="203">
        <f>IF(ISNUMBER('2019'!N105),IF(('2019'!N105/10)&gt;1,1,'2019'!N105/10),"XXX")</f>
        <v>0.04</v>
      </c>
      <c r="P105" s="203">
        <f>IF(ISNUMBER('2019'!O105),('2019'!O105/100),"XXX")</f>
        <v>0.28600000000000003</v>
      </c>
      <c r="Q105" s="203">
        <f>IF(ISNUMBER('2019'!P105),'2019'!P105,"XXX")</f>
        <v>0.44447388648986819</v>
      </c>
      <c r="R105" s="203">
        <f>IF(ISNUMBER('2019'!Q105),('2019'!Q105/100),"XXX")</f>
        <v>2.3E-2</v>
      </c>
      <c r="S105" s="203">
        <f>IF(ISNUMBER('2019'!R105),('2019'!R105/100),"XXX")</f>
        <v>0.57297529999999997</v>
      </c>
      <c r="T105" s="203">
        <f>IF(ISNUMBER('2019'!S105),(1-('2019'!S105/100)),"XXX")</f>
        <v>0.97819999999999996</v>
      </c>
      <c r="U105" s="203">
        <f>IF(ISNUMBER('2019'!T105),'2019'!T105,"XXX")</f>
        <v>0.34024257394444446</v>
      </c>
      <c r="V105" s="203">
        <f>IF(ISNUMBER('2019'!U105),'2019'!U105,"XXX")</f>
        <v>0.25</v>
      </c>
      <c r="W105" s="203">
        <f>IF(ISNUMBER('2019'!V105),'2019'!V105,"XXX")</f>
        <v>0.39120753166666666</v>
      </c>
      <c r="X105" s="203">
        <f>IF(ISNUMBER('2019'!W105),'2019'!W105,"XXX")</f>
        <v>0.31000613501111113</v>
      </c>
      <c r="Y105" s="129">
        <f t="shared" si="8"/>
        <v>0.43642986183255383</v>
      </c>
      <c r="Z105" s="202">
        <f>'2019'!X105</f>
        <v>0.23100000000000001</v>
      </c>
      <c r="AA105" s="203">
        <f>('2019'!Y105+2.5)/5</f>
        <v>0.2982468606</v>
      </c>
      <c r="AB105" s="196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>
      <c r="A106" s="19" t="s">
        <v>114</v>
      </c>
      <c r="B106" s="19" t="s">
        <v>114</v>
      </c>
      <c r="C106" s="202">
        <f>IF(ISNUMBER('2019'!C106),(1-PRODUCT('2019'!C106,0.1)),"XXX")</f>
        <v>0.21999999999999997</v>
      </c>
      <c r="D106" s="202">
        <f>IFERROR(IF((LOG(100*'2019'!D106+1)/LOG(100+1))&gt;1,0,(1-(LOG(100*'2019'!D106+1)/LOG(100+1)))), 1)</f>
        <v>0.43522571685622269</v>
      </c>
      <c r="E106" s="203" t="str">
        <f>IF(ISNUMBER('2019'!E106),IF('2019'!E106/100&gt;1,1,'2019'!E106/100),"XXX")</f>
        <v>XXX</v>
      </c>
      <c r="F106" s="202">
        <f>IF(ISNUMBER('2019'!F106),(1-(('2019'!F106-1)/4)),"XXX")</f>
        <v>0.5</v>
      </c>
      <c r="G106" s="202">
        <f>IF(ISNUMBER('2019'!G106),(1-('2019'!G106/10)),"XXX")</f>
        <v>0.32000000000000006</v>
      </c>
      <c r="H106" s="195">
        <f t="shared" si="7"/>
        <v>0.36880642921405565</v>
      </c>
      <c r="I106" s="203" t="str">
        <f>IF(ISNUMBER('2019'!H106),'2019'!H106,"XXX")</f>
        <v>XXX</v>
      </c>
      <c r="J106" s="203">
        <f>IF(ISNUMBER('2019'!I106),'2019'!I106,"XXX")</f>
        <v>7.3700000000000002E-2</v>
      </c>
      <c r="K106" s="203">
        <f>IF(ISNUMBER('2019'!J106),IF(('2019'!J106/5)&gt;1,1,'2019'!J106/5),"XXX")</f>
        <v>0.33937600000000001</v>
      </c>
      <c r="L106" s="203" t="str">
        <f>IF(ISNUMBER('2019'!K106),'2019'!K106,"XXX")</f>
        <v>XXX</v>
      </c>
      <c r="M106" s="203">
        <f>IF(ISNUMBER('2019'!L106),IF(('2019'!L106/5)&gt;1,1,'2019'!L106/5),"XXX")</f>
        <v>0.40463075599999998</v>
      </c>
      <c r="N106" s="203">
        <f>IF(ISNUMBER('2019'!M106),(1-('2019'!M106/100)),"XXX")</f>
        <v>0.53904708860000006</v>
      </c>
      <c r="O106" s="203">
        <f>IF(ISNUMBER('2019'!N106),IF(('2019'!N106/10)&gt;1,1,'2019'!N106/10),"XXX")</f>
        <v>0.13999999999999999</v>
      </c>
      <c r="P106" s="203">
        <f>IF(ISNUMBER('2019'!O106),('2019'!O106/100),"XXX")</f>
        <v>5.7999999999999996E-2</v>
      </c>
      <c r="Q106" s="203">
        <f>IF(ISNUMBER('2019'!P106),'2019'!P106,"XXX")</f>
        <v>8.3960443735122681E-2</v>
      </c>
      <c r="R106" s="203">
        <f>IF(ISNUMBER('2019'!Q106),('2019'!Q106/100),"XXX")</f>
        <v>0.16399999999999998</v>
      </c>
      <c r="S106" s="203">
        <f>IF(ISNUMBER('2019'!R106),('2019'!R106/100),"XXX")</f>
        <v>5.1546209999999995E-2</v>
      </c>
      <c r="T106" s="203">
        <f>IF(ISNUMBER('2019'!S106),(1-('2019'!S106/100)),"XXX")</f>
        <v>0.625</v>
      </c>
      <c r="U106" s="203" t="str">
        <f>IF(ISNUMBER('2019'!T106),'2019'!T106,"XXX")</f>
        <v>XXX</v>
      </c>
      <c r="V106" s="203" t="str">
        <f>IF(ISNUMBER('2019'!U106),'2019'!U106,"XXX")</f>
        <v>XXX</v>
      </c>
      <c r="W106" s="203" t="str">
        <f>IF(ISNUMBER('2019'!V106),'2019'!V106,"XXX")</f>
        <v>XXX</v>
      </c>
      <c r="X106" s="203" t="str">
        <f>IF(ISNUMBER('2019'!W106),'2019'!W106,"XXX")</f>
        <v>XXX</v>
      </c>
      <c r="Y106" s="129">
        <f t="shared" si="8"/>
        <v>0.2410280415279269</v>
      </c>
      <c r="Z106" s="202">
        <f>'2019'!X106</f>
        <v>0.53100000000000003</v>
      </c>
      <c r="AA106" s="203">
        <f>('2019'!Y106+2.5)/5</f>
        <v>0.40006341340000001</v>
      </c>
      <c r="AB106" s="196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>
      <c r="A107" s="19" t="s">
        <v>115</v>
      </c>
      <c r="B107" s="19" t="s">
        <v>115</v>
      </c>
      <c r="C107" s="202">
        <f>IF(ISNUMBER('2019'!C107),(1-PRODUCT('2019'!C107,0.1)),"XXX")</f>
        <v>0.40999999999999992</v>
      </c>
      <c r="D107" s="202">
        <f>IFERROR(IF((LOG(100*'2019'!D107+1)/LOG(100+1))&gt;1,0,(1-(LOG(100*'2019'!D107+1)/LOG(100+1)))), 1)</f>
        <v>0.53329912294564519</v>
      </c>
      <c r="E107" s="203">
        <f>IF(ISNUMBER('2019'!E107),IF('2019'!E107/100&gt;1,1,'2019'!E107/100),"XXX")</f>
        <v>0.42666251596729521</v>
      </c>
      <c r="F107" s="202">
        <f>IF(ISNUMBER('2019'!F107),(1-(('2019'!F107-1)/4)),"XXX")</f>
        <v>0.5</v>
      </c>
      <c r="G107" s="202">
        <f>IF(ISNUMBER('2019'!G107),(1-('2019'!G107/10)),"XXX")</f>
        <v>0.16999999999999993</v>
      </c>
      <c r="H107" s="195">
        <f t="shared" si="7"/>
        <v>0.40799232778258804</v>
      </c>
      <c r="I107" s="203">
        <f>IF(ISNUMBER('2019'!H107),'2019'!H107,"XXX")</f>
        <v>0.39708044998843789</v>
      </c>
      <c r="J107" s="203">
        <f>IF(ISNUMBER('2019'!I107),'2019'!I107,"XXX")</f>
        <v>0.35339999999999999</v>
      </c>
      <c r="K107" s="203" t="str">
        <f>IF(ISNUMBER('2019'!J107),IF(('2019'!J107/5)&gt;1,1,'2019'!J107/5),"XXX")</f>
        <v>XXX</v>
      </c>
      <c r="L107" s="203">
        <f>IF(ISNUMBER('2019'!K107),'2019'!K107,"XXX")</f>
        <v>0.27415531483333344</v>
      </c>
      <c r="M107" s="203">
        <f>IF(ISNUMBER('2019'!L107),IF(('2019'!L107/5)&gt;1,1,'2019'!L107/5),"XXX")</f>
        <v>9.6529836000000008E-2</v>
      </c>
      <c r="N107" s="203">
        <f>IF(ISNUMBER('2019'!M107),(1-('2019'!M107/100)),"XXX")</f>
        <v>0.29475975039999991</v>
      </c>
      <c r="O107" s="203">
        <f>IF(ISNUMBER('2019'!N107),IF(('2019'!N107/10)&gt;1,1,'2019'!N107/10),"XXX")</f>
        <v>6.9999999999999993E-2</v>
      </c>
      <c r="P107" s="203">
        <f>IF(ISNUMBER('2019'!O107),('2019'!O107/100),"XXX")</f>
        <v>0.11</v>
      </c>
      <c r="Q107" s="203">
        <f>IF(ISNUMBER('2019'!P107),'2019'!P107,"XXX")</f>
        <v>5.9248137474060061E-2</v>
      </c>
      <c r="R107" s="203">
        <f>IF(ISNUMBER('2019'!Q107),('2019'!Q107/100),"XXX")</f>
        <v>1.8000000000000002E-2</v>
      </c>
      <c r="S107" s="203">
        <f>IF(ISNUMBER('2019'!R107),('2019'!R107/100),"XXX")</f>
        <v>0.20731649999999999</v>
      </c>
      <c r="T107" s="203">
        <f>IF(ISNUMBER('2019'!S107),(1-('2019'!S107/100)),"XXX")</f>
        <v>0.67569999999999997</v>
      </c>
      <c r="U107" s="203">
        <f>IF(ISNUMBER('2019'!T107),'2019'!T107,"XXX")</f>
        <v>0.33752226298888893</v>
      </c>
      <c r="V107" s="203">
        <f>IF(ISNUMBER('2019'!U107),'2019'!U107,"XXX")</f>
        <v>0.27</v>
      </c>
      <c r="W107" s="203">
        <f>IF(ISNUMBER('2019'!V107),'2019'!V107,"XXX")</f>
        <v>0.50314235248148143</v>
      </c>
      <c r="X107" s="203">
        <f>IF(ISNUMBER('2019'!W107),'2019'!W107,"XXX")</f>
        <v>0.37033701605555558</v>
      </c>
      <c r="Y107" s="129">
        <f t="shared" si="8"/>
        <v>0.26945918344094316</v>
      </c>
      <c r="Z107" s="202">
        <f>'2019'!X107</f>
        <v>0.53</v>
      </c>
      <c r="AA107" s="203">
        <f>('2019'!Y107+2.5)/5</f>
        <v>0.42931218739999999</v>
      </c>
      <c r="AB107" s="196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>
      <c r="A108" s="19" t="s">
        <v>193</v>
      </c>
      <c r="B108" s="19" t="s">
        <v>193</v>
      </c>
      <c r="C108" s="202" t="str">
        <f>IF(ISNUMBER('2019'!C108),(1-PRODUCT('2019'!C108,0.1)),"XXX")</f>
        <v>XXX</v>
      </c>
      <c r="D108" s="202">
        <f>IFERROR(IF((LOG(100*'2019'!D108+1)/LOG(100+1))&gt;1,0,(1-(LOG(100*'2019'!D108+1)/LOG(100+1)))), 1)</f>
        <v>1</v>
      </c>
      <c r="E108" s="203">
        <f>IF(ISNUMBER('2019'!E108),IF('2019'!E108/100&gt;1,1,'2019'!E108/100),"XXX")</f>
        <v>0.69167051339548025</v>
      </c>
      <c r="F108" s="202">
        <f>IF(ISNUMBER('2019'!F108),(1-(('2019'!F108-1)/4)),"XXX")</f>
        <v>0.75</v>
      </c>
      <c r="G108" s="202">
        <f>IF(ISNUMBER('2019'!G108),(1-('2019'!G108/10)),"XXX")</f>
        <v>0.67999999999999994</v>
      </c>
      <c r="H108" s="195">
        <f t="shared" si="7"/>
        <v>0.78041762834886996</v>
      </c>
      <c r="I108" s="203">
        <f>IF(ISNUMBER('2019'!H108),'2019'!H108,"XXX")</f>
        <v>0.66851688184747315</v>
      </c>
      <c r="J108" s="203">
        <f>IF(ISNUMBER('2019'!I108),'2019'!I108,"XXX")</f>
        <v>0.64419999999999999</v>
      </c>
      <c r="K108" s="203" t="str">
        <f>IF(ISNUMBER('2019'!J108),IF(('2019'!J108/5)&gt;1,1,'2019'!J108/5),"XXX")</f>
        <v>XXX</v>
      </c>
      <c r="L108" s="203">
        <f>IF(ISNUMBER('2019'!K108),'2019'!K108,"XXX")</f>
        <v>0.60365016850000008</v>
      </c>
      <c r="M108" s="203">
        <f>IF(ISNUMBER('2019'!L108),IF(('2019'!L108/5)&gt;1,1,'2019'!L108/5),"XXX")</f>
        <v>0.85551490799999996</v>
      </c>
      <c r="N108" s="203">
        <f>IF(ISNUMBER('2019'!M108),(1-('2019'!M108/100)),"XXX")</f>
        <v>0.59617431639999996</v>
      </c>
      <c r="O108" s="203">
        <f>IF(ISNUMBER('2019'!N108),IF(('2019'!N108/10)&gt;1,1,'2019'!N108/10),"XXX")</f>
        <v>1</v>
      </c>
      <c r="P108" s="203">
        <f>IF(ISNUMBER('2019'!O108),('2019'!O108/100),"XXX")</f>
        <v>0.68599999999999994</v>
      </c>
      <c r="Q108" s="203">
        <f>IF(ISNUMBER('2019'!P108),'2019'!P108,"XXX")</f>
        <v>0.35950784683227538</v>
      </c>
      <c r="R108" s="203" t="str">
        <f>IF(ISNUMBER('2019'!Q108),('2019'!Q108/100),"XXX")</f>
        <v>XXX</v>
      </c>
      <c r="S108" s="203">
        <f>IF(ISNUMBER('2019'!R108),('2019'!R108/100),"XXX")</f>
        <v>0.7891705</v>
      </c>
      <c r="T108" s="203">
        <f>IF(ISNUMBER('2019'!S108),(1-('2019'!S108/100)),"XXX")</f>
        <v>0.98980000000000001</v>
      </c>
      <c r="U108" s="203">
        <f>IF(ISNUMBER('2019'!T108),'2019'!T108,"XXX")</f>
        <v>0.54685955572222222</v>
      </c>
      <c r="V108" s="203">
        <f>IF(ISNUMBER('2019'!U108),'2019'!U108,"XXX")</f>
        <v>0.37</v>
      </c>
      <c r="W108" s="203">
        <f>IF(ISNUMBER('2019'!V108),'2019'!V108,"XXX")</f>
        <v>0.41232104214814819</v>
      </c>
      <c r="X108" s="203">
        <f>IF(ISNUMBER('2019'!W108),'2019'!W108,"XXX")</f>
        <v>0.42924729322222221</v>
      </c>
      <c r="Y108" s="129">
        <f t="shared" si="8"/>
        <v>0.61963253300028853</v>
      </c>
      <c r="Z108" s="202">
        <f>'2019'!X108</f>
        <v>0.60099999999999998</v>
      </c>
      <c r="AA108" s="203">
        <f>('2019'!Y108+2.5)/5</f>
        <v>0.51118063339999997</v>
      </c>
      <c r="AB108" s="196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>
      <c r="A109" s="19" t="s">
        <v>116</v>
      </c>
      <c r="B109" s="19" t="s">
        <v>116</v>
      </c>
      <c r="C109" s="202">
        <f>IF(ISNUMBER('2019'!C109),(1-PRODUCT('2019'!C109,0.1)),"XXX")</f>
        <v>0.9</v>
      </c>
      <c r="D109" s="202">
        <f>IFERROR(IF((LOG(100*'2019'!D109+1)/LOG(100+1))&gt;1,0,(1-(LOG(100*'2019'!D109+1)/LOG(100+1)))), 1)</f>
        <v>1</v>
      </c>
      <c r="E109" s="203">
        <f>IF(ISNUMBER('2019'!E109),IF('2019'!E109/100&gt;1,1,'2019'!E109/100),"XXX")</f>
        <v>0.90782486119166661</v>
      </c>
      <c r="F109" s="202">
        <f>IF(ISNUMBER('2019'!F109),(1-(('2019'!F109-1)/4)),"XXX")</f>
        <v>1</v>
      </c>
      <c r="G109" s="202">
        <f>IF(ISNUMBER('2019'!G109),(1-('2019'!G109/10)),"XXX")</f>
        <v>0.91</v>
      </c>
      <c r="H109" s="195">
        <f t="shared" si="7"/>
        <v>0.94356497223833335</v>
      </c>
      <c r="I109" s="203">
        <f>IF(ISNUMBER('2019'!H109),'2019'!H109,"XXX")</f>
        <v>0.75797440472912481</v>
      </c>
      <c r="J109" s="203">
        <f>IF(ISNUMBER('2019'!I109),'2019'!I109,"XXX")</f>
        <v>0.90339999999999998</v>
      </c>
      <c r="K109" s="203">
        <f>IF(ISNUMBER('2019'!J109),IF(('2019'!J109/5)&gt;1,1,'2019'!J109/5),"XXX")</f>
        <v>0.81490600000000002</v>
      </c>
      <c r="L109" s="203">
        <f>IF(ISNUMBER('2019'!K109),'2019'!K109,"XXX")</f>
        <v>0.8201936483333333</v>
      </c>
      <c r="M109" s="203">
        <f>IF(ISNUMBER('2019'!L109),IF(('2019'!L109/5)&gt;1,1,'2019'!L109/5),"XXX")</f>
        <v>1</v>
      </c>
      <c r="N109" s="203">
        <f>IF(ISNUMBER('2019'!M109),(1-('2019'!M109/100)),"XXX")</f>
        <v>0.86140209199999995</v>
      </c>
      <c r="O109" s="203">
        <f>IF(ISNUMBER('2019'!N109),IF(('2019'!N109/10)&gt;1,1,'2019'!N109/10),"XXX")</f>
        <v>1</v>
      </c>
      <c r="P109" s="203">
        <f>IF(ISNUMBER('2019'!O109),('2019'!O109/100),"XXX")</f>
        <v>1</v>
      </c>
      <c r="Q109" s="203" t="str">
        <f>IF(ISNUMBER('2019'!P109),'2019'!P109,"XXX")</f>
        <v>XXX</v>
      </c>
      <c r="R109" s="203">
        <f>IF(ISNUMBER('2019'!Q109),('2019'!Q109/100),"XXX")</f>
        <v>0.83099999999999996</v>
      </c>
      <c r="S109" s="203">
        <f>IF(ISNUMBER('2019'!R109),('2019'!R109/100),"XXX")</f>
        <v>0.93586639999999999</v>
      </c>
      <c r="T109" s="203">
        <f>IF(ISNUMBER('2019'!S109),(1-('2019'!S109/100)),"XXX")</f>
        <v>1</v>
      </c>
      <c r="U109" s="203">
        <f>IF(ISNUMBER('2019'!T109),'2019'!T109,"XXX")</f>
        <v>0.73552897238888892</v>
      </c>
      <c r="V109" s="203">
        <f>IF(ISNUMBER('2019'!U109),'2019'!U109,"XXX")</f>
        <v>0.84</v>
      </c>
      <c r="W109" s="203">
        <f>IF(ISNUMBER('2019'!V109),'2019'!V109,"XXX")</f>
        <v>0.64160708144444456</v>
      </c>
      <c r="X109" s="203">
        <f>IF(ISNUMBER('2019'!W109),'2019'!W109,"XXX")</f>
        <v>0.7043132981111111</v>
      </c>
      <c r="Y109" s="129">
        <f t="shared" si="8"/>
        <v>0.85482449356293155</v>
      </c>
      <c r="Z109" s="202">
        <f>'2019'!X109</f>
        <v>0.89200000000000002</v>
      </c>
      <c r="AA109" s="203">
        <f>('2019'!Y109+2.5)/5</f>
        <v>0.84133498660000006</v>
      </c>
      <c r="AB109" s="196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>
      <c r="A110" s="19" t="s">
        <v>117</v>
      </c>
      <c r="B110" s="19" t="s">
        <v>117</v>
      </c>
      <c r="C110" s="202">
        <f>IF(ISNUMBER('2019'!C110),(1-PRODUCT('2019'!C110,0.1)),"XXX")</f>
        <v>0.71</v>
      </c>
      <c r="D110" s="202">
        <f>IFERROR(IF((LOG(100*'2019'!D110+1)/LOG(100+1))&gt;1,0,(1-(LOG(100*'2019'!D110+1)/LOG(100+1)))), 1)</f>
        <v>1</v>
      </c>
      <c r="E110" s="203">
        <f>IF(ISNUMBER('2019'!E110),IF('2019'!E110/100&gt;1,1,'2019'!E110/100),"XXX")</f>
        <v>0.92884920041666674</v>
      </c>
      <c r="F110" s="202">
        <f>IF(ISNUMBER('2019'!F110),(1-(('2019'!F110-1)/4)),"XXX")</f>
        <v>0.75</v>
      </c>
      <c r="G110" s="202">
        <f>IF(ISNUMBER('2019'!G110),(1-('2019'!G110/10)),"XXX")</f>
        <v>0.25</v>
      </c>
      <c r="H110" s="195">
        <f t="shared" si="7"/>
        <v>0.72776984008333334</v>
      </c>
      <c r="I110" s="203">
        <f>IF(ISNUMBER('2019'!H110),'2019'!H110,"XXX")</f>
        <v>0.80500642158667146</v>
      </c>
      <c r="J110" s="203">
        <f>IF(ISNUMBER('2019'!I110),'2019'!I110,"XXX")</f>
        <v>0.69669999999999999</v>
      </c>
      <c r="K110" s="203">
        <f>IF(ISNUMBER('2019'!J110),IF(('2019'!J110/5)&gt;1,1,'2019'!J110/5),"XXX")</f>
        <v>0.76593599999999995</v>
      </c>
      <c r="L110" s="203">
        <f>IF(ISNUMBER('2019'!K110),'2019'!K110,"XXX")</f>
        <v>0.81096471949999993</v>
      </c>
      <c r="M110" s="203">
        <f>IF(ISNUMBER('2019'!L110),IF(('2019'!L110/5)&gt;1,1,'2019'!L110/5),"XXX")</f>
        <v>0.70398650200000001</v>
      </c>
      <c r="N110" s="203">
        <f>IF(ISNUMBER('2019'!M110),(1-('2019'!M110/100)),"XXX")</f>
        <v>0.93443845749999999</v>
      </c>
      <c r="O110" s="203">
        <f>IF(ISNUMBER('2019'!N110),IF(('2019'!N110/10)&gt;1,1,'2019'!N110/10),"XXX")</f>
        <v>0.22000000000000003</v>
      </c>
      <c r="P110" s="203">
        <f>IF(ISNUMBER('2019'!O110),('2019'!O110/100),"XXX")</f>
        <v>0.46899999999999997</v>
      </c>
      <c r="Q110" s="203" t="str">
        <f>IF(ISNUMBER('2019'!P110),'2019'!P110,"XXX")</f>
        <v>XXX</v>
      </c>
      <c r="R110" s="203">
        <f>IF(ISNUMBER('2019'!Q110),('2019'!Q110/100),"XXX")</f>
        <v>1.7000000000000001E-2</v>
      </c>
      <c r="S110" s="203">
        <f>IF(ISNUMBER('2019'!R110),('2019'!R110/100),"XXX")</f>
        <v>0.96456929999999996</v>
      </c>
      <c r="T110" s="203">
        <f>IF(ISNUMBER('2019'!S110),(1-('2019'!S110/100)),"XXX")</f>
        <v>1</v>
      </c>
      <c r="U110" s="203">
        <f>IF(ISNUMBER('2019'!T110),'2019'!T110,"XXX")</f>
        <v>0.65957817499999993</v>
      </c>
      <c r="V110" s="203">
        <f>IF(ISNUMBER('2019'!U110),'2019'!U110,"XXX")</f>
        <v>0.52</v>
      </c>
      <c r="W110" s="203">
        <f>IF(ISNUMBER('2019'!V110),'2019'!V110,"XXX")</f>
        <v>0.61912259346296283</v>
      </c>
      <c r="X110" s="203">
        <f>IF(ISNUMBER('2019'!W110),'2019'!W110,"XXX")</f>
        <v>0.70773623387777773</v>
      </c>
      <c r="Y110" s="129">
        <f t="shared" si="8"/>
        <v>0.61943990018296313</v>
      </c>
      <c r="Z110" s="202">
        <f>'2019'!X110</f>
        <v>0.17699999999999999</v>
      </c>
      <c r="AA110" s="203">
        <f>('2019'!Y110+2.5)/5</f>
        <v>0.2873119354</v>
      </c>
      <c r="AB110" s="196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>
      <c r="A111" s="19" t="s">
        <v>118</v>
      </c>
      <c r="B111" s="19" t="s">
        <v>118</v>
      </c>
      <c r="C111" s="202">
        <f>IF(ISNUMBER('2019'!C111),(1-PRODUCT('2019'!C111,0.1)),"XXX")</f>
        <v>0.11999999999999988</v>
      </c>
      <c r="D111" s="202">
        <f>IFERROR(IF((LOG(100*'2019'!D111+1)/LOG(100+1))&gt;1,0,(1-(LOG(100*'2019'!D111+1)/LOG(100+1)))), 1)</f>
        <v>0.81682157788529575</v>
      </c>
      <c r="E111" s="203">
        <f>IF(ISNUMBER('2019'!E111),IF('2019'!E111/100&gt;1,1,'2019'!E111/100),"XXX")</f>
        <v>0.4547028708319209</v>
      </c>
      <c r="F111" s="202">
        <f>IF(ISNUMBER('2019'!F111),(1-(('2019'!F111-1)/4)),"XXX")</f>
        <v>0.25</v>
      </c>
      <c r="G111" s="202">
        <f>IF(ISNUMBER('2019'!G111),(1-('2019'!G111/10)),"XXX")</f>
        <v>0.26</v>
      </c>
      <c r="H111" s="195">
        <f t="shared" si="7"/>
        <v>0.38030488974344329</v>
      </c>
      <c r="I111" s="203">
        <f>IF(ISNUMBER('2019'!H111),'2019'!H111,"XXX")</f>
        <v>0.55554451438923369</v>
      </c>
      <c r="J111" s="203">
        <f>IF(ISNUMBER('2019'!I111),'2019'!I111,"XXX")</f>
        <v>0.2437</v>
      </c>
      <c r="K111" s="203">
        <f>IF(ISNUMBER('2019'!J111),IF(('2019'!J111/5)&gt;1,1,'2019'!J111/5),"XXX")</f>
        <v>0.36274000000000001</v>
      </c>
      <c r="L111" s="203">
        <f>IF(ISNUMBER('2019'!K111),'2019'!K111,"XXX")</f>
        <v>0.29833306875000004</v>
      </c>
      <c r="M111" s="203">
        <f>IF(ISNUMBER('2019'!L111),IF(('2019'!L111/5)&gt;1,1,'2019'!L111/5),"XXX")</f>
        <v>0.216212654</v>
      </c>
      <c r="N111" s="203">
        <f>IF(ISNUMBER('2019'!M111),(1-('2019'!M111/100)),"XXX")</f>
        <v>0.46191509250000007</v>
      </c>
      <c r="O111" s="203">
        <f>IF(ISNUMBER('2019'!N111),IF(('2019'!N111/10)&gt;1,1,'2019'!N111/10),"XXX")</f>
        <v>0.19</v>
      </c>
      <c r="P111" s="203">
        <f>IF(ISNUMBER('2019'!O111),('2019'!O111/100),"XXX")</f>
        <v>5.7999999999999996E-2</v>
      </c>
      <c r="Q111" s="203">
        <f>IF(ISNUMBER('2019'!P111),'2019'!P111,"XXX")</f>
        <v>0.1235242486000061</v>
      </c>
      <c r="R111" s="203">
        <f>IF(ISNUMBER('2019'!Q111),('2019'!Q111/100),"XXX")</f>
        <v>0.05</v>
      </c>
      <c r="S111" s="203">
        <f>IF(ISNUMBER('2019'!R111),('2019'!R111/100),"XXX")</f>
        <v>0.43750549999999999</v>
      </c>
      <c r="T111" s="203">
        <f>IF(ISNUMBER('2019'!S111),(1-('2019'!S111/100)),"XXX")</f>
        <v>0.96560000000000001</v>
      </c>
      <c r="U111" s="203">
        <f>IF(ISNUMBER('2019'!T111),'2019'!T111,"XXX")</f>
        <v>0.44284208083333332</v>
      </c>
      <c r="V111" s="203">
        <f>IF(ISNUMBER('2019'!U111),'2019'!U111,"XXX")</f>
        <v>0.33</v>
      </c>
      <c r="W111" s="203">
        <f>IF(ISNUMBER('2019'!V111),'2019'!V111,"XXX")</f>
        <v>0.49495771640740743</v>
      </c>
      <c r="X111" s="203">
        <f>IF(ISNUMBER('2019'!W111),'2019'!W111,"XXX")</f>
        <v>0.47835161950000005</v>
      </c>
      <c r="Y111" s="129">
        <f t="shared" si="8"/>
        <v>0.35682665593624874</v>
      </c>
      <c r="Z111" s="202">
        <f>'2019'!X111</f>
        <v>0.35099999999999998</v>
      </c>
      <c r="AA111" s="203">
        <f>('2019'!Y111+2.5)/5</f>
        <v>0.34469494820000002</v>
      </c>
      <c r="AB111" s="196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>
      <c r="A112" s="19" t="s">
        <v>119</v>
      </c>
      <c r="B112" s="19" t="s">
        <v>119</v>
      </c>
      <c r="C112" s="202">
        <f>IF(ISNUMBER('2019'!C112),(1-PRODUCT('2019'!C112,0.1)),"XXX")</f>
        <v>0.77</v>
      </c>
      <c r="D112" s="202">
        <f>IFERROR(IF((LOG(100*'2019'!D112+1)/LOG(100+1))&gt;1,0,(1-(LOG(100*'2019'!D112+1)/LOG(100+1)))), 1)</f>
        <v>1</v>
      </c>
      <c r="E112" s="203">
        <f>IF(ISNUMBER('2019'!E112),IF('2019'!E112/100&gt;1,1,'2019'!E112/100),"XXX")</f>
        <v>0.7198632434070622</v>
      </c>
      <c r="F112" s="202">
        <f>IF(ISNUMBER('2019'!F112),(1-(('2019'!F112-1)/4)),"XXX")</f>
        <v>1</v>
      </c>
      <c r="G112" s="202">
        <f>IF(ISNUMBER('2019'!G112),(1-('2019'!G112/10)),"XXX")</f>
        <v>0.62</v>
      </c>
      <c r="H112" s="195">
        <f t="shared" si="7"/>
        <v>0.82197264868141251</v>
      </c>
      <c r="I112" s="203">
        <f>IF(ISNUMBER('2019'!H112),'2019'!H112,"XXX")</f>
        <v>0.69472691020824096</v>
      </c>
      <c r="J112" s="203">
        <f>IF(ISNUMBER('2019'!I112),'2019'!I112,"XXX")</f>
        <v>0.64880000000000004</v>
      </c>
      <c r="K112" s="203" t="str">
        <f>IF(ISNUMBER('2019'!J112),IF(('2019'!J112/5)&gt;1,1,'2019'!J112/5),"XXX")</f>
        <v>XXX</v>
      </c>
      <c r="L112" s="203">
        <f>IF(ISNUMBER('2019'!K112),'2019'!K112,"XXX")</f>
        <v>0.53138988020833322</v>
      </c>
      <c r="M112" s="203">
        <f>IF(ISNUMBER('2019'!L112),IF(('2019'!L112/5)&gt;1,1,'2019'!L112/5),"XXX")</f>
        <v>1</v>
      </c>
      <c r="N112" s="203">
        <f>IF(ISNUMBER('2019'!M112),(1-('2019'!M112/100)),"XXX")</f>
        <v>0.72429859159999999</v>
      </c>
      <c r="O112" s="203">
        <f>IF(ISNUMBER('2019'!N112),IF(('2019'!N112/10)&gt;1,1,'2019'!N112/10),"XXX")</f>
        <v>0.13</v>
      </c>
      <c r="P112" s="203">
        <f>IF(ISNUMBER('2019'!O112),('2019'!O112/100),"XXX")</f>
        <v>0.29299999999999998</v>
      </c>
      <c r="Q112" s="203">
        <f>IF(ISNUMBER('2019'!P112),'2019'!P112,"XXX")</f>
        <v>0.29505276679992676</v>
      </c>
      <c r="R112" s="203">
        <f>IF(ISNUMBER('2019'!Q112),('2019'!Q112/100),"XXX")</f>
        <v>0.215</v>
      </c>
      <c r="S112" s="203">
        <f>IF(ISNUMBER('2019'!R112),('2019'!R112/100),"XXX")</f>
        <v>0.60816229999999993</v>
      </c>
      <c r="T112" s="203">
        <f>IF(ISNUMBER('2019'!S112),(1-('2019'!S112/100)),"XXX")</f>
        <v>0.99629999999999996</v>
      </c>
      <c r="U112" s="203">
        <f>IF(ISNUMBER('2019'!T112),'2019'!T112,"XXX")</f>
        <v>0.50777688027777779</v>
      </c>
      <c r="V112" s="203">
        <f>IF(ISNUMBER('2019'!U112),'2019'!U112,"XXX")</f>
        <v>0.37</v>
      </c>
      <c r="W112" s="203">
        <f>IF(ISNUMBER('2019'!V112),'2019'!V112,"XXX")</f>
        <v>0.52201648105555554</v>
      </c>
      <c r="X112" s="203">
        <f>IF(ISNUMBER('2019'!W112),'2019'!W112,"XXX")</f>
        <v>0.48248326783333334</v>
      </c>
      <c r="Y112" s="129">
        <f t="shared" si="8"/>
        <v>0.53439980988696878</v>
      </c>
      <c r="Z112" s="202">
        <f>'2019'!X112</f>
        <v>0.73799999999999999</v>
      </c>
      <c r="AA112" s="203">
        <f>('2019'!Y112+2.5)/5</f>
        <v>0.63315299740000008</v>
      </c>
      <c r="AB112" s="196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>
      <c r="A113" s="19" t="s">
        <v>120</v>
      </c>
      <c r="B113" s="19" t="s">
        <v>120</v>
      </c>
      <c r="C113" s="202">
        <f>IF(ISNUMBER('2019'!C113),(1-PRODUCT('2019'!C113,0.1)),"XXX")</f>
        <v>0.37999999999999989</v>
      </c>
      <c r="D113" s="202">
        <f>IFERROR(IF((LOG(100*'2019'!D113+1)/LOG(100+1))&gt;1,0,(1-(LOG(100*'2019'!D113+1)/LOG(100+1)))), 1)</f>
        <v>1</v>
      </c>
      <c r="E113" s="203" t="str">
        <f>IF(ISNUMBER('2019'!E113),IF('2019'!E113/100&gt;1,1,'2019'!E113/100),"XXX")</f>
        <v>XXX</v>
      </c>
      <c r="F113" s="202">
        <f>IF(ISNUMBER('2019'!F113),(1-(('2019'!F113-1)/4)),"XXX")</f>
        <v>0.5</v>
      </c>
      <c r="G113" s="202">
        <f>IF(ISNUMBER('2019'!G113),(1-('2019'!G113/10)),"XXX")</f>
        <v>0.30000000000000004</v>
      </c>
      <c r="H113" s="195">
        <f t="shared" si="7"/>
        <v>0.54499999999999993</v>
      </c>
      <c r="I113" s="203" t="str">
        <f>IF(ISNUMBER('2019'!H113),'2019'!H113,"XXX")</f>
        <v>XXX</v>
      </c>
      <c r="J113" s="203">
        <f>IF(ISNUMBER('2019'!I113),'2019'!I113,"XXX")</f>
        <v>0.12330000000000001</v>
      </c>
      <c r="K113" s="203" t="str">
        <f>IF(ISNUMBER('2019'!J113),IF(('2019'!J113/5)&gt;1,1,'2019'!J113/5),"XXX")</f>
        <v>XXX</v>
      </c>
      <c r="L113" s="203" t="str">
        <f>IF(ISNUMBER('2019'!K113),'2019'!K113,"XXX")</f>
        <v>XXX</v>
      </c>
      <c r="M113" s="203">
        <f>IF(ISNUMBER('2019'!L113),IF(('2019'!L113/5)&gt;1,1,'2019'!L113/5),"XXX")</f>
        <v>0.26539966999999998</v>
      </c>
      <c r="N113" s="203">
        <f>IF(ISNUMBER('2019'!M113),(1-('2019'!M113/100)),"XXX")</f>
        <v>0.90080685620000001</v>
      </c>
      <c r="O113" s="203">
        <f>IF(ISNUMBER('2019'!N113),IF(('2019'!N113/10)&gt;1,1,'2019'!N113/10),"XXX")</f>
        <v>0.01</v>
      </c>
      <c r="P113" s="203">
        <f>IF(ISNUMBER('2019'!O113),('2019'!O113/100),"XXX")</f>
        <v>0.223</v>
      </c>
      <c r="Q113" s="203">
        <f>IF(ISNUMBER('2019'!P113),'2019'!P113,"XXX")</f>
        <v>1.1170576326549053E-3</v>
      </c>
      <c r="R113" s="203" t="str">
        <f>IF(ISNUMBER('2019'!Q113),('2019'!Q113/100),"XXX")</f>
        <v>XXX</v>
      </c>
      <c r="S113" s="203">
        <f>IF(ISNUMBER('2019'!R113),('2019'!R113/100),"XXX")</f>
        <v>0.22858830000000002</v>
      </c>
      <c r="T113" s="203">
        <f>IF(ISNUMBER('2019'!S113),(1-('2019'!S113/100)),"XXX")</f>
        <v>0.77139999999999997</v>
      </c>
      <c r="U113" s="203" t="str">
        <f>IF(ISNUMBER('2019'!T113),'2019'!T113,"XXX")</f>
        <v>XXX</v>
      </c>
      <c r="V113" s="203" t="str">
        <f>IF(ISNUMBER('2019'!U113),'2019'!U113,"XXX")</f>
        <v>XXX</v>
      </c>
      <c r="W113" s="203" t="str">
        <f>IF(ISNUMBER('2019'!V113),'2019'!V113,"XXX")</f>
        <v>XXX</v>
      </c>
      <c r="X113" s="203" t="str">
        <f>IF(ISNUMBER('2019'!W113),'2019'!W113,"XXX")</f>
        <v>XXX</v>
      </c>
      <c r="Y113" s="129">
        <f t="shared" si="8"/>
        <v>0.26480289414653096</v>
      </c>
      <c r="Z113" s="202">
        <f>'2019'!X113</f>
        <v>0.42799999999999999</v>
      </c>
      <c r="AA113" s="203">
        <f>('2019'!Y113+2.5)/5</f>
        <v>0.53358880279999998</v>
      </c>
      <c r="AB113" s="196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>
      <c r="A114" s="19" t="s">
        <v>121</v>
      </c>
      <c r="B114" s="19" t="s">
        <v>121</v>
      </c>
      <c r="C114" s="202">
        <f>IF(ISNUMBER('2019'!C114),(1-PRODUCT('2019'!C114,0.1)),"XXX")</f>
        <v>0.57999999999999996</v>
      </c>
      <c r="D114" s="202">
        <f>IFERROR(IF((LOG(100*'2019'!D114+1)/LOG(100+1))&gt;1,0,(1-(LOG(100*'2019'!D114+1)/LOG(100+1)))), 1)</f>
        <v>1</v>
      </c>
      <c r="E114" s="203">
        <f>IF(ISNUMBER('2019'!E114),IF('2019'!E114/100&gt;1,1,'2019'!E114/100),"XXX")</f>
        <v>0.63366140143418082</v>
      </c>
      <c r="F114" s="202">
        <f>IF(ISNUMBER('2019'!F114),(1-(('2019'!F114-1)/4)),"XXX")</f>
        <v>0.75</v>
      </c>
      <c r="G114" s="202">
        <f>IF(ISNUMBER('2019'!G114),(1-('2019'!G114/10)),"XXX")</f>
        <v>0.42999999999999994</v>
      </c>
      <c r="H114" s="195">
        <f t="shared" si="7"/>
        <v>0.67873228028683619</v>
      </c>
      <c r="I114" s="203">
        <f>IF(ISNUMBER('2019'!H114),'2019'!H114,"XXX")</f>
        <v>0.5982640972595773</v>
      </c>
      <c r="J114" s="203">
        <f>IF(ISNUMBER('2019'!I114),'2019'!I114,"XXX")</f>
        <v>0.54349999999999998</v>
      </c>
      <c r="K114" s="203">
        <f>IF(ISNUMBER('2019'!J114),IF(('2019'!J114/5)&gt;1,1,'2019'!J114/5),"XXX")</f>
        <v>0.46565399999999996</v>
      </c>
      <c r="L114" s="203">
        <f>IF(ISNUMBER('2019'!K114),'2019'!K114,"XXX")</f>
        <v>0.42325247520833331</v>
      </c>
      <c r="M114" s="203">
        <f>IF(ISNUMBER('2019'!L114),IF(('2019'!L114/5)&gt;1,1,'2019'!L114/5),"XXX")</f>
        <v>0.659886694</v>
      </c>
      <c r="N114" s="203">
        <f>IF(ISNUMBER('2019'!M114),(1-('2019'!M114/100)),"XXX")</f>
        <v>0.58374916080000006</v>
      </c>
      <c r="O114" s="203">
        <f>IF(ISNUMBER('2019'!N114),IF(('2019'!N114/10)&gt;1,1,'2019'!N114/10),"XXX")</f>
        <v>0.62</v>
      </c>
      <c r="P114" s="203">
        <f>IF(ISNUMBER('2019'!O114),('2019'!O114/100),"XXX")</f>
        <v>0.64599999999999991</v>
      </c>
      <c r="Q114" s="203">
        <f>IF(ISNUMBER('2019'!P114),'2019'!P114,"XXX")</f>
        <v>0.28224813938140869</v>
      </c>
      <c r="R114" s="203">
        <f>IF(ISNUMBER('2019'!Q114),('2019'!Q114/100),"XXX")</f>
        <v>0.17600000000000002</v>
      </c>
      <c r="S114" s="203">
        <f>IF(ISNUMBER('2019'!R114),('2019'!R114/100),"XXX")</f>
        <v>0.56993519999999998</v>
      </c>
      <c r="T114" s="203">
        <f>IF(ISNUMBER('2019'!S114),(1-('2019'!S114/100)),"XXX")</f>
        <v>0.99709999999999999</v>
      </c>
      <c r="U114" s="203">
        <f>IF(ISNUMBER('2019'!T114),'2019'!T114,"XXX")</f>
        <v>0.4427388456111111</v>
      </c>
      <c r="V114" s="203">
        <f>IF(ISNUMBER('2019'!U114),'2019'!U114,"XXX")</f>
        <v>0.28999999999999998</v>
      </c>
      <c r="W114" s="203">
        <f>IF(ISNUMBER('2019'!V114),'2019'!V114,"XXX")</f>
        <v>0.4705228673148148</v>
      </c>
      <c r="X114" s="203">
        <f>IF(ISNUMBER('2019'!W114),'2019'!W114,"XXX")</f>
        <v>0.40290806687777775</v>
      </c>
      <c r="Y114" s="129">
        <f t="shared" si="8"/>
        <v>0.51073497165331394</v>
      </c>
      <c r="Z114" s="202">
        <f>'2019'!X114</f>
        <v>0.57699999999999996</v>
      </c>
      <c r="AA114" s="203">
        <f>('2019'!Y114+2.5)/5</f>
        <v>0.52540015880000002</v>
      </c>
      <c r="AB114" s="196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>
      <c r="A115" s="19" t="s">
        <v>122</v>
      </c>
      <c r="B115" s="19" t="s">
        <v>122</v>
      </c>
      <c r="C115" s="202">
        <f>IF(ISNUMBER('2019'!C115),(1-PRODUCT('2019'!C115,0.1)),"XXX")</f>
        <v>0.71</v>
      </c>
      <c r="D115" s="202">
        <f>IFERROR(IF((LOG(100*'2019'!D115+1)/LOG(100+1))&gt;1,0,(1-(LOG(100*'2019'!D115+1)/LOG(100+1)))), 1)</f>
        <v>1</v>
      </c>
      <c r="E115" s="203">
        <f>IF(ISNUMBER('2019'!E115),IF('2019'!E115/100&gt;1,1,'2019'!E115/100),"XXX")</f>
        <v>0.59578284731610176</v>
      </c>
      <c r="F115" s="202">
        <f>IF(ISNUMBER('2019'!F115),(1-(('2019'!F115-1)/4)),"XXX")</f>
        <v>1</v>
      </c>
      <c r="G115" s="202">
        <f>IF(ISNUMBER('2019'!G115),(1-('2019'!G115/10)),"XXX")</f>
        <v>0.63</v>
      </c>
      <c r="H115" s="195">
        <f t="shared" si="7"/>
        <v>0.78715656946322032</v>
      </c>
      <c r="I115" s="203">
        <f>IF(ISNUMBER('2019'!H115),'2019'!H115,"XXX")</f>
        <v>0.62309949709590717</v>
      </c>
      <c r="J115" s="203">
        <f>IF(ISNUMBER('2019'!I115),'2019'!I115,"XXX")</f>
        <v>0.57799999999999996</v>
      </c>
      <c r="K115" s="203">
        <f>IF(ISNUMBER('2019'!J115),IF(('2019'!J115/5)&gt;1,1,'2019'!J115/5),"XXX")</f>
        <v>0.5071540000000001</v>
      </c>
      <c r="L115" s="203">
        <f>IF(ISNUMBER('2019'!K115),'2019'!K115,"XXX")</f>
        <v>0.56589869258333325</v>
      </c>
      <c r="M115" s="203">
        <f>IF(ISNUMBER('2019'!L115),IF(('2019'!L115/5)&gt;1,1,'2019'!L115/5),"XXX")</f>
        <v>0.65596265799999998</v>
      </c>
      <c r="N115" s="203">
        <f>IF(ISNUMBER('2019'!M115),(1-('2019'!M115/100)),"XXX")</f>
        <v>0.71867584229999992</v>
      </c>
      <c r="O115" s="203">
        <f>IF(ISNUMBER('2019'!N115),IF(('2019'!N115/10)&gt;1,1,'2019'!N115/10),"XXX")</f>
        <v>0.27</v>
      </c>
      <c r="P115" s="203">
        <f>IF(ISNUMBER('2019'!O115),('2019'!O115/100),"XXX")</f>
        <v>0.35700000000000004</v>
      </c>
      <c r="Q115" s="203">
        <f>IF(ISNUMBER('2019'!P115),'2019'!P115,"XXX")</f>
        <v>0.27695720195770263</v>
      </c>
      <c r="R115" s="203">
        <f>IF(ISNUMBER('2019'!Q115),('2019'!Q115/100),"XXX")</f>
        <v>0.151</v>
      </c>
      <c r="S115" s="203">
        <f>IF(ISNUMBER('2019'!R115),('2019'!R115/100),"XXX")</f>
        <v>0.44543539999999998</v>
      </c>
      <c r="T115" s="203">
        <f>IF(ISNUMBER('2019'!S115),(1-('2019'!S115/100)),"XXX")</f>
        <v>0.97419999999999995</v>
      </c>
      <c r="U115" s="203">
        <f>IF(ISNUMBER('2019'!T115),'2019'!T115,"XXX")</f>
        <v>0.45974083744444444</v>
      </c>
      <c r="V115" s="203">
        <f>IF(ISNUMBER('2019'!U115),'2019'!U115,"XXX")</f>
        <v>0.35</v>
      </c>
      <c r="W115" s="203">
        <f>IF(ISNUMBER('2019'!V115),'2019'!V115,"XXX")</f>
        <v>0.47629269405555552</v>
      </c>
      <c r="X115" s="203">
        <f>IF(ISNUMBER('2019'!W115),'2019'!W115,"XXX")</f>
        <v>0.44545387558888899</v>
      </c>
      <c r="Y115" s="129">
        <f t="shared" si="8"/>
        <v>0.49092941868911444</v>
      </c>
      <c r="Z115" s="202">
        <f>'2019'!X115</f>
        <v>0.78500000000000003</v>
      </c>
      <c r="AA115" s="203">
        <f>('2019'!Y115+2.5)/5</f>
        <v>0.56727442139999995</v>
      </c>
      <c r="AB115" s="196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>
      <c r="A116" s="19" t="s">
        <v>123</v>
      </c>
      <c r="B116" s="19" t="s">
        <v>123</v>
      </c>
      <c r="C116" s="202">
        <f>IF(ISNUMBER('2019'!C116),(1-PRODUCT('2019'!C116,0.1)),"XXX")</f>
        <v>0.33999999999999997</v>
      </c>
      <c r="D116" s="202">
        <f>IFERROR(IF((LOG(100*'2019'!D116+1)/LOG(100+1))&gt;1,0,(1-(LOG(100*'2019'!D116+1)/LOG(100+1)))), 1)</f>
        <v>0.64003418566967607</v>
      </c>
      <c r="E116" s="203">
        <f>IF(ISNUMBER('2019'!E116),IF('2019'!E116/100&gt;1,1,'2019'!E116/100),"XXX")</f>
        <v>0.44759271310310739</v>
      </c>
      <c r="F116" s="202">
        <f>IF(ISNUMBER('2019'!F116),(1-(('2019'!F116-1)/4)),"XXX")</f>
        <v>0</v>
      </c>
      <c r="G116" s="202">
        <f>IF(ISNUMBER('2019'!G116),(1-('2019'!G116/10)),"XXX")</f>
        <v>0.26</v>
      </c>
      <c r="H116" s="195">
        <f t="shared" si="7"/>
        <v>0.33752537975455665</v>
      </c>
      <c r="I116" s="203">
        <f>IF(ISNUMBER('2019'!H116),'2019'!H116,"XXX")</f>
        <v>0.57825256042996553</v>
      </c>
      <c r="J116" s="203">
        <f>IF(ISNUMBER('2019'!I116),'2019'!I116,"XXX")</f>
        <v>0.58379999999999999</v>
      </c>
      <c r="K116" s="203" t="str">
        <f>IF(ISNUMBER('2019'!J116),IF(('2019'!J116/5)&gt;1,1,'2019'!J116/5),"XXX")</f>
        <v>XXX</v>
      </c>
      <c r="L116" s="203">
        <f>IF(ISNUMBER('2019'!K116),'2019'!K116,"XXX")</f>
        <v>0.5447875817083333</v>
      </c>
      <c r="M116" s="203">
        <f>IF(ISNUMBER('2019'!L116),IF(('2019'!L116/5)&gt;1,1,'2019'!L116/5),"XXX")</f>
        <v>0.33101499000000001</v>
      </c>
      <c r="N116" s="203">
        <f>IF(ISNUMBER('2019'!M116),(1-('2019'!M116/100)),"XXX")</f>
        <v>0.51440513609999994</v>
      </c>
      <c r="O116" s="203">
        <f>IF(ISNUMBER('2019'!N116),IF(('2019'!N116/10)&gt;1,1,'2019'!N116/10),"XXX")</f>
        <v>0.26</v>
      </c>
      <c r="P116" s="203">
        <f>IF(ISNUMBER('2019'!O116),('2019'!O116/100),"XXX")</f>
        <v>0.20499999999999999</v>
      </c>
      <c r="Q116" s="203">
        <f>IF(ISNUMBER('2019'!P116),'2019'!P116,"XXX")</f>
        <v>0.13316737413406371</v>
      </c>
      <c r="R116" s="203">
        <f>IF(ISNUMBER('2019'!Q116),('2019'!Q116/100),"XXX")</f>
        <v>0.22399999999999998</v>
      </c>
      <c r="S116" s="203">
        <f>IF(ISNUMBER('2019'!R116),('2019'!R116/100),"XXX")</f>
        <v>0.63850299999999993</v>
      </c>
      <c r="T116" s="203">
        <f>IF(ISNUMBER('2019'!S116),(1-('2019'!S116/100)),"XXX")</f>
        <v>0.97989999999999999</v>
      </c>
      <c r="U116" s="203">
        <f>IF(ISNUMBER('2019'!T116),'2019'!T116,"XXX")</f>
        <v>0.52686595916666668</v>
      </c>
      <c r="V116" s="203">
        <f>IF(ISNUMBER('2019'!U116),'2019'!U116,"XXX")</f>
        <v>0.36</v>
      </c>
      <c r="W116" s="203">
        <f>IF(ISNUMBER('2019'!V116),'2019'!V116,"XXX")</f>
        <v>0.52054591088888891</v>
      </c>
      <c r="X116" s="203">
        <f>IF(ISNUMBER('2019'!W116),'2019'!W116,"XXX")</f>
        <v>0.53500644363333338</v>
      </c>
      <c r="Y116" s="129">
        <f t="shared" si="8"/>
        <v>0.46750228361059898</v>
      </c>
      <c r="Z116" s="202">
        <f>'2019'!X116</f>
        <v>0.45800000000000002</v>
      </c>
      <c r="AA116" s="203">
        <f>('2019'!Y116+2.5)/5</f>
        <v>0.51611356279999998</v>
      </c>
      <c r="AB116" s="196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>
      <c r="A117" s="19" t="s">
        <v>124</v>
      </c>
      <c r="B117" s="19" t="s">
        <v>124</v>
      </c>
      <c r="C117" s="202">
        <f>IF(ISNUMBER('2019'!C117),(1-PRODUCT('2019'!C117,0.1)),"XXX")</f>
        <v>0.65999999999999992</v>
      </c>
      <c r="D117" s="202">
        <f>IFERROR(IF((LOG(100*'2019'!D117+1)/LOG(100+1))&gt;1,0,(1-(LOG(100*'2019'!D117+1)/LOG(100+1)))), 1)</f>
        <v>1</v>
      </c>
      <c r="E117" s="203">
        <f>IF(ISNUMBER('2019'!E117),IF('2019'!E117/100&gt;1,1,'2019'!E117/100),"XXX")</f>
        <v>0.79740384930112995</v>
      </c>
      <c r="F117" s="202">
        <f>IF(ISNUMBER('2019'!F117),(1-(('2019'!F117-1)/4)),"XXX")</f>
        <v>0.75</v>
      </c>
      <c r="G117" s="202">
        <f>IF(ISNUMBER('2019'!G117),(1-('2019'!G117/10)),"XXX")</f>
        <v>0.57999999999999996</v>
      </c>
      <c r="H117" s="195">
        <f t="shared" si="7"/>
        <v>0.75748076986022606</v>
      </c>
      <c r="I117" s="203">
        <f>IF(ISNUMBER('2019'!H117),'2019'!H117,"XXX")</f>
        <v>0.81151632684819319</v>
      </c>
      <c r="J117" s="203">
        <f>IF(ISNUMBER('2019'!I117),'2019'!I117,"XXX")</f>
        <v>0.80049999999999999</v>
      </c>
      <c r="K117" s="203">
        <f>IF(ISNUMBER('2019'!J117),IF(('2019'!J117/5)&gt;1,1,'2019'!J117/5),"XXX")</f>
        <v>0.559894</v>
      </c>
      <c r="L117" s="203">
        <f>IF(ISNUMBER('2019'!K117),'2019'!K117,"XXX")</f>
        <v>0.66693628233333324</v>
      </c>
      <c r="M117" s="203">
        <f>IF(ISNUMBER('2019'!L117),IF(('2019'!L117/5)&gt;1,1,'2019'!L117/5),"XXX")</f>
        <v>0.92041311199999998</v>
      </c>
      <c r="N117" s="203">
        <f>IF(ISNUMBER('2019'!M117),(1-('2019'!M117/100)),"XXX")</f>
        <v>0.79555187230000002</v>
      </c>
      <c r="O117" s="203">
        <f>IF(ISNUMBER('2019'!N117),IF(('2019'!N117/10)&gt;1,1,'2019'!N117/10),"XXX")</f>
        <v>1</v>
      </c>
      <c r="P117" s="203">
        <f>IF(ISNUMBER('2019'!O117),('2019'!O117/100),"XXX")</f>
        <v>0.83599999999999997</v>
      </c>
      <c r="Q117" s="203">
        <f>IF(ISNUMBER('2019'!P117),'2019'!P117,"XXX")</f>
        <v>0.39336483478546141</v>
      </c>
      <c r="R117" s="203">
        <f>IF(ISNUMBER('2019'!Q117),('2019'!Q117/100),"XXX")</f>
        <v>0.52</v>
      </c>
      <c r="S117" s="203">
        <f>IF(ISNUMBER('2019'!R117),('2019'!R117/100),"XXX")</f>
        <v>0.79991410000000007</v>
      </c>
      <c r="T117" s="203">
        <f>IF(ISNUMBER('2019'!S117),(1-('2019'!S117/100)),"XXX")</f>
        <v>1</v>
      </c>
      <c r="U117" s="203">
        <f>IF(ISNUMBER('2019'!T117),'2019'!T117,"XXX")</f>
        <v>0.55561467277777776</v>
      </c>
      <c r="V117" s="203">
        <f>IF(ISNUMBER('2019'!U117),'2019'!U117,"XXX")</f>
        <v>0.6</v>
      </c>
      <c r="W117" s="203">
        <f>IF(ISNUMBER('2019'!V117),'2019'!V117,"XXX")</f>
        <v>0.56796176344444449</v>
      </c>
      <c r="X117" s="203">
        <f>IF(ISNUMBER('2019'!W117),'2019'!W117,"XXX")</f>
        <v>0.51517308424444441</v>
      </c>
      <c r="Y117" s="129">
        <f t="shared" si="8"/>
        <v>0.7089275030458535</v>
      </c>
      <c r="Z117" s="202">
        <f>'2019'!X117</f>
        <v>0.69</v>
      </c>
      <c r="AA117" s="203">
        <f>('2019'!Y117+2.5)/5</f>
        <v>0.64757122999999994</v>
      </c>
      <c r="AB117" s="196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>
      <c r="A118" s="19" t="s">
        <v>125</v>
      </c>
      <c r="B118" s="19" t="s">
        <v>125</v>
      </c>
      <c r="C118" s="202">
        <f>IF(ISNUMBER('2019'!C118),(1-PRODUCT('2019'!C118,0.1)),"XXX")</f>
        <v>0.71</v>
      </c>
      <c r="D118" s="202">
        <f>IFERROR(IF((LOG(100*'2019'!D118+1)/LOG(100+1))&gt;1,0,(1-(LOG(100*'2019'!D118+1)/LOG(100+1)))), 1)</f>
        <v>1</v>
      </c>
      <c r="E118" s="203">
        <f>IF(ISNUMBER('2019'!E118),IF('2019'!E118/100&gt;1,1,'2019'!E118/100),"XXX")</f>
        <v>0.90885814280494348</v>
      </c>
      <c r="F118" s="202">
        <f>IF(ISNUMBER('2019'!F118),(1-(('2019'!F118-1)/4)),"XXX")</f>
        <v>0.75</v>
      </c>
      <c r="G118" s="202">
        <f>IF(ISNUMBER('2019'!G118),(1-('2019'!G118/10)),"XXX")</f>
        <v>0.88</v>
      </c>
      <c r="H118" s="195">
        <f t="shared" si="7"/>
        <v>0.84977162856098865</v>
      </c>
      <c r="I118" s="203">
        <f>IF(ISNUMBER('2019'!H118),'2019'!H118,"XXX")</f>
        <v>0.83599537656149292</v>
      </c>
      <c r="J118" s="203">
        <f>IF(ISNUMBER('2019'!I118),'2019'!I118,"XXX")</f>
        <v>0.79479999999999995</v>
      </c>
      <c r="K118" s="203">
        <f>IF(ISNUMBER('2019'!J118),IF(('2019'!J118/5)&gt;1,1,'2019'!J118/5),"XXX")</f>
        <v>0.74040800000000007</v>
      </c>
      <c r="L118" s="203">
        <f>IF(ISNUMBER('2019'!K118),'2019'!K118,"XXX")</f>
        <v>0.70806630449999997</v>
      </c>
      <c r="M118" s="203">
        <f>IF(ISNUMBER('2019'!L118),IF(('2019'!L118/5)&gt;1,1,'2019'!L118/5),"XXX")</f>
        <v>1</v>
      </c>
      <c r="N118" s="203">
        <f>IF(ISNUMBER('2019'!M118),(1-('2019'!M118/100)),"XXX")</f>
        <v>0.69547122960000007</v>
      </c>
      <c r="O118" s="203">
        <f>IF(ISNUMBER('2019'!N118),IF(('2019'!N118/10)&gt;1,1,'2019'!N118/10),"XXX")</f>
        <v>1</v>
      </c>
      <c r="P118" s="203">
        <f>IF(ISNUMBER('2019'!O118),('2019'!O118/100),"XXX")</f>
        <v>0.90400000000000003</v>
      </c>
      <c r="Q118" s="203" t="str">
        <f>IF(ISNUMBER('2019'!P118),'2019'!P118,"XXX")</f>
        <v>XXX</v>
      </c>
      <c r="R118" s="203">
        <f>IF(ISNUMBER('2019'!Q118),('2019'!Q118/100),"XXX")</f>
        <v>0.59299999999999997</v>
      </c>
      <c r="S118" s="203">
        <f>IF(ISNUMBER('2019'!R118),('2019'!R118/100),"XXX")</f>
        <v>0.83141169999999998</v>
      </c>
      <c r="T118" s="203">
        <f>IF(ISNUMBER('2019'!S118),(1-('2019'!S118/100)),"XXX")</f>
        <v>1</v>
      </c>
      <c r="U118" s="203">
        <f>IF(ISNUMBER('2019'!T118),'2019'!T118,"XXX")</f>
        <v>0.66892078183333326</v>
      </c>
      <c r="V118" s="203">
        <f>IF(ISNUMBER('2019'!U118),'2019'!U118,"XXX")</f>
        <v>0.64</v>
      </c>
      <c r="W118" s="203">
        <f>IF(ISNUMBER('2019'!V118),'2019'!V118,"XXX")</f>
        <v>0.56555305585185178</v>
      </c>
      <c r="X118" s="203">
        <f>IF(ISNUMBER('2019'!W118),'2019'!W118,"XXX")</f>
        <v>0.52551792068888892</v>
      </c>
      <c r="Y118" s="129">
        <f t="shared" si="8"/>
        <v>0.75600902306472284</v>
      </c>
      <c r="Z118" s="202">
        <f>'2019'!X118</f>
        <v>0.89300000000000002</v>
      </c>
      <c r="AA118" s="203">
        <f>('2019'!Y118+2.5)/5</f>
        <v>0.75074436659999999</v>
      </c>
      <c r="AB118" s="196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>
      <c r="A119" s="19" t="s">
        <v>126</v>
      </c>
      <c r="B119" s="19" t="s">
        <v>126</v>
      </c>
      <c r="C119" s="202">
        <f>IF(ISNUMBER('2019'!C119),(1-PRODUCT('2019'!C119,0.1)),"XXX")</f>
        <v>0.24</v>
      </c>
      <c r="D119" s="202">
        <f>IFERROR(IF((LOG(100*'2019'!D119+1)/LOG(100+1))&gt;1,0,(1-(LOG(100*'2019'!D119+1)/LOG(100+1)))), 1)</f>
        <v>1</v>
      </c>
      <c r="E119" s="203">
        <f>IF(ISNUMBER('2019'!E119),IF('2019'!E119/100&gt;1,1,'2019'!E119/100),"XXX")</f>
        <v>0.89364576974166665</v>
      </c>
      <c r="F119" s="202">
        <f>IF(ISNUMBER('2019'!F119),(1-(('2019'!F119-1)/4)),"XXX")</f>
        <v>1</v>
      </c>
      <c r="G119" s="202">
        <f>IF(ISNUMBER('2019'!G119),(1-('2019'!G119/10)),"XXX")</f>
        <v>0.36</v>
      </c>
      <c r="H119" s="195">
        <f t="shared" si="7"/>
        <v>0.69872915394833324</v>
      </c>
      <c r="I119" s="203">
        <f>IF(ISNUMBER('2019'!H119),'2019'!H119,"XXX")</f>
        <v>0.81642523500748065</v>
      </c>
      <c r="J119" s="203">
        <f>IF(ISNUMBER('2019'!I119),'2019'!I119,"XXX")</f>
        <v>0.82330000000000003</v>
      </c>
      <c r="K119" s="203" t="str">
        <f>IF(ISNUMBER('2019'!J119),IF(('2019'!J119/5)&gt;1,1,'2019'!J119/5),"XXX")</f>
        <v>XXX</v>
      </c>
      <c r="L119" s="203">
        <f>IF(ISNUMBER('2019'!K119),'2019'!K119,"XXX")</f>
        <v>0.82363208929166665</v>
      </c>
      <c r="M119" s="203">
        <f>IF(ISNUMBER('2019'!L119),IF(('2019'!L119/5)&gt;1,1,'2019'!L119/5),"XXX")</f>
        <v>0.42356891599999996</v>
      </c>
      <c r="N119" s="203">
        <f>IF(ISNUMBER('2019'!M119),(1-('2019'!M119/100)),"XXX")</f>
        <v>0.87673479080000005</v>
      </c>
      <c r="O119" s="203">
        <f>IF(ISNUMBER('2019'!N119),IF(('2019'!N119/10)&gt;1,1,'2019'!N119/10),"XXX")</f>
        <v>0.09</v>
      </c>
      <c r="P119" s="203">
        <f>IF(ISNUMBER('2019'!O119),('2019'!O119/100),"XXX")</f>
        <v>0.19399999999999998</v>
      </c>
      <c r="Q119" s="203" t="str">
        <f>IF(ISNUMBER('2019'!P119),'2019'!P119,"XXX")</f>
        <v>XXX</v>
      </c>
      <c r="R119" s="203">
        <f>IF(ISNUMBER('2019'!Q119),('2019'!Q119/100),"XXX")</f>
        <v>6.0000000000000001E-3</v>
      </c>
      <c r="S119" s="203">
        <f>IF(ISNUMBER('2019'!R119),('2019'!R119/100),"XXX")</f>
        <v>0.99568619999999997</v>
      </c>
      <c r="T119" s="203">
        <f>IF(ISNUMBER('2019'!S119),(1-('2019'!S119/100)),"XXX")</f>
        <v>1</v>
      </c>
      <c r="U119" s="203">
        <f>IF(ISNUMBER('2019'!T119),'2019'!T119,"XXX")</f>
        <v>0.76772864127777785</v>
      </c>
      <c r="V119" s="203">
        <f>IF(ISNUMBER('2019'!U119),'2019'!U119,"XXX")</f>
        <v>0.62</v>
      </c>
      <c r="W119" s="203">
        <f>IF(ISNUMBER('2019'!V119),'2019'!V119,"XXX")</f>
        <v>0.67525769161111115</v>
      </c>
      <c r="X119" s="203">
        <f>IF(ISNUMBER('2019'!W119),'2019'!W119,"XXX")</f>
        <v>0.69916256268888888</v>
      </c>
      <c r="Y119" s="129">
        <f t="shared" si="8"/>
        <v>0.60257051349803703</v>
      </c>
      <c r="Z119" s="202">
        <f>'2019'!X119</f>
        <v>8.1000000000000003E-2</v>
      </c>
      <c r="AA119" s="203">
        <f>('2019'!Y119+2.5)/5</f>
        <v>0.25696964259999999</v>
      </c>
      <c r="AB119" s="196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>
      <c r="A120" s="19" t="s">
        <v>127</v>
      </c>
      <c r="B120" s="19" t="s">
        <v>127</v>
      </c>
      <c r="C120" s="202">
        <f>IF(ISNUMBER('2019'!C120),(1-PRODUCT('2019'!C120,0.1)),"XXX")</f>
        <v>0.6399999999999999</v>
      </c>
      <c r="D120" s="202">
        <f>IFERROR(IF((LOG(100*'2019'!D120+1)/LOG(100+1))&gt;1,0,(1-(LOG(100*'2019'!D120+1)/LOG(100+1)))), 1)</f>
        <v>1</v>
      </c>
      <c r="E120" s="203">
        <f>IF(ISNUMBER('2019'!E120),IF('2019'!E120/100&gt;1,1,'2019'!E120/100),"XXX")</f>
        <v>0.81496853847881356</v>
      </c>
      <c r="F120" s="202">
        <f>IF(ISNUMBER('2019'!F120),(1-(('2019'!F120-1)/4)),"XXX")</f>
        <v>1</v>
      </c>
      <c r="G120" s="202">
        <f>IF(ISNUMBER('2019'!G120),(1-('2019'!G120/10)),"XXX")</f>
        <v>0.65</v>
      </c>
      <c r="H120" s="195">
        <f t="shared" si="7"/>
        <v>0.82099370769576274</v>
      </c>
      <c r="I120" s="203">
        <f>IF(ISNUMBER('2019'!H120),'2019'!H120,"XXX")</f>
        <v>0.71676209170037752</v>
      </c>
      <c r="J120" s="203">
        <f>IF(ISNUMBER('2019'!I120),'2019'!I120,"XXX")</f>
        <v>0.75860000000000005</v>
      </c>
      <c r="K120" s="203">
        <f>IF(ISNUMBER('2019'!J120),IF(('2019'!J120/5)&gt;1,1,'2019'!J120/5),"XXX")</f>
        <v>0.32511000000000001</v>
      </c>
      <c r="L120" s="203">
        <f>IF(ISNUMBER('2019'!K120),'2019'!K120,"XXX")</f>
        <v>0.52601220608333332</v>
      </c>
      <c r="M120" s="203">
        <f>IF(ISNUMBER('2019'!L120),IF(('2019'!L120/5)&gt;1,1,'2019'!L120/5),"XXX")</f>
        <v>0.92072286599999997</v>
      </c>
      <c r="N120" s="203">
        <f>IF(ISNUMBER('2019'!M120),(1-('2019'!M120/100)),"XXX")</f>
        <v>0.81122831340000001</v>
      </c>
      <c r="O120" s="203">
        <f>IF(ISNUMBER('2019'!N120),IF(('2019'!N120/10)&gt;1,1,'2019'!N120/10),"XXX")</f>
        <v>1</v>
      </c>
      <c r="P120" s="203">
        <f>IF(ISNUMBER('2019'!O120),('2019'!O120/100),"XXX")</f>
        <v>0.93500000000000005</v>
      </c>
      <c r="Q120" s="203">
        <f>IF(ISNUMBER('2019'!P120),'2019'!P120,"XXX")</f>
        <v>0.25942456722259521</v>
      </c>
      <c r="R120" s="203">
        <f>IF(ISNUMBER('2019'!Q120),('2019'!Q120/100),"XXX")</f>
        <v>0.82599999999999996</v>
      </c>
      <c r="S120" s="203">
        <f>IF(ISNUMBER('2019'!R120),('2019'!R120/100),"XXX")</f>
        <v>0.75771879999999991</v>
      </c>
      <c r="T120" s="203" t="str">
        <f>IF(ISNUMBER('2019'!S120),(1-('2019'!S120/100)),"XXX")</f>
        <v>XXX</v>
      </c>
      <c r="U120" s="203">
        <f>IF(ISNUMBER('2019'!T120),'2019'!T120,"XXX")</f>
        <v>0.5961784203888888</v>
      </c>
      <c r="V120" s="203">
        <f>IF(ISNUMBER('2019'!U120),'2019'!U120,"XXX")</f>
        <v>0.47</v>
      </c>
      <c r="W120" s="203">
        <f>IF(ISNUMBER('2019'!V120),'2019'!V120,"XXX")</f>
        <v>0.54230057748148153</v>
      </c>
      <c r="X120" s="203">
        <f>IF(ISNUMBER('2019'!W120),'2019'!W120,"XXX")</f>
        <v>0.50906034973333336</v>
      </c>
      <c r="Y120" s="129">
        <f t="shared" si="8"/>
        <v>0.66948981200062563</v>
      </c>
      <c r="Z120" s="202">
        <f>'2019'!X120</f>
        <v>0.70299999999999996</v>
      </c>
      <c r="AA120" s="203">
        <f>('2019'!Y120+2.5)/5</f>
        <v>0.61666971440000007</v>
      </c>
      <c r="AB120" s="196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>
      <c r="A121" s="19" t="s">
        <v>194</v>
      </c>
      <c r="B121" s="19" t="s">
        <v>194</v>
      </c>
      <c r="C121" s="202">
        <f>IF(ISNUMBER('2019'!C121),(1-PRODUCT('2019'!C121,0.1)),"XXX")</f>
        <v>0.45999999999999996</v>
      </c>
      <c r="D121" s="202">
        <f>IFERROR(IF((LOG(100*'2019'!D121+1)/LOG(100+1))&gt;1,0,(1-(LOG(100*'2019'!D121+1)/LOG(100+1)))), 1)</f>
        <v>0.96196728879926752</v>
      </c>
      <c r="E121" s="203">
        <f>IF(ISNUMBER('2019'!E121),IF('2019'!E121/100&gt;1,1,'2019'!E121/100),"XXX")</f>
        <v>0.6859292839176554</v>
      </c>
      <c r="F121" s="202">
        <f>IF(ISNUMBER('2019'!F121),(1-(('2019'!F121-1)/4)),"XXX")</f>
        <v>0.25</v>
      </c>
      <c r="G121" s="202">
        <f>IF(ISNUMBER('2019'!G121),(1-('2019'!G121/10)),"XXX")</f>
        <v>9.000000000000008E-2</v>
      </c>
      <c r="H121" s="195">
        <f t="shared" si="7"/>
        <v>0.48957931454338455</v>
      </c>
      <c r="I121" s="203">
        <f>IF(ISNUMBER('2019'!H121),'2019'!H121,"XXX")</f>
        <v>0.73842869570196557</v>
      </c>
      <c r="J121" s="203">
        <f>IF(ISNUMBER('2019'!I121),'2019'!I121,"XXX")</f>
        <v>0.77229999999999999</v>
      </c>
      <c r="K121" s="203" t="str">
        <f>IF(ISNUMBER('2019'!J121),IF(('2019'!J121/5)&gt;1,1,'2019'!J121/5),"XXX")</f>
        <v>XXX</v>
      </c>
      <c r="L121" s="203">
        <f>IF(ISNUMBER('2019'!K121),'2019'!K121,"XXX")</f>
        <v>0.60731497604166673</v>
      </c>
      <c r="M121" s="203">
        <f>IF(ISNUMBER('2019'!L121),IF(('2019'!L121/5)&gt;1,1,'2019'!L121/5),"XXX")</f>
        <v>0.69083204200000004</v>
      </c>
      <c r="N121" s="203">
        <f>IF(ISNUMBER('2019'!M121),(1-('2019'!M121/100)),"XXX")</f>
        <v>0.63426254269999993</v>
      </c>
      <c r="O121" s="203">
        <f>IF(ISNUMBER('2019'!N121),IF(('2019'!N121/10)&gt;1,1,'2019'!N121/10),"XXX")</f>
        <v>1</v>
      </c>
      <c r="P121" s="203">
        <f>IF(ISNUMBER('2019'!O121),('2019'!O121/100),"XXX")</f>
        <v>1</v>
      </c>
      <c r="Q121" s="203">
        <f>IF(ISNUMBER('2019'!P121),'2019'!P121,"XXX")</f>
        <v>0.32162744998931886</v>
      </c>
      <c r="R121" s="203">
        <f>IF(ISNUMBER('2019'!Q121),('2019'!Q121/100),"XXX")</f>
        <v>0.76</v>
      </c>
      <c r="S121" s="203">
        <f>IF(ISNUMBER('2019'!R121),('2019'!R121/100),"XXX")</f>
        <v>0.9197105000000001</v>
      </c>
      <c r="T121" s="203">
        <f>IF(ISNUMBER('2019'!S121),(1-('2019'!S121/100)),"XXX")</f>
        <v>0.99990000000000001</v>
      </c>
      <c r="U121" s="203">
        <f>IF(ISNUMBER('2019'!T121),'2019'!T121,"XXX")</f>
        <v>0.59558690655555546</v>
      </c>
      <c r="V121" s="203">
        <f>IF(ISNUMBER('2019'!U121),'2019'!U121,"XXX")</f>
        <v>0.28000000000000003</v>
      </c>
      <c r="W121" s="203">
        <f>IF(ISNUMBER('2019'!V121),'2019'!V121,"XXX")</f>
        <v>0.55187412542592595</v>
      </c>
      <c r="X121" s="203">
        <f>IF(ISNUMBER('2019'!W121),'2019'!W121,"XXX")</f>
        <v>0.56855634183333337</v>
      </c>
      <c r="Y121" s="129">
        <f t="shared" si="8"/>
        <v>0.69048178476808963</v>
      </c>
      <c r="Z121" s="202">
        <f>'2019'!X121</f>
        <v>0.26800000000000002</v>
      </c>
      <c r="AA121" s="203">
        <f>('2019'!Y121+2.5)/5</f>
        <v>0.2945054292</v>
      </c>
      <c r="AB121" s="196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>
      <c r="A122" s="19" t="s">
        <v>129</v>
      </c>
      <c r="B122" s="19" t="s">
        <v>129</v>
      </c>
      <c r="C122" s="202">
        <f>IF(ISNUMBER('2019'!C122),(1-PRODUCT('2019'!C122,0.1)),"XXX")</f>
        <v>0.30999999999999994</v>
      </c>
      <c r="D122" s="202">
        <f>IFERROR(IF((LOG(100*'2019'!D122+1)/LOG(100+1))&gt;1,0,(1-(LOG(100*'2019'!D122+1)/LOG(100+1)))), 1)</f>
        <v>0.49931251926527653</v>
      </c>
      <c r="E122" s="203">
        <f>IF(ISNUMBER('2019'!E122),IF('2019'!E122/100&gt;1,1,'2019'!E122/100),"XXX")</f>
        <v>0.84569793109096059</v>
      </c>
      <c r="F122" s="202">
        <f>IF(ISNUMBER('2019'!F122),(1-(('2019'!F122-1)/4)),"XXX")</f>
        <v>0.5</v>
      </c>
      <c r="G122" s="202">
        <f>IF(ISNUMBER('2019'!G122),(1-('2019'!G122/10)),"XXX")</f>
        <v>0.34000000000000008</v>
      </c>
      <c r="H122" s="195">
        <f t="shared" si="7"/>
        <v>0.49900209007124746</v>
      </c>
      <c r="I122" s="203">
        <f>IF(ISNUMBER('2019'!H122),'2019'!H122,"XXX")</f>
        <v>0.51997725373351644</v>
      </c>
      <c r="J122" s="203">
        <f>IF(ISNUMBER('2019'!I122),'2019'!I122,"XXX")</f>
        <v>0.29310000000000003</v>
      </c>
      <c r="K122" s="203">
        <f>IF(ISNUMBER('2019'!J122),IF(('2019'!J122/5)&gt;1,1,'2019'!J122/5),"XXX")</f>
        <v>0.41074200000000005</v>
      </c>
      <c r="L122" s="203">
        <f>IF(ISNUMBER('2019'!K122),'2019'!K122,"XXX")</f>
        <v>0.22686024508333333</v>
      </c>
      <c r="M122" s="203">
        <f>IF(ISNUMBER('2019'!L122),IF(('2019'!L122/5)&gt;1,1,'2019'!L122/5),"XXX")</f>
        <v>0.51216797800000002</v>
      </c>
      <c r="N122" s="203">
        <f>IF(ISNUMBER('2019'!M122),(1-('2019'!M122/100)),"XXX")</f>
        <v>0.88327819819999998</v>
      </c>
      <c r="O122" s="203">
        <f>IF(ISNUMBER('2019'!N122),IF(('2019'!N122/10)&gt;1,1,'2019'!N122/10),"XXX")</f>
        <v>0.18</v>
      </c>
      <c r="P122" s="203">
        <f>IF(ISNUMBER('2019'!O122),('2019'!O122/100),"XXX")</f>
        <v>3.1E-2</v>
      </c>
      <c r="Q122" s="203">
        <f>IF(ISNUMBER('2019'!P122),'2019'!P122,"XXX")</f>
        <v>0.13945368</v>
      </c>
      <c r="R122" s="203">
        <f>IF(ISNUMBER('2019'!Q122),('2019'!Q122/100),"XXX")</f>
        <v>4.0999999999999995E-2</v>
      </c>
      <c r="S122" s="203">
        <f>IF(ISNUMBER('2019'!R122),('2019'!R122/100),"XXX")</f>
        <v>0.33837659999999997</v>
      </c>
      <c r="T122" s="203">
        <f>IF(ISNUMBER('2019'!S122),(1-('2019'!S122/100)),"XXX")</f>
        <v>0.55400000000000005</v>
      </c>
      <c r="U122" s="203">
        <f>IF(ISNUMBER('2019'!T122),'2019'!T122,"XXX")</f>
        <v>0.74067145983333338</v>
      </c>
      <c r="V122" s="203">
        <f>IF(ISNUMBER('2019'!U122),'2019'!U122,"XXX")</f>
        <v>0.56000000000000005</v>
      </c>
      <c r="W122" s="203">
        <f>IF(ISNUMBER('2019'!V122),'2019'!V122,"XXX")</f>
        <v>0.56630196835185187</v>
      </c>
      <c r="X122" s="203">
        <f>IF(ISNUMBER('2019'!W122),'2019'!W122,"XXX")</f>
        <v>0.6782499087777778</v>
      </c>
      <c r="Y122" s="129">
        <f t="shared" si="8"/>
        <v>0.41719870574873835</v>
      </c>
      <c r="Z122" s="202">
        <f>'2019'!X122</f>
        <v>0.23799999999999999</v>
      </c>
      <c r="AA122" s="203">
        <f>('2019'!Y122+2.5)/5</f>
        <v>0.29834585180000001</v>
      </c>
      <c r="AB122" s="196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>
      <c r="A123" s="19" t="s">
        <v>130</v>
      </c>
      <c r="B123" s="19" t="s">
        <v>130</v>
      </c>
      <c r="C123" s="202">
        <f>IF(ISNUMBER('2019'!C123),(1-PRODUCT('2019'!C123,0.1)),"XXX")</f>
        <v>0.53</v>
      </c>
      <c r="D123" s="202">
        <f>IFERROR(IF((LOG(100*'2019'!D123+1)/LOG(100+1))&gt;1,0,(1-(LOG(100*'2019'!D123+1)/LOG(100+1)))), 1)</f>
        <v>1</v>
      </c>
      <c r="E123" s="203">
        <f>IF(ISNUMBER('2019'!E123),IF('2019'!E123/100&gt;1,1,'2019'!E123/100),"XXX")</f>
        <v>0.88698173499816391</v>
      </c>
      <c r="F123" s="202">
        <f>IF(ISNUMBER('2019'!F123),(1-(('2019'!F123-1)/4)),"XXX")</f>
        <v>0.25</v>
      </c>
      <c r="G123" s="202">
        <f>IF(ISNUMBER('2019'!G123),(1-('2019'!G123/10)),"XXX")</f>
        <v>6.9999999999999951E-2</v>
      </c>
      <c r="H123" s="195">
        <f t="shared" si="7"/>
        <v>0.5473963469996328</v>
      </c>
      <c r="I123" s="203">
        <f>IF(ISNUMBER('2019'!H123),'2019'!H123,"XXX")</f>
        <v>0.7805837784180687</v>
      </c>
      <c r="J123" s="203">
        <f>IF(ISNUMBER('2019'!I123),'2019'!I123,"XXX")</f>
        <v>0.84419999999999995</v>
      </c>
      <c r="K123" s="203" t="str">
        <f>IF(ISNUMBER('2019'!J123),IF(('2019'!J123/5)&gt;1,1,'2019'!J123/5),"XXX")</f>
        <v>XXX</v>
      </c>
      <c r="L123" s="203">
        <f>IF(ISNUMBER('2019'!K123),'2019'!K123,"XXX")</f>
        <v>0.75338863541666667</v>
      </c>
      <c r="M123" s="203">
        <f>IF(ISNUMBER('2019'!L123),IF(('2019'!L123/5)&gt;1,1,'2019'!L123/5),"XXX")</f>
        <v>0.78696975800000002</v>
      </c>
      <c r="N123" s="203">
        <f>IF(ISNUMBER('2019'!M123),(1-('2019'!M123/100)),"XXX")</f>
        <v>0.83500041960000004</v>
      </c>
      <c r="O123" s="203">
        <f>IF(ISNUMBER('2019'!N123),IF(('2019'!N123/10)&gt;1,1,'2019'!N123/10),"XXX")</f>
        <v>0.53</v>
      </c>
      <c r="P123" s="203">
        <f>IF(ISNUMBER('2019'!O123),('2019'!O123/100),"XXX")</f>
        <v>0.33200000000000002</v>
      </c>
      <c r="Q123" s="203">
        <f>IF(ISNUMBER('2019'!P123),'2019'!P123,"XXX")</f>
        <v>0.14259861707687377</v>
      </c>
      <c r="R123" s="203">
        <f>IF(ISNUMBER('2019'!Q123),('2019'!Q123/100),"XXX")</f>
        <v>0.498</v>
      </c>
      <c r="S123" s="203">
        <f>IF(ISNUMBER('2019'!R123),('2019'!R123/100),"XXX")</f>
        <v>0.96234279999999994</v>
      </c>
      <c r="T123" s="203">
        <f>IF(ISNUMBER('2019'!S123),(1-('2019'!S123/100)),"XXX")</f>
        <v>1</v>
      </c>
      <c r="U123" s="203">
        <f>IF(ISNUMBER('2019'!T123),'2019'!T123,"XXX")</f>
        <v>0.61857809488888882</v>
      </c>
      <c r="V123" s="203">
        <f>IF(ISNUMBER('2019'!U123),'2019'!U123,"XXX")</f>
        <v>0.49</v>
      </c>
      <c r="W123" s="203">
        <f>IF(ISNUMBER('2019'!V123),'2019'!V123,"XXX")</f>
        <v>0.67161893840740727</v>
      </c>
      <c r="X123" s="203">
        <f>IF(ISNUMBER('2019'!W123),'2019'!W123,"XXX")</f>
        <v>0.67152799496666671</v>
      </c>
      <c r="Y123" s="129">
        <f t="shared" si="8"/>
        <v>0.66688735451195247</v>
      </c>
      <c r="Z123" s="202">
        <f>'2019'!X123</f>
        <v>1.6E-2</v>
      </c>
      <c r="AA123" s="203">
        <f>('2019'!Y123+2.5)/5</f>
        <v>0.1876721382</v>
      </c>
      <c r="AB123" s="196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>
      <c r="A124" s="19" t="s">
        <v>131</v>
      </c>
      <c r="B124" s="19" t="s">
        <v>131</v>
      </c>
      <c r="C124" s="202">
        <f>IF(ISNUMBER('2019'!C124),(1-PRODUCT('2019'!C124,0.1)),"XXX")</f>
        <v>0.39</v>
      </c>
      <c r="D124" s="202">
        <f>IFERROR(IF((LOG(100*'2019'!D124+1)/LOG(100+1))&gt;1,0,(1-(LOG(100*'2019'!D124+1)/LOG(100+1)))), 1)</f>
        <v>1</v>
      </c>
      <c r="E124" s="203">
        <f>IF(ISNUMBER('2019'!E124),IF('2019'!E124/100&gt;1,1,'2019'!E124/100),"XXX")</f>
        <v>0.81985767603333326</v>
      </c>
      <c r="F124" s="202">
        <f>IF(ISNUMBER('2019'!F124),(1-(('2019'!F124-1)/4)),"XXX")</f>
        <v>0.75</v>
      </c>
      <c r="G124" s="202">
        <f>IF(ISNUMBER('2019'!G124),(1-('2019'!G124/10)),"XXX")</f>
        <v>0.45999999999999996</v>
      </c>
      <c r="H124" s="195">
        <f t="shared" si="7"/>
        <v>0.68397153520666665</v>
      </c>
      <c r="I124" s="203">
        <f>IF(ISNUMBER('2019'!H124),'2019'!H124,"XXX")</f>
        <v>0.5134852262241264</v>
      </c>
      <c r="J124" s="203">
        <f>IF(ISNUMBER('2019'!I124),'2019'!I124,"XXX")</f>
        <v>0.43580000000000002</v>
      </c>
      <c r="K124" s="203">
        <f>IF(ISNUMBER('2019'!J124),IF(('2019'!J124/5)&gt;1,1,'2019'!J124/5),"XXX")</f>
        <v>0.468754</v>
      </c>
      <c r="L124" s="203">
        <f>IF(ISNUMBER('2019'!K124),'2019'!K124,"XXX")</f>
        <v>0.41221032541666658</v>
      </c>
      <c r="M124" s="203">
        <f>IF(ISNUMBER('2019'!L124),IF(('2019'!L124/5)&gt;1,1,'2019'!L124/5),"XXX")</f>
        <v>0.206891466</v>
      </c>
      <c r="N124" s="203">
        <f>IF(ISNUMBER('2019'!M124),(1-('2019'!M124/100)),"XXX")</f>
        <v>0.49009452819999999</v>
      </c>
      <c r="O124" s="203">
        <f>IF(ISNUMBER('2019'!N124),IF(('2019'!N124/10)&gt;1,1,'2019'!N124/10),"XXX")</f>
        <v>0.32999999999999996</v>
      </c>
      <c r="P124" s="203">
        <f>IF(ISNUMBER('2019'!O124),('2019'!O124/100),"XXX")</f>
        <v>0.29899999999999999</v>
      </c>
      <c r="Q124" s="203">
        <f>IF(ISNUMBER('2019'!P124),'2019'!P124,"XXX")</f>
        <v>0.17713587284088134</v>
      </c>
      <c r="R124" s="203">
        <f>IF(ISNUMBER('2019'!Q124),('2019'!Q124/100),"XXX")</f>
        <v>0.17</v>
      </c>
      <c r="S124" s="203">
        <f>IF(ISNUMBER('2019'!R124),('2019'!R124/100),"XXX")</f>
        <v>0.34322650000000005</v>
      </c>
      <c r="T124" s="203">
        <f>IF(ISNUMBER('2019'!S124),(1-('2019'!S124/100)),"XXX")</f>
        <v>0.71110000000000007</v>
      </c>
      <c r="U124" s="203">
        <f>IF(ISNUMBER('2019'!T124),'2019'!T124,"XXX")</f>
        <v>0.48076772688888886</v>
      </c>
      <c r="V124" s="203">
        <f>IF(ISNUMBER('2019'!U124),'2019'!U124,"XXX")</f>
        <v>0.45</v>
      </c>
      <c r="W124" s="203">
        <f>IF(ISNUMBER('2019'!V124),'2019'!V124,"XXX")</f>
        <v>0.51937445444444452</v>
      </c>
      <c r="X124" s="203">
        <f>IF(ISNUMBER('2019'!W124),'2019'!W124,"XXX")</f>
        <v>0.50791455642222216</v>
      </c>
      <c r="Y124" s="129">
        <f t="shared" si="8"/>
        <v>0.40723466602732694</v>
      </c>
      <c r="Z124" s="202">
        <f>'2019'!X124</f>
        <v>0.73099999999999998</v>
      </c>
      <c r="AA124" s="203">
        <f>('2019'!Y124+2.5)/5</f>
        <v>0.56131430859999998</v>
      </c>
      <c r="AB124" s="196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>
      <c r="A125" s="19" t="s">
        <v>132</v>
      </c>
      <c r="B125" s="19" t="s">
        <v>132</v>
      </c>
      <c r="C125" s="202">
        <f>IF(ISNUMBER('2019'!C125),(1-PRODUCT('2019'!C125,0.1)),"XXX")</f>
        <v>0.33999999999999997</v>
      </c>
      <c r="D125" s="202">
        <f>IFERROR(IF((LOG(100*'2019'!D125+1)/LOG(100+1))&gt;1,0,(1-(LOG(100*'2019'!D125+1)/LOG(100+1)))), 1)</f>
        <v>1</v>
      </c>
      <c r="E125" s="203">
        <f>IF(ISNUMBER('2019'!E125),IF('2019'!E125/100&gt;1,1,'2019'!E125/100),"XXX")</f>
        <v>0.75220928025056499</v>
      </c>
      <c r="F125" s="202">
        <f>IF(ISNUMBER('2019'!F125),(1-(('2019'!F125-1)/4)),"XXX")</f>
        <v>1</v>
      </c>
      <c r="G125" s="202">
        <f>IF(ISNUMBER('2019'!G125),(1-('2019'!G125/10)),"XXX")</f>
        <v>0.59000000000000008</v>
      </c>
      <c r="H125" s="195">
        <f t="shared" si="7"/>
        <v>0.73644185605011303</v>
      </c>
      <c r="I125" s="203">
        <f>IF(ISNUMBER('2019'!H125),'2019'!H125,"XXX")</f>
        <v>0.73836334732057063</v>
      </c>
      <c r="J125" s="203">
        <f>IF(ISNUMBER('2019'!I125),'2019'!I125,"XXX")</f>
        <v>0.62</v>
      </c>
      <c r="K125" s="203">
        <f>IF(ISNUMBER('2019'!J125),IF(('2019'!J125/5)&gt;1,1,'2019'!J125/5),"XXX")</f>
        <v>0.51701399999999997</v>
      </c>
      <c r="L125" s="203">
        <f>IF(ISNUMBER('2019'!K125),'2019'!K125,"XXX")</f>
        <v>0.65913664104166669</v>
      </c>
      <c r="M125" s="203">
        <f>IF(ISNUMBER('2019'!L125),IF(('2019'!L125/5)&gt;1,1,'2019'!L125/5),"XXX")</f>
        <v>1</v>
      </c>
      <c r="N125" s="203">
        <f>IF(ISNUMBER('2019'!M125),(1-('2019'!M125/100)),"XXX")</f>
        <v>0.6295981598</v>
      </c>
      <c r="O125" s="203">
        <f>IF(ISNUMBER('2019'!N125),IF(('2019'!N125/10)&gt;1,1,'2019'!N125/10),"XXX")</f>
        <v>1</v>
      </c>
      <c r="P125" s="203">
        <f>IF(ISNUMBER('2019'!O125),('2019'!O125/100),"XXX")</f>
        <v>0.63500000000000001</v>
      </c>
      <c r="Q125" s="203">
        <f>IF(ISNUMBER('2019'!P125),'2019'!P125,"XXX")</f>
        <v>0.31926538944244387</v>
      </c>
      <c r="R125" s="203">
        <f>IF(ISNUMBER('2019'!Q125),('2019'!Q125/100),"XXX")</f>
        <v>0.107</v>
      </c>
      <c r="S125" s="203">
        <f>IF(ISNUMBER('2019'!R125),('2019'!R125/100),"XXX")</f>
        <v>0.72300510000000007</v>
      </c>
      <c r="T125" s="203">
        <f>IF(ISNUMBER('2019'!S125),(1-('2019'!S125/100)),"XXX")</f>
        <v>0.99960000000000004</v>
      </c>
      <c r="U125" s="203">
        <f>IF(ISNUMBER('2019'!T125),'2019'!T125,"XXX")</f>
        <v>0.51018487616666663</v>
      </c>
      <c r="V125" s="203">
        <f>IF(ISNUMBER('2019'!U125),'2019'!U125,"XXX")</f>
        <v>0.39</v>
      </c>
      <c r="W125" s="203">
        <f>IF(ISNUMBER('2019'!V125),'2019'!V125,"XXX")</f>
        <v>0.47676485551851849</v>
      </c>
      <c r="X125" s="203">
        <f>IF(ISNUMBER('2019'!W125),'2019'!W125,"XXX")</f>
        <v>0.50187423493333339</v>
      </c>
      <c r="Y125" s="129">
        <f t="shared" si="8"/>
        <v>0.61417541276394993</v>
      </c>
      <c r="Z125" s="202">
        <f>'2019'!X125</f>
        <v>0.36099999999999999</v>
      </c>
      <c r="AA125" s="203">
        <f>('2019'!Y125+2.5)/5</f>
        <v>0.50573767939999992</v>
      </c>
      <c r="AB125" s="196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>
      <c r="A126" s="19" t="s">
        <v>133</v>
      </c>
      <c r="B126" s="19" t="s">
        <v>133</v>
      </c>
      <c r="C126" s="202">
        <f>IF(ISNUMBER('2019'!C126),(1-PRODUCT('2019'!C126,0.1)),"XXX")</f>
        <v>0.35999999999999988</v>
      </c>
      <c r="D126" s="202">
        <f>IFERROR(IF((LOG(100*'2019'!D126+1)/LOG(100+1))&gt;1,0,(1-(LOG(100*'2019'!D126+1)/LOG(100+1)))), 1)</f>
        <v>1</v>
      </c>
      <c r="E126" s="203">
        <f>IF(ISNUMBER('2019'!E126),IF('2019'!E126/100&gt;1,1,'2019'!E126/100),"XXX")</f>
        <v>0.6740719780183615</v>
      </c>
      <c r="F126" s="202" t="str">
        <f>IF(ISNUMBER('2019'!F126),(1-(('2019'!F126-1)/4)),"XXX")</f>
        <v>XXX</v>
      </c>
      <c r="G126" s="202">
        <f>IF(ISNUMBER('2019'!G126),(1-('2019'!G126/10)),"XXX")</f>
        <v>0.62</v>
      </c>
      <c r="H126" s="195">
        <f t="shared" si="7"/>
        <v>0.66351799450459037</v>
      </c>
      <c r="I126" s="203">
        <f>IF(ISNUMBER('2019'!H126),'2019'!H126,"XXX")</f>
        <v>0.62330474098817812</v>
      </c>
      <c r="J126" s="203">
        <f>IF(ISNUMBER('2019'!I126),'2019'!I126,"XXX")</f>
        <v>0.6925</v>
      </c>
      <c r="K126" s="203">
        <f>IF(ISNUMBER('2019'!J126),IF(('2019'!J126/5)&gt;1,1,'2019'!J126/5),"XXX")</f>
        <v>0.51036599999999999</v>
      </c>
      <c r="L126" s="203">
        <f>IF(ISNUMBER('2019'!K126),'2019'!K126,"XXX")</f>
        <v>0.72056089241666665</v>
      </c>
      <c r="M126" s="203">
        <f>IF(ISNUMBER('2019'!L126),IF(('2019'!L126/5)&gt;1,1,'2019'!L126/5),"XXX")</f>
        <v>0.75501790000000002</v>
      </c>
      <c r="N126" s="203">
        <f>IF(ISNUMBER('2019'!M126),(1-('2019'!M126/100)),"XXX")</f>
        <v>0.74772109990000002</v>
      </c>
      <c r="O126" s="203">
        <f>IF(ISNUMBER('2019'!N126),IF(('2019'!N126/10)&gt;1,1,'2019'!N126/10),"XXX")</f>
        <v>0.64</v>
      </c>
      <c r="P126" s="203">
        <f>IF(ISNUMBER('2019'!O126),('2019'!O126/100),"XXX")</f>
        <v>1</v>
      </c>
      <c r="Q126" s="203">
        <f>IF(ISNUMBER('2019'!P126),'2019'!P126,"XXX")</f>
        <v>0.5175178050994873</v>
      </c>
      <c r="R126" s="203" t="str">
        <f>IF(ISNUMBER('2019'!Q126),('2019'!Q126/100),"XXX")</f>
        <v>XXX</v>
      </c>
      <c r="S126" s="203" t="str">
        <f>IF(ISNUMBER('2019'!R126),('2019'!R126/100),"XXX")</f>
        <v>XXX</v>
      </c>
      <c r="T126" s="203">
        <v>1</v>
      </c>
      <c r="U126" s="203">
        <f>IF(ISNUMBER('2019'!T126),'2019'!T126,"XXX")</f>
        <v>0.63388655983333331</v>
      </c>
      <c r="V126" s="203">
        <f>IF(ISNUMBER('2019'!U126),'2019'!U126,"XXX")</f>
        <v>0.66</v>
      </c>
      <c r="W126" s="203">
        <f>IF(ISNUMBER('2019'!V126),'2019'!V126,"XXX")</f>
        <v>0.55054569246296292</v>
      </c>
      <c r="X126" s="203">
        <f>IF(ISNUMBER('2019'!W126),'2019'!W126,"XXX")</f>
        <v>0.57783959308888877</v>
      </c>
      <c r="Y126" s="129">
        <f t="shared" si="8"/>
        <v>0.69667363055556286</v>
      </c>
      <c r="Z126" s="202">
        <f>'2019'!X126</f>
        <v>0.56599999999999995</v>
      </c>
      <c r="AA126" s="203">
        <f>('2019'!Y126+2.5)/5</f>
        <v>0.57658311119999994</v>
      </c>
      <c r="AB126" s="196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0.81694327991666671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>
      <c r="A127" s="19" t="s">
        <v>134</v>
      </c>
      <c r="B127" s="19" t="s">
        <v>134</v>
      </c>
      <c r="C127" s="202">
        <f>IF(ISNUMBER('2019'!C127),(1-PRODUCT('2019'!C127,0.1)),"XXX")</f>
        <v>0.27</v>
      </c>
      <c r="D127" s="202">
        <f>IFERROR(IF((LOG(100*'2019'!D127+1)/LOG(100+1))&gt;1,0,(1-(LOG(100*'2019'!D127+1)/LOG(100+1)))), 1)</f>
        <v>1</v>
      </c>
      <c r="E127" s="203">
        <f>IF(ISNUMBER('2019'!E127),IF('2019'!E127/100&gt;1,1,'2019'!E127/100),"XXX")</f>
        <v>0.65</v>
      </c>
      <c r="F127" s="202">
        <f>IF(ISNUMBER('2019'!F127),(1-(('2019'!F127-1)/4)),"XXX")</f>
        <v>0.5</v>
      </c>
      <c r="G127" s="202">
        <f>IF(ISNUMBER('2019'!G127),(1-('2019'!G127/10)),"XXX")</f>
        <v>0.48</v>
      </c>
      <c r="H127" s="195">
        <f t="shared" si="7"/>
        <v>0.57999999999999996</v>
      </c>
      <c r="I127" s="203" t="str">
        <f>IF(ISNUMBER('2019'!H127),'2019'!H127,"XXX")</f>
        <v>XXX</v>
      </c>
      <c r="J127" s="203">
        <f>IF(ISNUMBER('2019'!I127),'2019'!I127,"XXX")</f>
        <v>0.25900000000000001</v>
      </c>
      <c r="K127" s="203">
        <f>IF(ISNUMBER('2019'!J127),IF(('2019'!J127/5)&gt;1,1,'2019'!J127/5),"XXX")</f>
        <v>0.71989999999999998</v>
      </c>
      <c r="L127" s="203" t="str">
        <f>IF(ISNUMBER('2019'!K127),'2019'!K127,"XXX")</f>
        <v>XXX</v>
      </c>
      <c r="M127" s="203">
        <f>IF(ISNUMBER('2019'!L127),IF(('2019'!L127/5)&gt;1,1,'2019'!L127/5),"XXX")</f>
        <v>0.24506421</v>
      </c>
      <c r="N127" s="203">
        <f>IF(ISNUMBER('2019'!M127),(1-('2019'!M127/100)),"XXX")</f>
        <v>0.44817428589999997</v>
      </c>
      <c r="O127" s="203">
        <f>IF(ISNUMBER('2019'!N127),IF(('2019'!N127/10)&gt;1,1,'2019'!N127/10),"XXX")</f>
        <v>6.9999999999999993E-2</v>
      </c>
      <c r="P127" s="203">
        <f>IF(ISNUMBER('2019'!O127),('2019'!O127/100),"XXX")</f>
        <v>7.0000000000000007E-2</v>
      </c>
      <c r="Q127" s="203">
        <f>IF(ISNUMBER('2019'!P127),'2019'!P127,"XXX")</f>
        <v>0.19601252079010009</v>
      </c>
      <c r="R127" s="203">
        <f>IF(ISNUMBER('2019'!Q127),('2019'!Q127/100),"XXX")</f>
        <v>1.3999999999999999E-2</v>
      </c>
      <c r="S127" s="203">
        <f>IF(ISNUMBER('2019'!R127),('2019'!R127/100),"XXX")</f>
        <v>9.8330429999999996E-2</v>
      </c>
      <c r="T127" s="203">
        <f>IF(ISNUMBER('2019'!S127),(1-('2019'!S127/100)),"XXX")</f>
        <v>0.58810000000000007</v>
      </c>
      <c r="U127" s="203">
        <f>IF(ISNUMBER('2019'!T127),'2019'!T127,"XXX")</f>
        <v>0.37115421822222222</v>
      </c>
      <c r="V127" s="203" t="str">
        <f>IF(ISNUMBER('2019'!U127),'2019'!U127,"XXX")</f>
        <v>XXX</v>
      </c>
      <c r="W127" s="203" t="str">
        <f>IF(ISNUMBER('2019'!V127),'2019'!V127,"XXX")</f>
        <v>XXX</v>
      </c>
      <c r="X127" s="203" t="str">
        <f>IF(ISNUMBER('2019'!W127),'2019'!W127,"XXX")</f>
        <v>XXX</v>
      </c>
      <c r="Y127" s="129">
        <f t="shared" si="8"/>
        <v>0.31641356308103891</v>
      </c>
      <c r="Z127" s="202">
        <f>'2019'!X127</f>
        <v>0.54400000000000004</v>
      </c>
      <c r="AA127" s="203">
        <f>('2019'!Y127+2.5)/5</f>
        <v>0.48916521599999996</v>
      </c>
      <c r="AB127" s="196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>
      <c r="A128" s="19" t="s">
        <v>135</v>
      </c>
      <c r="B128" s="19" t="s">
        <v>135</v>
      </c>
      <c r="C128" s="202">
        <f>IF(ISNUMBER('2019'!C128),(1-PRODUCT('2019'!C128,0.1)),"XXX")</f>
        <v>0.9</v>
      </c>
      <c r="D128" s="202">
        <f>IFERROR(IF((LOG(100*'2019'!D128+1)/LOG(100+1))&gt;1,0,(1-(LOG(100*'2019'!D128+1)/LOG(100+1)))), 1)</f>
        <v>1</v>
      </c>
      <c r="E128" s="203">
        <f>IF(ISNUMBER('2019'!E128),IF('2019'!E128/100&gt;1,1,'2019'!E128/100),"XXX")</f>
        <v>0.96117214362500003</v>
      </c>
      <c r="F128" s="202">
        <f>IF(ISNUMBER('2019'!F128),(1-(('2019'!F128-1)/4)),"XXX")</f>
        <v>0.75</v>
      </c>
      <c r="G128" s="202">
        <f>IF(ISNUMBER('2019'!G128),(1-('2019'!G128/10)),"XXX")</f>
        <v>0.54</v>
      </c>
      <c r="H128" s="195">
        <f t="shared" si="7"/>
        <v>0.83023442872499997</v>
      </c>
      <c r="I128" s="203">
        <f>IF(ISNUMBER('2019'!H128),'2019'!H128,"XXX")</f>
        <v>0.95448372740975373</v>
      </c>
      <c r="J128" s="203">
        <f>IF(ISNUMBER('2019'!I128),'2019'!I128,"XXX")</f>
        <v>0.88990000000000002</v>
      </c>
      <c r="K128" s="203">
        <f>IF(ISNUMBER('2019'!J128),IF(('2019'!J128/5)&gt;1,1,'2019'!J128/5),"XXX")</f>
        <v>0.27601399999999998</v>
      </c>
      <c r="L128" s="203">
        <f>IF(ISNUMBER('2019'!K128),'2019'!K128,"XXX")</f>
        <v>0.72130774266666664</v>
      </c>
      <c r="M128" s="203">
        <f>IF(ISNUMBER('2019'!L128),IF(('2019'!L128/5)&gt;1,1,'2019'!L128/5),"XXX")</f>
        <v>0.40980181599999999</v>
      </c>
      <c r="N128" s="203">
        <f>IF(ISNUMBER('2019'!M128),(1-('2019'!M128/100)),"XXX")</f>
        <v>0.69848871229999998</v>
      </c>
      <c r="O128" s="203">
        <f>IF(ISNUMBER('2019'!N128),IF(('2019'!N128/10)&gt;1,1,'2019'!N128/10),"XXX")</f>
        <v>0.1</v>
      </c>
      <c r="P128" s="203">
        <f>IF(ISNUMBER('2019'!O128),('2019'!O128/100),"XXX")</f>
        <v>0.33100000000000002</v>
      </c>
      <c r="Q128" s="203" t="str">
        <f>IF(ISNUMBER('2019'!P128),'2019'!P128,"XXX")</f>
        <v>XXX</v>
      </c>
      <c r="R128" s="203">
        <f>IF(ISNUMBER('2019'!Q128),('2019'!Q128/100),"XXX")</f>
        <v>1</v>
      </c>
      <c r="S128" s="203">
        <f>IF(ISNUMBER('2019'!R128),('2019'!R128/100),"XXX")</f>
        <v>0.86540509999999993</v>
      </c>
      <c r="T128" s="203">
        <f>IF(ISNUMBER('2019'!S128),(1-('2019'!S128/100)),"XXX")</f>
        <v>1</v>
      </c>
      <c r="U128" s="203">
        <f>IF(ISNUMBER('2019'!T128),'2019'!T128,"XXX")</f>
        <v>0.91260598500000001</v>
      </c>
      <c r="V128" s="203">
        <f>IF(ISNUMBER('2019'!U128),'2019'!U128,"XXX")</f>
        <v>0.85</v>
      </c>
      <c r="W128" s="203">
        <f>IF(ISNUMBER('2019'!V128),'2019'!V128,"XXX")</f>
        <v>0.73753869970370378</v>
      </c>
      <c r="X128" s="203">
        <f>IF(ISNUMBER('2019'!W128),'2019'!W128,"XXX")</f>
        <v>0.85870467295555553</v>
      </c>
      <c r="Y128" s="129">
        <f t="shared" si="8"/>
        <v>0.72532815350223001</v>
      </c>
      <c r="Z128" s="202">
        <f>'2019'!X128</f>
        <v>0.38300000000000001</v>
      </c>
      <c r="AA128" s="203">
        <f>('2019'!Y128+2.5)/5</f>
        <v>0.47432017020000006</v>
      </c>
      <c r="AB128" s="196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>
      <c r="A129" s="19" t="s">
        <v>178</v>
      </c>
      <c r="B129" s="19" t="s">
        <v>178</v>
      </c>
      <c r="C129" s="202">
        <f>IF(ISNUMBER('2019'!C129),(1-PRODUCT('2019'!C129,0.1)),"XXX")</f>
        <v>0.73</v>
      </c>
      <c r="D129" s="202">
        <f>IFERROR(IF((LOG(100*'2019'!D129+1)/LOG(100+1))&gt;1,0,(1-(LOG(100*'2019'!D129+1)/LOG(100+1)))), 1)</f>
        <v>1</v>
      </c>
      <c r="E129" s="203">
        <f>IF(ISNUMBER('2019'!E129),IF('2019'!E129/100&gt;1,1,'2019'!E129/100),"XXX")</f>
        <v>0.73299061834548029</v>
      </c>
      <c r="F129" s="202">
        <f>IF(ISNUMBER('2019'!F129),(1-(('2019'!F129-1)/4)),"XXX")</f>
        <v>0.75</v>
      </c>
      <c r="G129" s="202">
        <f>IF(ISNUMBER('2019'!G129),(1-('2019'!G129/10)),"XXX")</f>
        <v>0.76</v>
      </c>
      <c r="H129" s="195">
        <f t="shared" si="7"/>
        <v>0.79459812366909599</v>
      </c>
      <c r="I129" s="203">
        <f>IF(ISNUMBER('2019'!H129),'2019'!H129,"XXX")</f>
        <v>0.78552777196493762</v>
      </c>
      <c r="J129" s="203">
        <f>IF(ISNUMBER('2019'!I129),'2019'!I129,"XXX")</f>
        <v>0.79879999999999995</v>
      </c>
      <c r="K129" s="203">
        <f>IF(ISNUMBER('2019'!J129),IF(('2019'!J129/5)&gt;1,1,'2019'!J129/5),"XXX")</f>
        <v>0.51711399999999996</v>
      </c>
      <c r="L129" s="203">
        <f>IF(ISNUMBER('2019'!K129),'2019'!K129,"XXX")</f>
        <v>0.59396684962500002</v>
      </c>
      <c r="M129" s="203">
        <f>IF(ISNUMBER('2019'!L129),IF(('2019'!L129/5)&gt;1,1,'2019'!L129/5),"XXX")</f>
        <v>1</v>
      </c>
      <c r="N129" s="203">
        <f>IF(ISNUMBER('2019'!M129),(1-('2019'!M129/100)),"XXX")</f>
        <v>0.80840652469999996</v>
      </c>
      <c r="O129" s="203">
        <f>IF(ISNUMBER('2019'!N129),IF(('2019'!N129/10)&gt;1,1,'2019'!N129/10),"XXX")</f>
        <v>1</v>
      </c>
      <c r="P129" s="203">
        <f>IF(ISNUMBER('2019'!O129),('2019'!O129/100),"XXX")</f>
        <v>0.90599999999999992</v>
      </c>
      <c r="Q129" s="203">
        <f>IF(ISNUMBER('2019'!P129),'2019'!P129,"XXX")</f>
        <v>0.29588358402252196</v>
      </c>
      <c r="R129" s="203">
        <f>IF(ISNUMBER('2019'!Q129),('2019'!Q129/100),"XXX")</f>
        <v>0.7</v>
      </c>
      <c r="S129" s="203">
        <f>IF(ISNUMBER('2019'!R129),('2019'!R129/100),"XXX")</f>
        <v>0.84949240000000004</v>
      </c>
      <c r="T129" s="203">
        <f>IF(ISNUMBER('2019'!S129),(1-('2019'!S129/100)),"XXX")</f>
        <v>1</v>
      </c>
      <c r="U129" s="203">
        <f>IF(ISNUMBER('2019'!T129),'2019'!T129,"XXX")</f>
        <v>0.65809528566666653</v>
      </c>
      <c r="V129" s="203">
        <f>IF(ISNUMBER('2019'!U129),'2019'!U129,"XXX")</f>
        <v>0.5</v>
      </c>
      <c r="W129" s="203">
        <f>IF(ISNUMBER('2019'!V129),'2019'!V129,"XXX")</f>
        <v>0.47925043105555554</v>
      </c>
      <c r="X129" s="203">
        <f>IF(ISNUMBER('2019'!W129),'2019'!W129,"XXX")</f>
        <v>0.42573853337777778</v>
      </c>
      <c r="Y129" s="129">
        <f t="shared" si="8"/>
        <v>0.70739221127577867</v>
      </c>
      <c r="Z129" s="202">
        <f>'2019'!X129</f>
        <v>0.83199999999999996</v>
      </c>
      <c r="AA129" s="203">
        <f>('2019'!Y129+2.5)/5</f>
        <v>0.68497729299999999</v>
      </c>
      <c r="AB129" s="196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>
      <c r="A130" s="19" t="s">
        <v>137</v>
      </c>
      <c r="B130" s="19" t="s">
        <v>137</v>
      </c>
      <c r="C130" s="202">
        <f>IF(ISNUMBER('2019'!C130),(1-PRODUCT('2019'!C130,0.1)),"XXX")</f>
        <v>0.83</v>
      </c>
      <c r="D130" s="202">
        <f>IFERROR(IF((LOG(100*'2019'!D130+1)/LOG(100+1))&gt;1,0,(1-(LOG(100*'2019'!D130+1)/LOG(100+1)))), 1)</f>
        <v>1</v>
      </c>
      <c r="E130" s="203">
        <f>IF(ISNUMBER('2019'!E130),IF('2019'!E130/100&gt;1,1,'2019'!E130/100),"XXX")</f>
        <v>0.87249108660988706</v>
      </c>
      <c r="F130" s="202">
        <f>IF(ISNUMBER('2019'!F130),(1-(('2019'!F130-1)/4)),"XXX")</f>
        <v>1</v>
      </c>
      <c r="G130" s="202">
        <f>IF(ISNUMBER('2019'!G130),(1-('2019'!G130/10)),"XXX")</f>
        <v>0.9</v>
      </c>
      <c r="H130" s="195">
        <f t="shared" si="7"/>
        <v>0.92049821732197734</v>
      </c>
      <c r="I130" s="203">
        <f>IF(ISNUMBER('2019'!H130),'2019'!H130,"XXX")</f>
        <v>0.78080241435336462</v>
      </c>
      <c r="J130" s="203">
        <f>IF(ISNUMBER('2019'!I130),'2019'!I130,"XXX")</f>
        <v>0.7853</v>
      </c>
      <c r="K130" s="203">
        <f>IF(ISNUMBER('2019'!J130),IF(('2019'!J130/5)&gt;1,1,'2019'!J130/5),"XXX")</f>
        <v>0.60281000000000007</v>
      </c>
      <c r="L130" s="203">
        <f>IF(ISNUMBER('2019'!K130),'2019'!K130,"XXX")</f>
        <v>0.63355398174999999</v>
      </c>
      <c r="M130" s="203">
        <f>IF(ISNUMBER('2019'!L130),IF(('2019'!L130/5)&gt;1,1,'2019'!L130/5),"XXX")</f>
        <v>1</v>
      </c>
      <c r="N130" s="203">
        <f>IF(ISNUMBER('2019'!M130),(1-('2019'!M130/100)),"XXX")</f>
        <v>0.88338683129999995</v>
      </c>
      <c r="O130" s="203">
        <f>IF(ISNUMBER('2019'!N130),IF(('2019'!N130/10)&gt;1,1,'2019'!N130/10),"XXX")</f>
        <v>1</v>
      </c>
      <c r="P130" s="203">
        <f>IF(ISNUMBER('2019'!O130),('2019'!O130/100),"XXX")</f>
        <v>1</v>
      </c>
      <c r="Q130" s="203" t="str">
        <f>IF(ISNUMBER('2019'!P130),'2019'!P130,"XXX")</f>
        <v>XXX</v>
      </c>
      <c r="R130" s="203">
        <f>IF(ISNUMBER('2019'!Q130),('2019'!Q130/100),"XXX")</f>
        <v>1</v>
      </c>
      <c r="S130" s="203">
        <f>IF(ISNUMBER('2019'!R130),('2019'!R130/100),"XXX")</f>
        <v>0.86332340000000007</v>
      </c>
      <c r="T130" s="203">
        <f>IF(ISNUMBER('2019'!S130),(1-('2019'!S130/100)),"XXX")</f>
        <v>1</v>
      </c>
      <c r="U130" s="203">
        <f>IF(ISNUMBER('2019'!T130),'2019'!T130,"XXX")</f>
        <v>0.6665941927222222</v>
      </c>
      <c r="V130" s="203">
        <f>IF(ISNUMBER('2019'!U130),'2019'!U130,"XXX")</f>
        <v>0.6</v>
      </c>
      <c r="W130" s="203">
        <f>IF(ISNUMBER('2019'!V130),'2019'!V130,"XXX")</f>
        <v>0.60691490000000003</v>
      </c>
      <c r="X130" s="203">
        <f>IF(ISNUMBER('2019'!W130),'2019'!W130,"XXX")</f>
        <v>0.48058048882222215</v>
      </c>
      <c r="Y130" s="129">
        <f t="shared" si="8"/>
        <v>0.80645413805923805</v>
      </c>
      <c r="Z130" s="202">
        <f>'2019'!X130</f>
        <v>0.80600000000000005</v>
      </c>
      <c r="AA130" s="203">
        <f>('2019'!Y130+2.5)/5</f>
        <v>0.70788087839999991</v>
      </c>
      <c r="AB130" s="196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>
      <c r="A131" s="19" t="s">
        <v>138</v>
      </c>
      <c r="B131" s="19" t="s">
        <v>138</v>
      </c>
      <c r="C131" s="202">
        <f>IF(ISNUMBER('2019'!C131),(1-PRODUCT('2019'!C131,0.1)),"XXX")</f>
        <v>0.65999999999999992</v>
      </c>
      <c r="D131" s="202">
        <f>IFERROR(IF((LOG(100*'2019'!D131+1)/LOG(100+1))&gt;1,0,(1-(LOG(100*'2019'!D131+1)/LOG(100+1)))), 1)</f>
        <v>1</v>
      </c>
      <c r="E131" s="203">
        <f>IF(ISNUMBER('2019'!E131),IF('2019'!E131/100&gt;1,1,'2019'!E131/100),"XXX")</f>
        <v>0.42741225442500003</v>
      </c>
      <c r="F131" s="202">
        <f>IF(ISNUMBER('2019'!F131),(1-(('2019'!F131-1)/4)),"XXX")</f>
        <v>0.25</v>
      </c>
      <c r="G131" s="202">
        <f>IF(ISNUMBER('2019'!G131),(1-('2019'!G131/10)),"XXX")</f>
        <v>0.57999999999999996</v>
      </c>
      <c r="H131" s="195">
        <f t="shared" si="7"/>
        <v>0.58348245088499995</v>
      </c>
      <c r="I131" s="203">
        <f>IF(ISNUMBER('2019'!H131),'2019'!H131,"XXX")</f>
        <v>0.68134201879565426</v>
      </c>
      <c r="J131" s="203">
        <f>IF(ISNUMBER('2019'!I131),'2019'!I131,"XXX")</f>
        <v>0.58320000000000005</v>
      </c>
      <c r="K131" s="203">
        <f>IF(ISNUMBER('2019'!J131),IF(('2019'!J131/5)&gt;1,1,'2019'!J131/5),"XXX")</f>
        <v>0.85621199999999997</v>
      </c>
      <c r="L131" s="203">
        <f>IF(ISNUMBER('2019'!K131),'2019'!K131,"XXX")</f>
        <v>0.42685813499999997</v>
      </c>
      <c r="M131" s="203">
        <f>IF(ISNUMBER('2019'!L131),IF(('2019'!L131/5)&gt;1,1,'2019'!L131/5),"XXX")</f>
        <v>1</v>
      </c>
      <c r="N131" s="203">
        <f>IF(ISNUMBER('2019'!M131),(1-('2019'!M131/100)),"XXX")</f>
        <v>0.94307285789999995</v>
      </c>
      <c r="O131" s="203">
        <f>IF(ISNUMBER('2019'!N131),IF(('2019'!N131/10)&gt;1,1,'2019'!N131/10),"XXX")</f>
        <v>0.55000000000000004</v>
      </c>
      <c r="P131" s="203">
        <f>IF(ISNUMBER('2019'!O131),('2019'!O131/100),"XXX")</f>
        <v>0.81499999999999995</v>
      </c>
      <c r="Q131" s="203">
        <f>IF(ISNUMBER('2019'!P131),'2019'!P131,"XXX")</f>
        <v>0.99075117111206057</v>
      </c>
      <c r="R131" s="203">
        <f>IF(ISNUMBER('2019'!Q131),('2019'!Q131/100),"XXX")</f>
        <v>0.32400000000000001</v>
      </c>
      <c r="S131" s="203">
        <f>IF(ISNUMBER('2019'!R131),('2019'!R131/100),"XXX")</f>
        <v>0.83661109999999994</v>
      </c>
      <c r="T131" s="203">
        <f>IF(ISNUMBER('2019'!S131),(1-('2019'!S131/100)),"XXX")</f>
        <v>0.92549999999999999</v>
      </c>
      <c r="U131" s="203">
        <f>IF(ISNUMBER('2019'!T131),'2019'!T131,"XXX")</f>
        <v>0.5418988598333333</v>
      </c>
      <c r="V131" s="203">
        <f>IF(ISNUMBER('2019'!U131),'2019'!U131,"XXX")</f>
        <v>0.43</v>
      </c>
      <c r="W131" s="203">
        <f>IF(ISNUMBER('2019'!V131),'2019'!V131,"XXX")</f>
        <v>0.53122758424074068</v>
      </c>
      <c r="X131" s="203">
        <f>IF(ISNUMBER('2019'!W131),'2019'!W131,"XXX")</f>
        <v>0.59251149495555544</v>
      </c>
      <c r="Y131" s="129">
        <f t="shared" si="8"/>
        <v>0.68926157636483398</v>
      </c>
      <c r="Z131" s="202">
        <f>'2019'!X131</f>
        <v>0.71699999999999997</v>
      </c>
      <c r="AA131" s="203">
        <f>('2019'!Y131+2.5)/5</f>
        <v>0.64206928019999998</v>
      </c>
      <c r="AB131" s="196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>
      <c r="A132" s="19" t="s">
        <v>139</v>
      </c>
      <c r="B132" s="19" t="s">
        <v>139</v>
      </c>
      <c r="C132" s="202">
        <f>IF(ISNUMBER('2019'!C132),(1-PRODUCT('2019'!C132,0.1)),"XXX")</f>
        <v>5.9999999999999942E-2</v>
      </c>
      <c r="D132" s="202">
        <f>IFERROR(IF((LOG(100*'2019'!D132+1)/LOG(100+1))&gt;1,0,(1-(LOG(100*'2019'!D132+1)/LOG(100+1)))), 1)</f>
        <v>0.32330283783440117</v>
      </c>
      <c r="E132" s="203" t="str">
        <f>IF(ISNUMBER('2019'!E132),IF('2019'!E132/100&gt;1,1,'2019'!E132/100),"XXX")</f>
        <v>XXX</v>
      </c>
      <c r="F132" s="202">
        <f>IF(ISNUMBER('2019'!F132),(1-(('2019'!F132-1)/4)),"XXX")</f>
        <v>0.25</v>
      </c>
      <c r="G132" s="202">
        <f>IF(ISNUMBER('2019'!G132),(1-('2019'!G132/10)),"XXX")</f>
        <v>6.9999999999999951E-2</v>
      </c>
      <c r="H132" s="195">
        <f t="shared" ref="H132:H156" si="14">AVERAGE(C132:G132)</f>
        <v>0.17582570945860027</v>
      </c>
      <c r="I132" s="203" t="str">
        <f>IF(ISNUMBER('2019'!H132),'2019'!H132,"XXX")</f>
        <v>XXX</v>
      </c>
      <c r="J132" s="203">
        <f>IF(ISNUMBER('2019'!I132),'2019'!I132,"XXX")</f>
        <v>6.5199999999999994E-2</v>
      </c>
      <c r="K132" s="203">
        <f>IF(ISNUMBER('2019'!J132),IF(('2019'!J132/5)&gt;1,1,'2019'!J132/5),"XXX")</f>
        <v>0.15002200000000002</v>
      </c>
      <c r="L132" s="203" t="str">
        <f>IF(ISNUMBER('2019'!K132),'2019'!K132,"XXX")</f>
        <v>XXX</v>
      </c>
      <c r="M132" s="203">
        <f>IF(ISNUMBER('2019'!L132),IF(('2019'!L132/5)&gt;1,1,'2019'!L132/5),"XXX")</f>
        <v>0.197003018</v>
      </c>
      <c r="N132" s="203">
        <f>IF(ISNUMBER('2019'!M132),(1-('2019'!M132/100)),"XXX")</f>
        <v>0.76472414020000001</v>
      </c>
      <c r="O132" s="203" t="str">
        <f>IF(ISNUMBER('2019'!N132),IF(('2019'!N132/10)&gt;1,1,'2019'!N132/10),"XXX")</f>
        <v>XXX</v>
      </c>
      <c r="P132" s="203">
        <f>IF(ISNUMBER('2019'!O132),('2019'!O132/100),"XXX")</f>
        <v>0</v>
      </c>
      <c r="Q132" s="203" t="str">
        <f>IF(ISNUMBER('2019'!P132),'2019'!P132,"XXX")</f>
        <v>XXX</v>
      </c>
      <c r="R132" s="203">
        <f>IF(ISNUMBER('2019'!Q132),('2019'!Q132/100),"XXX")</f>
        <v>0.16399999999999998</v>
      </c>
      <c r="S132" s="203">
        <f>IF(ISNUMBER('2019'!R132),('2019'!R132/100),"XXX")</f>
        <v>9.237534E-2</v>
      </c>
      <c r="T132" s="203" t="str">
        <f>IF(ISNUMBER('2019'!S132),(1-('2019'!S132/100)),"XXX")</f>
        <v>XXX</v>
      </c>
      <c r="U132" s="203" t="str">
        <f>IF(ISNUMBER('2019'!T132),'2019'!T132,"XXX")</f>
        <v>XXX</v>
      </c>
      <c r="V132" s="203" t="str">
        <f>IF(ISNUMBER('2019'!U132),'2019'!U132,"XXX")</f>
        <v>XXX</v>
      </c>
      <c r="W132" s="203" t="str">
        <f>IF(ISNUMBER('2019'!V132),'2019'!V132,"XXX")</f>
        <v>XXX</v>
      </c>
      <c r="X132" s="203" t="str">
        <f>IF(ISNUMBER('2019'!W132),'2019'!W132,"XXX")</f>
        <v>XXX</v>
      </c>
      <c r="Y132" s="129">
        <f t="shared" si="8"/>
        <v>0.15874348651666667</v>
      </c>
      <c r="Z132" s="202">
        <f>'2019'!X132</f>
        <v>0.17399999999999999</v>
      </c>
      <c r="AA132" s="203">
        <f>('2019'!Y132+2.5)/5</f>
        <v>0.122693634</v>
      </c>
      <c r="AB132" s="196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>
      <c r="A133" s="19" t="s">
        <v>140</v>
      </c>
      <c r="B133" s="19" t="s">
        <v>140</v>
      </c>
      <c r="C133" s="202">
        <f>IF(ISNUMBER('2019'!C133),(1-PRODUCT('2019'!C133,0.1)),"XXX")</f>
        <v>0.8</v>
      </c>
      <c r="D133" s="202">
        <f>IFERROR(IF((LOG(100*'2019'!D133+1)/LOG(100+1))&gt;1,0,(1-(LOG(100*'2019'!D133+1)/LOG(100+1)))), 1)</f>
        <v>1</v>
      </c>
      <c r="E133" s="203">
        <f>IF(ISNUMBER('2019'!E133),IF('2019'!E133/100&gt;1,1,'2019'!E133/100),"XXX")</f>
        <v>0.91850102752161022</v>
      </c>
      <c r="F133" s="202">
        <f>IF(ISNUMBER('2019'!F133),(1-(('2019'!F133-1)/4)),"XXX")</f>
        <v>0.75</v>
      </c>
      <c r="G133" s="202">
        <f>IF(ISNUMBER('2019'!G133),(1-('2019'!G133/10)),"XXX")</f>
        <v>0.88</v>
      </c>
      <c r="H133" s="195">
        <f t="shared" si="14"/>
        <v>0.86970020550432214</v>
      </c>
      <c r="I133" s="203">
        <f>IF(ISNUMBER('2019'!H133),'2019'!H133,"XXX")</f>
        <v>0.90305142962994789</v>
      </c>
      <c r="J133" s="203">
        <f>IF(ISNUMBER('2019'!I133),'2019'!I133,"XXX")</f>
        <v>0.85309999999999997</v>
      </c>
      <c r="K133" s="203">
        <f>IF(ISNUMBER('2019'!J133),IF(('2019'!J133/5)&gt;1,1,'2019'!J133/5),"XXX")</f>
        <v>0.53897200000000001</v>
      </c>
      <c r="L133" s="203">
        <f>IF(ISNUMBER('2019'!K133),'2019'!K133,"XXX")</f>
        <v>0.65301787458333338</v>
      </c>
      <c r="M133" s="203">
        <f>IF(ISNUMBER('2019'!L133),IF(('2019'!L133/5)&gt;1,1,'2019'!L133/5),"XXX")</f>
        <v>1</v>
      </c>
      <c r="N133" s="203">
        <f>IF(ISNUMBER('2019'!M133),(1-('2019'!M133/100)),"XXX")</f>
        <v>0.78188545229999995</v>
      </c>
      <c r="O133" s="203">
        <f>IF(ISNUMBER('2019'!N133),IF(('2019'!N133/10)&gt;1,1,'2019'!N133/10),"XXX")</f>
        <v>1</v>
      </c>
      <c r="P133" s="203">
        <f>IF(ISNUMBER('2019'!O133),('2019'!O133/100),"XXX")</f>
        <v>0.98199999999999998</v>
      </c>
      <c r="Q133" s="203" t="str">
        <f>IF(ISNUMBER('2019'!P133),'2019'!P133,"XXX")</f>
        <v>XXX</v>
      </c>
      <c r="R133" s="203">
        <f>IF(ISNUMBER('2019'!Q133),('2019'!Q133/100),"XXX")</f>
        <v>0.45</v>
      </c>
      <c r="S133" s="203">
        <f>IF(ISNUMBER('2019'!R133),('2019'!R133/100),"XXX")</f>
        <v>0.84320899999999999</v>
      </c>
      <c r="T133" s="203">
        <f>IF(ISNUMBER('2019'!S133),(1-('2019'!S133/100)),"XXX")</f>
        <v>1</v>
      </c>
      <c r="U133" s="203">
        <f>IF(ISNUMBER('2019'!T133),'2019'!T133,"XXX")</f>
        <v>0.67021687827777765</v>
      </c>
      <c r="V133" s="203">
        <f>IF(ISNUMBER('2019'!U133),'2019'!U133,"XXX")</f>
        <v>0.57999999999999996</v>
      </c>
      <c r="W133" s="203">
        <f>IF(ISNUMBER('2019'!V133),'2019'!V133,"XXX")</f>
        <v>0.58076080127777774</v>
      </c>
      <c r="X133" s="203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202">
        <f>'2019'!X133</f>
        <v>0.874</v>
      </c>
      <c r="AA133" s="203">
        <f>('2019'!Y133+2.5)/5</f>
        <v>0.71945178500000007</v>
      </c>
      <c r="AB133" s="196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>
      <c r="A134" s="19" t="s">
        <v>141</v>
      </c>
      <c r="B134" s="19" t="s">
        <v>141</v>
      </c>
      <c r="C134" s="202">
        <f>IF(ISNUMBER('2019'!C134),(1-PRODUCT('2019'!C134,0.1)),"XXX")</f>
        <v>0.37</v>
      </c>
      <c r="D134" s="202">
        <f>IFERROR(IF((LOG(100*'2019'!D134+1)/LOG(100+1))&gt;1,0,(1-(LOG(100*'2019'!D134+1)/LOG(100+1)))), 1)</f>
        <v>1</v>
      </c>
      <c r="E134" s="203">
        <f>IF(ISNUMBER('2019'!E134),IF('2019'!E134/100&gt;1,1,'2019'!E134/100),"XXX")</f>
        <v>0.73462246016031074</v>
      </c>
      <c r="F134" s="202">
        <f>IF(ISNUMBER('2019'!F134),(1-(('2019'!F134-1)/4)),"XXX")</f>
        <v>0.75</v>
      </c>
      <c r="G134" s="202">
        <f>IF(ISNUMBER('2019'!G134),(1-('2019'!G134/10)),"XXX")</f>
        <v>0.15999999999999992</v>
      </c>
      <c r="H134" s="195">
        <f t="shared" si="14"/>
        <v>0.60292449203206222</v>
      </c>
      <c r="I134" s="203">
        <f>IF(ISNUMBER('2019'!H134),'2019'!H134,"XXX")</f>
        <v>0.69234932222493928</v>
      </c>
      <c r="J134" s="203">
        <f>IF(ISNUMBER('2019'!I134),'2019'!I134,"XXX")</f>
        <v>0.52890000000000004</v>
      </c>
      <c r="K134" s="203">
        <f>IF(ISNUMBER('2019'!J134),IF(('2019'!J134/5)&gt;1,1,'2019'!J134/5),"XXX")</f>
        <v>0.32117000000000001</v>
      </c>
      <c r="L134" s="203">
        <f>IF(ISNUMBER('2019'!K134),'2019'!K134,"XXX")</f>
        <v>0.58033763966666674</v>
      </c>
      <c r="M134" s="203">
        <f>IF(ISNUMBER('2019'!L134),IF(('2019'!L134/5)&gt;1,1,'2019'!L134/5),"XXX")</f>
        <v>0.38531310600000002</v>
      </c>
      <c r="N134" s="203">
        <f>IF(ISNUMBER('2019'!M134),(1-('2019'!M134/100)),"XXX")</f>
        <v>0.54363399509999999</v>
      </c>
      <c r="O134" s="203">
        <f>IF(ISNUMBER('2019'!N134),IF(('2019'!N134/10)&gt;1,1,'2019'!N134/10),"XXX")</f>
        <v>0.32</v>
      </c>
      <c r="P134" s="203">
        <f>IF(ISNUMBER('2019'!O134),('2019'!O134/100),"XXX")</f>
        <v>0.35700000000000004</v>
      </c>
      <c r="Q134" s="203">
        <f>IF(ISNUMBER('2019'!P134),'2019'!P134,"XXX")</f>
        <v>0.10237623453140259</v>
      </c>
      <c r="R134" s="203">
        <f>IF(ISNUMBER('2019'!Q134),('2019'!Q134/100),"XXX")</f>
        <v>0.16</v>
      </c>
      <c r="S134" s="203">
        <f>IF(ISNUMBER('2019'!R134),('2019'!R134/100),"XXX")</f>
        <v>0.58205470000000004</v>
      </c>
      <c r="T134" s="203">
        <f>IF(ISNUMBER('2019'!S134),(1-('2019'!S134/100)),"XXX")</f>
        <v>0.99760000000000004</v>
      </c>
      <c r="U134" s="203">
        <f>IF(ISNUMBER('2019'!T134),'2019'!T134,"XXX")</f>
        <v>0.37393803594444441</v>
      </c>
      <c r="V134" s="203">
        <f>IF(ISNUMBER('2019'!U134),'2019'!U134,"XXX")</f>
        <v>0.38</v>
      </c>
      <c r="W134" s="203">
        <f>IF(ISNUMBER('2019'!V134),'2019'!V134,"XXX")</f>
        <v>0.48057763664814812</v>
      </c>
      <c r="X134" s="203">
        <f>IF(ISNUMBER('2019'!W134),'2019'!W134,"XXX")</f>
        <v>0.47960817817777773</v>
      </c>
      <c r="Y134" s="129">
        <f t="shared" si="31"/>
        <v>0.45530367801833621</v>
      </c>
      <c r="Z134" s="202">
        <f>'2019'!X134</f>
        <v>0.59399999999999997</v>
      </c>
      <c r="AA134" s="203">
        <f>('2019'!Y134+2.5)/5</f>
        <v>0.49741891179999997</v>
      </c>
      <c r="AB134" s="196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>
      <c r="A135" s="19" t="s">
        <v>142</v>
      </c>
      <c r="B135" s="19" t="s">
        <v>142</v>
      </c>
      <c r="C135" s="202">
        <f>IF(ISNUMBER('2019'!C135),(1-PRODUCT('2019'!C135,0.1)),"XXX")</f>
        <v>0.10999999999999988</v>
      </c>
      <c r="D135" s="202">
        <f>IFERROR(IF((LOG(100*'2019'!D135+1)/LOG(100+1))&gt;1,0,(1-(LOG(100*'2019'!D135+1)/LOG(100+1)))), 1)</f>
        <v>0.77529172231609089</v>
      </c>
      <c r="E135" s="203" t="str">
        <f>IF(ISNUMBER('2019'!E135),IF('2019'!E135/100&gt;1,1,'2019'!E135/100),"XXX")</f>
        <v>XXX</v>
      </c>
      <c r="F135" s="202">
        <f>IF(ISNUMBER('2019'!F135),(1-(('2019'!F135-1)/4)),"XXX")</f>
        <v>0.25</v>
      </c>
      <c r="G135" s="202">
        <f>IF(ISNUMBER('2019'!G135),(1-('2019'!G135/10)),"XXX")</f>
        <v>5.9999999999999942E-2</v>
      </c>
      <c r="H135" s="195">
        <f t="shared" si="14"/>
        <v>0.29882293057902265</v>
      </c>
      <c r="I135" s="203" t="str">
        <f>IF(ISNUMBER('2019'!H135),'2019'!H135,"XXX")</f>
        <v>XXX</v>
      </c>
      <c r="J135" s="203">
        <f>IF(ISNUMBER('2019'!I135),'2019'!I135,"XXX")</f>
        <v>0.28439999999999999</v>
      </c>
      <c r="K135" s="203" t="str">
        <f>IF(ISNUMBER('2019'!J135),IF(('2019'!J135/5)&gt;1,1,'2019'!J135/5),"XXX")</f>
        <v>XXX</v>
      </c>
      <c r="L135" s="203" t="str">
        <f>IF(ISNUMBER('2019'!K135),'2019'!K135,"XXX")</f>
        <v>XXX</v>
      </c>
      <c r="M135" s="203">
        <f>IF(ISNUMBER('2019'!L135),IF(('2019'!L135/5)&gt;1,1,'2019'!L135/5),"XXX")</f>
        <v>0.20752532399999998</v>
      </c>
      <c r="N135" s="203">
        <f>IF(ISNUMBER('2019'!M135),(1-('2019'!M135/100)),"XXX")</f>
        <v>0.32616577149999992</v>
      </c>
      <c r="O135" s="203">
        <f>IF(ISNUMBER('2019'!N135),IF(('2019'!N135/10)&gt;1,1,'2019'!N135/10),"XXX")</f>
        <v>6.9999999999999993E-2</v>
      </c>
      <c r="P135" s="203">
        <f>IF(ISNUMBER('2019'!O135),('2019'!O135/100),"XXX")</f>
        <v>9.4E-2</v>
      </c>
      <c r="Q135" s="203">
        <f>IF(ISNUMBER('2019'!P135),'2019'!P135,"XXX")</f>
        <v>0.19439363479614258</v>
      </c>
      <c r="R135" s="203">
        <f>IF(ISNUMBER('2019'!Q135),('2019'!Q135/100),"XXX")</f>
        <v>7.4999999999999997E-2</v>
      </c>
      <c r="S135" s="203">
        <f>IF(ISNUMBER('2019'!R135),('2019'!R135/100),"XXX")</f>
        <v>0.47261530000000002</v>
      </c>
      <c r="T135" s="203">
        <f>IF(ISNUMBER('2019'!S135),(1-('2019'!S135/100)),"XXX")</f>
        <v>0.90249999999999997</v>
      </c>
      <c r="U135" s="203" t="str">
        <f>IF(ISNUMBER('2019'!T135),'2019'!T135,"XXX")</f>
        <v>XXX</v>
      </c>
      <c r="V135" s="203" t="str">
        <f>IF(ISNUMBER('2019'!U135),'2019'!U135,"XXX")</f>
        <v>XXX</v>
      </c>
      <c r="W135" s="203" t="str">
        <f>IF(ISNUMBER('2019'!V135),'2019'!V135,"XXX")</f>
        <v>XXX</v>
      </c>
      <c r="X135" s="203" t="str">
        <f>IF(ISNUMBER('2019'!W135),'2019'!W135,"XXX")</f>
        <v>XXX</v>
      </c>
      <c r="Y135" s="129">
        <f t="shared" si="31"/>
        <v>0.29110000302961425</v>
      </c>
      <c r="Z135" s="202">
        <f>'2019'!X135</f>
        <v>0.217</v>
      </c>
      <c r="AA135" s="203">
        <f>('2019'!Y135+2.5)/5</f>
        <v>0.18899862760000002</v>
      </c>
      <c r="AB135" s="196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>
      <c r="A136" s="19" t="s">
        <v>143</v>
      </c>
      <c r="B136" s="19" t="s">
        <v>143</v>
      </c>
      <c r="C136" s="202">
        <f>IF(ISNUMBER('2019'!C136),(1-PRODUCT('2019'!C136,0.1)),"XXX")</f>
        <v>0.91</v>
      </c>
      <c r="D136" s="202">
        <f>IFERROR(IF((LOG(100*'2019'!D136+1)/LOG(100+1))&gt;1,0,(1-(LOG(100*'2019'!D136+1)/LOG(100+1)))), 1)</f>
        <v>1</v>
      </c>
      <c r="E136" s="203">
        <f>IF(ISNUMBER('2019'!E136),IF('2019'!E136/100&gt;1,1,'2019'!E136/100),"XXX")</f>
        <v>0.83922243032556509</v>
      </c>
      <c r="F136" s="202">
        <f>IF(ISNUMBER('2019'!F136),(1-(('2019'!F136-1)/4)),"XXX")</f>
        <v>1</v>
      </c>
      <c r="G136" s="202">
        <f>IF(ISNUMBER('2019'!G136),(1-('2019'!G136/10)),"XXX")</f>
        <v>0.91</v>
      </c>
      <c r="H136" s="195">
        <f t="shared" si="14"/>
        <v>0.93184448606511305</v>
      </c>
      <c r="I136" s="203">
        <f>IF(ISNUMBER('2019'!H136),'2019'!H136,"XXX")</f>
        <v>0.84008917599294497</v>
      </c>
      <c r="J136" s="203">
        <f>IF(ISNUMBER('2019'!I136),'2019'!I136,"XXX")</f>
        <v>0.96250000000000002</v>
      </c>
      <c r="K136" s="203">
        <f>IF(ISNUMBER('2019'!J136),IF(('2019'!J136/5)&gt;1,1,'2019'!J136/5),"XXX")</f>
        <v>0.802732</v>
      </c>
      <c r="L136" s="203">
        <f>IF(ISNUMBER('2019'!K136),'2019'!K136,"XXX")</f>
        <v>0.82757831025000006</v>
      </c>
      <c r="M136" s="203">
        <f>IF(ISNUMBER('2019'!L136),IF(('2019'!L136/5)&gt;1,1,'2019'!L136/5),"XXX")</f>
        <v>1</v>
      </c>
      <c r="N136" s="203">
        <f>IF(ISNUMBER('2019'!M136),(1-('2019'!M136/100)),"XXX")</f>
        <v>0.86123618130000001</v>
      </c>
      <c r="O136" s="203">
        <f>IF(ISNUMBER('2019'!N136),IF(('2019'!N136/10)&gt;1,1,'2019'!N136/10),"XXX")</f>
        <v>1</v>
      </c>
      <c r="P136" s="203">
        <f>IF(ISNUMBER('2019'!O136),('2019'!O136/100),"XXX")</f>
        <v>1</v>
      </c>
      <c r="Q136" s="203">
        <f>IF(ISNUMBER('2019'!P136),'2019'!P136,"XXX")</f>
        <v>1</v>
      </c>
      <c r="R136" s="203">
        <f>IF(ISNUMBER('2019'!Q136),('2019'!Q136/100),"XXX")</f>
        <v>1</v>
      </c>
      <c r="S136" s="203">
        <f>IF(ISNUMBER('2019'!R136),('2019'!R136/100),"XXX")</f>
        <v>0.90157900000000002</v>
      </c>
      <c r="T136" s="203">
        <f>IF(ISNUMBER('2019'!S136),(1-('2019'!S136/100)),"XXX")</f>
        <v>1</v>
      </c>
      <c r="U136" s="203">
        <f>IF(ISNUMBER('2019'!T136),'2019'!T136,"XXX")</f>
        <v>0.81303331588888883</v>
      </c>
      <c r="V136" s="203">
        <f>IF(ISNUMBER('2019'!U136),'2019'!U136,"XXX")</f>
        <v>0.85</v>
      </c>
      <c r="W136" s="203">
        <f>IF(ISNUMBER('2019'!V136),'2019'!V136,"XXX")</f>
        <v>0.64920784807407406</v>
      </c>
      <c r="X136" s="203">
        <f>IF(ISNUMBER('2019'!W136),'2019'!W136,"XXX")</f>
        <v>0.69295030168888883</v>
      </c>
      <c r="Y136" s="129">
        <f t="shared" si="31"/>
        <v>0.88755663332467483</v>
      </c>
      <c r="Z136" s="202">
        <f>'2019'!X136</f>
        <v>0.90800000000000003</v>
      </c>
      <c r="AA136" s="203">
        <f>('2019'!Y136+2.5)/5</f>
        <v>0.82268671980000008</v>
      </c>
      <c r="AB136" s="196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>
      <c r="A137" s="19" t="s">
        <v>144</v>
      </c>
      <c r="B137" s="19" t="s">
        <v>144</v>
      </c>
      <c r="C137" s="202">
        <f>IF(ISNUMBER('2019'!C137),(1-PRODUCT('2019'!C137,0.1)),"XXX")</f>
        <v>0.93</v>
      </c>
      <c r="D137" s="202">
        <f>IFERROR(IF((LOG(100*'2019'!D137+1)/LOG(100+1))&gt;1,0,(1-(LOG(100*'2019'!D137+1)/LOG(100+1)))), 1)</f>
        <v>1</v>
      </c>
      <c r="E137" s="203">
        <f>IF(ISNUMBER('2019'!E137),IF('2019'!E137/100&gt;1,1,'2019'!E137/100),"XXX")</f>
        <v>0.93817567105833333</v>
      </c>
      <c r="F137" s="202">
        <f>IF(ISNUMBER('2019'!F137),(1-(('2019'!F137-1)/4)),"XXX")</f>
        <v>1</v>
      </c>
      <c r="G137" s="202">
        <f>IF(ISNUMBER('2019'!G137),(1-('2019'!G137/10)),"XXX")</f>
        <v>0.86</v>
      </c>
      <c r="H137" s="195">
        <f t="shared" si="14"/>
        <v>0.94563513421166667</v>
      </c>
      <c r="I137" s="203">
        <f>IF(ISNUMBER('2019'!H137),'2019'!H137,"XXX")</f>
        <v>0.93162174888624461</v>
      </c>
      <c r="J137" s="203">
        <f>IF(ISNUMBER('2019'!I137),'2019'!I137,"XXX")</f>
        <v>0.94820000000000004</v>
      </c>
      <c r="K137" s="203">
        <f>IF(ISNUMBER('2019'!J137),IF(('2019'!J137/5)&gt;1,1,'2019'!J137/5),"XXX")</f>
        <v>0.65383999999999998</v>
      </c>
      <c r="L137" s="203">
        <f>IF(ISNUMBER('2019'!K137),'2019'!K137,"XXX")</f>
        <v>0.86271133416666668</v>
      </c>
      <c r="M137" s="203">
        <f>IF(ISNUMBER('2019'!L137),IF(('2019'!L137/5)&gt;1,1,'2019'!L137/5),"XXX")</f>
        <v>0.72512731600000002</v>
      </c>
      <c r="N137" s="203">
        <f>IF(ISNUMBER('2019'!M137),(1-('2019'!M137/100)),"XXX")</f>
        <v>0.7470681763</v>
      </c>
      <c r="O137" s="203">
        <f>IF(ISNUMBER('2019'!N137),IF(('2019'!N137/10)&gt;1,1,'2019'!N137/10),"XXX")</f>
        <v>1</v>
      </c>
      <c r="P137" s="203">
        <f>IF(ISNUMBER('2019'!O137),('2019'!O137/100),"XXX")</f>
        <v>1</v>
      </c>
      <c r="Q137" s="203">
        <f>IF(ISNUMBER('2019'!P137),'2019'!P137,"XXX")</f>
        <v>1</v>
      </c>
      <c r="R137" s="203">
        <f>IF(ISNUMBER('2019'!Q137),('2019'!Q137/100),"XXX")</f>
        <v>0.70200000000000007</v>
      </c>
      <c r="S137" s="203">
        <f>IF(ISNUMBER('2019'!R137),('2019'!R137/100),"XXX")</f>
        <v>0.8562613</v>
      </c>
      <c r="T137" s="203">
        <f>IF(ISNUMBER('2019'!S137),(1-('2019'!S137/100)),"XXX")</f>
        <v>1</v>
      </c>
      <c r="U137" s="203">
        <f>IF(ISNUMBER('2019'!T137),'2019'!T137,"XXX")</f>
        <v>0.85662254755555567</v>
      </c>
      <c r="V137" s="203">
        <f>IF(ISNUMBER('2019'!U137),'2019'!U137,"XXX")</f>
        <v>0.85</v>
      </c>
      <c r="W137" s="203">
        <f>IF(ISNUMBER('2019'!V137),'2019'!V137,"XXX")</f>
        <v>0.72865090546296285</v>
      </c>
      <c r="X137" s="203">
        <f>IF(ISNUMBER('2019'!W137),'2019'!W137,"XXX")</f>
        <v>0.7600435150888889</v>
      </c>
      <c r="Y137" s="129">
        <f t="shared" si="31"/>
        <v>0.85138417771626995</v>
      </c>
      <c r="Z137" s="202">
        <f>'2019'!X137</f>
        <v>0.89700000000000002</v>
      </c>
      <c r="AA137" s="203">
        <f>('2019'!Y137+2.5)/5</f>
        <v>0.81014943119999994</v>
      </c>
      <c r="AB137" s="196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>
      <c r="A138" s="19" t="s">
        <v>145</v>
      </c>
      <c r="B138" s="19" t="s">
        <v>145</v>
      </c>
      <c r="C138" s="202">
        <f>IF(ISNUMBER('2019'!C138),(1-PRODUCT('2019'!C138,0.1)),"XXX")</f>
        <v>0.47</v>
      </c>
      <c r="D138" s="202">
        <f>IFERROR(IF((LOG(100*'2019'!D138+1)/LOG(100+1))&gt;1,0,(1-(LOG(100*'2019'!D138+1)/LOG(100+1)))), 1)</f>
        <v>1</v>
      </c>
      <c r="E138" s="203">
        <f>IF(ISNUMBER('2019'!E138),IF('2019'!E138/100&gt;1,1,'2019'!E138/100),"XXX")</f>
        <v>0.79517398713997178</v>
      </c>
      <c r="F138" s="202">
        <f>IF(ISNUMBER('2019'!F138),(1-(('2019'!F138-1)/4)),"XXX")</f>
        <v>0.5</v>
      </c>
      <c r="G138" s="202">
        <f>IF(ISNUMBER('2019'!G138),(1-('2019'!G138/10)),"XXX")</f>
        <v>0.14000000000000001</v>
      </c>
      <c r="H138" s="195">
        <f t="shared" si="14"/>
        <v>0.58103479742799435</v>
      </c>
      <c r="I138" s="203">
        <f>IF(ISNUMBER('2019'!H138),'2019'!H138,"XXX")</f>
        <v>0.60613967462564788</v>
      </c>
      <c r="J138" s="203">
        <f>IF(ISNUMBER('2019'!I138),'2019'!I138,"XXX")</f>
        <v>0.34960000000000002</v>
      </c>
      <c r="K138" s="203" t="str">
        <f>IF(ISNUMBER('2019'!J138),IF(('2019'!J138/5)&gt;1,1,'2019'!J138/5),"XXX")</f>
        <v>XXX</v>
      </c>
      <c r="L138" s="203">
        <f>IF(ISNUMBER('2019'!K138),'2019'!K138,"XXX")</f>
        <v>0.61106173195833324</v>
      </c>
      <c r="M138" s="203">
        <f>IF(ISNUMBER('2019'!L138),IF(('2019'!L138/5)&gt;1,1,'2019'!L138/5),"XXX")</f>
        <v>0.388166236</v>
      </c>
      <c r="N138" s="203">
        <f>IF(ISNUMBER('2019'!M138),(1-('2019'!M138/100)),"XXX")</f>
        <v>0.28777000429999999</v>
      </c>
      <c r="O138" s="203">
        <f>IF(ISNUMBER('2019'!N138),IF(('2019'!N138/10)&gt;1,1,'2019'!N138/10),"XXX")</f>
        <v>0.4</v>
      </c>
      <c r="P138" s="203">
        <f>IF(ISNUMBER('2019'!O138),('2019'!O138/100),"XXX")</f>
        <v>0.93700000000000006</v>
      </c>
      <c r="Q138" s="203">
        <f>IF(ISNUMBER('2019'!P138),'2019'!P138,"XXX")</f>
        <v>0.1490084171295166</v>
      </c>
      <c r="R138" s="203">
        <f>IF(ISNUMBER('2019'!Q138),('2019'!Q138/100),"XXX")</f>
        <v>7.4999999999999997E-2</v>
      </c>
      <c r="S138" s="203">
        <f>IF(ISNUMBER('2019'!R138),('2019'!R138/100),"XXX")</f>
        <v>0.72006020000000004</v>
      </c>
      <c r="T138" s="203">
        <f>IF(ISNUMBER('2019'!S138),(1-('2019'!S138/100)),"XXX")</f>
        <v>0.98080000000000001</v>
      </c>
      <c r="U138" s="203">
        <f>IF(ISNUMBER('2019'!T138),'2019'!T138,"XXX")</f>
        <v>0.46733588638888895</v>
      </c>
      <c r="V138" s="203">
        <f>IF(ISNUMBER('2019'!U138),'2019'!U138,"XXX")</f>
        <v>0.25</v>
      </c>
      <c r="W138" s="203">
        <f>IF(ISNUMBER('2019'!V138),'2019'!V138,"XXX")</f>
        <v>0.53238187898148137</v>
      </c>
      <c r="X138" s="203">
        <f>IF(ISNUMBER('2019'!W138),'2019'!W138,"XXX")</f>
        <v>0.50960659317777779</v>
      </c>
      <c r="Y138" s="129">
        <f t="shared" si="31"/>
        <v>0.49218702215749865</v>
      </c>
      <c r="Z138" s="202">
        <f>'2019'!X138</f>
        <v>0.16800000000000001</v>
      </c>
      <c r="AA138" s="203">
        <f>('2019'!Y138+2.5)/5</f>
        <v>0.16052510739999998</v>
      </c>
      <c r="AB138" s="196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>
      <c r="A139" s="19" t="s">
        <v>146</v>
      </c>
      <c r="B139" s="19" t="s">
        <v>146</v>
      </c>
      <c r="C139" s="202">
        <f>IF(ISNUMBER('2019'!C139),(1-PRODUCT('2019'!C139,0.1)),"XXX")</f>
        <v>0.27999999999999992</v>
      </c>
      <c r="D139" s="202">
        <f>IFERROR(IF((LOG(100*'2019'!D139+1)/LOG(100+1))&gt;1,0,(1-(LOG(100*'2019'!D139+1)/LOG(100+1)))), 1)</f>
        <v>0.98311733508126897</v>
      </c>
      <c r="E139" s="203">
        <f>IF(ISNUMBER('2019'!E139),IF('2019'!E139/100&gt;1,1,'2019'!E139/100),"XXX")</f>
        <v>0.71904899993121463</v>
      </c>
      <c r="F139" s="202">
        <f>IF(ISNUMBER('2019'!F139),(1-(('2019'!F139-1)/4)),"XXX")</f>
        <v>0.5</v>
      </c>
      <c r="G139" s="202">
        <f>IF(ISNUMBER('2019'!G139),(1-('2019'!G139/10)),"XXX")</f>
        <v>0.36</v>
      </c>
      <c r="H139" s="195">
        <f t="shared" si="14"/>
        <v>0.56843326700249663</v>
      </c>
      <c r="I139" s="203">
        <f>IF(ISNUMBER('2019'!H139),'2019'!H139,"XXX")</f>
        <v>0.44923129470578471</v>
      </c>
      <c r="J139" s="203">
        <f>IF(ISNUMBER('2019'!I139),'2019'!I139,"XXX")</f>
        <v>0.24299999999999999</v>
      </c>
      <c r="K139" s="203">
        <f>IF(ISNUMBER('2019'!J139),IF(('2019'!J139/5)&gt;1,1,'2019'!J139/5),"XXX")</f>
        <v>0.45640800000000004</v>
      </c>
      <c r="L139" s="203">
        <f>IF(ISNUMBER('2019'!K139),'2019'!K139,"XXX")</f>
        <v>0.24100177291666663</v>
      </c>
      <c r="M139" s="203">
        <f>IF(ISNUMBER('2019'!L139),IF(('2019'!L139/5)&gt;1,1,'2019'!L139/5),"XXX")</f>
        <v>0.31298019799999999</v>
      </c>
      <c r="N139" s="203">
        <f>IF(ISNUMBER('2019'!M139),(1-('2019'!M139/100)),"XXX")</f>
        <v>0.77848716740000001</v>
      </c>
      <c r="O139" s="203">
        <f>IF(ISNUMBER('2019'!N139),IF(('2019'!N139/10)&gt;1,1,'2019'!N139/10),"XXX")</f>
        <v>0.16999999999999998</v>
      </c>
      <c r="P139" s="203">
        <f>IF(ISNUMBER('2019'!O139),('2019'!O139/100),"XXX")</f>
        <v>5.5E-2</v>
      </c>
      <c r="Q139" s="203">
        <f>IF(ISNUMBER('2019'!P139),'2019'!P139,"XXX")</f>
        <v>3.066449463367462E-2</v>
      </c>
      <c r="R139" s="203">
        <f>IF(ISNUMBER('2019'!Q139),('2019'!Q139/100),"XXX")</f>
        <v>0.03</v>
      </c>
      <c r="S139" s="203">
        <f>IF(ISNUMBER('2019'!R139),('2019'!R139/100),"XXX")</f>
        <v>0.15799360000000001</v>
      </c>
      <c r="T139" s="203">
        <f>IF(ISNUMBER('2019'!S139),(1-('2019'!S139/100)),"XXX")</f>
        <v>0.51159999999999994</v>
      </c>
      <c r="U139" s="203">
        <f>IF(ISNUMBER('2019'!T139),'2019'!T139,"XXX")</f>
        <v>0.43314652972222212</v>
      </c>
      <c r="V139" s="203">
        <f>IF(ISNUMBER('2019'!U139),'2019'!U139,"XXX")</f>
        <v>0.36</v>
      </c>
      <c r="W139" s="203">
        <f>IF(ISNUMBER('2019'!V139),'2019'!V139,"XXX")</f>
        <v>0.47065710583333326</v>
      </c>
      <c r="X139" s="203">
        <f>IF(ISNUMBER('2019'!W139),'2019'!W139,"XXX")</f>
        <v>0.53454436857777776</v>
      </c>
      <c r="Y139" s="129">
        <f t="shared" si="31"/>
        <v>0.32716965823684119</v>
      </c>
      <c r="Z139" s="202">
        <f>'2019'!X139</f>
        <v>0.377</v>
      </c>
      <c r="AA139" s="203">
        <f>('2019'!Y139+2.5)/5</f>
        <v>0.41211944220000002</v>
      </c>
      <c r="AB139" s="196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>
      <c r="A140" s="19" t="s">
        <v>147</v>
      </c>
      <c r="B140" s="19" t="s">
        <v>147</v>
      </c>
      <c r="C140" s="202">
        <f>IF(ISNUMBER('2019'!C140),(1-PRODUCT('2019'!C140,0.1)),"XXX")</f>
        <v>0.67999999999999994</v>
      </c>
      <c r="D140" s="202">
        <f>IFERROR(IF((LOG(100*'2019'!D140+1)/LOG(100+1))&gt;1,0,(1-(LOG(100*'2019'!D140+1)/LOG(100+1)))), 1)</f>
        <v>0.89120568893801333</v>
      </c>
      <c r="E140" s="203">
        <f>IF(ISNUMBER('2019'!E140),IF('2019'!E140/100&gt;1,1,'2019'!E140/100),"XXX")</f>
        <v>0.64686191491101708</v>
      </c>
      <c r="F140" s="202">
        <f>IF(ISNUMBER('2019'!F140),(1-(('2019'!F140-1)/4)),"XXX")</f>
        <v>0.5</v>
      </c>
      <c r="G140" s="202">
        <f>IF(ISNUMBER('2019'!G140),(1-('2019'!G140/10)),"XXX")</f>
        <v>0.19000000000000006</v>
      </c>
      <c r="H140" s="195">
        <f t="shared" si="14"/>
        <v>0.5816135207698061</v>
      </c>
      <c r="I140" s="203">
        <f>IF(ISNUMBER('2019'!H140),'2019'!H140,"XXX")</f>
        <v>0.6783864315064031</v>
      </c>
      <c r="J140" s="203">
        <f>IF(ISNUMBER('2019'!I140),'2019'!I140,"XXX")</f>
        <v>0.70040000000000002</v>
      </c>
      <c r="K140" s="203">
        <f>IF(ISNUMBER('2019'!J140),IF(('2019'!J140/5)&gt;1,1,'2019'!J140/5),"XXX")</f>
        <v>0.58495999999999992</v>
      </c>
      <c r="L140" s="203">
        <f>IF(ISNUMBER('2019'!K140),'2019'!K140,"XXX")</f>
        <v>0.60703094400000002</v>
      </c>
      <c r="M140" s="203">
        <f>IF(ISNUMBER('2019'!L140),IF(('2019'!L140/5)&gt;1,1,'2019'!L140/5),"XXX")</f>
        <v>0.54304923999999999</v>
      </c>
      <c r="N140" s="203">
        <f>IF(ISNUMBER('2019'!M140),(1-('2019'!M140/100)),"XXX")</f>
        <v>0.91330401419999996</v>
      </c>
      <c r="O140" s="203">
        <f>IF(ISNUMBER('2019'!N140),IF(('2019'!N140/10)&gt;1,1,'2019'!N140/10),"XXX")</f>
        <v>0.3</v>
      </c>
      <c r="P140" s="203">
        <f>IF(ISNUMBER('2019'!O140),('2019'!O140/100),"XXX")</f>
        <v>0.8909999999999999</v>
      </c>
      <c r="Q140" s="203">
        <f>IF(ISNUMBER('2019'!P140),'2019'!P140,"XXX")</f>
        <v>0.33828370571136473</v>
      </c>
      <c r="R140" s="203">
        <f>IF(ISNUMBER('2019'!Q140),('2019'!Q140/100),"XXX")</f>
        <v>0.54299999999999993</v>
      </c>
      <c r="S140" s="203">
        <f>IF(ISNUMBER('2019'!R140),('2019'!R140/100),"XXX")</f>
        <v>0.49716929999999998</v>
      </c>
      <c r="T140" s="203">
        <f>IF(ISNUMBER('2019'!S140),(1-('2019'!S140/100)),"XXX")</f>
        <v>0.99939999999999996</v>
      </c>
      <c r="U140" s="203">
        <f>IF(ISNUMBER('2019'!T140),'2019'!T140,"XXX")</f>
        <v>0.54689896372222224</v>
      </c>
      <c r="V140" s="203">
        <f>IF(ISNUMBER('2019'!U140),'2019'!U140,"XXX")</f>
        <v>0.36</v>
      </c>
      <c r="W140" s="203">
        <f>IF(ISNUMBER('2019'!V140),'2019'!V140,"XXX")</f>
        <v>0.53602601864814825</v>
      </c>
      <c r="X140" s="203">
        <f>IF(ISNUMBER('2019'!W140),'2019'!W140,"XXX")</f>
        <v>0.54826958971111117</v>
      </c>
      <c r="Y140" s="129">
        <f t="shared" si="31"/>
        <v>0.5991986379687031</v>
      </c>
      <c r="Z140" s="202">
        <f>'2019'!X140</f>
        <v>0.2</v>
      </c>
      <c r="AA140" s="203">
        <f>('2019'!Y140+2.5)/5</f>
        <v>0.34798941620000001</v>
      </c>
      <c r="AB140" s="196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>
      <c r="A141" s="19" t="s">
        <v>148</v>
      </c>
      <c r="B141" s="19" t="s">
        <v>148</v>
      </c>
      <c r="C141" s="202">
        <f>IF(ISNUMBER('2019'!C141),(1-PRODUCT('2019'!C141,0.1)),"XXX")</f>
        <v>8.0000000000000071E-2</v>
      </c>
      <c r="D141" s="202">
        <f>IFERROR(IF((LOG(100*'2019'!D141+1)/LOG(100+1))&gt;1,0,(1-(LOG(100*'2019'!D141+1)/LOG(100+1)))), 1)</f>
        <v>1</v>
      </c>
      <c r="E141" s="203">
        <f>IF(ISNUMBER('2019'!E141),IF('2019'!E141/100&gt;1,1,'2019'!E141/100),"XXX")</f>
        <v>0.69166666666666676</v>
      </c>
      <c r="F141" s="202">
        <f>IF(ISNUMBER('2019'!F141),(1-(('2019'!F141-1)/4)),"XXX")</f>
        <v>1</v>
      </c>
      <c r="G141" s="202">
        <f>IF(ISNUMBER('2019'!G141),(1-('2019'!G141/10)),"XXX")</f>
        <v>0.53</v>
      </c>
      <c r="H141" s="195">
        <f t="shared" si="14"/>
        <v>0.66033333333333333</v>
      </c>
      <c r="I141" s="203" t="str">
        <f>IF(ISNUMBER('2019'!H141),'2019'!H141,"XXX")</f>
        <v>XXX</v>
      </c>
      <c r="J141" s="203">
        <f>IF(ISNUMBER('2019'!I141),'2019'!I141,"XXX")</f>
        <v>0.39350000000000002</v>
      </c>
      <c r="K141" s="203">
        <f>IF(ISNUMBER('2019'!J141),IF(('2019'!J141/5)&gt;1,1,'2019'!J141/5),"XXX")</f>
        <v>1</v>
      </c>
      <c r="L141" s="203" t="str">
        <f>IF(ISNUMBER('2019'!K141),'2019'!K141,"XXX")</f>
        <v>XXX</v>
      </c>
      <c r="M141" s="203">
        <f>IF(ISNUMBER('2019'!L141),IF(('2019'!L141/5)&gt;1,1,'2019'!L141/5),"XXX")</f>
        <v>0.80045681000000002</v>
      </c>
      <c r="N141" s="203">
        <f>IF(ISNUMBER('2019'!M141),(1-('2019'!M141/100)),"XXX")</f>
        <v>0.91848690990000004</v>
      </c>
      <c r="O141" s="203">
        <f>IF(ISNUMBER('2019'!N141),IF(('2019'!N141/10)&gt;1,1,'2019'!N141/10),"XXX")</f>
        <v>0.8</v>
      </c>
      <c r="P141" s="203">
        <f>IF(ISNUMBER('2019'!O141),('2019'!O141/100),"XXX")</f>
        <v>1</v>
      </c>
      <c r="Q141" s="203">
        <f>IF(ISNUMBER('2019'!P141),'2019'!P141,"XXX")</f>
        <v>1</v>
      </c>
      <c r="R141" s="203">
        <f>IF(ISNUMBER('2019'!Q141),('2019'!Q141/100),"XXX")</f>
        <v>0.26500000000000001</v>
      </c>
      <c r="S141" s="203">
        <f>IF(ISNUMBER('2019'!R141),('2019'!R141/100),"XXX")</f>
        <v>0.33066279999999998</v>
      </c>
      <c r="T141" s="203">
        <f>IF(ISNUMBER('2019'!S141),(1-('2019'!S141/100)),"XXX")</f>
        <v>0.82650000000000001</v>
      </c>
      <c r="U141" s="203" t="str">
        <f>IF(ISNUMBER('2019'!T141),'2019'!T141,"XXX")</f>
        <v>XXX</v>
      </c>
      <c r="V141" s="203" t="str">
        <f>IF(ISNUMBER('2019'!U141),'2019'!U141,"XXX")</f>
        <v>XXX</v>
      </c>
      <c r="W141" s="203" t="str">
        <f>IF(ISNUMBER('2019'!V141),'2019'!V141,"XXX")</f>
        <v>XXX</v>
      </c>
      <c r="X141" s="203" t="str">
        <f>IF(ISNUMBER('2019'!W141),'2019'!W141,"XXX")</f>
        <v>XXX</v>
      </c>
      <c r="Y141" s="129">
        <f t="shared" si="31"/>
        <v>0.72734220999166654</v>
      </c>
      <c r="Z141" s="202">
        <f>'2019'!X141</f>
        <v>0.68400000000000005</v>
      </c>
      <c r="AA141" s="203">
        <f>('2019'!Y141+2.5)/5</f>
        <v>0.58524410719999997</v>
      </c>
      <c r="AB141" s="196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>
      <c r="A142" s="19" t="s">
        <v>149</v>
      </c>
      <c r="B142" s="19" t="s">
        <v>149</v>
      </c>
      <c r="C142" s="202">
        <f>IF(ISNUMBER('2019'!C142),(1-PRODUCT('2019'!C142,0.1)),"XXX")</f>
        <v>0.39999999999999991</v>
      </c>
      <c r="D142" s="202">
        <f>IFERROR(IF((LOG(100*'2019'!D142+1)/LOG(100+1))&gt;1,0,(1-(LOG(100*'2019'!D142+1)/LOG(100+1)))), 1)</f>
        <v>1</v>
      </c>
      <c r="E142" s="203" t="str">
        <f>IF(ISNUMBER('2019'!E142),IF('2019'!E142/100&gt;1,1,'2019'!E142/100),"XXX")</f>
        <v>XXX</v>
      </c>
      <c r="F142" s="202">
        <f>IF(ISNUMBER('2019'!F142),(1-(('2019'!F142-1)/4)),"XXX")</f>
        <v>0.5</v>
      </c>
      <c r="G142" s="202">
        <f>IF(ISNUMBER('2019'!G142),(1-('2019'!G142/10)),"XXX")</f>
        <v>0.28000000000000003</v>
      </c>
      <c r="H142" s="195">
        <f t="shared" si="14"/>
        <v>0.54499999999999993</v>
      </c>
      <c r="I142" s="203" t="str">
        <f>IF(ISNUMBER('2019'!H142),'2019'!H142,"XXX")</f>
        <v>XXX</v>
      </c>
      <c r="J142" s="203">
        <f>IF(ISNUMBER('2019'!I142),'2019'!I142,"XXX")</f>
        <v>0.25319999999999998</v>
      </c>
      <c r="K142" s="203">
        <f>IF(ISNUMBER('2019'!J142),IF(('2019'!J142/5)&gt;1,1,'2019'!J142/5),"XXX")</f>
        <v>0.79369599999999996</v>
      </c>
      <c r="L142" s="203" t="str">
        <f>IF(ISNUMBER('2019'!K142),'2019'!K142,"XXX")</f>
        <v>XXX</v>
      </c>
      <c r="M142" s="203">
        <f>IF(ISNUMBER('2019'!L142),IF(('2019'!L142/5)&gt;1,1,'2019'!L142/5),"XXX")</f>
        <v>0.17266472599999999</v>
      </c>
      <c r="N142" s="203">
        <f>IF(ISNUMBER('2019'!M142),(1-('2019'!M142/100)),"XXX")</f>
        <v>0.33790222170000006</v>
      </c>
      <c r="O142" s="203">
        <f>IF(ISNUMBER('2019'!N142),IF(('2019'!N142/10)&gt;1,1,'2019'!N142/10),"XXX")</f>
        <v>0.01</v>
      </c>
      <c r="P142" s="203">
        <f>IF(ISNUMBER('2019'!O142),('2019'!O142/100),"XXX")</f>
        <v>0.19</v>
      </c>
      <c r="Q142" s="203">
        <f>IF(ISNUMBER('2019'!P142),'2019'!P142,"XXX")</f>
        <v>2.8606596589088439E-2</v>
      </c>
      <c r="R142" s="203" t="str">
        <f>IF(ISNUMBER('2019'!Q142),('2019'!Q142/100),"XXX")</f>
        <v>XXX</v>
      </c>
      <c r="S142" s="203">
        <f>IF(ISNUMBER('2019'!R142),('2019'!R142/100),"XXX")</f>
        <v>0.23260800000000001</v>
      </c>
      <c r="T142" s="203">
        <f>IF(ISNUMBER('2019'!S142),(1-('2019'!S142/100)),"XXX")</f>
        <v>0.65720000000000001</v>
      </c>
      <c r="U142" s="203" t="str">
        <f>IF(ISNUMBER('2019'!T142),'2019'!T142,"XXX")</f>
        <v>XXX</v>
      </c>
      <c r="V142" s="203" t="str">
        <f>IF(ISNUMBER('2019'!U142),'2019'!U142,"XXX")</f>
        <v>XXX</v>
      </c>
      <c r="W142" s="203" t="str">
        <f>IF(ISNUMBER('2019'!V142),'2019'!V142,"XXX")</f>
        <v>XXX</v>
      </c>
      <c r="X142" s="203" t="str">
        <f>IF(ISNUMBER('2019'!W142),'2019'!W142,"XXX")</f>
        <v>XXX</v>
      </c>
      <c r="Y142" s="129">
        <f t="shared" si="31"/>
        <v>0.31261501173984807</v>
      </c>
      <c r="Z142" s="202">
        <f>'2019'!X142</f>
        <v>0.373</v>
      </c>
      <c r="AA142" s="203">
        <f>('2019'!Y142+2.5)/5</f>
        <v>0.37082238199999995</v>
      </c>
      <c r="AB142" s="196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>
      <c r="A143" s="19" t="s">
        <v>150</v>
      </c>
      <c r="B143" s="19" t="s">
        <v>150</v>
      </c>
      <c r="C143" s="202">
        <f>IF(ISNUMBER('2019'!C143),(1-PRODUCT('2019'!C143,0.1)),"XXX")</f>
        <v>0.69</v>
      </c>
      <c r="D143" s="202">
        <f>IFERROR(IF((LOG(100*'2019'!D143+1)/LOG(100+1))&gt;1,0,(1-(LOG(100*'2019'!D143+1)/LOG(100+1)))), 1)</f>
        <v>1</v>
      </c>
      <c r="E143" s="203">
        <f>IF(ISNUMBER('2019'!E143),IF('2019'!E143/100&gt;1,1,'2019'!E143/100),"XXX")</f>
        <v>0.43462626775000002</v>
      </c>
      <c r="F143" s="202">
        <f>IF(ISNUMBER('2019'!F143),(1-(('2019'!F143-1)/4)),"XXX")</f>
        <v>1</v>
      </c>
      <c r="G143" s="202">
        <f>IF(ISNUMBER('2019'!G143),(1-('2019'!G143/10)),"XXX")</f>
        <v>0.64</v>
      </c>
      <c r="H143" s="195">
        <f t="shared" si="14"/>
        <v>0.75292525355000006</v>
      </c>
      <c r="I143" s="203">
        <f>IF(ISNUMBER('2019'!H143),'2019'!H143,"XXX")</f>
        <v>0.58012385290599822</v>
      </c>
      <c r="J143" s="203">
        <f>IF(ISNUMBER('2019'!I143),'2019'!I143,"XXX")</f>
        <v>0.68030000000000002</v>
      </c>
      <c r="K143" s="203" t="str">
        <f>IF(ISNUMBER('2019'!J143),IF(('2019'!J143/5)&gt;1,1,'2019'!J143/5),"XXX")</f>
        <v>XXX</v>
      </c>
      <c r="L143" s="203">
        <f>IF(ISNUMBER('2019'!K143),'2019'!K143,"XXX")</f>
        <v>0.47616700333333328</v>
      </c>
      <c r="M143" s="203">
        <f>IF(ISNUMBER('2019'!L143),IF(('2019'!L143/5)&gt;1,1,'2019'!L143/5),"XXX")</f>
        <v>0.64554719999999999</v>
      </c>
      <c r="N143" s="203">
        <f>IF(ISNUMBER('2019'!M143),(1-('2019'!M143/100)),"XXX")</f>
        <v>0.53087181090000002</v>
      </c>
      <c r="O143" s="203">
        <f>IF(ISNUMBER('2019'!N143),IF(('2019'!N143/10)&gt;1,1,'2019'!N143/10),"XXX")</f>
        <v>0.54</v>
      </c>
      <c r="P143" s="203">
        <f>IF(ISNUMBER('2019'!O143),('2019'!O143/100),"XXX")</f>
        <v>0.91099999999999992</v>
      </c>
      <c r="Q143" s="203">
        <f>IF(ISNUMBER('2019'!P143),'2019'!P143,"XXX")</f>
        <v>0.76183004379272456</v>
      </c>
      <c r="R143" s="203">
        <f>IF(ISNUMBER('2019'!Q143),('2019'!Q143/100),"XXX")</f>
        <v>0.24</v>
      </c>
      <c r="S143" s="203">
        <f>IF(ISNUMBER('2019'!R143),('2019'!R143/100),"XXX")</f>
        <v>0.75591530000000007</v>
      </c>
      <c r="T143" s="203">
        <f>IF(ISNUMBER('2019'!S143),(1-('2019'!S143/100)),"XXX")</f>
        <v>0.99909999999999999</v>
      </c>
      <c r="U143" s="203">
        <f>IF(ISNUMBER('2019'!T143),'2019'!T143,"XXX")</f>
        <v>0.45377088655555553</v>
      </c>
      <c r="V143" s="203">
        <f>IF(ISNUMBER('2019'!U143),'2019'!U143,"XXX")</f>
        <v>0.41</v>
      </c>
      <c r="W143" s="203">
        <f>IF(ISNUMBER('2019'!V143),'2019'!V143,"XXX")</f>
        <v>0.45592880251851853</v>
      </c>
      <c r="X143" s="203">
        <f>IF(ISNUMBER('2019'!W143),'2019'!W143,"XXX")</f>
        <v>0.40287990700000004</v>
      </c>
      <c r="Y143" s="129">
        <f t="shared" si="31"/>
        <v>0.58247511314621636</v>
      </c>
      <c r="Z143" s="202">
        <f>'2019'!X143</f>
        <v>0.751</v>
      </c>
      <c r="AA143" s="203">
        <f>('2019'!Y143+2.5)/5</f>
        <v>0.6327422976</v>
      </c>
      <c r="AB143" s="196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>
      <c r="A144" s="19" t="s">
        <v>151</v>
      </c>
      <c r="B144" s="19" t="s">
        <v>151</v>
      </c>
      <c r="C144" s="202">
        <f>IF(ISNUMBER('2019'!C144),(1-PRODUCT('2019'!C144,0.1)),"XXX")</f>
        <v>0.42000000000000004</v>
      </c>
      <c r="D144" s="202">
        <f>IFERROR(IF((LOG(100*'2019'!D144+1)/LOG(100+1))&gt;1,0,(1-(LOG(100*'2019'!D144+1)/LOG(100+1)))), 1)</f>
        <v>1</v>
      </c>
      <c r="E144" s="203">
        <f>IF(ISNUMBER('2019'!E144),IF('2019'!E144/100&gt;1,1,'2019'!E144/100),"XXX")</f>
        <v>0.77926722139703397</v>
      </c>
      <c r="F144" s="202">
        <f>IF(ISNUMBER('2019'!F144),(1-(('2019'!F144-1)/4)),"XXX")</f>
        <v>0.5</v>
      </c>
      <c r="G144" s="202">
        <f>IF(ISNUMBER('2019'!G144),(1-('2019'!G144/10)),"XXX")</f>
        <v>0.40999999999999992</v>
      </c>
      <c r="H144" s="195">
        <f t="shared" si="14"/>
        <v>0.62185344427940681</v>
      </c>
      <c r="I144" s="203">
        <f>IF(ISNUMBER('2019'!H144),'2019'!H144,"XXX")</f>
        <v>0.62744217582344264</v>
      </c>
      <c r="J144" s="203">
        <f>IF(ISNUMBER('2019'!I144),'2019'!I144,"XXX")</f>
        <v>0.63690000000000002</v>
      </c>
      <c r="K144" s="203" t="str">
        <f>IF(ISNUMBER('2019'!J144),IF(('2019'!J144/5)&gt;1,1,'2019'!J144/5),"XXX")</f>
        <v>XXX</v>
      </c>
      <c r="L144" s="203">
        <f>IF(ISNUMBER('2019'!K144),'2019'!K144,"XXX")</f>
        <v>0.59879231858333337</v>
      </c>
      <c r="M144" s="203">
        <f>IF(ISNUMBER('2019'!L144),IF(('2019'!L144/5)&gt;1,1,'2019'!L144/5),"XXX")</f>
        <v>0.79524502799999996</v>
      </c>
      <c r="N144" s="203">
        <f>IF(ISNUMBER('2019'!M144),(1-('2019'!M144/100)),"XXX")</f>
        <v>0.62062191010000001</v>
      </c>
      <c r="O144" s="203">
        <f>IF(ISNUMBER('2019'!N144),IF(('2019'!N144/10)&gt;1,1,'2019'!N144/10),"XXX")</f>
        <v>0.75</v>
      </c>
      <c r="P144" s="203">
        <f>IF(ISNUMBER('2019'!O144),('2019'!O144/100),"XXX")</f>
        <v>0.85400000000000009</v>
      </c>
      <c r="Q144" s="203">
        <f>IF(ISNUMBER('2019'!P144),'2019'!P144,"XXX")</f>
        <v>0.15036736726760863</v>
      </c>
      <c r="R144" s="203">
        <f>IF(ISNUMBER('2019'!Q144),('2019'!Q144/100),"XXX")</f>
        <v>0.21299999999999999</v>
      </c>
      <c r="S144" s="203">
        <f>IF(ISNUMBER('2019'!R144),('2019'!R144/100),"XXX")</f>
        <v>0.76585329999999996</v>
      </c>
      <c r="T144" s="203">
        <f>IF(ISNUMBER('2019'!S144),(1-('2019'!S144/100)),"XXX")</f>
        <v>0.99929999999999997</v>
      </c>
      <c r="U144" s="203">
        <f>IF(ISNUMBER('2019'!T144),'2019'!T144,"XXX")</f>
        <v>0.48031710783333331</v>
      </c>
      <c r="V144" s="203">
        <f>IF(ISNUMBER('2019'!U144),'2019'!U144,"XXX")</f>
        <v>0.43</v>
      </c>
      <c r="W144" s="203">
        <f>IF(ISNUMBER('2019'!V144),'2019'!V144,"XXX")</f>
        <v>0.53001101809259266</v>
      </c>
      <c r="X144" s="203">
        <f>IF(ISNUMBER('2019'!W144),'2019'!W144,"XXX")</f>
        <v>0.5233257942777777</v>
      </c>
      <c r="Y144" s="129">
        <f t="shared" si="31"/>
        <v>0.59837302116008872</v>
      </c>
      <c r="Z144" s="202">
        <f>'2019'!X144</f>
        <v>0.73</v>
      </c>
      <c r="AA144" s="203">
        <f>('2019'!Y144+2.5)/5</f>
        <v>0.56754782800000003</v>
      </c>
      <c r="AB144" s="196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>
      <c r="A145" s="19" t="s">
        <v>152</v>
      </c>
      <c r="B145" s="19" t="s">
        <v>152</v>
      </c>
      <c r="C145" s="202">
        <f>IF(ISNUMBER('2019'!C145),(1-PRODUCT('2019'!C145,0.1)),"XXX")</f>
        <v>0.49</v>
      </c>
      <c r="D145" s="202">
        <f>IFERROR(IF((LOG(100*'2019'!D145+1)/LOG(100+1))&gt;1,0,(1-(LOG(100*'2019'!D145+1)/LOG(100+1)))), 1)</f>
        <v>0.5244736126530245</v>
      </c>
      <c r="E145" s="203">
        <f>IF(ISNUMBER('2019'!E145),IF('2019'!E145/100&gt;1,1,'2019'!E145/100),"XXX")</f>
        <v>0.60952423087584751</v>
      </c>
      <c r="F145" s="202">
        <f>IF(ISNUMBER('2019'!F145),(1-(('2019'!F145-1)/4)),"XXX")</f>
        <v>0.25</v>
      </c>
      <c r="G145" s="202">
        <f>IF(ISNUMBER('2019'!G145),(1-('2019'!G145/10)),"XXX")</f>
        <v>0.19000000000000006</v>
      </c>
      <c r="H145" s="195">
        <f t="shared" si="14"/>
        <v>0.41279956870577444</v>
      </c>
      <c r="I145" s="203">
        <f>IF(ISNUMBER('2019'!H145),'2019'!H145,"XXX")</f>
        <v>0.74270642832615108</v>
      </c>
      <c r="J145" s="203">
        <f>IF(ISNUMBER('2019'!I145),'2019'!I145,"XXX")</f>
        <v>0.628</v>
      </c>
      <c r="K145" s="203" t="str">
        <f>IF(ISNUMBER('2019'!J145),IF(('2019'!J145/5)&gt;1,1,'2019'!J145/5),"XXX")</f>
        <v>XXX</v>
      </c>
      <c r="L145" s="203">
        <f>IF(ISNUMBER('2019'!K145),'2019'!K145,"XXX")</f>
        <v>0.51359498895833333</v>
      </c>
      <c r="M145" s="203">
        <f>IF(ISNUMBER('2019'!L145),IF(('2019'!L145/5)&gt;1,1,'2019'!L145/5),"XXX")</f>
        <v>0.67697176999999997</v>
      </c>
      <c r="N145" s="203">
        <f>IF(ISNUMBER('2019'!M145),(1-('2019'!M145/100)),"XXX")</f>
        <v>0.83110179900000003</v>
      </c>
      <c r="O145" s="203">
        <f>IF(ISNUMBER('2019'!N145),IF(('2019'!N145/10)&gt;1,1,'2019'!N145/10),"XXX")</f>
        <v>0.99</v>
      </c>
      <c r="P145" s="203">
        <f>IF(ISNUMBER('2019'!O145),('2019'!O145/100),"XXX")</f>
        <v>1</v>
      </c>
      <c r="Q145" s="203">
        <f>IF(ISNUMBER('2019'!P145),'2019'!P145,"XXX")</f>
        <v>0.22678444385528565</v>
      </c>
      <c r="R145" s="203" t="str">
        <f>IF(ISNUMBER('2019'!Q145),('2019'!Q145/100),"XXX")</f>
        <v>XXX</v>
      </c>
      <c r="S145" s="203">
        <f>IF(ISNUMBER('2019'!R145),('2019'!R145/100),"XXX")</f>
        <v>0.6846201999999999</v>
      </c>
      <c r="T145" s="203">
        <f>IF(ISNUMBER('2019'!S145),(1-('2019'!S145/100)),"XXX")</f>
        <v>0.99890000000000001</v>
      </c>
      <c r="U145" s="203">
        <f>IF(ISNUMBER('2019'!T145),'2019'!T145,"XXX")</f>
        <v>0.59589704405555555</v>
      </c>
      <c r="V145" s="203">
        <f>IF(ISNUMBER('2019'!U145),'2019'!U145,"XXX")</f>
        <v>0.41</v>
      </c>
      <c r="W145" s="203">
        <f>IF(ISNUMBER('2019'!V145),'2019'!V145,"XXX")</f>
        <v>0.53540054959259253</v>
      </c>
      <c r="X145" s="203">
        <f>IF(ISNUMBER('2019'!W145),'2019'!W145,"XXX")</f>
        <v>0.57142608033333342</v>
      </c>
      <c r="Y145" s="129">
        <f t="shared" si="31"/>
        <v>0.63411142105842944</v>
      </c>
      <c r="Z145" s="202">
        <f>'2019'!X145</f>
        <v>0.28899999999999998</v>
      </c>
      <c r="AA145" s="203">
        <f>('2019'!Y145+2.5)/5</f>
        <v>0.35033264159999999</v>
      </c>
      <c r="AB145" s="196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>
      <c r="A146" s="19" t="s">
        <v>153</v>
      </c>
      <c r="B146" s="19" t="s">
        <v>153</v>
      </c>
      <c r="C146" s="202">
        <f>IF(ISNUMBER('2019'!C146),(1-PRODUCT('2019'!C146,0.1)),"XXX")</f>
        <v>0.25</v>
      </c>
      <c r="D146" s="202">
        <f>IFERROR(IF((LOG(100*'2019'!D146+1)/LOG(100+1))&gt;1,0,(1-(LOG(100*'2019'!D146+1)/LOG(100+1)))), 1)</f>
        <v>0.6535189500406382</v>
      </c>
      <c r="E146" s="203">
        <f>IF(ISNUMBER('2019'!E146),IF('2019'!E146/100&gt;1,1,'2019'!E146/100),"XXX")</f>
        <v>0.63543652866920897</v>
      </c>
      <c r="F146" s="202">
        <f>IF(ISNUMBER('2019'!F146),(1-(('2019'!F146-1)/4)),"XXX")</f>
        <v>0.5</v>
      </c>
      <c r="G146" s="202">
        <f>IF(ISNUMBER('2019'!G146),(1-('2019'!G146/10)),"XXX")</f>
        <v>0.19999999999999996</v>
      </c>
      <c r="H146" s="195">
        <f t="shared" si="14"/>
        <v>0.44779109574196951</v>
      </c>
      <c r="I146" s="203">
        <f>IF(ISNUMBER('2019'!H146),'2019'!H146,"XXX")</f>
        <v>0.47880916625993253</v>
      </c>
      <c r="J146" s="203">
        <f>IF(ISNUMBER('2019'!I146),'2019'!I146,"XXX")</f>
        <v>0.2278</v>
      </c>
      <c r="K146" s="203">
        <f>IF(ISNUMBER('2019'!J146),IF(('2019'!J146/5)&gt;1,1,'2019'!J146/5),"XXX")</f>
        <v>0.323162</v>
      </c>
      <c r="L146" s="203">
        <f>IF(ISNUMBER('2019'!K146),'2019'!K146,"XXX")</f>
        <v>0.23886926975000006</v>
      </c>
      <c r="M146" s="203">
        <f>IF(ISNUMBER('2019'!L146),IF(('2019'!L146/5)&gt;1,1,'2019'!L146/5),"XXX")</f>
        <v>0.115649902</v>
      </c>
      <c r="N146" s="203">
        <f>IF(ISNUMBER('2019'!M146),(1-('2019'!M146/100)),"XXX")</f>
        <v>0.61739711759999993</v>
      </c>
      <c r="O146" s="203">
        <f>IF(ISNUMBER('2019'!N146),IF(('2019'!N146/10)&gt;1,1,'2019'!N146/10),"XXX")</f>
        <v>6.9999999999999993E-2</v>
      </c>
      <c r="P146" s="203">
        <f>IF(ISNUMBER('2019'!O146),('2019'!O146/100),"XXX")</f>
        <v>0.11199999999999999</v>
      </c>
      <c r="Q146" s="203">
        <f>IF(ISNUMBER('2019'!P146),'2019'!P146,"XXX")</f>
        <v>0.12002218961715698</v>
      </c>
      <c r="R146" s="203">
        <f>IF(ISNUMBER('2019'!Q146),('2019'!Q146/100),"XXX")</f>
        <v>1.2E-2</v>
      </c>
      <c r="S146" s="203">
        <f>IF(ISNUMBER('2019'!R146),('2019'!R146/100),"XXX")</f>
        <v>0.2215712</v>
      </c>
      <c r="T146" s="203">
        <f>IF(ISNUMBER('2019'!S146),(1-('2019'!S146/100)),"XXX")</f>
        <v>0.65710000000000002</v>
      </c>
      <c r="U146" s="203">
        <f>IF(ISNUMBER('2019'!T146),'2019'!T146,"XXX")</f>
        <v>0.42176983616666669</v>
      </c>
      <c r="V146" s="203">
        <f>IF(ISNUMBER('2019'!U146),'2019'!U146,"XXX")</f>
        <v>0.26</v>
      </c>
      <c r="W146" s="203">
        <f>IF(ISNUMBER('2019'!V146),'2019'!V146,"XXX")</f>
        <v>0.44571071642592591</v>
      </c>
      <c r="X146" s="203">
        <f>IF(ISNUMBER('2019'!W146),'2019'!W146,"XXX")</f>
        <v>0.5016512473111111</v>
      </c>
      <c r="Y146" s="129">
        <f t="shared" si="31"/>
        <v>0.30146954032067458</v>
      </c>
      <c r="Z146" s="202">
        <f>'2019'!X146</f>
        <v>0.3</v>
      </c>
      <c r="AA146" s="203">
        <f>('2019'!Y146+2.5)/5</f>
        <v>0.38764938120000003</v>
      </c>
      <c r="AB146" s="196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>
      <c r="A147" s="19" t="s">
        <v>154</v>
      </c>
      <c r="B147" s="19" t="s">
        <v>154</v>
      </c>
      <c r="C147" s="202">
        <f>IF(ISNUMBER('2019'!C147),(1-PRODUCT('2019'!C147,0.1)),"XXX")</f>
        <v>0.15999999999999992</v>
      </c>
      <c r="D147" s="202">
        <f>IFERROR(IF((LOG(100*'2019'!D147+1)/LOG(100+1))&gt;1,0,(1-(LOG(100*'2019'!D147+1)/LOG(100+1)))), 1)</f>
        <v>1</v>
      </c>
      <c r="E147" s="203">
        <f>IF(ISNUMBER('2019'!E147),IF('2019'!E147/100&gt;1,1,'2019'!E147/100),"XXX")</f>
        <v>0.62623154162288142</v>
      </c>
      <c r="F147" s="202">
        <f>IF(ISNUMBER('2019'!F147),(1-(('2019'!F147-1)/4)),"XXX")</f>
        <v>0.75</v>
      </c>
      <c r="G147" s="202">
        <f>IF(ISNUMBER('2019'!G147),(1-('2019'!G147/10)),"XXX")</f>
        <v>0.34000000000000008</v>
      </c>
      <c r="H147" s="195">
        <f t="shared" si="14"/>
        <v>0.57524630832457624</v>
      </c>
      <c r="I147" s="203">
        <f>IF(ISNUMBER('2019'!H147),'2019'!H147,"XXX")</f>
        <v>0.70336134468346856</v>
      </c>
      <c r="J147" s="203">
        <f>IF(ISNUMBER('2019'!I147),'2019'!I147,"XXX")</f>
        <v>0.59419999999999995</v>
      </c>
      <c r="K147" s="203">
        <f>IF(ISNUMBER('2019'!J147),IF(('2019'!J147/5)&gt;1,1,'2019'!J147/5),"XXX")</f>
        <v>0.56732399999999994</v>
      </c>
      <c r="L147" s="203">
        <f>IF(ISNUMBER('2019'!K147),'2019'!K147,"XXX")</f>
        <v>0.72577346966666667</v>
      </c>
      <c r="M147" s="203">
        <f>IF(ISNUMBER('2019'!L147),IF(('2019'!L147/5)&gt;1,1,'2019'!L147/5),"XXX")</f>
        <v>0.635899306</v>
      </c>
      <c r="N147" s="203">
        <f>IF(ISNUMBER('2019'!M147),(1-('2019'!M147/100)),"XXX")</f>
        <v>0.48881076810000001</v>
      </c>
      <c r="O147" s="203">
        <f>IF(ISNUMBER('2019'!N147),IF(('2019'!N147/10)&gt;1,1,'2019'!N147/10),"XXX")</f>
        <v>1</v>
      </c>
      <c r="P147" s="203">
        <f>IF(ISNUMBER('2019'!O147),('2019'!O147/100),"XXX")</f>
        <v>0.96200000000000008</v>
      </c>
      <c r="Q147" s="203">
        <f>IF(ISNUMBER('2019'!P147),'2019'!P147,"XXX")</f>
        <v>1</v>
      </c>
      <c r="R147" s="203">
        <f>IF(ISNUMBER('2019'!Q147),('2019'!Q147/100),"XXX")</f>
        <v>0.39</v>
      </c>
      <c r="S147" s="203">
        <f>IF(ISNUMBER('2019'!R147),('2019'!R147/100),"XXX")</f>
        <v>0.84552949999999993</v>
      </c>
      <c r="T147" s="203">
        <f>IF(ISNUMBER('2019'!S147),(1-('2019'!S147/100)),"XXX")</f>
        <v>0.999</v>
      </c>
      <c r="U147" s="203">
        <f>IF(ISNUMBER('2019'!T147),'2019'!T147,"XXX")</f>
        <v>0.42120033633333326</v>
      </c>
      <c r="V147" s="203">
        <f>IF(ISNUMBER('2019'!U147),'2019'!U147,"XXX")</f>
        <v>0.32</v>
      </c>
      <c r="W147" s="203">
        <f>IF(ISNUMBER('2019'!V147),'2019'!V147,"XXX")</f>
        <v>0.49183500696296301</v>
      </c>
      <c r="X147" s="203">
        <f>IF(ISNUMBER('2019'!W147),'2019'!W147,"XXX")</f>
        <v>0.5078547266222222</v>
      </c>
      <c r="Y147" s="129">
        <f t="shared" si="31"/>
        <v>0.665799278648041</v>
      </c>
      <c r="Z147" s="202">
        <f>'2019'!X147</f>
        <v>0.48899999999999999</v>
      </c>
      <c r="AA147" s="203">
        <f>('2019'!Y147+2.5)/5</f>
        <v>0.51953322739999996</v>
      </c>
      <c r="AB147" s="196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>
      <c r="A148" s="19" t="s">
        <v>155</v>
      </c>
      <c r="B148" s="19" t="s">
        <v>155</v>
      </c>
      <c r="C148" s="202">
        <f>IF(ISNUMBER('2019'!C148),(1-PRODUCT('2019'!C148,0.1)),"XXX")</f>
        <v>0.79</v>
      </c>
      <c r="D148" s="202">
        <f>IFERROR(IF((LOG(100*'2019'!D148+1)/LOG(100+1))&gt;1,0,(1-(LOG(100*'2019'!D148+1)/LOG(100+1)))), 1)</f>
        <v>1</v>
      </c>
      <c r="E148" s="203">
        <f>IF(ISNUMBER('2019'!E148),IF('2019'!E148/100&gt;1,1,'2019'!E148/100),"XXX")</f>
        <v>0.9279234965833334</v>
      </c>
      <c r="F148" s="202">
        <f>IF(ISNUMBER('2019'!F148),(1-(('2019'!F148-1)/4)),"XXX")</f>
        <v>0.5</v>
      </c>
      <c r="G148" s="202">
        <f>IF(ISNUMBER('2019'!G148),(1-('2019'!G148/10)),"XXX")</f>
        <v>0.24</v>
      </c>
      <c r="H148" s="195">
        <f t="shared" si="14"/>
        <v>0.69158469931666677</v>
      </c>
      <c r="I148" s="203">
        <f>IF(ISNUMBER('2019'!H148),'2019'!H148,"XXX")</f>
        <v>0.8848554173222215</v>
      </c>
      <c r="J148" s="203">
        <f>IF(ISNUMBER('2019'!I148),'2019'!I148,"XXX")</f>
        <v>0.93440000000000001</v>
      </c>
      <c r="K148" s="203" t="str">
        <f>IF(ISNUMBER('2019'!J148),IF(('2019'!J148/5)&gt;1,1,'2019'!J148/5),"XXX")</f>
        <v>XXX</v>
      </c>
      <c r="L148" s="203">
        <f>IF(ISNUMBER('2019'!K148),'2019'!K148,"XXX")</f>
        <v>0.65933051116666663</v>
      </c>
      <c r="M148" s="203">
        <f>IF(ISNUMBER('2019'!L148),IF(('2019'!L148/5)&gt;1,1,'2019'!L148/5),"XXX")</f>
        <v>0.44715166000000001</v>
      </c>
      <c r="N148" s="203">
        <f>IF(ISNUMBER('2019'!M148),(1-('2019'!M148/100)),"XXX")</f>
        <v>0.87492507929999996</v>
      </c>
      <c r="O148" s="203">
        <f>IF(ISNUMBER('2019'!N148),IF(('2019'!N148/10)&gt;1,1,'2019'!N148/10),"XXX")</f>
        <v>0.22000000000000003</v>
      </c>
      <c r="P148" s="203">
        <f>IF(ISNUMBER('2019'!O148),('2019'!O148/100),"XXX")</f>
        <v>0.22600000000000001</v>
      </c>
      <c r="Q148" s="203" t="str">
        <f>IF(ISNUMBER('2019'!P148),'2019'!P148,"XXX")</f>
        <v>XXX</v>
      </c>
      <c r="R148" s="203">
        <f>IF(ISNUMBER('2019'!Q148),('2019'!Q148/100),"XXX")</f>
        <v>1.2E-2</v>
      </c>
      <c r="S148" s="203">
        <f>IF(ISNUMBER('2019'!R148),('2019'!R148/100),"XXX")</f>
        <v>0.95060220000000006</v>
      </c>
      <c r="T148" s="203">
        <f>IF(ISNUMBER('2019'!S148),(1-('2019'!S148/100)),"XXX")</f>
        <v>1</v>
      </c>
      <c r="U148" s="203">
        <f>IF(ISNUMBER('2019'!T148),'2019'!T148,"XXX")</f>
        <v>0.75619829494444446</v>
      </c>
      <c r="V148" s="203">
        <f>IF(ISNUMBER('2019'!U148),'2019'!U148,"XXX")</f>
        <v>0.7</v>
      </c>
      <c r="W148" s="203">
        <f>IF(ISNUMBER('2019'!V148),'2019'!V148,"XXX")</f>
        <v>0.70790839196296307</v>
      </c>
      <c r="X148" s="203">
        <f>IF(ISNUMBER('2019'!W148),'2019'!W148,"XXX")</f>
        <v>0.80012183722222219</v>
      </c>
      <c r="Y148" s="129">
        <f t="shared" si="31"/>
        <v>0.61530149394282407</v>
      </c>
      <c r="Z148" s="202">
        <f>'2019'!X148</f>
        <v>9.5000000000000001E-2</v>
      </c>
      <c r="AA148" s="203">
        <f>('2019'!Y148+2.5)/5</f>
        <v>0.29007418159999998</v>
      </c>
      <c r="AB148" s="196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>
      <c r="A149" s="19" t="s">
        <v>156</v>
      </c>
      <c r="B149" s="19" t="s">
        <v>156</v>
      </c>
      <c r="C149" s="202">
        <f>IF(ISNUMBER('2019'!C149),(1-PRODUCT('2019'!C149,0.1)),"XXX")</f>
        <v>0.8</v>
      </c>
      <c r="D149" s="202">
        <f>IFERROR(IF((LOG(100*'2019'!D149+1)/LOG(100+1))&gt;1,0,(1-(LOG(100*'2019'!D149+1)/LOG(100+1)))), 1)</f>
        <v>1</v>
      </c>
      <c r="E149" s="203">
        <f>IF(ISNUMBER('2019'!E149),IF('2019'!E149/100&gt;1,1,'2019'!E149/100),"XXX")</f>
        <v>0.79354133384505643</v>
      </c>
      <c r="F149" s="202">
        <f>IF(ISNUMBER('2019'!F149),(1-(('2019'!F149-1)/4)),"XXX")</f>
        <v>1</v>
      </c>
      <c r="G149" s="202">
        <f>IF(ISNUMBER('2019'!G149),(1-('2019'!G149/10)),"XXX")</f>
        <v>0.85</v>
      </c>
      <c r="H149" s="195">
        <f t="shared" si="14"/>
        <v>0.88870826676901127</v>
      </c>
      <c r="I149" s="203">
        <f>IF(ISNUMBER('2019'!H149),'2019'!H149,"XXX")</f>
        <v>0.8888697761088542</v>
      </c>
      <c r="J149" s="203">
        <f>IF(ISNUMBER('2019'!I149),'2019'!I149,"XXX")</f>
        <v>0.91949999999999998</v>
      </c>
      <c r="K149" s="203">
        <f>IF(ISNUMBER('2019'!J149),IF(('2019'!J149/5)&gt;1,1,'2019'!J149/5),"XXX")</f>
        <v>0.74741400000000002</v>
      </c>
      <c r="L149" s="203">
        <f>IF(ISNUMBER('2019'!K149),'2019'!K149,"XXX")</f>
        <v>0.75363585554166679</v>
      </c>
      <c r="M149" s="203">
        <f>IF(ISNUMBER('2019'!L149),IF(('2019'!L149/5)&gt;1,1,'2019'!L149/5),"XXX")</f>
        <v>1</v>
      </c>
      <c r="N149" s="203">
        <f>IF(ISNUMBER('2019'!M149),(1-('2019'!M149/100)),"XXX")</f>
        <v>0.82926391599999993</v>
      </c>
      <c r="O149" s="203">
        <f>IF(ISNUMBER('2019'!N149),IF(('2019'!N149/10)&gt;1,1,'2019'!N149/10),"XXX")</f>
        <v>1</v>
      </c>
      <c r="P149" s="203">
        <f>IF(ISNUMBER('2019'!O149),('2019'!O149/100),"XXX")</f>
        <v>1</v>
      </c>
      <c r="Q149" s="203">
        <f>IF(ISNUMBER('2019'!P149),'2019'!P149,"XXX")</f>
        <v>1</v>
      </c>
      <c r="R149" s="203">
        <f>IF(ISNUMBER('2019'!Q149),('2019'!Q149/100),"XXX")</f>
        <v>0.7659999999999999</v>
      </c>
      <c r="S149" s="203">
        <f>IF(ISNUMBER('2019'!R149),('2019'!R149/100),"XXX")</f>
        <v>0.84431349999999994</v>
      </c>
      <c r="T149" s="203">
        <f>IF(ISNUMBER('2019'!S149),(1-('2019'!S149/100)),"XXX")</f>
        <v>1</v>
      </c>
      <c r="U149" s="203">
        <f>IF(ISNUMBER('2019'!T149),'2019'!T149,"XXX")</f>
        <v>0.78480403155555567</v>
      </c>
      <c r="V149" s="203">
        <f>IF(ISNUMBER('2019'!U149),'2019'!U149,"XXX")</f>
        <v>0.8</v>
      </c>
      <c r="W149" s="203">
        <f>IF(ISNUMBER('2019'!V149),'2019'!V149,"XXX")</f>
        <v>0.64316482898148153</v>
      </c>
      <c r="X149" s="203">
        <f>IF(ISNUMBER('2019'!W149),'2019'!W149,"XXX")</f>
        <v>0.7399673395555556</v>
      </c>
      <c r="Y149" s="129">
        <f t="shared" si="31"/>
        <v>0.85730832798394452</v>
      </c>
      <c r="Z149" s="202">
        <f>'2019'!X149</f>
        <v>0.87</v>
      </c>
      <c r="AA149" s="203">
        <f>('2019'!Y149+2.5)/5</f>
        <v>0.76444349280000001</v>
      </c>
      <c r="AB149" s="196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>
      <c r="A150" s="19" t="s">
        <v>157</v>
      </c>
      <c r="B150" s="19" t="s">
        <v>157</v>
      </c>
      <c r="C150" s="202">
        <f>IF(ISNUMBER('2019'!C150),(1-PRODUCT('2019'!C150,0.1)),"XXX")</f>
        <v>0.84</v>
      </c>
      <c r="D150" s="202">
        <f>IFERROR(IF((LOG(100*'2019'!D150+1)/LOG(100+1))&gt;1,0,(1-(LOG(100*'2019'!D150+1)/LOG(100+1)))), 1)</f>
        <v>1</v>
      </c>
      <c r="E150" s="203">
        <f>IF(ISNUMBER('2019'!E150),IF('2019'!E150/100&gt;1,1,'2019'!E150/100),"XXX")</f>
        <v>0.76739104920466106</v>
      </c>
      <c r="F150" s="202">
        <f>IF(ISNUMBER('2019'!F150),(1-(('2019'!F150-1)/4)),"XXX")</f>
        <v>0.25</v>
      </c>
      <c r="G150" s="202">
        <f>IF(ISNUMBER('2019'!G150),(1-('2019'!G150/10)),"XXX")</f>
        <v>0.62</v>
      </c>
      <c r="H150" s="195">
        <f t="shared" si="14"/>
        <v>0.69547820984093223</v>
      </c>
      <c r="I150" s="203">
        <f>IF(ISNUMBER('2019'!H150),'2019'!H150,"XXX")</f>
        <v>0.87899206231484373</v>
      </c>
      <c r="J150" s="203">
        <f>IF(ISNUMBER('2019'!I150),'2019'!I150,"XXX")</f>
        <v>0.91820000000000002</v>
      </c>
      <c r="K150" s="203">
        <f>IF(ISNUMBER('2019'!J150),IF(('2019'!J150/5)&gt;1,1,'2019'!J150/5),"XXX")</f>
        <v>0.66205599999999998</v>
      </c>
      <c r="L150" s="203">
        <f>IF(ISNUMBER('2019'!K150),'2019'!K150,"XXX")</f>
        <v>0.78395330112500006</v>
      </c>
      <c r="M150" s="203">
        <f>IF(ISNUMBER('2019'!L150),IF(('2019'!L150/5)&gt;1,1,'2019'!L150/5),"XXX")</f>
        <v>1</v>
      </c>
      <c r="N150" s="203">
        <f>IF(ISNUMBER('2019'!M150),(1-('2019'!M150/100)),"XXX")</f>
        <v>0.88688422199999994</v>
      </c>
      <c r="O150" s="203">
        <f>IF(ISNUMBER('2019'!N150),IF(('2019'!N150/10)&gt;1,1,'2019'!N150/10),"XXX")</f>
        <v>1</v>
      </c>
      <c r="P150" s="203">
        <f>IF(ISNUMBER('2019'!O150),('2019'!O150/100),"XXX")</f>
        <v>1</v>
      </c>
      <c r="Q150" s="203" t="str">
        <f>IF(ISNUMBER('2019'!P150),'2019'!P150,"XXX")</f>
        <v>XXX</v>
      </c>
      <c r="R150" s="203">
        <f>IF(ISNUMBER('2019'!Q150),('2019'!Q150/100),"XXX")</f>
        <v>0.31</v>
      </c>
      <c r="S150" s="203">
        <f>IF(ISNUMBER('2019'!R150),('2019'!R150/100),"XXX")</f>
        <v>0.9390617</v>
      </c>
      <c r="T150" s="203">
        <f>IF(ISNUMBER('2019'!S150),(1-('2019'!S150/100)),"XXX")</f>
        <v>1</v>
      </c>
      <c r="U150" s="203">
        <f>IF(ISNUMBER('2019'!T150),'2019'!T150,"XXX")</f>
        <v>0.70983998505555557</v>
      </c>
      <c r="V150" s="203">
        <f>IF(ISNUMBER('2019'!U150),'2019'!U150,"XXX")</f>
        <v>0.71</v>
      </c>
      <c r="W150" s="203">
        <f>IF(ISNUMBER('2019'!V150),'2019'!V150,"XXX")</f>
        <v>0.70150982009259266</v>
      </c>
      <c r="X150" s="203">
        <f>IF(ISNUMBER('2019'!W150),'2019'!W150,"XXX")</f>
        <v>0.75761810272222219</v>
      </c>
      <c r="Y150" s="129">
        <f t="shared" si="31"/>
        <v>0.78550719958188842</v>
      </c>
      <c r="Z150" s="202">
        <f>'2019'!X150</f>
        <v>0.80800000000000005</v>
      </c>
      <c r="AA150" s="203">
        <f>('2019'!Y150+2.5)/5</f>
        <v>0.69363273380000001</v>
      </c>
      <c r="AB150" s="196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>
      <c r="A151" s="19" t="s">
        <v>158</v>
      </c>
      <c r="B151" s="19" t="s">
        <v>158</v>
      </c>
      <c r="C151" s="202">
        <f>IF(ISNUMBER('2019'!C151),(1-PRODUCT('2019'!C151,0.1)),"XXX")</f>
        <v>0.77</v>
      </c>
      <c r="D151" s="202">
        <f>IFERROR(IF((LOG(100*'2019'!D151+1)/LOG(100+1))&gt;1,0,(1-(LOG(100*'2019'!D151+1)/LOG(100+1)))), 1)</f>
        <v>1</v>
      </c>
      <c r="E151" s="203">
        <f>IF(ISNUMBER('2019'!E151),IF('2019'!E151/100&gt;1,1,'2019'!E151/100),"XXX")</f>
        <v>0.71217518606384189</v>
      </c>
      <c r="F151" s="202">
        <f>IF(ISNUMBER('2019'!F151),(1-(('2019'!F151-1)/4)),"XXX")</f>
        <v>1</v>
      </c>
      <c r="G151" s="202">
        <f>IF(ISNUMBER('2019'!G151),(1-('2019'!G151/10)),"XXX")</f>
        <v>0.71</v>
      </c>
      <c r="H151" s="195">
        <f t="shared" si="14"/>
        <v>0.83843503721276846</v>
      </c>
      <c r="I151" s="203">
        <f>IF(ISNUMBER('2019'!H151),'2019'!H151,"XXX")</f>
        <v>0.68674486012726488</v>
      </c>
      <c r="J151" s="203">
        <f>IF(ISNUMBER('2019'!I151),'2019'!I151,"XXX")</f>
        <v>0.85740000000000005</v>
      </c>
      <c r="K151" s="203">
        <f>IF(ISNUMBER('2019'!J151),IF(('2019'!J151/5)&gt;1,1,'2019'!J151/5),"XXX")</f>
        <v>0.56223600000000007</v>
      </c>
      <c r="L151" s="203">
        <f>IF(ISNUMBER('2019'!K151),'2019'!K151,"XXX")</f>
        <v>0.64742852441666665</v>
      </c>
      <c r="M151" s="203">
        <f>IF(ISNUMBER('2019'!L151),IF(('2019'!L151/5)&gt;1,1,'2019'!L151/5),"XXX")</f>
        <v>1</v>
      </c>
      <c r="N151" s="203">
        <f>IF(ISNUMBER('2019'!M151),(1-('2019'!M151/100)),"XXX")</f>
        <v>0.84538541789999999</v>
      </c>
      <c r="O151" s="203">
        <f>IF(ISNUMBER('2019'!N151),IF(('2019'!N151/10)&gt;1,1,'2019'!N151/10),"XXX")</f>
        <v>0.88000000000000012</v>
      </c>
      <c r="P151" s="203">
        <f>IF(ISNUMBER('2019'!O151),('2019'!O151/100),"XXX")</f>
        <v>1</v>
      </c>
      <c r="Q151" s="203">
        <f>IF(ISNUMBER('2019'!P151),'2019'!P151,"XXX")</f>
        <v>0.23009517192840576</v>
      </c>
      <c r="R151" s="203">
        <f>IF(ISNUMBER('2019'!Q151),('2019'!Q151/100),"XXX")</f>
        <v>0.84299999999999997</v>
      </c>
      <c r="S151" s="203">
        <f>IF(ISNUMBER('2019'!R151),('2019'!R151/100),"XXX")</f>
        <v>0.71454899999999999</v>
      </c>
      <c r="T151" s="203">
        <f>IF(ISNUMBER('2019'!S151),(1-('2019'!S151/100)),"XXX")</f>
        <v>0.99970000000000003</v>
      </c>
      <c r="U151" s="203">
        <f>IF(ISNUMBER('2019'!T151),'2019'!T151,"XXX")</f>
        <v>0.68422688377777785</v>
      </c>
      <c r="V151" s="203">
        <f>IF(ISNUMBER('2019'!U151),'2019'!U151,"XXX")</f>
        <v>0.7</v>
      </c>
      <c r="W151" s="203">
        <f>IF(ISNUMBER('2019'!V151),'2019'!V151,"XXX")</f>
        <v>0.52362597872222216</v>
      </c>
      <c r="X151" s="203">
        <f>IF(ISNUMBER('2019'!W151),'2019'!W151,"XXX")</f>
        <v>0.57912608646666663</v>
      </c>
      <c r="Y151" s="129">
        <f t="shared" si="31"/>
        <v>0.73459487020868774</v>
      </c>
      <c r="Z151" s="202">
        <f>'2019'!X151</f>
        <v>0.89</v>
      </c>
      <c r="AA151" s="203">
        <f>('2019'!Y151+2.5)/5</f>
        <v>0.75675995340000002</v>
      </c>
      <c r="AB151" s="196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>
      <c r="A152" s="19" t="s">
        <v>159</v>
      </c>
      <c r="B152" s="19" t="s">
        <v>159</v>
      </c>
      <c r="C152" s="202">
        <f>IF(ISNUMBER('2019'!C152),(1-PRODUCT('2019'!C152,0.1)),"XXX")</f>
        <v>0.59000000000000008</v>
      </c>
      <c r="D152" s="202">
        <f>IFERROR(IF((LOG(100*'2019'!D152+1)/LOG(100+1))&gt;1,0,(1-(LOG(100*'2019'!D152+1)/LOG(100+1)))), 1)</f>
        <v>1</v>
      </c>
      <c r="E152" s="203" t="str">
        <f>IF(ISNUMBER('2019'!E152),IF('2019'!E152/100&gt;1,1,'2019'!E152/100),"XXX")</f>
        <v>XXX</v>
      </c>
      <c r="F152" s="202">
        <f>IF(ISNUMBER('2019'!F152),(1-(('2019'!F152-1)/4)),"XXX")</f>
        <v>0.5</v>
      </c>
      <c r="G152" s="202">
        <f>IF(ISNUMBER('2019'!G152),(1-('2019'!G152/10)),"XXX")</f>
        <v>0.20999999999999996</v>
      </c>
      <c r="H152" s="195">
        <f t="shared" si="14"/>
        <v>0.57499999999999996</v>
      </c>
      <c r="I152" s="203" t="str">
        <f>IF(ISNUMBER('2019'!H152),'2019'!H152,"XXX")</f>
        <v>XXX</v>
      </c>
      <c r="J152" s="203">
        <f>IF(ISNUMBER('2019'!I152),'2019'!I152,"XXX")</f>
        <v>0.47360000000000002</v>
      </c>
      <c r="K152" s="203" t="str">
        <f>IF(ISNUMBER('2019'!J152),IF(('2019'!J152/5)&gt;1,1,'2019'!J152/5),"XXX")</f>
        <v>XXX</v>
      </c>
      <c r="L152" s="203" t="str">
        <f>IF(ISNUMBER('2019'!K152),'2019'!K152,"XXX")</f>
        <v>XXX</v>
      </c>
      <c r="M152" s="203">
        <f>IF(ISNUMBER('2019'!L152),IF(('2019'!L152/5)&gt;1,1,'2019'!L152/5),"XXX")</f>
        <v>0.46723342000000001</v>
      </c>
      <c r="N152" s="203">
        <f>IF(ISNUMBER('2019'!M152),(1-('2019'!M152/100)),"XXX")</f>
        <v>0.42315029140000004</v>
      </c>
      <c r="O152" s="203">
        <f>IF(ISNUMBER('2019'!N152),IF(('2019'!N152/10)&gt;1,1,'2019'!N152/10),"XXX")</f>
        <v>0.78</v>
      </c>
      <c r="P152" s="203">
        <f>IF(ISNUMBER('2019'!O152),('2019'!O152/100),"XXX")</f>
        <v>1</v>
      </c>
      <c r="Q152" s="203">
        <f>IF(ISNUMBER('2019'!P152),'2019'!P152,"XXX")</f>
        <v>0.15021169185638428</v>
      </c>
      <c r="R152" s="203">
        <f>IF(ISNUMBER('2019'!Q152),('2019'!Q152/100),"XXX")</f>
        <v>0.156</v>
      </c>
      <c r="S152" s="203">
        <f>IF(ISNUMBER('2019'!R152),('2019'!R152/100),"XXX")</f>
        <v>0.53551040000000005</v>
      </c>
      <c r="T152" s="203">
        <f>IF(ISNUMBER('2019'!S152),(1-('2019'!S152/100)),"XXX")</f>
        <v>0.92480000000000007</v>
      </c>
      <c r="U152" s="203" t="str">
        <f>IF(ISNUMBER('2019'!T152),'2019'!T152,"XXX")</f>
        <v>XXX</v>
      </c>
      <c r="V152" s="203" t="str">
        <f>IF(ISNUMBER('2019'!U152),'2019'!U152,"XXX")</f>
        <v>XXX</v>
      </c>
      <c r="W152" s="203" t="str">
        <f>IF(ISNUMBER('2019'!V152),'2019'!V152,"XXX")</f>
        <v>XXX</v>
      </c>
      <c r="X152" s="203" t="str">
        <f>IF(ISNUMBER('2019'!W152),'2019'!W152,"XXX")</f>
        <v>XXX</v>
      </c>
      <c r="Y152" s="129">
        <f t="shared" si="31"/>
        <v>0.53841058032563838</v>
      </c>
      <c r="Z152" s="202">
        <f>'2019'!X152</f>
        <v>0.189</v>
      </c>
      <c r="AA152" s="203">
        <f>('2019'!Y152+2.5)/5</f>
        <v>0.1888853788</v>
      </c>
      <c r="AB152" s="196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>
      <c r="A153" s="19" t="s">
        <v>160</v>
      </c>
      <c r="B153" s="19" t="s">
        <v>160</v>
      </c>
      <c r="C153" s="202">
        <f>IF(ISNUMBER('2019'!C153),(1-PRODUCT('2019'!C153,0.1)),"XXX")</f>
        <v>0.51</v>
      </c>
      <c r="D153" s="202">
        <f>IFERROR(IF((LOG(100*'2019'!D153+1)/LOG(100+1))&gt;1,0,(1-(LOG(100*'2019'!D153+1)/LOG(100+1)))), 1)</f>
        <v>1</v>
      </c>
      <c r="E153" s="203">
        <f>IF(ISNUMBER('2019'!E153),IF('2019'!E153/100&gt;1,1,'2019'!E153/100),"XXX")</f>
        <v>0.77216842989548029</v>
      </c>
      <c r="F153" s="202">
        <f>IF(ISNUMBER('2019'!F153),(1-(('2019'!F153-1)/4)),"XXX")</f>
        <v>0.5</v>
      </c>
      <c r="G153" s="202">
        <f>IF(ISNUMBER('2019'!G153),(1-('2019'!G153/10)),"XXX")</f>
        <v>0.21999999999999997</v>
      </c>
      <c r="H153" s="195">
        <f t="shared" si="14"/>
        <v>0.60043368597909608</v>
      </c>
      <c r="I153" s="203">
        <f>IF(ISNUMBER('2019'!H153),'2019'!H153,"XXX")</f>
        <v>0.65924669563885518</v>
      </c>
      <c r="J153" s="203">
        <f>IF(ISNUMBER('2019'!I153),'2019'!I153,"XXX")</f>
        <v>0.6694</v>
      </c>
      <c r="K153" s="203">
        <f>IF(ISNUMBER('2019'!J153),IF(('2019'!J153/5)&gt;1,1,'2019'!J153/5),"XXX")</f>
        <v>0.78290599999999999</v>
      </c>
      <c r="L153" s="203">
        <f>IF(ISNUMBER('2019'!K153),'2019'!K153,"XXX")</f>
        <v>0.54368886549999995</v>
      </c>
      <c r="M153" s="203">
        <f>IF(ISNUMBER('2019'!L153),IF(('2019'!L153/5)&gt;1,1,'2019'!L153/5),"XXX")</f>
        <v>0.45984983400000001</v>
      </c>
      <c r="N153" s="203">
        <f>IF(ISNUMBER('2019'!M153),(1-('2019'!M153/100)),"XXX")</f>
        <v>0.57046813959999998</v>
      </c>
      <c r="O153" s="203">
        <f>IF(ISNUMBER('2019'!N153),IF(('2019'!N153/10)&gt;1,1,'2019'!N153/10),"XXX")</f>
        <v>0.43</v>
      </c>
      <c r="P153" s="203">
        <f>IF(ISNUMBER('2019'!O153),('2019'!O153/100),"XXX")</f>
        <v>0.40899999999999997</v>
      </c>
      <c r="Q153" s="203">
        <f>IF(ISNUMBER('2019'!P153),'2019'!P153,"XXX")</f>
        <v>0.31053154468536376</v>
      </c>
      <c r="R153" s="203">
        <f>IF(ISNUMBER('2019'!Q153),('2019'!Q153/100),"XXX")</f>
        <v>0.24600000000000002</v>
      </c>
      <c r="S153" s="203">
        <f>IF(ISNUMBER('2019'!R153),('2019'!R153/100),"XXX")</f>
        <v>0.45128079999999998</v>
      </c>
      <c r="T153" s="203">
        <f>IF(ISNUMBER('2019'!S153),(1-('2019'!S153/100)),"XXX")</f>
        <v>0.98409999999999997</v>
      </c>
      <c r="U153" s="203">
        <f>IF(ISNUMBER('2019'!T153),'2019'!T153,"XXX")</f>
        <v>0.46949144472222221</v>
      </c>
      <c r="V153" s="203">
        <f>IF(ISNUMBER('2019'!U153),'2019'!U153,"XXX")</f>
        <v>0.33</v>
      </c>
      <c r="W153" s="203">
        <f>IF(ISNUMBER('2019'!V153),'2019'!V153,"XXX")</f>
        <v>0.53669718898148155</v>
      </c>
      <c r="X153" s="203">
        <f>IF(ISNUMBER('2019'!W153),'2019'!W153,"XXX")</f>
        <v>0.50660851267777784</v>
      </c>
      <c r="Y153" s="129">
        <f t="shared" si="31"/>
        <v>0.52245431411285626</v>
      </c>
      <c r="Z153" s="202">
        <f>'2019'!X153</f>
        <v>0.216</v>
      </c>
      <c r="AA153" s="203">
        <f>('2019'!Y153+2.5)/5</f>
        <v>0.23770682820000003</v>
      </c>
      <c r="AB153" s="196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>
      <c r="A154" s="19" t="s">
        <v>196</v>
      </c>
      <c r="B154" s="19" t="s">
        <v>196</v>
      </c>
      <c r="C154" s="202">
        <f>IF(ISNUMBER('2019'!C154),(1-PRODUCT('2019'!C154,0.1)),"XXX")</f>
        <v>0</v>
      </c>
      <c r="D154" s="202">
        <f>IFERROR(IF((LOG(100*'2019'!D154+1)/LOG(100+1))&gt;1,0,(1-(LOG(100*'2019'!D154+1)/LOG(100+1)))), 1)</f>
        <v>0</v>
      </c>
      <c r="E154" s="203">
        <f>IF(ISNUMBER('2019'!E154),IF('2019'!E154/100&gt;1,1,'2019'!E154/100),"XXX")</f>
        <v>0.4303556757206215</v>
      </c>
      <c r="F154" s="202">
        <f>IF(ISNUMBER('2019'!F154),(1-(('2019'!F154-1)/4)),"XXX")</f>
        <v>0</v>
      </c>
      <c r="G154" s="202">
        <f>IF(ISNUMBER('2019'!G154),(1-('2019'!G154/10)),"XXX")</f>
        <v>1.0000000000000009E-2</v>
      </c>
      <c r="H154" s="195">
        <f t="shared" si="14"/>
        <v>8.8071135144124305E-2</v>
      </c>
      <c r="I154" s="203">
        <f>IF(ISNUMBER('2019'!H154),'2019'!H154,"XXX")</f>
        <v>0.33854147103846094</v>
      </c>
      <c r="J154" s="203">
        <f>IF(ISNUMBER('2019'!I154),'2019'!I154,"XXX")</f>
        <v>0.1757</v>
      </c>
      <c r="K154" s="203" t="str">
        <f>IF(ISNUMBER('2019'!J154),IF(('2019'!J154/5)&gt;1,1,'2019'!J154/5),"XXX")</f>
        <v>XXX</v>
      </c>
      <c r="L154" s="203">
        <f>IF(ISNUMBER('2019'!K154),'2019'!K154,"XXX")</f>
        <v>0.40048986675000003</v>
      </c>
      <c r="M154" s="203">
        <f>IF(ISNUMBER('2019'!L154),IF(('2019'!L154/5)&gt;1,1,'2019'!L154/5),"XXX")</f>
        <v>8.6608963999999997E-2</v>
      </c>
      <c r="N154" s="203">
        <f>IF(ISNUMBER('2019'!M154),(1-('2019'!M154/100)),"XXX")</f>
        <v>0.19042762759999998</v>
      </c>
      <c r="O154" s="203">
        <f>IF(ISNUMBER('2019'!N154),IF(('2019'!N154/10)&gt;1,1,'2019'!N154/10),"XXX")</f>
        <v>6.9999999999999993E-2</v>
      </c>
      <c r="P154" s="203">
        <f>IF(ISNUMBER('2019'!O154),('2019'!O154/100),"XXX")</f>
        <v>7.400000000000001E-2</v>
      </c>
      <c r="Q154" s="203" t="str">
        <f>IF(ISNUMBER('2019'!P154),'2019'!P154,"XXX")</f>
        <v>XXX</v>
      </c>
      <c r="R154" s="203">
        <f>IF(ISNUMBER('2019'!Q154),('2019'!Q154/100),"XXX")</f>
        <v>0</v>
      </c>
      <c r="S154" s="203">
        <f>IF(ISNUMBER('2019'!R154),('2019'!R154/100),"XXX")</f>
        <v>0.44094769999999994</v>
      </c>
      <c r="T154" s="203">
        <f>IF(ISNUMBER('2019'!S154),(1-('2019'!S154/100)),"XXX")</f>
        <v>0.5292</v>
      </c>
      <c r="U154" s="203">
        <f>IF(ISNUMBER('2019'!T154),'2019'!T154,"XXX")</f>
        <v>0.25807806649999998</v>
      </c>
      <c r="V154" s="203">
        <f>IF(ISNUMBER('2019'!U154),'2019'!U154,"XXX")</f>
        <v>0.14000000000000001</v>
      </c>
      <c r="W154" s="203">
        <f>IF(ISNUMBER('2019'!V154),'2019'!V154,"XXX")</f>
        <v>0.38315652035185183</v>
      </c>
      <c r="X154" s="203">
        <f>IF(ISNUMBER('2019'!W154),'2019'!W154,"XXX")</f>
        <v>0.24850170145555553</v>
      </c>
      <c r="Y154" s="129">
        <f t="shared" si="31"/>
        <v>0.23350886152786679</v>
      </c>
      <c r="Z154" s="202">
        <f>'2019'!X154</f>
        <v>0.11600000000000001</v>
      </c>
      <c r="AA154" s="203">
        <f>('2019'!Y154+2.5)/5</f>
        <v>0.1636618376</v>
      </c>
      <c r="AB154" s="196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>
      <c r="A155" s="19" t="s">
        <v>162</v>
      </c>
      <c r="B155" s="19" t="s">
        <v>162</v>
      </c>
      <c r="C155" s="202">
        <f>IF(ISNUMBER('2019'!C155),(1-PRODUCT('2019'!C155,0.1)),"XXX")</f>
        <v>0.29999999999999993</v>
      </c>
      <c r="D155" s="202">
        <f>IFERROR(IF((LOG(100*'2019'!D155+1)/LOG(100+1))&gt;1,0,(1-(LOG(100*'2019'!D155+1)/LOG(100+1)))), 1)</f>
        <v>1</v>
      </c>
      <c r="E155" s="203">
        <f>IF(ISNUMBER('2019'!E155),IF('2019'!E155/100&gt;1,1,'2019'!E155/100),"XXX")</f>
        <v>0.69567015819632771</v>
      </c>
      <c r="F155" s="202">
        <f>IF(ISNUMBER('2019'!F155),(1-(('2019'!F155-1)/4)),"XXX")</f>
        <v>0.5</v>
      </c>
      <c r="G155" s="202">
        <f>IF(ISNUMBER('2019'!G155),(1-('2019'!G155/10)),"XXX")</f>
        <v>0.26</v>
      </c>
      <c r="H155" s="195">
        <f t="shared" si="14"/>
        <v>0.55113403163926544</v>
      </c>
      <c r="I155" s="203">
        <f>IF(ISNUMBER('2019'!H155),'2019'!H155,"XXX")</f>
        <v>0.43273651944918001</v>
      </c>
      <c r="J155" s="203">
        <f>IF(ISNUMBER('2019'!I155),'2019'!I155,"XXX")</f>
        <v>0.33939999999999998</v>
      </c>
      <c r="K155" s="203">
        <f>IF(ISNUMBER('2019'!J155),IF(('2019'!J155/5)&gt;1,1,'2019'!J155/5),"XXX")</f>
        <v>0.67641800000000007</v>
      </c>
      <c r="L155" s="203">
        <f>IF(ISNUMBER('2019'!K155),'2019'!K155,"XXX")</f>
        <v>0.24811352495833333</v>
      </c>
      <c r="M155" s="203">
        <f>IF(ISNUMBER('2019'!L155),IF(('2019'!L155/5)&gt;1,1,'2019'!L155/5),"XXX")</f>
        <v>0.42584095</v>
      </c>
      <c r="N155" s="203">
        <f>IF(ISNUMBER('2019'!M155),(1-('2019'!M155/100)),"XXX")</f>
        <v>0.89768398280000006</v>
      </c>
      <c r="O155" s="203">
        <f>IF(ISNUMBER('2019'!N155),IF(('2019'!N155/10)&gt;1,1,'2019'!N155/10),"XXX")</f>
        <v>0.08</v>
      </c>
      <c r="P155" s="203">
        <f>IF(ISNUMBER('2019'!O155),('2019'!O155/100),"XXX")</f>
        <v>7.8E-2</v>
      </c>
      <c r="Q155" s="203">
        <f>IF(ISNUMBER('2019'!P155),'2019'!P155,"XXX")</f>
        <v>4.4443309307098389E-2</v>
      </c>
      <c r="R155" s="203">
        <f>IF(ISNUMBER('2019'!Q155),('2019'!Q155/100),"XXX")</f>
        <v>0.19800000000000001</v>
      </c>
      <c r="S155" s="203">
        <f>IF(ISNUMBER('2019'!R155),('2019'!R155/100),"XXX")</f>
        <v>0.24576129999999999</v>
      </c>
      <c r="T155" s="203">
        <f>IF(ISNUMBER('2019'!S155),(1-('2019'!S155/100)),"XXX")</f>
        <v>0.46079999999999999</v>
      </c>
      <c r="U155" s="203">
        <f>IF(ISNUMBER('2019'!T155),'2019'!T155,"XXX")</f>
        <v>0.39892570972222224</v>
      </c>
      <c r="V155" s="203">
        <f>IF(ISNUMBER('2019'!U155),'2019'!U155,"XXX")</f>
        <v>0.35</v>
      </c>
      <c r="W155" s="203">
        <f>IF(ISNUMBER('2019'!V155),'2019'!V155,"XXX")</f>
        <v>0.45641884979629632</v>
      </c>
      <c r="X155" s="203">
        <f>IF(ISNUMBER('2019'!W155),'2019'!W155,"XXX")</f>
        <v>0.41305089323333327</v>
      </c>
      <c r="Y155" s="129">
        <f t="shared" si="31"/>
        <v>0.35909956495415396</v>
      </c>
      <c r="Z155" s="202">
        <f>'2019'!X155</f>
        <v>0.33800000000000002</v>
      </c>
      <c r="AA155" s="203">
        <f>('2019'!Y155+2.5)/5</f>
        <v>0.45387003119999997</v>
      </c>
      <c r="AB155" s="196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>
      <c r="A156" s="19" t="s">
        <v>163</v>
      </c>
      <c r="B156" s="19" t="s">
        <v>163</v>
      </c>
      <c r="C156" s="202">
        <f>IF(ISNUMBER('2019'!C156),(1-PRODUCT('2019'!C156,0.1)),"XXX")</f>
        <v>0.27</v>
      </c>
      <c r="D156" s="202">
        <f>IFERROR(IF((LOG(100*'2019'!D156+1)/LOG(100+1))&gt;1,0,(1-(LOG(100*'2019'!D156+1)/LOG(100+1)))), 1)</f>
        <v>1</v>
      </c>
      <c r="E156" s="203">
        <f>IF(ISNUMBER('2019'!E156),IF('2019'!E156/100&gt;1,1,'2019'!E156/100),"XXX")</f>
        <v>0.70445989976228818</v>
      </c>
      <c r="F156" s="202">
        <f>IF(ISNUMBER('2019'!F156),(1-(('2019'!F156-1)/4)),"XXX")</f>
        <v>0.5</v>
      </c>
      <c r="G156" s="202">
        <f>IF(ISNUMBER('2019'!G156),(1-('2019'!G156/10)),"XXX")</f>
        <v>0.18000000000000005</v>
      </c>
      <c r="H156" s="195">
        <f t="shared" si="14"/>
        <v>0.53089197995245763</v>
      </c>
      <c r="I156" s="203">
        <f>IF(ISNUMBER('2019'!H156),'2019'!H156,"XXX")</f>
        <v>0.39766565463650266</v>
      </c>
      <c r="J156" s="203">
        <f>IF(ISNUMBER('2019'!I156),'2019'!I156,"XXX")</f>
        <v>0.36880000000000002</v>
      </c>
      <c r="K156" s="203">
        <f>IF(ISNUMBER('2019'!J156),IF(('2019'!J156/5)&gt;1,1,'2019'!J156/5),"XXX")</f>
        <v>0.91626999999999992</v>
      </c>
      <c r="L156" s="203">
        <f>IF(ISNUMBER('2019'!K156),'2019'!K156,"XXX")</f>
        <v>0.35320104362499988</v>
      </c>
      <c r="M156" s="203">
        <f>IF(ISNUMBER('2019'!L156),IF(('2019'!L156/5)&gt;1,1,'2019'!L156/5),"XXX")</f>
        <v>0.27165398600000001</v>
      </c>
      <c r="N156" s="203">
        <f>IF(ISNUMBER('2019'!M156),(1-('2019'!M156/100)),"XXX")</f>
        <v>0.75623377120000002</v>
      </c>
      <c r="O156" s="203">
        <f>IF(ISNUMBER('2019'!N156),IF(('2019'!N156/10)&gt;1,1,'2019'!N156/10),"XXX")</f>
        <v>0.28999999999999998</v>
      </c>
      <c r="P156" s="203">
        <f>IF(ISNUMBER('2019'!O156),('2019'!O156/100),"XXX")</f>
        <v>0.22</v>
      </c>
      <c r="Q156" s="203">
        <f>IF(ISNUMBER('2019'!P156),'2019'!P156,"XXX")</f>
        <v>6.930301189422608E-2</v>
      </c>
      <c r="R156" s="203">
        <f>IF(ISNUMBER('2019'!Q156),('2019'!Q156/100),"XXX")</f>
        <v>5.7999999999999996E-2</v>
      </c>
      <c r="S156" s="203">
        <f>IF(ISNUMBER('2019'!R156),('2019'!R156/100),"XXX")</f>
        <v>0.32253140000000002</v>
      </c>
      <c r="T156" s="203">
        <f>IF(ISNUMBER('2019'!S156),(1-('2019'!S156/100)),"XXX")</f>
        <v>0.64399999999999991</v>
      </c>
      <c r="U156" s="203">
        <f>IF(ISNUMBER('2019'!T156),'2019'!T156,"XXX")</f>
        <v>0.35385163627777777</v>
      </c>
      <c r="V156" s="203">
        <f>IF(ISNUMBER('2019'!U156),'2019'!U156,"XXX")</f>
        <v>0.22</v>
      </c>
      <c r="W156" s="203">
        <f>IF(ISNUMBER('2019'!V156),'2019'!V156,"XXX")</f>
        <v>0.41771686962962967</v>
      </c>
      <c r="X156" s="203">
        <f>IF(ISNUMBER('2019'!W156),'2019'!W156,"XXX")</f>
        <v>0.30068897203333333</v>
      </c>
      <c r="Y156" s="129">
        <f t="shared" si="31"/>
        <v>0.37249477158102928</v>
      </c>
      <c r="Z156" s="202">
        <f>'2019'!X156</f>
        <v>0.28799999999999998</v>
      </c>
      <c r="AA156" s="203">
        <f>('2019'!Y156+2.5)/5</f>
        <v>0.28507936</v>
      </c>
      <c r="AB156" s="196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>
      <c r="B974" s="19"/>
      <c r="C974" s="86"/>
    </row>
    <row r="975" spans="2:56">
      <c r="B975" s="19"/>
      <c r="C975" s="86"/>
    </row>
  </sheetData>
  <conditionalFormatting sqref="C3:X156 Z3:AD156">
    <cfRule type="cellIs" dxfId="10" priority="7" operator="greaterThan">
      <formula>1</formula>
    </cfRule>
  </conditionalFormatting>
  <conditionalFormatting sqref="AT3:BD156">
    <cfRule type="cellIs" dxfId="9" priority="6" operator="greaterThan">
      <formula>1</formula>
    </cfRule>
  </conditionalFormatting>
  <conditionalFormatting sqref="AE3:AS156">
    <cfRule type="cellIs" dxfId="8" priority="5" operator="greaterThan">
      <formula>1</formula>
    </cfRule>
  </conditionalFormatting>
  <conditionalFormatting sqref="Y78:Y156">
    <cfRule type="cellIs" dxfId="7" priority="4" operator="greaterThan">
      <formula>1</formula>
    </cfRule>
  </conditionalFormatting>
  <conditionalFormatting sqref="Y3:Y156">
    <cfRule type="cellIs" dxfId="6" priority="2" operator="lessThan">
      <formula>0</formula>
    </cfRule>
    <cfRule type="cellIs" dxfId="5" priority="3" operator="greaterThan">
      <formula>1</formula>
    </cfRule>
  </conditionalFormatting>
  <conditionalFormatting sqref="Y14:Y156">
    <cfRule type="cellIs" dxfId="4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P156"/>
  <sheetViews>
    <sheetView workbookViewId="0">
      <pane xSplit="1" ySplit="2" topLeftCell="E102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3"/>
  <cols>
    <col min="1" max="1" width="21.5" customWidth="1"/>
    <col min="2" max="2" width="16.5" customWidth="1"/>
  </cols>
  <sheetData>
    <row r="2" spans="1:16" s="7" customFormat="1" ht="14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FC975"/>
  <sheetViews>
    <sheetView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B3" sqref="AB3"/>
    </sheetView>
  </sheetViews>
  <sheetFormatPr baseColWidth="10" defaultColWidth="11.5" defaultRowHeight="13"/>
  <cols>
    <col min="1" max="1" width="21.5" customWidth="1"/>
    <col min="2" max="2" width="27.33203125" style="8" customWidth="1"/>
    <col min="3" max="33" width="6.83203125" style="9" customWidth="1"/>
    <col min="34" max="16384" width="11.5" style="7"/>
  </cols>
  <sheetData>
    <row r="1" spans="1:33" s="8" customFormat="1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>
      <c r="A216" s="3"/>
      <c r="B216" s="7"/>
    </row>
    <row r="217" spans="1:33" ht="15">
      <c r="A217" s="3"/>
      <c r="B217" s="7"/>
    </row>
    <row r="218" spans="1:33" ht="15">
      <c r="A218" s="3"/>
      <c r="B218" s="7"/>
    </row>
    <row r="219" spans="1:33" ht="15">
      <c r="A219" s="3"/>
      <c r="B219" s="7"/>
    </row>
    <row r="220" spans="1:33" ht="15">
      <c r="A220" s="3"/>
    </row>
    <row r="221" spans="1:33" ht="15">
      <c r="A221" s="3"/>
    </row>
    <row r="222" spans="1:33" ht="15">
      <c r="A222" s="3"/>
    </row>
    <row r="223" spans="1:33" ht="15">
      <c r="A223" s="3"/>
    </row>
    <row r="224" spans="1:33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  <row r="975" spans="1:1" ht="15">
      <c r="A975" s="3"/>
    </row>
  </sheetData>
  <conditionalFormatting sqref="A3:A33 A36:A154 B76 B78 B108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3"/>
  <cols>
    <col min="2" max="2" width="11.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4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640625" defaultRowHeight="13"/>
  <cols>
    <col min="1" max="1" width="12.5"/>
    <col min="2" max="2" width="9.1640625" style="7"/>
    <col min="3" max="3" width="15.6640625" style="7" customWidth="1"/>
    <col min="4" max="16384" width="9.1640625" style="7"/>
  </cols>
  <sheetData>
    <row r="1" spans="1:48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ht="14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ht="14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ht="14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ht="14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ht="14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ht="14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ht="14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ht="14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ht="14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ht="14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ht="14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ht="14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ht="14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ht="14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ht="14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ht="14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ht="14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ht="14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ht="14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ht="14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ht="14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ht="14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ht="14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ht="14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ht="14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ht="14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ht="14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ht="14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ht="14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ht="14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ht="14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ht="14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ht="14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ht="14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ht="14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ht="14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ht="14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ht="14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ht="14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ht="14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ht="14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ht="14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ht="14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ht="14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ht="14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ht="14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ht="14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ht="14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ht="14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ht="14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ht="14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ht="14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ht="14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ht="14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ht="14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ht="14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ht="14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ht="14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ht="14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ht="14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ht="14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ht="14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ht="14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ht="14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ht="14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ht="14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ht="14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ht="14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ht="14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ht="14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ht="14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ht="14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ht="14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ht="14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ht="14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ht="14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ht="14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ht="14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ht="14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ht="14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ht="14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ht="14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ht="14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ht="14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ht="14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ht="14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ht="14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ht="14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ht="14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ht="14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ht="14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ht="14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ht="14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ht="14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ht="14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ht="14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ht="14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ht="14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ht="14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ht="14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ht="14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ht="14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ht="14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ht="14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ht="14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ht="14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ht="14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ht="14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ht="14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ht="14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ht="14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ht="14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ht="14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ht="14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ht="14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ht="14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ht="14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ht="14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ht="14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ht="14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ht="14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ht="14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ht="14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ht="14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ht="14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ht="14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ht="14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ht="14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ht="14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ht="14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ht="14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ht="14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ht="14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ht="14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ht="14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ht="14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ht="14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ht="14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ht="14">
      <c r="A156" s="19" t="s">
        <v>163</v>
      </c>
      <c r="C156" s="53" t="s">
        <v>163</v>
      </c>
      <c r="D156" s="197" t="e">
        <v>#N/A</v>
      </c>
      <c r="E156" s="197" t="e">
        <v>#N/A</v>
      </c>
      <c r="F156" s="197" t="e">
        <v>#N/A</v>
      </c>
      <c r="G156" s="197" t="e">
        <v>#N/A</v>
      </c>
      <c r="H156" s="197">
        <v>3</v>
      </c>
      <c r="I156" s="197">
        <v>3</v>
      </c>
      <c r="J156" s="197">
        <v>3</v>
      </c>
      <c r="K156" s="197">
        <v>4</v>
      </c>
      <c r="L156" s="197">
        <v>5</v>
      </c>
      <c r="M156" s="197">
        <v>4</v>
      </c>
      <c r="N156" s="197">
        <v>3</v>
      </c>
      <c r="O156" s="197">
        <v>3</v>
      </c>
      <c r="P156" s="197">
        <v>2</v>
      </c>
      <c r="Q156" s="197">
        <v>2</v>
      </c>
      <c r="R156" s="197">
        <v>2</v>
      </c>
      <c r="S156" s="197">
        <v>2</v>
      </c>
      <c r="T156" s="197">
        <v>2</v>
      </c>
      <c r="U156" s="197">
        <v>2</v>
      </c>
      <c r="V156" s="197">
        <v>2</v>
      </c>
      <c r="W156" s="197">
        <v>2</v>
      </c>
      <c r="X156" s="197">
        <v>2</v>
      </c>
      <c r="Y156" s="197">
        <v>2</v>
      </c>
      <c r="Z156" s="197">
        <v>3</v>
      </c>
      <c r="AA156" s="197">
        <v>3</v>
      </c>
      <c r="AB156" s="197">
        <v>4</v>
      </c>
      <c r="AC156" s="197">
        <v>4</v>
      </c>
      <c r="AD156" s="197">
        <v>4</v>
      </c>
      <c r="AE156" s="197">
        <v>4</v>
      </c>
      <c r="AF156" s="197">
        <v>3</v>
      </c>
      <c r="AG156" s="197">
        <v>4</v>
      </c>
      <c r="AH156" s="197">
        <v>4</v>
      </c>
      <c r="AI156" s="197">
        <v>4</v>
      </c>
      <c r="AJ156" s="197">
        <v>4</v>
      </c>
      <c r="AK156" s="197">
        <v>3</v>
      </c>
      <c r="AL156" s="197">
        <v>3</v>
      </c>
      <c r="AM156" s="197">
        <v>3</v>
      </c>
      <c r="AN156" s="197">
        <v>3</v>
      </c>
      <c r="AO156" s="197" t="e">
        <v>#N/A</v>
      </c>
      <c r="AP156" s="197">
        <v>3</v>
      </c>
      <c r="AQ156" s="197">
        <v>3</v>
      </c>
      <c r="AR156" s="197">
        <v>3</v>
      </c>
      <c r="AS156" s="197">
        <v>3</v>
      </c>
      <c r="AT156" s="197" t="e">
        <v>#N/A</v>
      </c>
      <c r="AU156" s="197">
        <v>3</v>
      </c>
      <c r="AV156" s="197">
        <v>3</v>
      </c>
    </row>
    <row r="157" spans="1:49">
      <c r="A157" s="201"/>
      <c r="B157" s="198"/>
      <c r="C157" s="199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198"/>
    </row>
    <row r="158" spans="1:49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3"/>
  <cols>
    <col min="1" max="1" width="21.5" customWidth="1"/>
  </cols>
  <sheetData>
    <row r="1" spans="1:16" s="7" customFormat="1" ht="14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3"/>
  <cols>
    <col min="13" max="13" width="9.5" style="7" customWidth="1"/>
    <col min="19" max="19" width="19.83203125" style="7" customWidth="1"/>
    <col min="20" max="30" width="11.5" style="7"/>
  </cols>
  <sheetData>
    <row r="1" spans="1:30" ht="1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12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4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57"/>
  <sheetViews>
    <sheetView workbookViewId="0">
      <selection activeCell="I26" sqref="I26"/>
    </sheetView>
  </sheetViews>
  <sheetFormatPr baseColWidth="10" defaultRowHeight="13"/>
  <cols>
    <col min="1" max="1" width="25.5" customWidth="1"/>
  </cols>
  <sheetData>
    <row r="1" spans="1:8" ht="14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4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4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4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4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4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4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4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4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4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4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4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4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4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4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4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4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4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4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4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4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4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4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4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4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4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4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4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4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4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4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4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4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4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4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4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4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4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4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4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4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4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4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4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4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4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4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4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4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4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4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4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4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4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4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4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4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4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4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4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4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4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4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4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4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4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4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4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4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4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4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4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4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4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4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4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4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4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4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4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4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4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4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4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4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4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4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4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4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4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4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4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4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4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4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4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4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4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4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4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4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4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4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4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4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4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4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4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4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4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4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4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4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4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4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4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4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4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4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4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4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4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4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4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4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4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4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4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4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4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4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4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4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4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4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4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4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4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>
      <c r="D156" s="31"/>
    </row>
    <row r="157" spans="1:8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N848"/>
  <sheetViews>
    <sheetView zoomScale="87" zoomScaleNormal="87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A29" sqref="AA29"/>
    </sheetView>
  </sheetViews>
  <sheetFormatPr baseColWidth="10" defaultColWidth="11.5" defaultRowHeight="13"/>
  <cols>
    <col min="1" max="1" width="10.83203125" customWidth="1"/>
    <col min="2" max="2" width="11.5" style="7"/>
    <col min="3" max="36" width="6.6640625" style="7" customWidth="1"/>
    <col min="37" max="37" width="11.5" style="7"/>
    <col min="38" max="66" width="6.6640625" style="7" customWidth="1"/>
    <col min="67" max="67" width="11.5" style="7"/>
    <col min="68" max="94" width="6.6640625" style="7" customWidth="1"/>
    <col min="95" max="95" width="11.5" style="7"/>
    <col min="96" max="120" width="6.6640625" style="7" customWidth="1"/>
    <col min="121" max="121" width="11.5" style="7"/>
    <col min="122" max="144" width="6.6640625" style="7" customWidth="1"/>
    <col min="145" max="16384" width="11.5" style="7"/>
  </cols>
  <sheetData>
    <row r="1" spans="1:144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>
      <c r="A157" s="3"/>
    </row>
    <row r="158" spans="1:144" ht="15">
      <c r="A158" s="3"/>
    </row>
    <row r="159" spans="1:144" ht="15">
      <c r="A159" s="3"/>
    </row>
    <row r="160" spans="1:144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56"/>
  <sheetViews>
    <sheetView topLeftCell="K1" workbookViewId="0">
      <selection activeCell="M6" sqref="M6"/>
    </sheetView>
  </sheetViews>
  <sheetFormatPr baseColWidth="10" defaultRowHeight="13"/>
  <cols>
    <col min="1" max="1" width="21" customWidth="1"/>
    <col min="13" max="13" width="9.5" style="7" customWidth="1"/>
    <col min="15" max="26" width="11.5" style="7"/>
  </cols>
  <sheetData>
    <row r="1" spans="1:26" ht="1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64">
      <c r="A2" s="51"/>
      <c r="M2" s="49" t="s">
        <v>269</v>
      </c>
    </row>
    <row r="3" spans="1:26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228"/>
  <sheetViews>
    <sheetView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T17" sqref="T17"/>
    </sheetView>
  </sheetViews>
  <sheetFormatPr baseColWidth="10" defaultColWidth="11.5" defaultRowHeight="13"/>
  <cols>
    <col min="1" max="16384" width="11.5" style="7"/>
  </cols>
  <sheetData>
    <row r="1" spans="1:22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>
      <c r="A159" s="92"/>
      <c r="B159" s="86"/>
      <c r="C159" s="86"/>
    </row>
    <row r="160" spans="1:23">
      <c r="A160" s="92"/>
      <c r="B160" s="86"/>
      <c r="C160" s="86"/>
    </row>
    <row r="161" spans="1:3">
      <c r="A161" s="92"/>
      <c r="B161" s="86"/>
      <c r="C161" s="86"/>
    </row>
    <row r="162" spans="1:3">
      <c r="A162" s="92"/>
      <c r="B162" s="86"/>
      <c r="C162" s="86"/>
    </row>
    <row r="163" spans="1:3">
      <c r="A163" s="92"/>
      <c r="B163" s="86"/>
      <c r="C163" s="86"/>
    </row>
    <row r="164" spans="1:3">
      <c r="A164" s="92"/>
      <c r="B164" s="86"/>
      <c r="C164" s="86"/>
    </row>
    <row r="165" spans="1:3">
      <c r="A165" s="92"/>
      <c r="B165" s="86"/>
      <c r="C165" s="86"/>
    </row>
    <row r="166" spans="1:3">
      <c r="A166" s="92"/>
      <c r="B166" s="86"/>
      <c r="C166" s="86"/>
    </row>
    <row r="167" spans="1:3">
      <c r="A167" s="92"/>
      <c r="B167" s="86"/>
      <c r="C167" s="86"/>
    </row>
    <row r="168" spans="1:3">
      <c r="A168" s="92"/>
      <c r="B168" s="86"/>
      <c r="C168" s="86"/>
    </row>
    <row r="169" spans="1:3">
      <c r="A169" s="92"/>
      <c r="B169" s="86"/>
      <c r="C169" s="86"/>
    </row>
    <row r="170" spans="1:3">
      <c r="A170" s="92"/>
      <c r="B170" s="86"/>
      <c r="C170" s="86"/>
    </row>
    <row r="171" spans="1:3">
      <c r="A171" s="92"/>
      <c r="B171" s="86"/>
      <c r="C171" s="86"/>
    </row>
    <row r="172" spans="1:3">
      <c r="A172" s="92"/>
      <c r="B172" s="86"/>
      <c r="C172" s="86"/>
    </row>
    <row r="173" spans="1:3">
      <c r="A173" s="92"/>
      <c r="B173" s="86"/>
      <c r="C173" s="86"/>
    </row>
    <row r="174" spans="1:3">
      <c r="A174" s="92"/>
      <c r="B174" s="86"/>
      <c r="C174" s="86"/>
    </row>
    <row r="175" spans="1:3">
      <c r="A175" s="92"/>
      <c r="B175" s="86"/>
      <c r="C175" s="86"/>
    </row>
    <row r="176" spans="1:3">
      <c r="A176" s="92"/>
      <c r="B176" s="86"/>
      <c r="C176" s="86"/>
    </row>
    <row r="177" spans="1:3">
      <c r="A177" s="92"/>
      <c r="B177" s="86"/>
      <c r="C177" s="86"/>
    </row>
    <row r="178" spans="1:3">
      <c r="A178" s="92"/>
      <c r="B178" s="86"/>
      <c r="C178" s="86"/>
    </row>
    <row r="179" spans="1:3">
      <c r="A179" s="92"/>
      <c r="B179" s="86"/>
      <c r="C179" s="86"/>
    </row>
    <row r="180" spans="1:3">
      <c r="A180" s="92"/>
      <c r="B180" s="86"/>
      <c r="C180" s="86"/>
    </row>
    <row r="181" spans="1:3">
      <c r="A181" s="92"/>
      <c r="B181" s="86"/>
      <c r="C181" s="86"/>
    </row>
    <row r="182" spans="1:3">
      <c r="A182" s="92"/>
      <c r="B182" s="86"/>
      <c r="C182" s="86"/>
    </row>
    <row r="183" spans="1:3">
      <c r="A183" s="92"/>
      <c r="B183" s="86"/>
      <c r="C183" s="86"/>
    </row>
    <row r="184" spans="1:3">
      <c r="A184" s="92"/>
      <c r="B184" s="86"/>
      <c r="C184" s="86"/>
    </row>
    <row r="185" spans="1:3">
      <c r="A185" s="92"/>
      <c r="B185" s="86"/>
      <c r="C185" s="86"/>
    </row>
    <row r="186" spans="1:3">
      <c r="A186" s="92"/>
      <c r="B186" s="86"/>
      <c r="C186" s="86"/>
    </row>
    <row r="187" spans="1:3">
      <c r="A187" s="92"/>
      <c r="B187" s="86"/>
      <c r="C187" s="86"/>
    </row>
    <row r="188" spans="1:3">
      <c r="A188" s="92"/>
      <c r="B188" s="86"/>
      <c r="C188" s="86"/>
    </row>
    <row r="189" spans="1:3">
      <c r="A189" s="92"/>
      <c r="B189" s="86"/>
      <c r="C189" s="86"/>
    </row>
    <row r="190" spans="1:3">
      <c r="A190" s="92"/>
      <c r="B190" s="86"/>
      <c r="C190" s="86"/>
    </row>
    <row r="191" spans="1:3">
      <c r="A191" s="92"/>
      <c r="B191" s="86"/>
      <c r="C191" s="86"/>
    </row>
    <row r="192" spans="1:3">
      <c r="A192" s="92"/>
      <c r="B192" s="86"/>
      <c r="C192" s="86"/>
    </row>
    <row r="193" spans="1:3">
      <c r="A193" s="92"/>
      <c r="B193" s="86"/>
      <c r="C193" s="86"/>
    </row>
    <row r="194" spans="1:3">
      <c r="A194" s="92"/>
      <c r="B194" s="86"/>
      <c r="C194" s="86"/>
    </row>
    <row r="195" spans="1:3">
      <c r="A195" s="92"/>
      <c r="B195" s="86"/>
      <c r="C195" s="86"/>
    </row>
    <row r="196" spans="1:3">
      <c r="A196" s="92"/>
      <c r="B196" s="86"/>
      <c r="C196" s="86"/>
    </row>
    <row r="197" spans="1:3">
      <c r="A197" s="92"/>
      <c r="B197" s="86"/>
      <c r="C197" s="86"/>
    </row>
    <row r="198" spans="1:3">
      <c r="A198" s="92"/>
      <c r="B198" s="86"/>
      <c r="C198" s="86"/>
    </row>
    <row r="199" spans="1:3">
      <c r="A199" s="92"/>
      <c r="B199" s="86"/>
      <c r="C199" s="86"/>
    </row>
    <row r="200" spans="1:3">
      <c r="A200" s="92"/>
      <c r="B200" s="86"/>
      <c r="C200" s="86"/>
    </row>
    <row r="201" spans="1:3">
      <c r="A201" s="92"/>
      <c r="B201" s="86"/>
      <c r="C201" s="86"/>
    </row>
    <row r="202" spans="1:3">
      <c r="A202" s="92"/>
      <c r="B202" s="86"/>
      <c r="C202" s="86"/>
    </row>
    <row r="203" spans="1:3">
      <c r="A203" s="92"/>
      <c r="B203" s="86"/>
      <c r="C203" s="86"/>
    </row>
    <row r="204" spans="1:3">
      <c r="A204" s="92"/>
      <c r="B204" s="86"/>
      <c r="C204" s="86"/>
    </row>
    <row r="205" spans="1:3">
      <c r="A205" s="92"/>
      <c r="B205" s="86"/>
      <c r="C205" s="86"/>
    </row>
    <row r="206" spans="1:3">
      <c r="A206" s="92"/>
      <c r="B206" s="86"/>
      <c r="C206" s="86"/>
    </row>
    <row r="207" spans="1:3">
      <c r="A207" s="92"/>
      <c r="B207" s="86"/>
      <c r="C207" s="86"/>
    </row>
    <row r="208" spans="1:3">
      <c r="A208" s="92"/>
      <c r="B208" s="86"/>
      <c r="C208" s="86"/>
    </row>
    <row r="209" spans="1:3">
      <c r="A209" s="92"/>
      <c r="B209" s="86"/>
      <c r="C209" s="86"/>
    </row>
    <row r="210" spans="1:3">
      <c r="A210" s="92"/>
      <c r="B210" s="86"/>
      <c r="C210" s="86"/>
    </row>
    <row r="211" spans="1:3">
      <c r="A211" s="92"/>
      <c r="B211" s="86"/>
      <c r="C211" s="86"/>
    </row>
    <row r="212" spans="1:3">
      <c r="A212" s="92"/>
      <c r="B212" s="86"/>
      <c r="C212" s="86"/>
    </row>
    <row r="213" spans="1:3">
      <c r="A213" s="92"/>
      <c r="B213" s="86"/>
      <c r="C213" s="86"/>
    </row>
    <row r="214" spans="1:3">
      <c r="A214" s="92"/>
      <c r="B214" s="86"/>
      <c r="C214" s="86"/>
    </row>
    <row r="215" spans="1:3">
      <c r="A215" s="92"/>
      <c r="B215" s="86"/>
      <c r="C215" s="86"/>
    </row>
    <row r="216" spans="1:3">
      <c r="A216" s="92"/>
      <c r="B216" s="86"/>
      <c r="C216" s="86"/>
    </row>
    <row r="217" spans="1:3">
      <c r="A217" s="92"/>
      <c r="B217" s="86"/>
      <c r="C217" s="86"/>
    </row>
    <row r="218" spans="1:3">
      <c r="A218" s="92"/>
      <c r="B218" s="86"/>
      <c r="C218" s="86"/>
    </row>
    <row r="219" spans="1:3">
      <c r="A219" s="92"/>
      <c r="B219" s="86"/>
      <c r="C219" s="86"/>
    </row>
    <row r="220" spans="1:3">
      <c r="A220" s="86"/>
      <c r="B220" s="86"/>
      <c r="C220" s="86"/>
    </row>
    <row r="221" spans="1:3">
      <c r="A221" s="86"/>
      <c r="B221" s="86"/>
      <c r="C221" s="86"/>
    </row>
    <row r="222" spans="1:3">
      <c r="A222" s="86"/>
      <c r="B222" s="86"/>
      <c r="C222" s="86"/>
    </row>
    <row r="223" spans="1:3">
      <c r="A223" s="86"/>
      <c r="B223" s="86"/>
      <c r="C223" s="86"/>
    </row>
    <row r="224" spans="1:3">
      <c r="A224" s="86"/>
      <c r="B224" s="86"/>
      <c r="C224" s="86"/>
    </row>
    <row r="225" spans="1:3">
      <c r="A225" s="86"/>
      <c r="B225" s="86"/>
      <c r="C225" s="86"/>
    </row>
    <row r="226" spans="1:3">
      <c r="A226" s="86"/>
      <c r="B226" s="86"/>
      <c r="C226" s="86"/>
    </row>
    <row r="227" spans="1:3">
      <c r="A227" s="86"/>
      <c r="B227" s="86"/>
      <c r="C227" s="86"/>
    </row>
    <row r="228" spans="1:3">
      <c r="A228" s="86"/>
      <c r="B228" s="86"/>
      <c r="C228" s="86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ColWidth="11.5" defaultRowHeight="13"/>
  <cols>
    <col min="1" max="2" width="11.5" style="7"/>
    <col min="3" max="22" width="8.5" style="7" customWidth="1"/>
    <col min="23" max="16384" width="11.5" style="7"/>
  </cols>
  <sheetData>
    <row r="2" spans="1:22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>
      <c r="A157" s="24"/>
    </row>
    <row r="158" spans="1:22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>
      <c r="A160" s="24"/>
    </row>
    <row r="161" spans="1:1">
      <c r="A161" s="24"/>
    </row>
    <row r="162" spans="1:1">
      <c r="A162" s="24"/>
    </row>
    <row r="163" spans="1:1">
      <c r="A163" s="24"/>
    </row>
    <row r="164" spans="1:1">
      <c r="A164" s="24"/>
    </row>
    <row r="165" spans="1:1">
      <c r="A165" s="24"/>
    </row>
    <row r="166" spans="1:1">
      <c r="A166" s="24"/>
    </row>
    <row r="167" spans="1:1">
      <c r="A167" s="24"/>
    </row>
    <row r="168" spans="1:1">
      <c r="A168" s="24"/>
    </row>
    <row r="169" spans="1:1">
      <c r="A169" s="24"/>
    </row>
    <row r="170" spans="1:1">
      <c r="A170" s="24"/>
    </row>
    <row r="171" spans="1:1">
      <c r="A171" s="24"/>
    </row>
    <row r="172" spans="1:1">
      <c r="A172" s="24"/>
    </row>
    <row r="173" spans="1:1">
      <c r="A173" s="24"/>
    </row>
    <row r="174" spans="1:1">
      <c r="A174" s="24"/>
    </row>
    <row r="175" spans="1:1">
      <c r="A175" s="24"/>
    </row>
    <row r="176" spans="1:1">
      <c r="A176" s="24"/>
    </row>
    <row r="177" spans="1:1">
      <c r="A177" s="24"/>
    </row>
    <row r="178" spans="1:1">
      <c r="A178" s="24"/>
    </row>
    <row r="179" spans="1:1">
      <c r="A179" s="24"/>
    </row>
    <row r="180" spans="1:1">
      <c r="A180" s="24"/>
    </row>
    <row r="181" spans="1:1">
      <c r="A181" s="24"/>
    </row>
    <row r="182" spans="1:1">
      <c r="A182" s="24"/>
    </row>
    <row r="183" spans="1:1">
      <c r="A183" s="24"/>
    </row>
    <row r="184" spans="1:1">
      <c r="A184" s="24"/>
    </row>
    <row r="185" spans="1:1">
      <c r="A185" s="24"/>
    </row>
    <row r="186" spans="1:1">
      <c r="A186" s="24"/>
    </row>
    <row r="187" spans="1:1">
      <c r="A187" s="24"/>
    </row>
    <row r="188" spans="1:1">
      <c r="A188" s="24"/>
    </row>
    <row r="189" spans="1:1">
      <c r="A189" s="24"/>
    </row>
    <row r="190" spans="1:1">
      <c r="A190" s="24"/>
    </row>
    <row r="191" spans="1:1">
      <c r="A191" s="24"/>
    </row>
    <row r="192" spans="1:1">
      <c r="A192" s="24"/>
    </row>
    <row r="193" spans="1:1">
      <c r="A193" s="24"/>
    </row>
    <row r="194" spans="1:1">
      <c r="A194" s="24"/>
    </row>
    <row r="195" spans="1:1">
      <c r="A195" s="24"/>
    </row>
    <row r="196" spans="1:1">
      <c r="A196" s="24"/>
    </row>
    <row r="197" spans="1:1">
      <c r="A197" s="24"/>
    </row>
    <row r="198" spans="1:1">
      <c r="A198" s="24"/>
    </row>
    <row r="199" spans="1:1">
      <c r="A199" s="24"/>
    </row>
    <row r="200" spans="1:1">
      <c r="A200" s="24"/>
    </row>
    <row r="201" spans="1:1">
      <c r="A201" s="24"/>
    </row>
    <row r="202" spans="1:1">
      <c r="A202" s="24"/>
    </row>
    <row r="203" spans="1:1">
      <c r="A203" s="24"/>
    </row>
    <row r="204" spans="1:1">
      <c r="A204" s="24"/>
    </row>
    <row r="205" spans="1:1">
      <c r="A205" s="24"/>
    </row>
    <row r="206" spans="1:1">
      <c r="A206" s="24"/>
    </row>
    <row r="207" spans="1:1">
      <c r="A207" s="24"/>
    </row>
    <row r="208" spans="1:1">
      <c r="A208" s="24"/>
    </row>
    <row r="209" spans="1:1">
      <c r="A209" s="24"/>
    </row>
    <row r="210" spans="1:1">
      <c r="A210" s="24"/>
    </row>
    <row r="211" spans="1:1">
      <c r="A211" s="24"/>
    </row>
    <row r="212" spans="1:1">
      <c r="A212" s="24"/>
    </row>
    <row r="213" spans="1:1">
      <c r="A213" s="24"/>
    </row>
    <row r="214" spans="1:1">
      <c r="A214" s="24"/>
    </row>
    <row r="215" spans="1:1">
      <c r="A215" s="24"/>
    </row>
    <row r="216" spans="1:1">
      <c r="A216" s="24"/>
    </row>
    <row r="217" spans="1:1">
      <c r="A217" s="24"/>
    </row>
    <row r="218" spans="1:1">
      <c r="A218" s="24"/>
    </row>
    <row r="219" spans="1:1">
      <c r="A219" s="24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180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132" sqref="D132"/>
    </sheetView>
  </sheetViews>
  <sheetFormatPr baseColWidth="10" defaultColWidth="9.1640625" defaultRowHeight="13"/>
  <cols>
    <col min="1" max="1" width="20.5" customWidth="1"/>
    <col min="2" max="2" width="9.1640625" style="7"/>
    <col min="3" max="3" width="26.1640625" style="7" customWidth="1"/>
    <col min="4" max="4" width="8.1640625" style="9" customWidth="1"/>
    <col min="5" max="29" width="8.1640625" style="7" customWidth="1"/>
    <col min="30" max="16384" width="9.1640625" style="7"/>
  </cols>
  <sheetData>
    <row r="1" spans="1:29" s="25" customFormat="1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>
      <c r="A2" s="51"/>
      <c r="C2" s="75"/>
    </row>
    <row r="3" spans="1:29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>
      <c r="A7" s="19" t="s">
        <v>16</v>
      </c>
      <c r="AC7" s="25"/>
    </row>
    <row r="8" spans="1:29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>
      <c r="A19" s="19" t="s">
        <v>28</v>
      </c>
    </row>
    <row r="20" spans="1:29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>
      <c r="A35" s="19" t="s">
        <v>44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>
        <v>2.073</v>
      </c>
      <c r="J35" s="7" t="e">
        <v>#N/A</v>
      </c>
      <c r="K35" s="7" t="e">
        <v>#N/A</v>
      </c>
      <c r="L35" s="7" t="e">
        <v>#N/A</v>
      </c>
      <c r="M35" s="7" t="e">
        <v>#N/A</v>
      </c>
      <c r="N35" s="7">
        <v>1.346805583112721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1.4242679461116969</v>
      </c>
      <c r="T35" s="7">
        <v>1.7080894656256369</v>
      </c>
      <c r="U35" s="7">
        <v>2.2084605999295248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 t="e">
        <v>#N/A</v>
      </c>
      <c r="AB35" s="7" t="e">
        <v>#N/A</v>
      </c>
      <c r="AC35" s="25">
        <v>1.4</v>
      </c>
    </row>
    <row r="36" spans="1:29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>
      <c r="A47" s="19" t="s">
        <v>56</v>
      </c>
    </row>
    <row r="48" spans="1:29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>
      <c r="A52" s="19" t="s">
        <v>61</v>
      </c>
    </row>
    <row r="53" spans="1:29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>
      <c r="A97" s="19" t="s">
        <v>105</v>
      </c>
    </row>
    <row r="98" spans="1:29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>
      <c r="A132" s="19" t="s">
        <v>139</v>
      </c>
    </row>
    <row r="133" spans="1:29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>
      <c r="D179" s="7"/>
    </row>
    <row r="180" spans="4:4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baseColWidth="10" defaultColWidth="9.1640625" defaultRowHeight="13"/>
  <cols>
    <col min="1" max="1" width="9.1640625" style="7"/>
    <col min="2" max="2" width="27" style="18" customWidth="1"/>
    <col min="3" max="16384" width="9.1640625" style="7"/>
  </cols>
  <sheetData>
    <row r="1" spans="1:23" ht="14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4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4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4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4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4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4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4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4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4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4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4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4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4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4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4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4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4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4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4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4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4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4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4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4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4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4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4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4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4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4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4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4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4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4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4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4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4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4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4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4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4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4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4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4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4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4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4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4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4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4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4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4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4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4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4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4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4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4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4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4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4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4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4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4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4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4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4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4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4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4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4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4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4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4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4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4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4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4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4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4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4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4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4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4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4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4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4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4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4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4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4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4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4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4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4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4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4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4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4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4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4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4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4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4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4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4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4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4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4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4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4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4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4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4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4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4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4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4">
      <c r="A132" s="19" t="s">
        <v>139</v>
      </c>
      <c r="B132" s="16" t="s">
        <v>139</v>
      </c>
      <c r="C132" s="7" t="e">
        <v>#N/A</v>
      </c>
      <c r="D132" s="7">
        <v>0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>
        <f t="shared" ref="O132:O156" si="17">IF(ISNUMBER(E132),E132,IF(ISNUMBER(F132),F132,IF(ISNUMBER(D132),D132,IF(ISNUMBER(G132),G132,IF(ISNUMBER(C132),C132,IF(ISNUMBER(H132),H132,""))))))</f>
        <v>0</v>
      </c>
      <c r="P132" s="7">
        <f t="shared" ref="P132:P156" si="18">IF(ISNUMBER(F132),F132,IF(ISNUMBER(G132),G132,IF(ISNUMBER(E132),E132,IF(ISNUMBER(H132),H132,IF(ISNUMBER(D132),D132,IF(ISNUMBER(I132),I132,""))))))</f>
        <v>0</v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4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4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4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4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4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4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4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4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4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4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4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4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4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4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4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4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4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4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4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4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>
      <c r="B157" s="7"/>
    </row>
    <row r="158" spans="1:23">
      <c r="B158" s="7"/>
    </row>
    <row r="159" spans="1:23">
      <c r="B159" s="7"/>
    </row>
    <row r="160" spans="1:23">
      <c r="B160" s="7"/>
    </row>
    <row r="161" spans="2:2">
      <c r="B161" s="7"/>
    </row>
    <row r="162" spans="2:2">
      <c r="B162" s="7"/>
    </row>
    <row r="163" spans="2:2">
      <c r="B163" s="7"/>
    </row>
    <row r="164" spans="2:2">
      <c r="B164" s="7"/>
    </row>
    <row r="165" spans="2:2">
      <c r="B165" s="7"/>
    </row>
    <row r="166" spans="2:2">
      <c r="B166" s="7"/>
    </row>
    <row r="167" spans="2:2">
      <c r="B167" s="7"/>
    </row>
    <row r="168" spans="2:2">
      <c r="B168" s="7"/>
    </row>
    <row r="169" spans="2:2">
      <c r="B169" s="7"/>
    </row>
    <row r="170" spans="2:2">
      <c r="B170" s="7"/>
    </row>
    <row r="171" spans="2:2">
      <c r="B171" s="7"/>
    </row>
    <row r="172" spans="2:2">
      <c r="B172" s="7"/>
    </row>
    <row r="173" spans="2:2">
      <c r="B173" s="7"/>
    </row>
    <row r="174" spans="2:2">
      <c r="B174" s="7"/>
    </row>
    <row r="175" spans="2:2">
      <c r="B175" s="7"/>
    </row>
    <row r="176" spans="2:2">
      <c r="B176" s="7"/>
    </row>
    <row r="177" spans="2:2">
      <c r="B177" s="7"/>
    </row>
    <row r="178" spans="2:2">
      <c r="B178" s="7"/>
    </row>
    <row r="179" spans="2:2">
      <c r="B179" s="7"/>
    </row>
    <row r="180" spans="2:2">
      <c r="B180" s="7"/>
    </row>
    <row r="181" spans="2:2">
      <c r="B181" s="7"/>
    </row>
    <row r="182" spans="2:2">
      <c r="B182" s="7"/>
    </row>
    <row r="183" spans="2:2">
      <c r="B183" s="7"/>
    </row>
    <row r="184" spans="2:2">
      <c r="B184" s="7"/>
    </row>
    <row r="185" spans="2:2">
      <c r="B185" s="7"/>
    </row>
    <row r="186" spans="2:2">
      <c r="B186" s="7"/>
    </row>
    <row r="187" spans="2:2">
      <c r="B187" s="7"/>
    </row>
    <row r="188" spans="2:2">
      <c r="B188" s="7"/>
    </row>
    <row r="189" spans="2:2">
      <c r="B189" s="7"/>
    </row>
    <row r="190" spans="2:2">
      <c r="B190" s="7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388"/>
  <sheetViews>
    <sheetView workbookViewId="0">
      <selection activeCell="E246" sqref="E246"/>
    </sheetView>
  </sheetViews>
  <sheetFormatPr baseColWidth="10" defaultRowHeight="13"/>
  <sheetData>
    <row r="1" spans="1:11" ht="53" thickBot="1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7" thickBot="1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4" thickBot="1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4" thickBot="1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4" thickBot="1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4" thickBot="1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4" thickBot="1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4" thickBot="1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4" thickBot="1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4" thickBot="1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4" thickBot="1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4" thickBot="1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4" thickBot="1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4" thickBot="1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4" thickBot="1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4" thickBot="1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4" thickBot="1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4" thickBot="1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4" thickBot="1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4" thickBot="1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4" thickBot="1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4" thickBot="1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4" thickBot="1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4" thickBot="1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4" thickBot="1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4" thickBot="1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4" thickBot="1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4" thickBot="1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4" thickBot="1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4" thickBot="1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4" thickBot="1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4" thickBot="1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4" thickBot="1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4" thickBot="1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4" thickBot="1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4" thickBot="1">
      <c r="A36" s="38" t="s">
        <v>35</v>
      </c>
      <c r="B36" s="106" t="s">
        <v>402</v>
      </c>
      <c r="C36" s="107">
        <v>0.89598464965820312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4" thickBot="1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4" thickBot="1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4" thickBot="1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4" thickBot="1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4" thickBot="1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4" thickBot="1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4" thickBot="1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4" thickBot="1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4" thickBot="1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4" thickBot="1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4" thickBot="1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4" thickBot="1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4" thickBot="1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4" thickBot="1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4" thickBot="1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4" thickBot="1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4" thickBot="1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4" thickBot="1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4" thickBot="1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4" thickBot="1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4" thickBot="1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4" thickBot="1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4" thickBot="1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4" thickBot="1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4" thickBot="1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4" thickBot="1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4" thickBot="1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4" thickBot="1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4" thickBot="1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4" thickBot="1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4" thickBot="1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4" thickBot="1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4" thickBot="1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4" thickBot="1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4" thickBot="1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4" thickBot="1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4" thickBot="1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4" thickBot="1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4" thickBot="1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4" thickBot="1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4" thickBot="1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4" thickBot="1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4" thickBot="1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4" thickBot="1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4" thickBot="1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4" thickBot="1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4" thickBot="1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4" thickBot="1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4" thickBot="1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4" thickBot="1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4" thickBot="1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4" thickBot="1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4" thickBot="1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4" thickBot="1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4" thickBot="1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4" thickBot="1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4" thickBot="1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4" thickBot="1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4" thickBot="1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4" thickBot="1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4" thickBot="1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4" thickBot="1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4" thickBot="1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4" thickBot="1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4" thickBot="1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4" thickBot="1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4" thickBot="1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4" thickBot="1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4" thickBot="1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4" thickBot="1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4" thickBot="1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4" thickBot="1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4" thickBot="1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4" thickBot="1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4" thickBot="1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4" thickBot="1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4" thickBot="1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4" thickBot="1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4" thickBot="1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4" thickBot="1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4" thickBot="1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4" thickBot="1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4" thickBot="1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4" thickBot="1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4" thickBot="1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4" thickBot="1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4" thickBot="1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4" thickBot="1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4" thickBot="1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4" thickBot="1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4" thickBot="1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4" thickBot="1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4" thickBot="1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4" thickBot="1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4" thickBot="1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4" thickBot="1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4" thickBot="1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4" thickBot="1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4" thickBot="1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4" thickBot="1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4" thickBot="1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4" thickBot="1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4" thickBot="1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4" thickBot="1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4" thickBot="1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4" thickBot="1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4" thickBot="1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4" thickBot="1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4" thickBot="1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4" thickBot="1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4" thickBot="1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4" thickBot="1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4" thickBot="1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4" thickBot="1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4" thickBot="1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4" thickBot="1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4" thickBot="1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4" thickBot="1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4" thickBot="1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4" thickBot="1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4" thickBot="1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4" thickBot="1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4" thickBot="1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4" thickBot="1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4" thickBot="1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4" thickBot="1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4" thickBot="1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4" thickBot="1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4" thickBot="1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4" thickBot="1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4" thickBot="1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4" thickBot="1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4" thickBot="1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4" thickBot="1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4" thickBot="1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4" thickBot="1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4" thickBot="1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4" thickBot="1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4" thickBot="1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4" thickBot="1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4" thickBot="1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4" thickBot="1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4" thickBot="1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4" thickBot="1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4" thickBot="1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4" thickBot="1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4" thickBot="1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4" thickBot="1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4" thickBot="1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4" thickBot="1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4" thickBot="1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4" thickBot="1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4" thickBot="1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4" thickBot="1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4" thickBot="1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4" thickBot="1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4" thickBot="1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4" thickBot="1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4" thickBot="1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4" thickBot="1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4" thickBot="1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4" thickBot="1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4" thickBot="1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4" thickBot="1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4" thickBot="1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4" thickBot="1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4" thickBot="1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4" thickBot="1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4" thickBot="1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4" thickBot="1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4" thickBot="1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4" thickBot="1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4" thickBot="1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4" thickBot="1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4" thickBot="1"/>
    <row r="234" spans="1:11" ht="27" thickBot="1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4" thickBot="1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4" thickBot="1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 t="shared" ref="H236:H237" si="9">IF(ISNUMBER(D236),IF(D236&gt;5,1,D236/5),"")</f>
        <v>0.40841059684753417</v>
      </c>
    </row>
    <row r="237" spans="1:11" ht="14" thickBot="1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si="9"/>
        <v>0.23637578487396241</v>
      </c>
    </row>
    <row r="238" spans="1:11" ht="14" thickBot="1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4" thickBot="1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4" thickBot="1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4" thickBot="1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4" thickBot="1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4" thickBot="1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4" thickBot="1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4" thickBot="1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4" thickBot="1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4" thickBot="1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4" thickBot="1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4" thickBot="1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4" thickBot="1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4" thickBot="1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4" thickBot="1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4" thickBot="1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4" thickBot="1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4" thickBot="1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4" thickBot="1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4" thickBot="1">
      <c r="A258" s="118" t="s">
        <v>35</v>
      </c>
      <c r="B258" s="38" t="s">
        <v>35</v>
      </c>
      <c r="C258" s="106" t="s">
        <v>402</v>
      </c>
      <c r="D258" s="107">
        <v>0.89598464965820312</v>
      </c>
      <c r="E258" s="7"/>
      <c r="F258" s="7"/>
      <c r="G258" s="7"/>
      <c r="H258" s="105">
        <f t="shared" si="11"/>
        <v>0.17919692993164063</v>
      </c>
    </row>
    <row r="259" spans="1:8" ht="14" thickBot="1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4" thickBot="1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4" thickBot="1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4" thickBot="1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4" thickBot="1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4" thickBot="1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4" thickBot="1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4" thickBot="1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4" thickBot="1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4" thickBot="1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4" thickBot="1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4" thickBot="1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4" thickBot="1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4" thickBot="1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4" thickBot="1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4" thickBot="1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4" thickBot="1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4" thickBot="1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4" thickBot="1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4" thickBot="1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4" thickBot="1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4" thickBot="1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4" thickBot="1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4" thickBot="1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4" thickBot="1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4" thickBot="1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4" thickBot="1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4" thickBot="1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4" thickBot="1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4" thickBot="1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4" thickBot="1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4" thickBot="1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4" thickBot="1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4" thickBot="1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4" thickBot="1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4" thickBot="1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4" thickBot="1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4" thickBot="1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4" thickBot="1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4" thickBot="1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4" thickBot="1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4" thickBot="1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4" thickBot="1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4" thickBot="1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4" thickBot="1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4" thickBot="1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4" thickBot="1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4" thickBot="1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4" thickBot="1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4" thickBot="1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4" thickBot="1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4" thickBot="1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4" thickBot="1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4" thickBot="1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4" thickBot="1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4" thickBot="1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4" thickBot="1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4" thickBot="1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4" thickBot="1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4" thickBot="1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4" thickBot="1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4" thickBot="1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4" thickBot="1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4" thickBot="1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4" thickBot="1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4" thickBot="1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4" thickBot="1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4" thickBot="1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4" thickBot="1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4" thickBot="1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4" thickBot="1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4" thickBot="1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4" thickBot="1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4" thickBot="1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4" thickBot="1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4" thickBot="1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4" thickBot="1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4" thickBot="1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4" thickBot="1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4" thickBot="1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4" thickBot="1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4" thickBot="1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4" thickBot="1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4" thickBot="1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4" thickBot="1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4" thickBot="1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4" thickBot="1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4" thickBot="1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4" thickBot="1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4" thickBot="1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4" thickBot="1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4" thickBot="1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4" thickBot="1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4" thickBot="1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4" thickBot="1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4" thickBot="1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4" thickBot="1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4" thickBot="1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4" thickBot="1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4" thickBot="1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4" thickBot="1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4" thickBot="1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4" thickBot="1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4" thickBot="1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4" thickBot="1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4" thickBot="1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4" thickBot="1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4" thickBot="1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4" thickBot="1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4" thickBot="1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4" thickBot="1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4" thickBot="1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4" thickBot="1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4" thickBot="1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4" thickBot="1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4" thickBot="1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4" thickBot="1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4" thickBot="1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4" thickBot="1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4" thickBot="1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4" thickBot="1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4" thickBot="1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4" thickBot="1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4" thickBot="1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4" thickBot="1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4" thickBot="1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4" thickBot="1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4" thickBot="1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4" thickBot="1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4" thickBot="1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56"/>
  <sheetViews>
    <sheetView workbookViewId="0">
      <pane xSplit="3" ySplit="2" topLeftCell="D31" activePane="bottomRight" state="frozen"/>
      <selection pane="topRight" activeCell="D1" sqref="D1"/>
      <selection pane="bottomLeft" activeCell="A3" sqref="A3"/>
      <selection pane="bottomRight" activeCell="P68" sqref="P68"/>
    </sheetView>
  </sheetViews>
  <sheetFormatPr baseColWidth="10" defaultColWidth="9.1640625" defaultRowHeight="13"/>
  <cols>
    <col min="1" max="1" width="12.5"/>
    <col min="2" max="16384" width="9.1640625" style="7"/>
  </cols>
  <sheetData>
    <row r="1" spans="1:10" ht="14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4">
      <c r="A2" s="51"/>
      <c r="C2" s="16"/>
      <c r="D2" s="20"/>
      <c r="E2" s="20"/>
      <c r="F2" s="20"/>
      <c r="G2" s="20"/>
      <c r="H2" s="20"/>
      <c r="I2" s="20"/>
      <c r="J2" s="20"/>
    </row>
    <row r="3" spans="1:10" ht="14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>
      <c r="A4" s="19" t="s">
        <v>13</v>
      </c>
    </row>
    <row r="5" spans="1:10">
      <c r="A5" s="19" t="s">
        <v>14</v>
      </c>
    </row>
    <row r="6" spans="1:10" ht="14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4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4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4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4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4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4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4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4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>
      <c r="A15" s="19" t="s">
        <v>24</v>
      </c>
    </row>
    <row r="16" spans="1:10" ht="14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4">
      <c r="A17" s="19" t="s">
        <v>26</v>
      </c>
      <c r="C17" s="16"/>
    </row>
    <row r="18" spans="1:10" ht="14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>
      <c r="A19" s="19" t="s">
        <v>28</v>
      </c>
    </row>
    <row r="20" spans="1:10" ht="14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4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4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4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4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4">
      <c r="A25" s="19" t="s">
        <v>34</v>
      </c>
      <c r="C25" s="16"/>
    </row>
    <row r="26" spans="1:10" ht="14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4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4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>
      <c r="A29" s="19" t="s">
        <v>38</v>
      </c>
    </row>
    <row r="30" spans="1:10">
      <c r="A30" s="19" t="s">
        <v>39</v>
      </c>
    </row>
    <row r="31" spans="1:10" ht="14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4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4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4">
      <c r="A35" s="19" t="s">
        <v>44</v>
      </c>
      <c r="C35" s="16"/>
    </row>
    <row r="36" spans="1:10" ht="14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>
      <c r="A37" s="19" t="s">
        <v>46</v>
      </c>
    </row>
    <row r="38" spans="1:10">
      <c r="A38" s="19" t="s">
        <v>47</v>
      </c>
    </row>
    <row r="39" spans="1:10" ht="14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4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4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4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4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4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4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4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4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4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4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4">
      <c r="A52" s="19" t="s">
        <v>61</v>
      </c>
      <c r="C52" s="16"/>
    </row>
    <row r="53" spans="1:10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4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4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4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4">
      <c r="A57" s="19" t="s">
        <v>66</v>
      </c>
      <c r="C57" s="16"/>
    </row>
    <row r="58" spans="1:10" ht="14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4">
      <c r="A59" s="19" t="s">
        <v>68</v>
      </c>
      <c r="C59" s="16"/>
    </row>
    <row r="60" spans="1:10" ht="14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4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4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>
      <c r="A63" s="19" t="s">
        <v>72</v>
      </c>
    </row>
    <row r="64" spans="1:10" ht="14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4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4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4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>
      <c r="A69" s="19" t="s">
        <v>78</v>
      </c>
    </row>
    <row r="70" spans="1:10" ht="14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4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4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4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4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4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4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4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4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4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4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4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>
      <c r="A85" s="19" t="s">
        <v>93</v>
      </c>
    </row>
    <row r="86" spans="1:10">
      <c r="A86" s="19" t="s">
        <v>94</v>
      </c>
    </row>
    <row r="87" spans="1:10" ht="14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4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4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4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4">
      <c r="A91" s="19" t="s">
        <v>99</v>
      </c>
      <c r="C91" s="16"/>
    </row>
    <row r="92" spans="1:10" ht="14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>
      <c r="A93" s="19" t="s">
        <v>101</v>
      </c>
    </row>
    <row r="94" spans="1:10" ht="14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>
      <c r="A95" s="19" t="s">
        <v>103</v>
      </c>
    </row>
    <row r="96" spans="1:10" ht="14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>
      <c r="A97" s="19" t="s">
        <v>105</v>
      </c>
    </row>
    <row r="98" spans="1:10">
      <c r="A98" s="19" t="s">
        <v>106</v>
      </c>
    </row>
    <row r="99" spans="1:10" ht="14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4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4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4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4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4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4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4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4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>
      <c r="A108" s="19" t="s">
        <v>193</v>
      </c>
    </row>
    <row r="109" spans="1:10" ht="14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4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4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4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>
      <c r="A113" s="19" t="s">
        <v>120</v>
      </c>
    </row>
    <row r="114" spans="1:10" ht="14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4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4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4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4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4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4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4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4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4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4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4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>
      <c r="A126" s="19" t="s">
        <v>133</v>
      </c>
    </row>
    <row r="127" spans="1:10" ht="14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4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4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4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4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4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4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4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4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4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4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4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4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4">
      <c r="A142" s="19" t="s">
        <v>149</v>
      </c>
      <c r="C142" s="16"/>
    </row>
    <row r="143" spans="1:10" ht="14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4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4">
      <c r="A145" s="19" t="s">
        <v>152</v>
      </c>
      <c r="C145" s="16"/>
    </row>
    <row r="146" spans="1:10" ht="14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4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4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4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4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4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4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4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4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974"/>
  <sheetViews>
    <sheetView workbookViewId="0">
      <pane xSplit="2" ySplit="2" topLeftCell="C105" activePane="bottomRight" state="frozen"/>
      <selection pane="topRight" activeCell="C1" sqref="C1"/>
      <selection pane="bottomLeft" activeCell="A3" sqref="A3"/>
      <selection pane="bottomRight" activeCell="L126" sqref="L126"/>
    </sheetView>
  </sheetViews>
  <sheetFormatPr baseColWidth="10" defaultColWidth="9.5" defaultRowHeight="13"/>
  <cols>
    <col min="1" max="1" width="21.5" customWidth="1"/>
    <col min="2" max="2" width="15.83203125" style="31" customWidth="1"/>
    <col min="3" max="12" width="12.6640625" style="7" customWidth="1"/>
    <col min="13" max="16384" width="9.5" style="7"/>
  </cols>
  <sheetData>
    <row r="1" spans="1:18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>
      <c r="A157" s="3"/>
      <c r="B157" s="29"/>
    </row>
    <row r="158" spans="1:12" ht="15">
      <c r="A158" s="3"/>
    </row>
    <row r="159" spans="1:12" ht="15">
      <c r="A159" s="3"/>
    </row>
    <row r="160" spans="1:12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</sheetData>
  <conditionalFormatting sqref="A3:A33 A36:A154">
    <cfRule type="expression" dxfId="0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56"/>
  <sheetViews>
    <sheetView topLeftCell="A103" workbookViewId="0">
      <selection activeCell="K4" sqref="K4"/>
    </sheetView>
  </sheetViews>
  <sheetFormatPr baseColWidth="10" defaultColWidth="11.5" defaultRowHeight="13"/>
  <cols>
    <col min="1" max="1" width="10.83203125" customWidth="1"/>
    <col min="2" max="16384" width="11.5" style="7"/>
  </cols>
  <sheetData>
    <row r="1" spans="1:13" ht="14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>
      <c r="B2" s="7" t="s">
        <v>263</v>
      </c>
    </row>
    <row r="3" spans="1:13">
      <c r="A3" s="19" t="s">
        <v>12</v>
      </c>
    </row>
    <row r="4" spans="1:13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>
      <c r="A22" s="19" t="s">
        <v>31</v>
      </c>
    </row>
    <row r="23" spans="1:13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>
      <c r="A120" s="19" t="s">
        <v>127</v>
      </c>
    </row>
    <row r="121" spans="1:13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>
      <c r="A126" s="19" t="s">
        <v>133</v>
      </c>
    </row>
    <row r="127" spans="1:13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>
      <c r="A132" s="19" t="s">
        <v>139</v>
      </c>
    </row>
    <row r="133" spans="1:13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8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4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3"/>
  <cols>
    <col min="1" max="1" width="21" customWidth="1"/>
    <col min="13" max="13" width="9.5" style="7" customWidth="1"/>
    <col min="15" max="15" width="31.1640625" style="7" customWidth="1"/>
    <col min="16" max="26" width="11.5" style="7"/>
  </cols>
  <sheetData>
    <row r="1" spans="1:39" ht="1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8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4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B156"/>
  <sheetViews>
    <sheetView workbookViewId="0">
      <selection activeCell="H138" sqref="H138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R361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RowHeight="13"/>
  <cols>
    <col min="2" max="2" width="11.5" style="7"/>
  </cols>
  <sheetData>
    <row r="1" spans="1:18" ht="52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52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B15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3" sqref="I13"/>
    </sheetView>
  </sheetViews>
  <sheetFormatPr baseColWidth="10" defaultRowHeight="13"/>
  <sheetData>
    <row r="1" spans="1:28" ht="15">
      <c r="A1" s="204" t="s">
        <v>504</v>
      </c>
      <c r="B1" s="204" t="s">
        <v>505</v>
      </c>
      <c r="C1" s="204" t="s">
        <v>506</v>
      </c>
      <c r="D1" s="204" t="s">
        <v>507</v>
      </c>
      <c r="E1" s="204" t="s">
        <v>508</v>
      </c>
      <c r="F1" s="204" t="s">
        <v>509</v>
      </c>
      <c r="G1" s="204" t="s">
        <v>510</v>
      </c>
      <c r="H1" s="204" t="s">
        <v>511</v>
      </c>
      <c r="I1" s="204" t="s">
        <v>512</v>
      </c>
      <c r="J1" s="204" t="s">
        <v>513</v>
      </c>
      <c r="K1" s="204" t="s">
        <v>294</v>
      </c>
      <c r="L1" s="204" t="s">
        <v>295</v>
      </c>
      <c r="M1" s="204" t="s">
        <v>296</v>
      </c>
      <c r="N1" s="204" t="s">
        <v>297</v>
      </c>
      <c r="O1" s="204" t="s">
        <v>298</v>
      </c>
      <c r="P1" s="204" t="s">
        <v>299</v>
      </c>
      <c r="Q1" s="204" t="s">
        <v>300</v>
      </c>
      <c r="R1" s="204" t="s">
        <v>301</v>
      </c>
      <c r="S1" s="204" t="s">
        <v>302</v>
      </c>
      <c r="T1" s="204" t="s">
        <v>303</v>
      </c>
      <c r="U1" s="204" t="s">
        <v>304</v>
      </c>
      <c r="V1" s="204" t="s">
        <v>514</v>
      </c>
      <c r="W1" s="204" t="s">
        <v>515</v>
      </c>
      <c r="X1" s="204" t="s">
        <v>337</v>
      </c>
      <c r="Y1" s="204" t="s">
        <v>516</v>
      </c>
      <c r="Z1" s="204" t="s">
        <v>338</v>
      </c>
      <c r="AA1" s="204" t="s">
        <v>517</v>
      </c>
      <c r="AB1" s="7"/>
    </row>
    <row r="2" spans="1:28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37</vt:i4>
      </vt:variant>
      <vt:variant>
        <vt:lpstr>Grafici</vt:lpstr>
      </vt:variant>
      <vt:variant>
        <vt:i4>9</vt:i4>
      </vt:variant>
    </vt:vector>
  </HeadingPairs>
  <TitlesOfParts>
    <vt:vector size="46" baseType="lpstr">
      <vt:lpstr>PROT</vt:lpstr>
      <vt:lpstr>PROV</vt:lpstr>
      <vt:lpstr>PART</vt:lpstr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  <vt:lpstr>DiaPROT</vt:lpstr>
      <vt:lpstr>MENAPROT</vt:lpstr>
      <vt:lpstr>MENAPROT (2)</vt:lpstr>
      <vt:lpstr>DiaPROV</vt:lpstr>
      <vt:lpstr>MENAPROV</vt:lpstr>
      <vt:lpstr>MENAPROV (2)</vt:lpstr>
      <vt:lpstr>DiaPART</vt:lpstr>
      <vt:lpstr>MENAPART</vt:lpstr>
      <vt:lpstr>MENAPART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Microsoft Office User</cp:lastModifiedBy>
  <cp:lastPrinted>2024-12-17T17:22:21Z</cp:lastPrinted>
  <dcterms:created xsi:type="dcterms:W3CDTF">2024-06-10T12:30:07Z</dcterms:created>
  <dcterms:modified xsi:type="dcterms:W3CDTF">2025-04-15T16:32:31Z</dcterms:modified>
</cp:coreProperties>
</file>