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4"/>
  </bookViews>
  <sheets>
    <sheet name="201" sheetId="9" r:id="rId1"/>
    <sheet name="418" sheetId="10" r:id="rId2"/>
    <sheet name="965" sheetId="11" r:id="rId3"/>
    <sheet name="541" sheetId="8" r:id="rId4"/>
    <sheet name="436" sheetId="7" r:id="rId5"/>
  </sheets>
  <definedNames>
    <definedName name="_ftn1" localSheetId="0">'201'!#REF!</definedName>
    <definedName name="_ftn1" localSheetId="1">'418'!#REF!</definedName>
    <definedName name="_ftn1" localSheetId="4">'436'!#REF!</definedName>
    <definedName name="_ftn1" localSheetId="3">'541'!#REF!</definedName>
    <definedName name="_ftn1" localSheetId="2">'965'!#REF!</definedName>
    <definedName name="_ftnref1" localSheetId="0">'201'!$B$37</definedName>
    <definedName name="_ftnref1" localSheetId="1">'418'!$B$37</definedName>
    <definedName name="_ftnref1" localSheetId="4">'436'!$B$37</definedName>
    <definedName name="_ftnref1" localSheetId="3">'541'!$B$37</definedName>
    <definedName name="_ftnref1" localSheetId="2">'965'!$B$37</definedName>
    <definedName name="_xlnm.Print_Area" localSheetId="0">'201'!$A$1:$AC$240</definedName>
    <definedName name="_xlnm.Print_Area" localSheetId="1">'418'!$A$1:$AC$240</definedName>
    <definedName name="_xlnm.Print_Area" localSheetId="4">'436'!$A$1:$AC$183</definedName>
    <definedName name="_xlnm.Print_Area" localSheetId="3">'541'!$A$1:$AC$240</definedName>
    <definedName name="_xlnm.Print_Area" localSheetId="2">'965'!$A$1:$AC$240</definedName>
  </definedNames>
  <calcPr calcId="125725"/>
</workbook>
</file>

<file path=xl/calcChain.xml><?xml version="1.0" encoding="utf-8"?>
<calcChain xmlns="http://schemas.openxmlformats.org/spreadsheetml/2006/main">
  <c r="E37" i="8" a="1"/>
  <c r="E37" s="1"/>
  <c r="E35" a="1"/>
  <c r="E35" s="1"/>
  <c r="I224" i="11" l="1"/>
  <c r="G224"/>
  <c r="I223"/>
  <c r="G223"/>
  <c r="B223"/>
  <c r="I222"/>
  <c r="G222"/>
  <c r="B222"/>
  <c r="I221"/>
  <c r="G221"/>
  <c r="B221"/>
  <c r="I220"/>
  <c r="G220"/>
  <c r="B220"/>
  <c r="I219"/>
  <c r="G219"/>
  <c r="B219"/>
  <c r="I218"/>
  <c r="G218"/>
  <c r="B218"/>
  <c r="I217"/>
  <c r="G217"/>
  <c r="B217"/>
  <c r="I216"/>
  <c r="G216"/>
  <c r="B216"/>
  <c r="I215"/>
  <c r="G215"/>
  <c r="B215"/>
  <c r="I214"/>
  <c r="G214"/>
  <c r="B214"/>
  <c r="I213"/>
  <c r="G213"/>
  <c r="B213"/>
  <c r="I212"/>
  <c r="G212"/>
  <c r="B212"/>
  <c r="I211"/>
  <c r="G211"/>
  <c r="B211"/>
  <c r="I210"/>
  <c r="G210"/>
  <c r="B210"/>
  <c r="I209"/>
  <c r="G209"/>
  <c r="B209"/>
  <c r="I208"/>
  <c r="G208"/>
  <c r="B208"/>
  <c r="I207"/>
  <c r="G207"/>
  <c r="B207"/>
  <c r="I206"/>
  <c r="G206"/>
  <c r="B206"/>
  <c r="I205"/>
  <c r="G205"/>
  <c r="B205"/>
  <c r="I204"/>
  <c r="G204"/>
  <c r="B204"/>
  <c r="I203"/>
  <c r="G203"/>
  <c r="B203"/>
  <c r="I202"/>
  <c r="G202"/>
  <c r="B202"/>
  <c r="I201"/>
  <c r="G201"/>
  <c r="B201"/>
  <c r="I200"/>
  <c r="G200"/>
  <c r="B200"/>
  <c r="I199"/>
  <c r="G199"/>
  <c r="B199"/>
  <c r="I198"/>
  <c r="G198"/>
  <c r="B198"/>
  <c r="I197"/>
  <c r="G197"/>
  <c r="B197"/>
  <c r="I196"/>
  <c r="G196"/>
  <c r="B196"/>
  <c r="I195"/>
  <c r="G195"/>
  <c r="B195"/>
  <c r="I194"/>
  <c r="G194"/>
  <c r="B194"/>
  <c r="I193"/>
  <c r="G193"/>
  <c r="B193"/>
  <c r="I192"/>
  <c r="G192"/>
  <c r="B192"/>
  <c r="I191"/>
  <c r="G191"/>
  <c r="B191"/>
  <c r="I190"/>
  <c r="G190"/>
  <c r="B190"/>
  <c r="I189"/>
  <c r="G189"/>
  <c r="B189"/>
  <c r="I188"/>
  <c r="G188"/>
  <c r="B188"/>
  <c r="I187"/>
  <c r="G187"/>
  <c r="B187"/>
  <c r="I186"/>
  <c r="G186"/>
  <c r="B186"/>
  <c r="I185"/>
  <c r="G185"/>
  <c r="B185"/>
  <c r="I184"/>
  <c r="G184"/>
  <c r="B184"/>
  <c r="I183"/>
  <c r="G183"/>
  <c r="B183"/>
  <c r="I182"/>
  <c r="G182"/>
  <c r="B182"/>
  <c r="G181"/>
  <c r="B181"/>
  <c r="AA158"/>
  <c r="Y158"/>
  <c r="T158"/>
  <c r="R158"/>
  <c r="I124"/>
  <c r="I123"/>
  <c r="H123" s="1"/>
  <c r="H124" s="1"/>
  <c r="AA75"/>
  <c r="Y75"/>
  <c r="T75"/>
  <c r="R75"/>
  <c r="L11"/>
  <c r="J221" i="10"/>
  <c r="I221"/>
  <c r="G221"/>
  <c r="B221"/>
  <c r="J220"/>
  <c r="I220"/>
  <c r="G220"/>
  <c r="B220"/>
  <c r="J219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I168"/>
  <c r="G168"/>
  <c r="B168"/>
  <c r="J167"/>
  <c r="I167"/>
  <c r="G167"/>
  <c r="B167"/>
  <c r="J166"/>
  <c r="I166"/>
  <c r="G166"/>
  <c r="B166"/>
  <c r="J165"/>
  <c r="I165"/>
  <c r="G165"/>
  <c r="B165"/>
  <c r="J164"/>
  <c r="I164"/>
  <c r="G164"/>
  <c r="B164"/>
  <c r="J163"/>
  <c r="I163"/>
  <c r="G163"/>
  <c r="B163"/>
  <c r="J162"/>
  <c r="I162"/>
  <c r="G162"/>
  <c r="B162"/>
  <c r="J161"/>
  <c r="I161"/>
  <c r="G161"/>
  <c r="B161"/>
  <c r="J160"/>
  <c r="I160"/>
  <c r="G160"/>
  <c r="B160"/>
  <c r="J159"/>
  <c r="I159"/>
  <c r="G159"/>
  <c r="B159"/>
  <c r="AA158"/>
  <c r="Y158"/>
  <c r="T158"/>
  <c r="R158"/>
  <c r="J158"/>
  <c r="I158"/>
  <c r="G158"/>
  <c r="B158"/>
  <c r="J157"/>
  <c r="I157"/>
  <c r="G157"/>
  <c r="B157"/>
  <c r="J156"/>
  <c r="I156"/>
  <c r="G156"/>
  <c r="B156"/>
  <c r="J155"/>
  <c r="I155"/>
  <c r="G155"/>
  <c r="B155"/>
  <c r="J154"/>
  <c r="I154"/>
  <c r="G154"/>
  <c r="B154"/>
  <c r="J153"/>
  <c r="I153"/>
  <c r="G153"/>
  <c r="B153"/>
  <c r="J152"/>
  <c r="I152"/>
  <c r="G152"/>
  <c r="B152"/>
  <c r="J151"/>
  <c r="I151"/>
  <c r="G151"/>
  <c r="B151"/>
  <c r="J150"/>
  <c r="I150"/>
  <c r="G150"/>
  <c r="B150"/>
  <c r="J149"/>
  <c r="I149"/>
  <c r="G149"/>
  <c r="B149"/>
  <c r="J148"/>
  <c r="G148"/>
  <c r="J147"/>
  <c r="G147"/>
  <c r="J146"/>
  <c r="G146"/>
  <c r="J145"/>
  <c r="G145"/>
  <c r="J144"/>
  <c r="G144"/>
  <c r="J143"/>
  <c r="G143"/>
  <c r="J142"/>
  <c r="G142"/>
  <c r="J141"/>
  <c r="G141"/>
  <c r="J140"/>
  <c r="G140"/>
  <c r="J139"/>
  <c r="G139"/>
  <c r="J138"/>
  <c r="G138"/>
  <c r="J137"/>
  <c r="G137"/>
  <c r="J136"/>
  <c r="G136"/>
  <c r="J135"/>
  <c r="G135"/>
  <c r="J134"/>
  <c r="G134"/>
  <c r="J133"/>
  <c r="G133"/>
  <c r="J132"/>
  <c r="G132"/>
  <c r="J131"/>
  <c r="G131"/>
  <c r="J130"/>
  <c r="G130"/>
  <c r="J129"/>
  <c r="G129"/>
  <c r="J128"/>
  <c r="G128"/>
  <c r="J127"/>
  <c r="G127"/>
  <c r="J126"/>
  <c r="G126"/>
  <c r="J125"/>
  <c r="G125"/>
  <c r="J124"/>
  <c r="G124"/>
  <c r="J123"/>
  <c r="G123"/>
  <c r="J122"/>
  <c r="G122"/>
  <c r="J121"/>
  <c r="G121"/>
  <c r="J120"/>
  <c r="G120"/>
  <c r="J119"/>
  <c r="G119"/>
  <c r="J118"/>
  <c r="G118"/>
  <c r="J117"/>
  <c r="G117"/>
  <c r="J116"/>
  <c r="G116"/>
  <c r="J115"/>
  <c r="G115"/>
  <c r="J114"/>
  <c r="G114"/>
  <c r="J113"/>
  <c r="G113"/>
  <c r="B113"/>
  <c r="B114" s="1"/>
  <c r="B115" s="1"/>
  <c r="B116" s="1"/>
  <c r="B117" s="1"/>
  <c r="B118" s="1"/>
  <c r="B119" s="1"/>
  <c r="B120" s="1"/>
  <c r="B121" s="1"/>
  <c r="B122" s="1"/>
  <c r="B123" s="1"/>
  <c r="B124" s="1"/>
  <c r="B125" s="1"/>
  <c r="B126" s="1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B143" s="1"/>
  <c r="B144" s="1"/>
  <c r="B145" s="1"/>
  <c r="B146" s="1"/>
  <c r="B147" s="1"/>
  <c r="B148" s="1"/>
  <c r="J112"/>
  <c r="G112"/>
  <c r="AA75"/>
  <c r="Y75"/>
  <c r="T75"/>
  <c r="R75"/>
  <c r="L11"/>
  <c r="AA158" i="9"/>
  <c r="Y158"/>
  <c r="T158"/>
  <c r="R158"/>
  <c r="AA75"/>
  <c r="Y75"/>
  <c r="T75"/>
  <c r="R75"/>
  <c r="E37" a="1"/>
  <c r="E37" s="1"/>
  <c r="N15" s="1"/>
  <c r="E35" a="1"/>
  <c r="E35" s="1"/>
  <c r="L11"/>
  <c r="J224" i="8"/>
  <c r="I224"/>
  <c r="G224"/>
  <c r="B224"/>
  <c r="J223"/>
  <c r="I223"/>
  <c r="G223"/>
  <c r="B223"/>
  <c r="J222"/>
  <c r="I222"/>
  <c r="G222"/>
  <c r="B222"/>
  <c r="J221"/>
  <c r="I221"/>
  <c r="G221"/>
  <c r="B221"/>
  <c r="J220"/>
  <c r="I220"/>
  <c r="G220"/>
  <c r="B220"/>
  <c r="J219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J183"/>
  <c r="I183"/>
  <c r="G183"/>
  <c r="B183"/>
  <c r="J182"/>
  <c r="I182"/>
  <c r="G182"/>
  <c r="B182"/>
  <c r="J181"/>
  <c r="I181"/>
  <c r="G181"/>
  <c r="B181"/>
  <c r="J180"/>
  <c r="I180"/>
  <c r="G180"/>
  <c r="B180"/>
  <c r="J179"/>
  <c r="I179"/>
  <c r="G179"/>
  <c r="B179"/>
  <c r="J178"/>
  <c r="I178"/>
  <c r="G178"/>
  <c r="B178"/>
  <c r="J177"/>
  <c r="I177"/>
  <c r="G177"/>
  <c r="B177"/>
  <c r="J176"/>
  <c r="I176"/>
  <c r="G176"/>
  <c r="B176"/>
  <c r="J175"/>
  <c r="I175"/>
  <c r="G175"/>
  <c r="B175"/>
  <c r="J174"/>
  <c r="I174"/>
  <c r="G174"/>
  <c r="B174"/>
  <c r="J173"/>
  <c r="I173"/>
  <c r="G173"/>
  <c r="B173"/>
  <c r="J172"/>
  <c r="I172"/>
  <c r="G172"/>
  <c r="B172"/>
  <c r="J171"/>
  <c r="I171"/>
  <c r="G171"/>
  <c r="B171"/>
  <c r="J170"/>
  <c r="I170"/>
  <c r="G170"/>
  <c r="B170"/>
  <c r="J169"/>
  <c r="I169"/>
  <c r="G169"/>
  <c r="B169"/>
  <c r="J168"/>
  <c r="I168"/>
  <c r="G168"/>
  <c r="B168"/>
  <c r="J167"/>
  <c r="I167"/>
  <c r="G167"/>
  <c r="B167"/>
  <c r="J166"/>
  <c r="I166"/>
  <c r="G166"/>
  <c r="B166"/>
  <c r="J165"/>
  <c r="I165"/>
  <c r="G165"/>
  <c r="B165"/>
  <c r="J164"/>
  <c r="I164"/>
  <c r="G164"/>
  <c r="B164"/>
  <c r="J163"/>
  <c r="I163"/>
  <c r="G163"/>
  <c r="B163"/>
  <c r="J162"/>
  <c r="I162"/>
  <c r="G162"/>
  <c r="B162"/>
  <c r="J161"/>
  <c r="I161"/>
  <c r="G161"/>
  <c r="B161"/>
  <c r="J160"/>
  <c r="I160"/>
  <c r="G160"/>
  <c r="B160"/>
  <c r="J159"/>
  <c r="I159"/>
  <c r="G159"/>
  <c r="B159"/>
  <c r="AA158"/>
  <c r="Y158"/>
  <c r="T158"/>
  <c r="R158"/>
  <c r="J158"/>
  <c r="I158"/>
  <c r="G158"/>
  <c r="B158"/>
  <c r="J157"/>
  <c r="I157"/>
  <c r="G157"/>
  <c r="B157"/>
  <c r="J156"/>
  <c r="I156"/>
  <c r="G156"/>
  <c r="B156"/>
  <c r="J155"/>
  <c r="G155"/>
  <c r="B155"/>
  <c r="H150"/>
  <c r="H151" s="1"/>
  <c r="H152" s="1"/>
  <c r="H153" s="1"/>
  <c r="H154" s="1"/>
  <c r="I155" s="1"/>
  <c r="I118"/>
  <c r="H116"/>
  <c r="H117" s="1"/>
  <c r="H115"/>
  <c r="AA75"/>
  <c r="Y75"/>
  <c r="T75"/>
  <c r="R75"/>
  <c r="B30"/>
  <c r="B28"/>
  <c r="L11"/>
  <c r="L2" i="9"/>
  <c r="L3" i="11"/>
  <c r="L10" i="8"/>
  <c r="L10" i="10"/>
  <c r="L2" i="8"/>
  <c r="L3"/>
  <c r="L3" i="10"/>
  <c r="L10" i="11"/>
  <c r="L10" i="9"/>
  <c r="L2" i="10"/>
  <c r="L2" i="11"/>
  <c r="L3" i="9"/>
  <c r="E37" i="10" l="1" a="1"/>
  <c r="E37" s="1"/>
  <c r="N15" s="1"/>
  <c r="E35" a="1"/>
  <c r="E35" s="1"/>
  <c r="N14" s="1"/>
  <c r="N14" i="9"/>
  <c r="E39"/>
  <c r="N13" s="1"/>
  <c r="H125" i="11"/>
  <c r="E35" s="1" a="1"/>
  <c r="E35" s="1"/>
  <c r="H118" i="8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E37" i="11" l="1" a="1"/>
  <c r="E37" s="1"/>
  <c r="N15" s="1"/>
  <c r="E39" i="8"/>
  <c r="E39" i="10"/>
  <c r="N13" s="1"/>
  <c r="E39" i="11"/>
  <c r="N13" s="1"/>
  <c r="N14"/>
  <c r="J246" i="7" l="1"/>
  <c r="I246"/>
  <c r="G246"/>
  <c r="B246"/>
  <c r="J245"/>
  <c r="I245"/>
  <c r="G245"/>
  <c r="B245"/>
  <c r="J244"/>
  <c r="I244"/>
  <c r="G244"/>
  <c r="B244"/>
  <c r="J243"/>
  <c r="I243"/>
  <c r="G243"/>
  <c r="B243"/>
  <c r="J242"/>
  <c r="I242"/>
  <c r="G242"/>
  <c r="B242"/>
  <c r="J241"/>
  <c r="I241"/>
  <c r="G241"/>
  <c r="B241"/>
  <c r="J240"/>
  <c r="I240"/>
  <c r="G240"/>
  <c r="B240"/>
  <c r="J239"/>
  <c r="I239"/>
  <c r="G239"/>
  <c r="B239"/>
  <c r="J238"/>
  <c r="I238"/>
  <c r="G238"/>
  <c r="B238"/>
  <c r="J237"/>
  <c r="I237"/>
  <c r="G237"/>
  <c r="B237"/>
  <c r="J236"/>
  <c r="I236"/>
  <c r="G236"/>
  <c r="B236"/>
  <c r="J235"/>
  <c r="I235"/>
  <c r="G235"/>
  <c r="B235"/>
  <c r="J234"/>
  <c r="I234"/>
  <c r="G234"/>
  <c r="B234"/>
  <c r="J233"/>
  <c r="I233"/>
  <c r="G233"/>
  <c r="B233"/>
  <c r="J232"/>
  <c r="I232"/>
  <c r="G232"/>
  <c r="B232"/>
  <c r="J231"/>
  <c r="I231"/>
  <c r="G231"/>
  <c r="B231"/>
  <c r="J230"/>
  <c r="I230"/>
  <c r="G230"/>
  <c r="B230"/>
  <c r="J229"/>
  <c r="I229"/>
  <c r="G229"/>
  <c r="B229"/>
  <c r="J228"/>
  <c r="I228"/>
  <c r="G228"/>
  <c r="B228"/>
  <c r="J227"/>
  <c r="I227"/>
  <c r="G227"/>
  <c r="B227"/>
  <c r="J226"/>
  <c r="I226"/>
  <c r="G226"/>
  <c r="B226"/>
  <c r="J225"/>
  <c r="I225"/>
  <c r="G225"/>
  <c r="B225"/>
  <c r="J224"/>
  <c r="I224"/>
  <c r="G224"/>
  <c r="B224"/>
  <c r="J223"/>
  <c r="I223"/>
  <c r="G223"/>
  <c r="B223"/>
  <c r="J222"/>
  <c r="I222"/>
  <c r="G222"/>
  <c r="B222"/>
  <c r="J221"/>
  <c r="I221"/>
  <c r="G221"/>
  <c r="B221"/>
  <c r="J220"/>
  <c r="I220"/>
  <c r="G220"/>
  <c r="B220"/>
  <c r="J219"/>
  <c r="I219"/>
  <c r="G219"/>
  <c r="B219"/>
  <c r="J218"/>
  <c r="I218"/>
  <c r="G218"/>
  <c r="B218"/>
  <c r="J217"/>
  <c r="I217"/>
  <c r="G217"/>
  <c r="B217"/>
  <c r="J216"/>
  <c r="I216"/>
  <c r="G216"/>
  <c r="B216"/>
  <c r="J215"/>
  <c r="I215"/>
  <c r="G215"/>
  <c r="B215"/>
  <c r="J214"/>
  <c r="I214"/>
  <c r="G214"/>
  <c r="B214"/>
  <c r="J213"/>
  <c r="I213"/>
  <c r="G213"/>
  <c r="B213"/>
  <c r="J212"/>
  <c r="I212"/>
  <c r="G212"/>
  <c r="B212"/>
  <c r="J211"/>
  <c r="I211"/>
  <c r="G211"/>
  <c r="B211"/>
  <c r="J210"/>
  <c r="I210"/>
  <c r="G210"/>
  <c r="B210"/>
  <c r="J209"/>
  <c r="I209"/>
  <c r="G209"/>
  <c r="B209"/>
  <c r="J208"/>
  <c r="I208"/>
  <c r="G208"/>
  <c r="B208"/>
  <c r="J207"/>
  <c r="I207"/>
  <c r="G207"/>
  <c r="B207"/>
  <c r="J206"/>
  <c r="I206"/>
  <c r="G206"/>
  <c r="B206"/>
  <c r="J205"/>
  <c r="I205"/>
  <c r="G205"/>
  <c r="B205"/>
  <c r="J204"/>
  <c r="I204"/>
  <c r="G204"/>
  <c r="B204"/>
  <c r="J203"/>
  <c r="I203"/>
  <c r="G203"/>
  <c r="B203"/>
  <c r="J202"/>
  <c r="I202"/>
  <c r="G202"/>
  <c r="B202"/>
  <c r="J201"/>
  <c r="I201"/>
  <c r="G201"/>
  <c r="B201"/>
  <c r="J200"/>
  <c r="I200"/>
  <c r="G200"/>
  <c r="B200"/>
  <c r="J199"/>
  <c r="I199"/>
  <c r="G199"/>
  <c r="B199"/>
  <c r="J198"/>
  <c r="I198"/>
  <c r="G198"/>
  <c r="B198"/>
  <c r="J197"/>
  <c r="I197"/>
  <c r="G197"/>
  <c r="B197"/>
  <c r="J196"/>
  <c r="I196"/>
  <c r="G196"/>
  <c r="B196"/>
  <c r="J195"/>
  <c r="I195"/>
  <c r="G195"/>
  <c r="B195"/>
  <c r="J194"/>
  <c r="I194"/>
  <c r="G194"/>
  <c r="B194"/>
  <c r="J193"/>
  <c r="I193"/>
  <c r="G193"/>
  <c r="B193"/>
  <c r="J192"/>
  <c r="I192"/>
  <c r="G192"/>
  <c r="B192"/>
  <c r="J191"/>
  <c r="I191"/>
  <c r="G191"/>
  <c r="B191"/>
  <c r="J190"/>
  <c r="I190"/>
  <c r="G190"/>
  <c r="B190"/>
  <c r="J189"/>
  <c r="I189"/>
  <c r="G189"/>
  <c r="B189"/>
  <c r="J188"/>
  <c r="I188"/>
  <c r="G188"/>
  <c r="B188"/>
  <c r="J187"/>
  <c r="I187"/>
  <c r="G187"/>
  <c r="B187"/>
  <c r="J186"/>
  <c r="I186"/>
  <c r="G186"/>
  <c r="B186"/>
  <c r="J185"/>
  <c r="I185"/>
  <c r="G185"/>
  <c r="B185"/>
  <c r="J184"/>
  <c r="I184"/>
  <c r="G184"/>
  <c r="B184"/>
  <c r="AA183"/>
  <c r="Y183"/>
  <c r="T183"/>
  <c r="R183"/>
  <c r="J183"/>
  <c r="I183"/>
  <c r="G183"/>
  <c r="B183"/>
  <c r="J182"/>
  <c r="I182"/>
  <c r="G182"/>
  <c r="B182"/>
  <c r="AC181"/>
  <c r="V181"/>
  <c r="J181"/>
  <c r="I181"/>
  <c r="G181"/>
  <c r="B181"/>
  <c r="AC180"/>
  <c r="V180"/>
  <c r="J180"/>
  <c r="I180"/>
  <c r="G180"/>
  <c r="B180"/>
  <c r="AC179"/>
  <c r="V179"/>
  <c r="J179"/>
  <c r="I179"/>
  <c r="G179"/>
  <c r="B179"/>
  <c r="AC178"/>
  <c r="V178"/>
  <c r="J178"/>
  <c r="I178"/>
  <c r="G178"/>
  <c r="B178"/>
  <c r="AC177"/>
  <c r="V177"/>
  <c r="J177"/>
  <c r="I177"/>
  <c r="G177"/>
  <c r="B177"/>
  <c r="AC176"/>
  <c r="V176"/>
  <c r="J176"/>
  <c r="I176"/>
  <c r="G176"/>
  <c r="B176"/>
  <c r="AC175"/>
  <c r="V175"/>
  <c r="J175"/>
  <c r="I175"/>
  <c r="G175"/>
  <c r="B175"/>
  <c r="AC174"/>
  <c r="V174"/>
  <c r="J174"/>
  <c r="I174"/>
  <c r="G174"/>
  <c r="B174"/>
  <c r="AC173"/>
  <c r="V173"/>
  <c r="J173"/>
  <c r="I173"/>
  <c r="G173"/>
  <c r="B173"/>
  <c r="AC172"/>
  <c r="V172"/>
  <c r="J172"/>
  <c r="I172"/>
  <c r="G172"/>
  <c r="B172"/>
  <c r="AC171"/>
  <c r="V171"/>
  <c r="J171"/>
  <c r="I171"/>
  <c r="G171"/>
  <c r="B171"/>
  <c r="AC170"/>
  <c r="V170"/>
  <c r="J170"/>
  <c r="I170"/>
  <c r="G170"/>
  <c r="B170"/>
  <c r="AC169"/>
  <c r="V169"/>
  <c r="J169"/>
  <c r="I169"/>
  <c r="G169"/>
  <c r="B169"/>
  <c r="AC168"/>
  <c r="V168"/>
  <c r="J168"/>
  <c r="I168"/>
  <c r="G168"/>
  <c r="B168"/>
  <c r="AC167"/>
  <c r="V167"/>
  <c r="J167"/>
  <c r="I167"/>
  <c r="G167"/>
  <c r="B167"/>
  <c r="AC166"/>
  <c r="V166"/>
  <c r="J166"/>
  <c r="I166"/>
  <c r="G166"/>
  <c r="B166"/>
  <c r="AC165"/>
  <c r="V165"/>
  <c r="J165"/>
  <c r="I165"/>
  <c r="G165"/>
  <c r="B165"/>
  <c r="AC164"/>
  <c r="V164"/>
  <c r="J164"/>
  <c r="I164"/>
  <c r="G164"/>
  <c r="B164"/>
  <c r="AC163"/>
  <c r="V163"/>
  <c r="J163"/>
  <c r="I163"/>
  <c r="G163"/>
  <c r="B163"/>
  <c r="AC162"/>
  <c r="V162"/>
  <c r="J162"/>
  <c r="I162"/>
  <c r="G162"/>
  <c r="B162"/>
  <c r="AC161"/>
  <c r="V161"/>
  <c r="J161"/>
  <c r="I161"/>
  <c r="G161"/>
  <c r="B161"/>
  <c r="AC160"/>
  <c r="V160"/>
  <c r="J160"/>
  <c r="I160"/>
  <c r="G160"/>
  <c r="B160"/>
  <c r="AC159"/>
  <c r="V159"/>
  <c r="J159"/>
  <c r="I159"/>
  <c r="G159"/>
  <c r="B159"/>
  <c r="AC158"/>
  <c r="V158"/>
  <c r="J158"/>
  <c r="I158"/>
  <c r="G158"/>
  <c r="B158"/>
  <c r="AC157"/>
  <c r="V157"/>
  <c r="J157"/>
  <c r="I157"/>
  <c r="G157"/>
  <c r="B157"/>
  <c r="AC156"/>
  <c r="V156"/>
  <c r="J156"/>
  <c r="I156"/>
  <c r="G156"/>
  <c r="B156"/>
  <c r="AC155"/>
  <c r="V155"/>
  <c r="J155"/>
  <c r="I155"/>
  <c r="G155"/>
  <c r="B155"/>
  <c r="AC154"/>
  <c r="V154"/>
  <c r="J154"/>
  <c r="I154"/>
  <c r="G154"/>
  <c r="B154"/>
  <c r="AC153"/>
  <c r="V153"/>
  <c r="J153"/>
  <c r="I153"/>
  <c r="G153"/>
  <c r="B153"/>
  <c r="AC152"/>
  <c r="V152"/>
  <c r="J152"/>
  <c r="I152"/>
  <c r="G152"/>
  <c r="B152"/>
  <c r="AC151"/>
  <c r="V151"/>
  <c r="J151"/>
  <c r="I151"/>
  <c r="G151"/>
  <c r="B151"/>
  <c r="AC150"/>
  <c r="V150"/>
  <c r="J150"/>
  <c r="I150"/>
  <c r="G150"/>
  <c r="B150"/>
  <c r="AC149"/>
  <c r="V149"/>
  <c r="J149"/>
  <c r="G149"/>
  <c r="B149"/>
  <c r="AC148"/>
  <c r="V148"/>
  <c r="AC147"/>
  <c r="V147"/>
  <c r="AC146"/>
  <c r="V146"/>
  <c r="AC145"/>
  <c r="V145"/>
  <c r="AC144"/>
  <c r="V144"/>
  <c r="AC143"/>
  <c r="V143"/>
  <c r="H143"/>
  <c r="H144" s="1"/>
  <c r="H145" s="1"/>
  <c r="H146" s="1"/>
  <c r="H147" s="1"/>
  <c r="H148" s="1"/>
  <c r="I149" s="1"/>
  <c r="AC142"/>
  <c r="V142"/>
  <c r="AC141"/>
  <c r="V141"/>
  <c r="AC140"/>
  <c r="V140"/>
  <c r="AC139"/>
  <c r="V139"/>
  <c r="AC138"/>
  <c r="V138"/>
  <c r="H138"/>
  <c r="H139" s="1"/>
  <c r="H140" s="1"/>
  <c r="AC137"/>
  <c r="V137"/>
  <c r="AC136"/>
  <c r="V136"/>
  <c r="AC135"/>
  <c r="V135"/>
  <c r="AA75"/>
  <c r="Y75"/>
  <c r="T75"/>
  <c r="R75"/>
  <c r="AC73"/>
  <c r="V73"/>
  <c r="AC72"/>
  <c r="V72"/>
  <c r="AC71"/>
  <c r="V71"/>
  <c r="AC70"/>
  <c r="V70"/>
  <c r="AC69"/>
  <c r="V69"/>
  <c r="AC68"/>
  <c r="V68"/>
  <c r="AC67"/>
  <c r="V67"/>
  <c r="AC66"/>
  <c r="V66"/>
  <c r="AC65"/>
  <c r="V65"/>
  <c r="AC64"/>
  <c r="V64"/>
  <c r="AC63"/>
  <c r="V63"/>
  <c r="AC62"/>
  <c r="V62"/>
  <c r="AC61"/>
  <c r="V61"/>
  <c r="AC60"/>
  <c r="V60"/>
  <c r="AC59"/>
  <c r="V59"/>
  <c r="AC58"/>
  <c r="V58"/>
  <c r="AC57"/>
  <c r="V57"/>
  <c r="AC56"/>
  <c r="V56"/>
  <c r="AC55"/>
  <c r="V55"/>
  <c r="AC54"/>
  <c r="V54"/>
  <c r="AC53"/>
  <c r="V53"/>
  <c r="AC52"/>
  <c r="V52"/>
  <c r="AC51"/>
  <c r="V51"/>
  <c r="AC50"/>
  <c r="V50"/>
  <c r="AC49"/>
  <c r="V49"/>
  <c r="AC48"/>
  <c r="V48"/>
  <c r="AC47"/>
  <c r="V47"/>
  <c r="AC46"/>
  <c r="V46"/>
  <c r="AC45"/>
  <c r="V45"/>
  <c r="AC44"/>
  <c r="V44"/>
  <c r="AC43"/>
  <c r="V43"/>
  <c r="AC42"/>
  <c r="V42"/>
  <c r="AC41"/>
  <c r="V41"/>
  <c r="AC40"/>
  <c r="V40"/>
  <c r="AC39"/>
  <c r="V39"/>
  <c r="AC38"/>
  <c r="V38"/>
  <c r="AC37"/>
  <c r="V37"/>
  <c r="AC36"/>
  <c r="V36"/>
  <c r="AC35"/>
  <c r="V35"/>
  <c r="AC34"/>
  <c r="V34"/>
  <c r="AC33"/>
  <c r="V33"/>
  <c r="AC32"/>
  <c r="V32"/>
  <c r="AC31"/>
  <c r="V31"/>
  <c r="AC30"/>
  <c r="V30"/>
  <c r="AC29"/>
  <c r="V29"/>
  <c r="AC28"/>
  <c r="V28"/>
  <c r="AC27"/>
  <c r="V27"/>
  <c r="L2"/>
  <c r="L10"/>
  <c r="L3"/>
  <c r="H141" l="1"/>
  <c r="H142" s="1"/>
  <c r="E35" a="1"/>
  <c r="E35" s="1"/>
  <c r="E39" s="1"/>
  <c r="E37" a="1"/>
  <c r="E37" s="1"/>
</calcChain>
</file>

<file path=xl/sharedStrings.xml><?xml version="1.0" encoding="utf-8"?>
<sst xmlns="http://schemas.openxmlformats.org/spreadsheetml/2006/main" count="5027" uniqueCount="198">
  <si>
    <t>Вспомогательные ячейки</t>
  </si>
  <si>
    <t>номер маршрута</t>
  </si>
  <si>
    <t>Таблица 2 «Тип (ID) расписания»</t>
  </si>
  <si>
    <t>буква маршрута</t>
  </si>
  <si>
    <t>код маршрута</t>
  </si>
  <si>
    <t>Тип (ID) расписания</t>
  </si>
  <si>
    <t>Понедельник</t>
  </si>
  <si>
    <t>Вторник</t>
  </si>
  <si>
    <t>Среда</t>
  </si>
  <si>
    <t>Четверг</t>
  </si>
  <si>
    <t>Пятница</t>
  </si>
  <si>
    <t>Суббота</t>
  </si>
  <si>
    <t>Воскресенье</t>
  </si>
  <si>
    <t>Праздничные дни</t>
  </si>
  <si>
    <t>Дата начала осуществления перевозок в соответствии с указанным типом (ID) расписания</t>
  </si>
  <si>
    <t>Дата окончания осуществления перевозок в соответствии с указанным типом (ID) расписания</t>
  </si>
  <si>
    <t>код варианта (посл дата)</t>
  </si>
  <si>
    <t>LAD1</t>
  </si>
  <si>
    <t/>
  </si>
  <si>
    <t>LAD2</t>
  </si>
  <si>
    <t>Дата начала осуществления перевозок</t>
  </si>
  <si>
    <t>тип транспорта</t>
  </si>
  <si>
    <t>октябрь</t>
  </si>
  <si>
    <t>апрель</t>
  </si>
  <si>
    <t>Разворот</t>
  </si>
  <si>
    <t>обозначение разворота в списке остановок</t>
  </si>
  <si>
    <t>«___» __________________ 20__ г.</t>
  </si>
  <si>
    <t>имя автобуса (модель, ЭС …)</t>
  </si>
  <si>
    <t>май</t>
  </si>
  <si>
    <t>сентябрь</t>
  </si>
  <si>
    <t>последняя остановка</t>
  </si>
  <si>
    <t>Таблица 3 «Исключения для каждого типа (ID) расписания»</t>
  </si>
  <si>
    <t>Тип транспортного средства</t>
  </si>
  <si>
    <t>Дата</t>
  </si>
  <si>
    <t>День недели</t>
  </si>
  <si>
    <t>Тип (ID) расписания, в соответствии с которым будут осуществляться перевозки в указанный день</t>
  </si>
  <si>
    <t>[код типа (ID) расписания]</t>
  </si>
  <si>
    <t>[дата]</t>
  </si>
  <si>
    <t>[день недели]</t>
  </si>
  <si>
    <t>Количество транспортных средств</t>
  </si>
  <si>
    <t>Таблица 4 «Интервалы движения для каждого типа (ID) расписания»</t>
  </si>
  <si>
    <t>Время (период суток)</t>
  </si>
  <si>
    <t>Прямое направление</t>
  </si>
  <si>
    <t>Обратное направление</t>
  </si>
  <si>
    <t>Количество рейсов</t>
  </si>
  <si>
    <t>Период времени с момента отправления предыдущего ТС (минут)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</si>
  <si>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</si>
  <si>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нет рейсов</t>
  </si>
  <si>
    <t xml:space="preserve">Начальный пункт: Метро "Выхино" </t>
  </si>
  <si>
    <t>Конечный пункт:  Рынок "Садовод"</t>
  </si>
  <si>
    <t xml:space="preserve">Протяженность маршрута (в километрах): </t>
  </si>
  <si>
    <t>27 - 33</t>
  </si>
  <si>
    <t>Прямой путь следования:</t>
  </si>
  <si>
    <t>18 - 22</t>
  </si>
  <si>
    <t>Обратный путь следования:</t>
  </si>
  <si>
    <t>13 - 17</t>
  </si>
  <si>
    <t>Длина оборотного рейса:</t>
  </si>
  <si>
    <t>Таблица 1 «Трасса маршрута»</t>
  </si>
  <si>
    <t>№ (ID) остановочного пункта</t>
  </si>
  <si>
    <t>Наименование остановочных пунктов</t>
  </si>
  <si>
    <t>Трасса следования маршрута</t>
  </si>
  <si>
    <t>Широта</t>
  </si>
  <si>
    <t>Долгота</t>
  </si>
  <si>
    <t>Путь следования (прямой/ обратный)</t>
  </si>
  <si>
    <t>Накопленная длина маршрута, км</t>
  </si>
  <si>
    <t>Длина перегона между остановками, км</t>
  </si>
  <si>
    <t>Номер остановки от первого остановочного пункта по прямому/ обратному пути следования, соответственно</t>
  </si>
  <si>
    <t>Количество рейсов (для параметров перевозок)</t>
  </si>
  <si>
    <t>1-110</t>
  </si>
  <si>
    <t>?</t>
  </si>
  <si>
    <t xml:space="preserve"> Метро "Выхино" </t>
  </si>
  <si>
    <t>улица Хлобыстова</t>
  </si>
  <si>
    <t>Электродепо</t>
  </si>
  <si>
    <t xml:space="preserve"> Рязанский проспект</t>
  </si>
  <si>
    <t>new</t>
  </si>
  <si>
    <t>11-й км</t>
  </si>
  <si>
    <t xml:space="preserve"> МКАД</t>
  </si>
  <si>
    <t>Совхоз "Белая Дача"</t>
  </si>
  <si>
    <t xml:space="preserve"> Рынок "Садовод"</t>
  </si>
  <si>
    <t xml:space="preserve"> </t>
  </si>
  <si>
    <t xml:space="preserve"> улица Хлобыстова</t>
  </si>
  <si>
    <t xml:space="preserve"> Разворот</t>
  </si>
  <si>
    <t>№ (ID) Маршрута: 436</t>
  </si>
  <si>
    <t>Категория транспортного средства для использования на маршруте: МВ</t>
  </si>
  <si>
    <t>Минимальное количество транспортных средств:  4  ед.</t>
  </si>
  <si>
    <t>№ (ID) Маршрута: 541</t>
  </si>
  <si>
    <t>Категория транспортного средства для использования на маршруте: СВ</t>
  </si>
  <si>
    <t>Минимальное количество транспортных средств:  8  ед.</t>
  </si>
  <si>
    <t>15 - 18</t>
  </si>
  <si>
    <t>11 - 13</t>
  </si>
  <si>
    <t>ТК "Южные ворота"</t>
  </si>
  <si>
    <t xml:space="preserve"> Бесединское шоссе</t>
  </si>
  <si>
    <t>Гипермаркет REAL</t>
  </si>
  <si>
    <t>Братеевская ул., 21</t>
  </si>
  <si>
    <t>Детская школа искусств</t>
  </si>
  <si>
    <t>Метро "Марьино" (южн.)</t>
  </si>
  <si>
    <t xml:space="preserve"> Люблинская улица</t>
  </si>
  <si>
    <t>Метро "Марьино" (сев.)</t>
  </si>
  <si>
    <t>Ул. Перерва, 50</t>
  </si>
  <si>
    <t xml:space="preserve"> улица Перерва</t>
  </si>
  <si>
    <t>Ул. Перерва, 56</t>
  </si>
  <si>
    <t>Метро "Братиславская"</t>
  </si>
  <si>
    <t>Братиславская ул.</t>
  </si>
  <si>
    <t>Ул. Перерва, 58</t>
  </si>
  <si>
    <t>Перервинский бульв.</t>
  </si>
  <si>
    <t>Ул. Перерва, 68</t>
  </si>
  <si>
    <t>Ул. Верхн. Поля, 38</t>
  </si>
  <si>
    <t xml:space="preserve"> улица Верхние Поля</t>
  </si>
  <si>
    <t>Ул. Верхн. Поля, 42</t>
  </si>
  <si>
    <t>12-й мкр. Марьинского Парка</t>
  </si>
  <si>
    <t xml:space="preserve"> улица Марьинский Парк</t>
  </si>
  <si>
    <t>Ул. Марьинский Парк, 27</t>
  </si>
  <si>
    <t>Школа № 2011</t>
  </si>
  <si>
    <t>Ул. Марьинский Парк, 39</t>
  </si>
  <si>
    <t>Центр образования № 1417</t>
  </si>
  <si>
    <t>14-й мкр. Марьинского Парка</t>
  </si>
  <si>
    <t>Ул. Перерва, 66</t>
  </si>
  <si>
    <t>20 - 25</t>
  </si>
  <si>
    <t>Братиславская ул., 8</t>
  </si>
  <si>
    <t>Люблинская ул.</t>
  </si>
  <si>
    <t>№ (ID) Маршрута: 201</t>
  </si>
  <si>
    <t>Разница</t>
  </si>
  <si>
    <t>длина маршрута из Реестра</t>
  </si>
  <si>
    <t>прямое</t>
  </si>
  <si>
    <t>обратное</t>
  </si>
  <si>
    <t>Категория транспортного средства для использования на маршруте: БВ</t>
  </si>
  <si>
    <t>Б-ца им. Семашко - 14-й м/р Марьинского парка</t>
  </si>
  <si>
    <t>(направление из реестра)</t>
  </si>
  <si>
    <t>R</t>
  </si>
  <si>
    <t>S</t>
  </si>
  <si>
    <t>T</t>
  </si>
  <si>
    <t>U</t>
  </si>
  <si>
    <t>Y</t>
  </si>
  <si>
    <t>Z</t>
  </si>
  <si>
    <t>AA</t>
  </si>
  <si>
    <t>AB</t>
  </si>
  <si>
    <t>Минимальное количество транспортных средств:  10  ед.</t>
  </si>
  <si>
    <r>
      <t>Т</t>
    </r>
    <r>
      <rPr>
        <b/>
        <sz val="16"/>
        <color indexed="8"/>
        <rFont val="Times New Roman"/>
        <family val="1"/>
        <charset val="204"/>
      </rPr>
      <t>расса маршрута</t>
    </r>
  </si>
  <si>
    <t>Начальный пункт: Б-ца им. Семашко</t>
  </si>
  <si>
    <t>Конечный пункт: 14-й мкр. Марьинского Парка</t>
  </si>
  <si>
    <t>3 - 4</t>
  </si>
  <si>
    <t>Б-ца им. Семашко (к/ст)</t>
  </si>
  <si>
    <t xml:space="preserve"> Ставропольская улица</t>
  </si>
  <si>
    <t>Новороссийская ул., 4</t>
  </si>
  <si>
    <t xml:space="preserve"> Новороссийская улица</t>
  </si>
  <si>
    <t>Метро "Люблино"</t>
  </si>
  <si>
    <t xml:space="preserve"> Краснодарская улица</t>
  </si>
  <si>
    <t>Краснодарская ул., 52</t>
  </si>
  <si>
    <t>Цимлянская ул., 1</t>
  </si>
  <si>
    <t>10 - 13</t>
  </si>
  <si>
    <t>Ул. Перерва</t>
  </si>
  <si>
    <t>Ул. Марш. Кожедуба</t>
  </si>
  <si>
    <t>Краснодарская ул., 65</t>
  </si>
  <si>
    <t xml:space="preserve"> Совхозная улица</t>
  </si>
  <si>
    <t>Б-ца им. Семашко</t>
  </si>
  <si>
    <t>№ (ID) Маршрута: 418</t>
  </si>
  <si>
    <t>Минимальное количество транспортных средств:  3  ед.</t>
  </si>
  <si>
    <t>Начальный пункт: Метро "Люблино"</t>
  </si>
  <si>
    <t>Конечный пункт: Рынок "Садовод"</t>
  </si>
  <si>
    <t>Ул. Головачева, 7</t>
  </si>
  <si>
    <t>По требованию</t>
  </si>
  <si>
    <t xml:space="preserve"> Чагинская улица</t>
  </si>
  <si>
    <t>Мехколонна</t>
  </si>
  <si>
    <t>Складская база</t>
  </si>
  <si>
    <t>З-д "Хроматограф"</t>
  </si>
  <si>
    <t>Птичий рынок</t>
  </si>
  <si>
    <t>Рынок "Садовод"</t>
  </si>
  <si>
    <t>Садовод</t>
  </si>
  <si>
    <t>Улица Марьинский Парк, 27</t>
  </si>
  <si>
    <t>№ (ID) Маршрута: 965</t>
  </si>
  <si>
    <t>Минимальное количество транспортных средств:  6  ед.</t>
  </si>
  <si>
    <t>Начальный пункт: Рынок "Садовод"</t>
  </si>
  <si>
    <t>Конечный пункт: Метро "Домодедовская"</t>
  </si>
  <si>
    <t>Нефтезавод</t>
  </si>
  <si>
    <t>З-д станкоконструкций № 3</t>
  </si>
  <si>
    <t>База "Мосэнерго"</t>
  </si>
  <si>
    <t>Ул. Марьинский Парк</t>
  </si>
  <si>
    <t xml:space="preserve"> Белореченская улица</t>
  </si>
  <si>
    <t>Новомарьинская ул.</t>
  </si>
  <si>
    <t>Белореченская ул., 30</t>
  </si>
  <si>
    <t>Метро Марьино (сев.)</t>
  </si>
  <si>
    <t>Задонский пр., 16</t>
  </si>
  <si>
    <t xml:space="preserve"> Задонский проезд</t>
  </si>
  <si>
    <t>Задонский пр., 18</t>
  </si>
  <si>
    <t>Шипиловская ул., 60</t>
  </si>
  <si>
    <t xml:space="preserve"> Кустанайская улица</t>
  </si>
  <si>
    <t>Управа района Зябликово</t>
  </si>
  <si>
    <t>Кустанайская ул.</t>
  </si>
  <si>
    <t>Ореховый бульв., 53</t>
  </si>
  <si>
    <t xml:space="preserve"> Ореховый бульвар</t>
  </si>
  <si>
    <t>Метро "Красногвардейская"</t>
  </si>
  <si>
    <t>Ореховый пр. - Торговый комплекс "Облака"</t>
  </si>
  <si>
    <t>Ореховый бульв., 21</t>
  </si>
  <si>
    <t>Метро "Домодедовская" (выс.)</t>
  </si>
  <si>
    <t>Метро "Домодедовская"</t>
  </si>
  <si>
    <t xml:space="preserve"> Шипиловская улица</t>
  </si>
  <si>
    <t>Белореченская ул., 24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</si>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</sst>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3">
    <numFmt numFmtId="164" formatCode="h:mm;@"/>
    <numFmt numFmtId="165" formatCode="0.0000000000000"/>
    <numFmt numFmtId="166" formatCode="0.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color theme="0"/>
      <name val="Times New Roman"/>
      <family val="1"/>
      <charset val="204"/>
    </font>
    <font>
      <sz val="16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color theme="0" tint="-0.14999847407452621"/>
      <name val="Times New Roman"/>
      <family val="1"/>
      <charset val="204"/>
    </font>
    <font>
      <b/>
      <sz val="16"/>
      <color indexed="8"/>
      <name val="Times New Roman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1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/>
    <xf numFmtId="0" fontId="1" fillId="0" borderId="0"/>
    <xf numFmtId="0" fontId="1" fillId="0" borderId="0"/>
  </cellStyleXfs>
  <cellXfs count="349">
    <xf numFmtId="0" fontId="0" fillId="0" borderId="0" xfId="0"/>
    <xf numFmtId="0" fontId="3" fillId="0" borderId="0" xfId="1" applyFont="1" applyFill="1"/>
    <xf numFmtId="0" fontId="2" fillId="0" borderId="0" xfId="1" applyFill="1"/>
    <xf numFmtId="0" fontId="5" fillId="0" borderId="0" xfId="1" applyFont="1" applyFill="1"/>
    <xf numFmtId="0" fontId="6" fillId="0" borderId="0" xfId="1" applyFont="1" applyFill="1" applyAlignment="1">
      <alignment horizontal="left"/>
    </xf>
    <xf numFmtId="0" fontId="7" fillId="0" borderId="0" xfId="1" applyFont="1" applyFill="1"/>
    <xf numFmtId="0" fontId="7" fillId="0" borderId="0" xfId="1" applyFont="1" applyFill="1" applyAlignment="1">
      <alignment wrapText="1"/>
    </xf>
    <xf numFmtId="0" fontId="3" fillId="0" borderId="0" xfId="1" applyFont="1"/>
    <xf numFmtId="1" fontId="3" fillId="0" borderId="0" xfId="1" applyNumberFormat="1" applyFont="1"/>
    <xf numFmtId="0" fontId="4" fillId="0" borderId="0" xfId="1" applyFont="1" applyFill="1" applyAlignment="1">
      <alignment vertical="center" wrapText="1"/>
    </xf>
    <xf numFmtId="0" fontId="8" fillId="0" borderId="1" xfId="1" applyFont="1" applyFill="1" applyBorder="1" applyAlignment="1">
      <alignment horizontal="right"/>
    </xf>
    <xf numFmtId="0" fontId="3" fillId="0" borderId="1" xfId="1" applyFont="1" applyFill="1" applyBorder="1"/>
    <xf numFmtId="0" fontId="3" fillId="0" borderId="1" xfId="1" applyFont="1" applyFill="1" applyBorder="1" applyAlignment="1">
      <alignment vertical="center" wrapText="1"/>
    </xf>
    <xf numFmtId="0" fontId="7" fillId="0" borderId="0" xfId="1" applyFont="1" applyFill="1" applyAlignment="1">
      <alignment vertical="center" wrapText="1"/>
    </xf>
    <xf numFmtId="0" fontId="3" fillId="0" borderId="0" xfId="1" applyFont="1" applyBorder="1"/>
    <xf numFmtId="1" fontId="3" fillId="0" borderId="0" xfId="1" applyNumberFormat="1" applyFont="1" applyBorder="1"/>
    <xf numFmtId="0" fontId="3" fillId="0" borderId="0" xfId="1" applyFont="1" applyFill="1" applyAlignment="1">
      <alignment vertical="center" wrapText="1"/>
    </xf>
    <xf numFmtId="0" fontId="3" fillId="0" borderId="0" xfId="1" applyFont="1" applyFill="1" applyBorder="1"/>
    <xf numFmtId="0" fontId="3" fillId="0" borderId="1" xfId="1" applyFont="1" applyFill="1" applyBorder="1" applyAlignment="1">
      <alignment wrapText="1"/>
    </xf>
    <xf numFmtId="0" fontId="4" fillId="0" borderId="0" xfId="1" applyFont="1" applyFill="1"/>
    <xf numFmtId="0" fontId="7" fillId="0" borderId="3" xfId="1" applyFont="1" applyFill="1" applyBorder="1" applyAlignment="1">
      <alignment horizontal="center"/>
    </xf>
    <xf numFmtId="0" fontId="7" fillId="0" borderId="3" xfId="1" applyFont="1" applyFill="1" applyBorder="1" applyAlignment="1">
      <alignment horizontal="center" wrapText="1"/>
    </xf>
    <xf numFmtId="0" fontId="3" fillId="0" borderId="1" xfId="1" applyFont="1" applyFill="1" applyBorder="1" applyAlignment="1">
      <alignment horizontal="right"/>
    </xf>
    <xf numFmtId="0" fontId="3" fillId="0" borderId="0" xfId="1" applyNumberFormat="1" applyFont="1" applyFill="1" applyBorder="1"/>
    <xf numFmtId="0" fontId="7" fillId="0" borderId="0" xfId="1" applyFont="1" applyFill="1" applyBorder="1"/>
    <xf numFmtId="0" fontId="7" fillId="0" borderId="0" xfId="1" applyFont="1" applyFill="1" applyAlignment="1">
      <alignment vertical="center"/>
    </xf>
    <xf numFmtId="0" fontId="3" fillId="0" borderId="0" xfId="1" applyFont="1" applyBorder="1" applyAlignment="1">
      <alignment horizontal="center" vertical="center"/>
    </xf>
    <xf numFmtId="20" fontId="3" fillId="0" borderId="0" xfId="1" applyNumberFormat="1" applyFont="1" applyBorder="1" applyAlignment="1">
      <alignment horizontal="center"/>
    </xf>
    <xf numFmtId="20" fontId="3" fillId="0" borderId="0" xfId="1" applyNumberFormat="1" applyFont="1" applyBorder="1"/>
    <xf numFmtId="0" fontId="7" fillId="0" borderId="0" xfId="1" applyFont="1" applyFill="1" applyAlignment="1">
      <alignment horizontal="center" wrapText="1"/>
    </xf>
    <xf numFmtId="0" fontId="7" fillId="0" borderId="0" xfId="1" applyFont="1" applyFill="1" applyAlignment="1">
      <alignment horizontal="center" vertical="center" wrapText="1"/>
    </xf>
    <xf numFmtId="0" fontId="7" fillId="0" borderId="3" xfId="1" applyFont="1" applyFill="1" applyBorder="1" applyAlignment="1">
      <alignment horizontal="center" vertical="center"/>
    </xf>
    <xf numFmtId="164" fontId="7" fillId="0" borderId="3" xfId="1" applyNumberFormat="1" applyFont="1" applyFill="1" applyBorder="1" applyAlignment="1">
      <alignment horizontal="center" vertical="center"/>
    </xf>
    <xf numFmtId="0" fontId="12" fillId="0" borderId="0" xfId="1" applyFont="1" applyFill="1" applyAlignment="1">
      <alignment horizontal="center" wrapText="1"/>
    </xf>
    <xf numFmtId="0" fontId="7" fillId="0" borderId="12" xfId="1" applyFont="1" applyFill="1" applyBorder="1" applyAlignment="1">
      <alignment horizontal="center" vertical="center" wrapText="1"/>
    </xf>
    <xf numFmtId="164" fontId="7" fillId="0" borderId="3" xfId="1" applyNumberFormat="1" applyFont="1" applyFill="1" applyBorder="1" applyAlignment="1">
      <alignment horizontal="center"/>
    </xf>
    <xf numFmtId="0" fontId="7" fillId="0" borderId="12" xfId="1" applyFont="1" applyFill="1" applyBorder="1" applyAlignment="1">
      <alignment horizontal="center" wrapText="1"/>
    </xf>
    <xf numFmtId="20" fontId="7" fillId="0" borderId="3" xfId="1" applyNumberFormat="1" applyFont="1" applyFill="1" applyBorder="1" applyAlignment="1">
      <alignment horizontal="center"/>
    </xf>
    <xf numFmtId="0" fontId="3" fillId="0" borderId="0" xfId="1" applyFont="1" applyFill="1" applyAlignment="1">
      <alignment wrapText="1"/>
    </xf>
    <xf numFmtId="20" fontId="7" fillId="0" borderId="3" xfId="1" applyNumberFormat="1" applyFont="1" applyFill="1" applyBorder="1" applyAlignment="1">
      <alignment horizontal="center" vertical="center"/>
    </xf>
    <xf numFmtId="0" fontId="7" fillId="0" borderId="3" xfId="1" quotePrefix="1" applyFont="1" applyFill="1" applyBorder="1" applyAlignment="1">
      <alignment horizontal="center" vertical="center"/>
    </xf>
    <xf numFmtId="0" fontId="4" fillId="0" borderId="0" xfId="1" applyFont="1" applyFill="1" applyAlignment="1">
      <alignment wrapText="1"/>
    </xf>
    <xf numFmtId="0" fontId="10" fillId="0" borderId="0" xfId="1" applyFont="1" applyFill="1" applyAlignment="1"/>
    <xf numFmtId="0" fontId="14" fillId="0" borderId="3" xfId="1" applyFont="1" applyFill="1" applyBorder="1" applyAlignment="1">
      <alignment horizontal="center"/>
    </xf>
    <xf numFmtId="0" fontId="14" fillId="0" borderId="0" xfId="1" applyFont="1" applyFill="1" applyBorder="1" applyAlignment="1">
      <alignment horizontal="center"/>
    </xf>
    <xf numFmtId="0" fontId="7" fillId="0" borderId="0" xfId="1" applyFont="1" applyFill="1" applyBorder="1" applyAlignment="1">
      <alignment horizontal="center"/>
    </xf>
    <xf numFmtId="164" fontId="7" fillId="0" borderId="0" xfId="1" applyNumberFormat="1" applyFont="1" applyFill="1" applyBorder="1" applyAlignment="1">
      <alignment horizontal="center"/>
    </xf>
    <xf numFmtId="1" fontId="7" fillId="0" borderId="0" xfId="1" applyNumberFormat="1" applyFont="1" applyFill="1" applyBorder="1" applyAlignment="1">
      <alignment horizontal="center"/>
    </xf>
    <xf numFmtId="0" fontId="7" fillId="0" borderId="0" xfId="1" applyFont="1" applyFill="1" applyBorder="1" applyAlignment="1">
      <alignment horizontal="center" wrapText="1"/>
    </xf>
    <xf numFmtId="20" fontId="7" fillId="0" borderId="0" xfId="1" applyNumberFormat="1" applyFont="1" applyFill="1" applyBorder="1" applyAlignment="1">
      <alignment horizontal="center"/>
    </xf>
    <xf numFmtId="0" fontId="15" fillId="0" borderId="0" xfId="1" applyFont="1" applyFill="1"/>
    <xf numFmtId="1" fontId="3" fillId="0" borderId="3" xfId="1" applyNumberFormat="1" applyFont="1" applyFill="1" applyBorder="1"/>
    <xf numFmtId="0" fontId="3" fillId="0" borderId="3" xfId="1" applyFont="1" applyFill="1" applyBorder="1" applyAlignment="1">
      <alignment wrapText="1"/>
    </xf>
    <xf numFmtId="0" fontId="3" fillId="0" borderId="3" xfId="1" applyFont="1" applyFill="1" applyBorder="1"/>
    <xf numFmtId="165" fontId="3" fillId="0" borderId="3" xfId="1" applyNumberFormat="1" applyFont="1" applyFill="1" applyBorder="1" applyAlignment="1">
      <alignment wrapText="1"/>
    </xf>
    <xf numFmtId="2" fontId="3" fillId="0" borderId="3" xfId="1" applyNumberFormat="1" applyFont="1" applyFill="1" applyBorder="1" applyAlignment="1">
      <alignment wrapText="1"/>
    </xf>
    <xf numFmtId="2" fontId="3" fillId="0" borderId="3" xfId="1" applyNumberFormat="1" applyFont="1" applyFill="1" applyBorder="1"/>
    <xf numFmtId="0" fontId="3" fillId="0" borderId="0" xfId="1" applyFont="1" applyFill="1" applyBorder="1" applyAlignment="1">
      <alignment wrapText="1"/>
    </xf>
    <xf numFmtId="2" fontId="3" fillId="0" borderId="0" xfId="1" applyNumberFormat="1" applyFont="1" applyFill="1" applyBorder="1" applyAlignment="1">
      <alignment wrapText="1"/>
    </xf>
    <xf numFmtId="2" fontId="8" fillId="0" borderId="3" xfId="1" applyNumberFormat="1" applyFont="1" applyFill="1" applyBorder="1"/>
    <xf numFmtId="1" fontId="7" fillId="0" borderId="0" xfId="1" applyNumberFormat="1" applyFont="1" applyFill="1" applyBorder="1" applyAlignment="1">
      <alignment vertical="center"/>
    </xf>
    <xf numFmtId="1" fontId="3" fillId="0" borderId="0" xfId="1" applyNumberFormat="1" applyFont="1" applyFill="1" applyBorder="1"/>
    <xf numFmtId="165" fontId="3" fillId="0" borderId="0" xfId="1" applyNumberFormat="1" applyFont="1" applyFill="1" applyBorder="1" applyAlignment="1">
      <alignment wrapText="1"/>
    </xf>
    <xf numFmtId="2" fontId="3" fillId="0" borderId="0" xfId="1" applyNumberFormat="1" applyFont="1" applyFill="1" applyBorder="1"/>
    <xf numFmtId="0" fontId="9" fillId="0" borderId="0" xfId="1" applyFont="1" applyFill="1" applyAlignment="1">
      <alignment horizontal="center"/>
    </xf>
    <xf numFmtId="0" fontId="7" fillId="0" borderId="0" xfId="1" applyFont="1" applyFill="1" applyAlignment="1">
      <alignment horizontal="center"/>
    </xf>
    <xf numFmtId="0" fontId="15" fillId="0" borderId="0" xfId="1" applyFont="1"/>
    <xf numFmtId="0" fontId="2" fillId="0" borderId="0" xfId="1"/>
    <xf numFmtId="0" fontId="3" fillId="0" borderId="0" xfId="1" applyFont="1" applyBorder="1" applyAlignment="1">
      <alignment wrapText="1"/>
    </xf>
    <xf numFmtId="0" fontId="7" fillId="0" borderId="0" xfId="1" applyFont="1" applyBorder="1"/>
    <xf numFmtId="0" fontId="7" fillId="0" borderId="0" xfId="1" applyFont="1" applyAlignment="1">
      <alignment horizontal="center"/>
    </xf>
    <xf numFmtId="0" fontId="7" fillId="0" borderId="0" xfId="1" applyFont="1" applyAlignment="1">
      <alignment horizontal="center" wrapText="1"/>
    </xf>
    <xf numFmtId="0" fontId="7" fillId="0" borderId="0" xfId="1" applyFont="1"/>
    <xf numFmtId="0" fontId="7" fillId="0" borderId="0" xfId="1" applyFont="1" applyAlignment="1">
      <alignment wrapText="1"/>
    </xf>
    <xf numFmtId="0" fontId="3" fillId="0" borderId="0" xfId="2" applyFont="1"/>
    <xf numFmtId="0" fontId="1" fillId="0" borderId="0" xfId="2"/>
    <xf numFmtId="0" fontId="5" fillId="2" borderId="0" xfId="2" applyFont="1" applyFill="1"/>
    <xf numFmtId="0" fontId="3" fillId="2" borderId="0" xfId="2" applyFont="1" applyFill="1"/>
    <xf numFmtId="0" fontId="6" fillId="2" borderId="0" xfId="2" applyFont="1" applyFill="1" applyAlignment="1">
      <alignment horizontal="left"/>
    </xf>
    <xf numFmtId="0" fontId="7" fillId="0" borderId="0" xfId="2" applyFont="1"/>
    <xf numFmtId="0" fontId="7" fillId="0" borderId="0" xfId="2" applyFont="1" applyAlignment="1">
      <alignment wrapText="1"/>
    </xf>
    <xf numFmtId="1" fontId="3" fillId="0" borderId="0" xfId="2" applyNumberFormat="1" applyFont="1"/>
    <xf numFmtId="0" fontId="4" fillId="0" borderId="0" xfId="2" applyFont="1" applyAlignment="1">
      <alignment vertical="center" wrapText="1"/>
    </xf>
    <xf numFmtId="0" fontId="8" fillId="3" borderId="1" xfId="2" applyFont="1" applyFill="1" applyBorder="1" applyAlignment="1">
      <alignment horizontal="right"/>
    </xf>
    <xf numFmtId="0" fontId="3" fillId="0" borderId="1" xfId="2" applyFont="1" applyBorder="1"/>
    <xf numFmtId="0" fontId="3" fillId="0" borderId="1" xfId="2" applyFont="1" applyBorder="1" applyAlignment="1">
      <alignment vertical="center" wrapText="1"/>
    </xf>
    <xf numFmtId="0" fontId="7" fillId="0" borderId="0" xfId="2" applyFont="1" applyAlignment="1">
      <alignment vertical="center" wrapText="1"/>
    </xf>
    <xf numFmtId="0" fontId="3" fillId="0" borderId="0" xfId="2" applyFont="1" applyBorder="1"/>
    <xf numFmtId="1" fontId="3" fillId="0" borderId="0" xfId="2" applyNumberFormat="1" applyFont="1" applyBorder="1"/>
    <xf numFmtId="0" fontId="3" fillId="3" borderId="0" xfId="2" applyFont="1" applyFill="1"/>
    <xf numFmtId="0" fontId="3" fillId="0" borderId="0" xfId="2" applyFont="1" applyAlignment="1">
      <alignment vertical="center" wrapText="1"/>
    </xf>
    <xf numFmtId="0" fontId="3" fillId="0" borderId="0" xfId="2" applyFont="1" applyFill="1" applyBorder="1"/>
    <xf numFmtId="0" fontId="3" fillId="0" borderId="1" xfId="2" applyFont="1" applyFill="1" applyBorder="1" applyAlignment="1">
      <alignment wrapText="1"/>
    </xf>
    <xf numFmtId="0" fontId="4" fillId="0" borderId="0" xfId="2" applyFont="1"/>
    <xf numFmtId="0" fontId="3" fillId="4" borderId="1" xfId="2" applyFont="1" applyFill="1" applyBorder="1"/>
    <xf numFmtId="0" fontId="7" fillId="0" borderId="3" xfId="2" applyFont="1" applyFill="1" applyBorder="1" applyAlignment="1">
      <alignment horizontal="center"/>
    </xf>
    <xf numFmtId="0" fontId="7" fillId="0" borderId="3" xfId="2" applyFont="1" applyFill="1" applyBorder="1" applyAlignment="1">
      <alignment horizontal="center" wrapText="1"/>
    </xf>
    <xf numFmtId="0" fontId="3" fillId="0" borderId="1" xfId="2" applyFont="1" applyBorder="1" applyAlignment="1">
      <alignment horizontal="right"/>
    </xf>
    <xf numFmtId="0" fontId="3" fillId="0" borderId="0" xfId="2" applyNumberFormat="1" applyFont="1" applyFill="1" applyBorder="1"/>
    <xf numFmtId="0" fontId="7" fillId="0" borderId="0" xfId="2" applyFont="1" applyFill="1" applyBorder="1"/>
    <xf numFmtId="0" fontId="7" fillId="0" borderId="0" xfId="2" applyFont="1" applyFill="1"/>
    <xf numFmtId="0" fontId="7" fillId="0" borderId="0" xfId="2" applyFont="1" applyFill="1" applyAlignment="1">
      <alignment wrapText="1"/>
    </xf>
    <xf numFmtId="0" fontId="7" fillId="0" borderId="0" xfId="2" applyFont="1" applyAlignment="1">
      <alignment vertical="center"/>
    </xf>
    <xf numFmtId="0" fontId="3" fillId="0" borderId="0" xfId="2" applyFont="1" applyBorder="1" applyAlignment="1">
      <alignment horizontal="center" vertical="center"/>
    </xf>
    <xf numFmtId="20" fontId="3" fillId="0" borderId="0" xfId="2" applyNumberFormat="1" applyFont="1" applyBorder="1" applyAlignment="1">
      <alignment horizontal="center"/>
    </xf>
    <xf numFmtId="20" fontId="3" fillId="0" borderId="0" xfId="2" applyNumberFormat="1" applyFont="1" applyBorder="1"/>
    <xf numFmtId="0" fontId="7" fillId="0" borderId="0" xfId="2" applyFont="1" applyFill="1" applyAlignment="1">
      <alignment horizontal="center" wrapText="1"/>
    </xf>
    <xf numFmtId="0" fontId="7" fillId="0" borderId="0" xfId="2" applyFont="1" applyFill="1" applyAlignment="1">
      <alignment horizontal="center" vertical="center" wrapText="1"/>
    </xf>
    <xf numFmtId="0" fontId="7" fillId="0" borderId="3" xfId="2" applyFont="1" applyFill="1" applyBorder="1" applyAlignment="1">
      <alignment horizontal="center" vertical="center"/>
    </xf>
    <xf numFmtId="164" fontId="7" fillId="0" borderId="3" xfId="2" applyNumberFormat="1" applyFont="1" applyFill="1" applyBorder="1" applyAlignment="1">
      <alignment horizontal="center" vertical="center"/>
    </xf>
    <xf numFmtId="0" fontId="7" fillId="0" borderId="12" xfId="2" applyFont="1" applyFill="1" applyBorder="1" applyAlignment="1">
      <alignment horizontal="center" vertical="center" wrapText="1"/>
    </xf>
    <xf numFmtId="164" fontId="7" fillId="0" borderId="3" xfId="2" applyNumberFormat="1" applyFont="1" applyFill="1" applyBorder="1" applyAlignment="1">
      <alignment horizontal="center"/>
    </xf>
    <xf numFmtId="0" fontId="7" fillId="0" borderId="12" xfId="2" applyFont="1" applyFill="1" applyBorder="1" applyAlignment="1">
      <alignment horizontal="center" wrapText="1"/>
    </xf>
    <xf numFmtId="20" fontId="7" fillId="0" borderId="3" xfId="2" applyNumberFormat="1" applyFont="1" applyFill="1" applyBorder="1" applyAlignment="1">
      <alignment horizontal="center"/>
    </xf>
    <xf numFmtId="0" fontId="3" fillId="0" borderId="0" xfId="2" applyFont="1" applyAlignment="1">
      <alignment wrapText="1"/>
    </xf>
    <xf numFmtId="20" fontId="7" fillId="0" borderId="3" xfId="2" applyNumberFormat="1" applyFont="1" applyFill="1" applyBorder="1" applyAlignment="1">
      <alignment horizontal="center" vertical="center"/>
    </xf>
    <xf numFmtId="0" fontId="4" fillId="0" borderId="0" xfId="2" applyFont="1" applyAlignment="1">
      <alignment wrapText="1"/>
    </xf>
    <xf numFmtId="0" fontId="10" fillId="0" borderId="0" xfId="2" applyFont="1" applyAlignment="1"/>
    <xf numFmtId="0" fontId="14" fillId="0" borderId="3" xfId="2" applyFont="1" applyFill="1" applyBorder="1" applyAlignment="1">
      <alignment horizontal="center"/>
    </xf>
    <xf numFmtId="0" fontId="7" fillId="0" borderId="0" xfId="2" applyFont="1" applyBorder="1" applyAlignment="1">
      <alignment horizontal="center"/>
    </xf>
    <xf numFmtId="164" fontId="7" fillId="0" borderId="0" xfId="2" applyNumberFormat="1" applyFont="1" applyBorder="1" applyAlignment="1">
      <alignment horizontal="center"/>
    </xf>
    <xf numFmtId="1" fontId="7" fillId="0" borderId="0" xfId="2" applyNumberFormat="1" applyFont="1" applyBorder="1" applyAlignment="1">
      <alignment horizontal="center"/>
    </xf>
    <xf numFmtId="0" fontId="7" fillId="0" borderId="0" xfId="2" applyFont="1" applyAlignment="1">
      <alignment horizontal="center" wrapText="1"/>
    </xf>
    <xf numFmtId="0" fontId="7" fillId="0" borderId="0" xfId="2" applyFont="1" applyBorder="1" applyAlignment="1">
      <alignment horizontal="center" wrapText="1"/>
    </xf>
    <xf numFmtId="20" fontId="7" fillId="0" borderId="0" xfId="2" applyNumberFormat="1" applyFont="1" applyBorder="1" applyAlignment="1">
      <alignment horizontal="center"/>
    </xf>
    <xf numFmtId="0" fontId="3" fillId="5" borderId="0" xfId="2" applyFont="1" applyFill="1"/>
    <xf numFmtId="0" fontId="7" fillId="0" borderId="0" xfId="2" applyFont="1" applyBorder="1"/>
    <xf numFmtId="1" fontId="3" fillId="0" borderId="0" xfId="2" applyNumberFormat="1" applyFont="1" applyFill="1" applyBorder="1"/>
    <xf numFmtId="0" fontId="3" fillId="0" borderId="0" xfId="2" applyFont="1" applyFill="1" applyBorder="1" applyAlignment="1">
      <alignment wrapText="1"/>
    </xf>
    <xf numFmtId="165" fontId="3" fillId="0" borderId="0" xfId="2" applyNumberFormat="1" applyFont="1" applyFill="1" applyBorder="1" applyAlignment="1">
      <alignment wrapText="1"/>
    </xf>
    <xf numFmtId="2" fontId="3" fillId="0" borderId="0" xfId="2" applyNumberFormat="1" applyFont="1" applyFill="1" applyBorder="1" applyAlignment="1">
      <alignment wrapText="1"/>
    </xf>
    <xf numFmtId="2" fontId="3" fillId="0" borderId="0" xfId="2" applyNumberFormat="1" applyFont="1" applyFill="1" applyBorder="1"/>
    <xf numFmtId="0" fontId="3" fillId="0" borderId="0" xfId="2" applyFont="1" applyBorder="1" applyAlignment="1">
      <alignment wrapText="1"/>
    </xf>
    <xf numFmtId="1" fontId="7" fillId="0" borderId="0" xfId="2" applyNumberFormat="1" applyFont="1" applyFill="1" applyBorder="1" applyAlignment="1">
      <alignment vertical="center"/>
    </xf>
    <xf numFmtId="2" fontId="8" fillId="0" borderId="0" xfId="2" applyNumberFormat="1" applyFont="1" applyFill="1" applyBorder="1"/>
    <xf numFmtId="0" fontId="7" fillId="0" borderId="3" xfId="2" applyFont="1" applyBorder="1" applyAlignment="1">
      <alignment horizontal="center"/>
    </xf>
    <xf numFmtId="164" fontId="7" fillId="0" borderId="3" xfId="2" applyNumberFormat="1" applyFont="1" applyBorder="1" applyAlignment="1">
      <alignment horizontal="center"/>
    </xf>
    <xf numFmtId="0" fontId="9" fillId="0" borderId="0" xfId="2" applyFont="1" applyFill="1" applyAlignment="1">
      <alignment horizontal="center"/>
    </xf>
    <xf numFmtId="0" fontId="7" fillId="0" borderId="0" xfId="2" applyFont="1" applyFill="1" applyAlignment="1">
      <alignment horizontal="center"/>
    </xf>
    <xf numFmtId="0" fontId="7" fillId="0" borderId="0" xfId="2" applyFont="1" applyFill="1" applyBorder="1" applyAlignment="1">
      <alignment horizontal="center"/>
    </xf>
    <xf numFmtId="0" fontId="16" fillId="0" borderId="0" xfId="2" applyFont="1"/>
    <xf numFmtId="0" fontId="7" fillId="0" borderId="0" xfId="2" applyFont="1" applyAlignment="1">
      <alignment horizontal="center"/>
    </xf>
    <xf numFmtId="0" fontId="3" fillId="0" borderId="0" xfId="2" applyFont="1" applyFill="1"/>
    <xf numFmtId="0" fontId="1" fillId="0" borderId="0" xfId="2" applyFill="1"/>
    <xf numFmtId="0" fontId="5" fillId="0" borderId="0" xfId="2" applyFont="1" applyFill="1"/>
    <xf numFmtId="0" fontId="6" fillId="0" borderId="0" xfId="2" applyFont="1" applyFill="1" applyAlignment="1">
      <alignment horizontal="left"/>
    </xf>
    <xf numFmtId="1" fontId="3" fillId="0" borderId="0" xfId="2" applyNumberFormat="1" applyFont="1" applyFill="1"/>
    <xf numFmtId="0" fontId="8" fillId="0" borderId="1" xfId="2" applyFont="1" applyFill="1" applyBorder="1" applyAlignment="1">
      <alignment horizontal="right"/>
    </xf>
    <xf numFmtId="0" fontId="3" fillId="0" borderId="1" xfId="2" applyFont="1" applyFill="1" applyBorder="1"/>
    <xf numFmtId="0" fontId="3" fillId="0" borderId="1" xfId="2" applyFont="1" applyFill="1" applyBorder="1" applyAlignment="1">
      <alignment vertical="center" wrapText="1"/>
    </xf>
    <xf numFmtId="0" fontId="7" fillId="0" borderId="0" xfId="2" applyFont="1" applyFill="1" applyAlignment="1">
      <alignment vertical="center" wrapText="1"/>
    </xf>
    <xf numFmtId="0" fontId="3" fillId="0" borderId="0" xfId="2" applyFont="1" applyFill="1" applyAlignment="1">
      <alignment vertical="center" wrapText="1"/>
    </xf>
    <xf numFmtId="0" fontId="4" fillId="0" borderId="0" xfId="2" applyFont="1" applyFill="1"/>
    <xf numFmtId="0" fontId="3" fillId="0" borderId="1" xfId="2" applyFont="1" applyFill="1" applyBorder="1" applyAlignment="1">
      <alignment horizontal="right"/>
    </xf>
    <xf numFmtId="0" fontId="3" fillId="0" borderId="0" xfId="2" applyFont="1" applyFill="1" applyBorder="1" applyAlignment="1">
      <alignment horizontal="left"/>
    </xf>
    <xf numFmtId="166" fontId="3" fillId="0" borderId="0" xfId="2" applyNumberFormat="1" applyFont="1" applyFill="1"/>
    <xf numFmtId="2" fontId="3" fillId="0" borderId="0" xfId="2" applyNumberFormat="1" applyFont="1" applyFill="1" applyBorder="1" applyAlignment="1">
      <alignment horizontal="left"/>
    </xf>
    <xf numFmtId="0" fontId="7" fillId="0" borderId="0" xfId="2" applyFont="1" applyFill="1" applyAlignment="1">
      <alignment vertical="center"/>
    </xf>
    <xf numFmtId="166" fontId="3" fillId="0" borderId="0" xfId="2" applyNumberFormat="1" applyFont="1" applyFill="1" applyBorder="1"/>
    <xf numFmtId="0" fontId="3" fillId="0" borderId="0" xfId="2" applyFont="1" applyFill="1" applyBorder="1" applyAlignment="1">
      <alignment horizontal="center" vertical="center"/>
    </xf>
    <xf numFmtId="20" fontId="3" fillId="0" borderId="0" xfId="2" applyNumberFormat="1" applyFont="1" applyFill="1" applyBorder="1" applyAlignment="1">
      <alignment horizontal="center"/>
    </xf>
    <xf numFmtId="20" fontId="3" fillId="0" borderId="0" xfId="2" applyNumberFormat="1" applyFont="1" applyFill="1" applyBorder="1"/>
    <xf numFmtId="0" fontId="12" fillId="0" borderId="0" xfId="2" applyFont="1" applyFill="1" applyAlignment="1">
      <alignment wrapText="1"/>
    </xf>
    <xf numFmtId="0" fontId="12" fillId="0" borderId="0" xfId="2" applyFont="1" applyFill="1"/>
    <xf numFmtId="0" fontId="3" fillId="0" borderId="0" xfId="2" applyFont="1" applyFill="1" applyAlignment="1">
      <alignment wrapText="1"/>
    </xf>
    <xf numFmtId="0" fontId="7" fillId="0" borderId="3" xfId="2" quotePrefix="1" applyFont="1" applyFill="1" applyBorder="1" applyAlignment="1">
      <alignment horizontal="center" vertical="center"/>
    </xf>
    <xf numFmtId="0" fontId="4" fillId="0" borderId="0" xfId="2" applyFont="1" applyFill="1" applyAlignment="1">
      <alignment wrapText="1"/>
    </xf>
    <xf numFmtId="0" fontId="10" fillId="0" borderId="0" xfId="2" applyFont="1" applyFill="1" applyAlignment="1"/>
    <xf numFmtId="0" fontId="9" fillId="0" borderId="3" xfId="2" applyFont="1" applyFill="1" applyBorder="1" applyAlignment="1">
      <alignment horizontal="center"/>
    </xf>
    <xf numFmtId="164" fontId="7" fillId="0" borderId="0" xfId="2" applyNumberFormat="1" applyFont="1" applyFill="1" applyBorder="1" applyAlignment="1">
      <alignment horizontal="center"/>
    </xf>
    <xf numFmtId="1" fontId="7" fillId="0" borderId="0" xfId="2" applyNumberFormat="1" applyFont="1" applyFill="1" applyBorder="1" applyAlignment="1">
      <alignment horizontal="center"/>
    </xf>
    <xf numFmtId="0" fontId="7" fillId="0" borderId="0" xfId="2" applyFont="1" applyFill="1" applyBorder="1" applyAlignment="1">
      <alignment horizontal="center" wrapText="1"/>
    </xf>
    <xf numFmtId="20" fontId="7" fillId="0" borderId="0" xfId="2" applyNumberFormat="1" applyFont="1" applyFill="1" applyBorder="1" applyAlignment="1">
      <alignment horizontal="center"/>
    </xf>
    <xf numFmtId="0" fontId="3" fillId="0" borderId="0" xfId="3" applyFont="1" applyFill="1"/>
    <xf numFmtId="0" fontId="7" fillId="0" borderId="0" xfId="3" applyFont="1" applyFill="1"/>
    <xf numFmtId="0" fontId="1" fillId="0" borderId="0" xfId="3" applyFill="1"/>
    <xf numFmtId="0" fontId="5" fillId="0" borderId="0" xfId="3" applyFont="1" applyFill="1"/>
    <xf numFmtId="0" fontId="6" fillId="0" borderId="0" xfId="3" applyFont="1" applyFill="1" applyAlignment="1">
      <alignment horizontal="left"/>
    </xf>
    <xf numFmtId="0" fontId="7" fillId="0" borderId="0" xfId="3" applyFont="1" applyFill="1" applyAlignment="1">
      <alignment wrapText="1"/>
    </xf>
    <xf numFmtId="1" fontId="3" fillId="0" borderId="0" xfId="3" applyNumberFormat="1" applyFont="1" applyFill="1"/>
    <xf numFmtId="0" fontId="8" fillId="0" borderId="1" xfId="3" applyFont="1" applyFill="1" applyBorder="1" applyAlignment="1">
      <alignment horizontal="right"/>
    </xf>
    <xf numFmtId="0" fontId="3" fillId="0" borderId="1" xfId="3" applyFont="1" applyFill="1" applyBorder="1"/>
    <xf numFmtId="0" fontId="3" fillId="0" borderId="1" xfId="3" applyFont="1" applyFill="1" applyBorder="1" applyAlignment="1">
      <alignment vertical="center" wrapText="1"/>
    </xf>
    <xf numFmtId="0" fontId="7" fillId="0" borderId="0" xfId="3" applyFont="1" applyFill="1" applyAlignment="1">
      <alignment vertical="center" wrapText="1"/>
    </xf>
    <xf numFmtId="0" fontId="3" fillId="0" borderId="0" xfId="3" applyFont="1" applyFill="1" applyBorder="1"/>
    <xf numFmtId="1" fontId="3" fillId="0" borderId="0" xfId="3" applyNumberFormat="1" applyFont="1" applyFill="1" applyBorder="1"/>
    <xf numFmtId="0" fontId="3" fillId="0" borderId="0" xfId="3" applyFont="1" applyFill="1" applyAlignment="1">
      <alignment vertical="center" wrapText="1"/>
    </xf>
    <xf numFmtId="0" fontId="3" fillId="0" borderId="1" xfId="3" applyFont="1" applyFill="1" applyBorder="1" applyAlignment="1">
      <alignment wrapText="1"/>
    </xf>
    <xf numFmtId="0" fontId="4" fillId="0" borderId="0" xfId="3" applyFont="1" applyFill="1"/>
    <xf numFmtId="0" fontId="7" fillId="0" borderId="3" xfId="3" applyFont="1" applyFill="1" applyBorder="1" applyAlignment="1">
      <alignment horizontal="center"/>
    </xf>
    <xf numFmtId="0" fontId="7" fillId="0" borderId="3" xfId="3" applyFont="1" applyFill="1" applyBorder="1" applyAlignment="1">
      <alignment horizontal="center" wrapText="1"/>
    </xf>
    <xf numFmtId="0" fontId="3" fillId="0" borderId="1" xfId="3" applyFont="1" applyFill="1" applyBorder="1" applyAlignment="1">
      <alignment horizontal="right"/>
    </xf>
    <xf numFmtId="0" fontId="3" fillId="0" borderId="0" xfId="3" applyNumberFormat="1" applyFont="1" applyFill="1" applyBorder="1"/>
    <xf numFmtId="0" fontId="7" fillId="0" borderId="0" xfId="3" applyFont="1" applyFill="1" applyBorder="1"/>
    <xf numFmtId="0" fontId="3" fillId="0" borderId="0" xfId="3" applyFont="1" applyFill="1" applyBorder="1" applyAlignment="1">
      <alignment horizontal="left"/>
    </xf>
    <xf numFmtId="166" fontId="3" fillId="0" borderId="0" xfId="3" applyNumberFormat="1" applyFont="1" applyFill="1"/>
    <xf numFmtId="2" fontId="3" fillId="0" borderId="0" xfId="3" applyNumberFormat="1" applyFont="1" applyFill="1" applyBorder="1" applyAlignment="1">
      <alignment horizontal="left"/>
    </xf>
    <xf numFmtId="0" fontId="7" fillId="0" borderId="0" xfId="3" applyFont="1" applyFill="1" applyAlignment="1">
      <alignment vertical="center"/>
    </xf>
    <xf numFmtId="166" fontId="3" fillId="0" borderId="0" xfId="3" applyNumberFormat="1" applyFont="1" applyFill="1" applyBorder="1"/>
    <xf numFmtId="0" fontId="3" fillId="0" borderId="0" xfId="3" applyFont="1" applyFill="1" applyBorder="1" applyAlignment="1">
      <alignment horizontal="center" vertical="center"/>
    </xf>
    <xf numFmtId="20" fontId="3" fillId="0" borderId="0" xfId="3" applyNumberFormat="1" applyFont="1" applyFill="1" applyBorder="1" applyAlignment="1">
      <alignment horizontal="center"/>
    </xf>
    <xf numFmtId="20" fontId="3" fillId="0" borderId="0" xfId="3" applyNumberFormat="1" applyFont="1" applyFill="1" applyBorder="1"/>
    <xf numFmtId="0" fontId="12" fillId="0" borderId="0" xfId="3" applyFont="1" applyFill="1" applyAlignment="1">
      <alignment wrapText="1"/>
    </xf>
    <xf numFmtId="0" fontId="12" fillId="0" borderId="0" xfId="3" applyFont="1" applyFill="1"/>
    <xf numFmtId="0" fontId="7" fillId="0" borderId="0" xfId="3" applyFont="1" applyFill="1" applyAlignment="1">
      <alignment horizontal="center" wrapText="1"/>
    </xf>
    <xf numFmtId="0" fontId="7" fillId="0" borderId="0" xfId="3" applyFont="1" applyFill="1" applyAlignment="1">
      <alignment horizontal="center" vertical="center" wrapText="1"/>
    </xf>
    <xf numFmtId="0" fontId="7" fillId="0" borderId="3" xfId="3" applyFont="1" applyFill="1" applyBorder="1" applyAlignment="1">
      <alignment horizontal="center" vertical="center"/>
    </xf>
    <xf numFmtId="164" fontId="7" fillId="0" borderId="3" xfId="3" applyNumberFormat="1" applyFont="1" applyFill="1" applyBorder="1" applyAlignment="1">
      <alignment horizontal="center" vertical="center"/>
    </xf>
    <xf numFmtId="0" fontId="7" fillId="0" borderId="12" xfId="3" applyFont="1" applyFill="1" applyBorder="1" applyAlignment="1">
      <alignment horizontal="center" vertical="center" wrapText="1"/>
    </xf>
    <xf numFmtId="164" fontId="7" fillId="0" borderId="3" xfId="3" applyNumberFormat="1" applyFont="1" applyFill="1" applyBorder="1" applyAlignment="1">
      <alignment horizontal="center"/>
    </xf>
    <xf numFmtId="0" fontId="7" fillId="0" borderId="12" xfId="3" applyFont="1" applyFill="1" applyBorder="1" applyAlignment="1">
      <alignment horizontal="center" wrapText="1"/>
    </xf>
    <xf numFmtId="20" fontId="7" fillId="0" borderId="3" xfId="3" applyNumberFormat="1" applyFont="1" applyFill="1" applyBorder="1" applyAlignment="1">
      <alignment horizontal="center"/>
    </xf>
    <xf numFmtId="0" fontId="3" fillId="0" borderId="0" xfId="3" applyFont="1" applyFill="1" applyAlignment="1">
      <alignment wrapText="1"/>
    </xf>
    <xf numFmtId="20" fontId="7" fillId="0" borderId="3" xfId="3" applyNumberFormat="1" applyFont="1" applyFill="1" applyBorder="1" applyAlignment="1">
      <alignment horizontal="center" vertical="center"/>
    </xf>
    <xf numFmtId="0" fontId="4" fillId="0" borderId="0" xfId="3" applyFont="1" applyFill="1" applyAlignment="1">
      <alignment wrapText="1"/>
    </xf>
    <xf numFmtId="0" fontId="10" fillId="0" borderId="0" xfId="3" applyFont="1" applyFill="1" applyAlignment="1"/>
    <xf numFmtId="0" fontId="9" fillId="0" borderId="3" xfId="3" applyFont="1" applyFill="1" applyBorder="1" applyAlignment="1">
      <alignment horizontal="center"/>
    </xf>
    <xf numFmtId="0" fontId="7" fillId="0" borderId="0" xfId="3" applyFont="1" applyFill="1" applyBorder="1" applyAlignment="1">
      <alignment horizontal="center"/>
    </xf>
    <xf numFmtId="164" fontId="7" fillId="0" borderId="0" xfId="3" applyNumberFormat="1" applyFont="1" applyFill="1" applyBorder="1" applyAlignment="1">
      <alignment horizontal="center"/>
    </xf>
    <xf numFmtId="1" fontId="7" fillId="0" borderId="0" xfId="3" applyNumberFormat="1" applyFont="1" applyFill="1" applyBorder="1" applyAlignment="1">
      <alignment horizontal="center"/>
    </xf>
    <xf numFmtId="0" fontId="7" fillId="0" borderId="0" xfId="3" applyFont="1" applyFill="1" applyBorder="1" applyAlignment="1">
      <alignment horizontal="center" wrapText="1"/>
    </xf>
    <xf numFmtId="20" fontId="7" fillId="0" borderId="0" xfId="3" applyNumberFormat="1" applyFont="1" applyFill="1" applyBorder="1" applyAlignment="1">
      <alignment horizontal="center"/>
    </xf>
    <xf numFmtId="0" fontId="3" fillId="0" borderId="0" xfId="3" applyFont="1" applyFill="1" applyBorder="1" applyAlignment="1">
      <alignment wrapText="1"/>
    </xf>
    <xf numFmtId="165" fontId="3" fillId="0" borderId="0" xfId="3" applyNumberFormat="1" applyFont="1" applyFill="1" applyBorder="1" applyAlignment="1">
      <alignment wrapText="1"/>
    </xf>
    <xf numFmtId="2" fontId="3" fillId="0" borderId="0" xfId="3" applyNumberFormat="1" applyFont="1" applyFill="1" applyBorder="1" applyAlignment="1">
      <alignment horizontal="right" wrapText="1"/>
    </xf>
    <xf numFmtId="2" fontId="3" fillId="0" borderId="0" xfId="3" applyNumberFormat="1" applyFont="1" applyFill="1" applyBorder="1"/>
    <xf numFmtId="1" fontId="7" fillId="0" borderId="0" xfId="3" applyNumberFormat="1" applyFont="1" applyFill="1" applyBorder="1" applyAlignment="1">
      <alignment vertical="center"/>
    </xf>
    <xf numFmtId="2" fontId="3" fillId="0" borderId="0" xfId="3" applyNumberFormat="1" applyFont="1" applyFill="1" applyBorder="1" applyAlignment="1">
      <alignment wrapText="1"/>
    </xf>
    <xf numFmtId="0" fontId="9" fillId="0" borderId="0" xfId="3" applyFont="1" applyFill="1" applyAlignment="1">
      <alignment horizontal="center"/>
    </xf>
    <xf numFmtId="0" fontId="7" fillId="0" borderId="0" xfId="3" applyFont="1" applyFill="1" applyAlignment="1">
      <alignment horizontal="center"/>
    </xf>
    <xf numFmtId="0" fontId="3" fillId="0" borderId="13" xfId="3" applyFont="1" applyFill="1" applyBorder="1" applyAlignment="1">
      <alignment wrapText="1"/>
    </xf>
    <xf numFmtId="0" fontId="3" fillId="0" borderId="3" xfId="3" applyFont="1" applyFill="1" applyBorder="1"/>
    <xf numFmtId="165" fontId="3" fillId="0" borderId="3" xfId="3" applyNumberFormat="1" applyFont="1" applyFill="1" applyBorder="1" applyAlignment="1">
      <alignment wrapText="1"/>
    </xf>
    <xf numFmtId="1" fontId="3" fillId="0" borderId="3" xfId="3" applyNumberFormat="1" applyFont="1" applyFill="1" applyBorder="1"/>
    <xf numFmtId="2" fontId="3" fillId="0" borderId="3" xfId="3" applyNumberFormat="1" applyFont="1" applyFill="1" applyBorder="1"/>
    <xf numFmtId="0" fontId="14" fillId="0" borderId="0" xfId="2" applyFont="1" applyFill="1" applyBorder="1" applyAlignment="1">
      <alignment horizontal="center"/>
    </xf>
    <xf numFmtId="0" fontId="9" fillId="0" borderId="0" xfId="2" applyFont="1" applyFill="1" applyBorder="1" applyAlignment="1">
      <alignment horizontal="center"/>
    </xf>
    <xf numFmtId="0" fontId="14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7" fillId="0" borderId="3" xfId="2" applyFont="1" applyFill="1" applyBorder="1" applyAlignment="1">
      <alignment horizontal="center" vertical="center"/>
    </xf>
    <xf numFmtId="2" fontId="3" fillId="0" borderId="0" xfId="2" applyNumberFormat="1" applyFont="1" applyFill="1" applyBorder="1" applyAlignment="1">
      <alignment horizontal="right" wrapText="1"/>
    </xf>
    <xf numFmtId="2" fontId="3" fillId="0" borderId="0" xfId="1" applyNumberFormat="1" applyFont="1" applyFill="1"/>
    <xf numFmtId="0" fontId="4" fillId="0" borderId="0" xfId="3" applyFont="1" applyFill="1" applyAlignment="1">
      <alignment horizontal="right" vertical="center" wrapText="1"/>
    </xf>
    <xf numFmtId="0" fontId="9" fillId="0" borderId="0" xfId="2" applyFont="1" applyFill="1" applyAlignment="1">
      <alignment horizontal="center"/>
    </xf>
    <xf numFmtId="0" fontId="7" fillId="0" borderId="2" xfId="2" applyFont="1" applyFill="1" applyBorder="1" applyAlignment="1">
      <alignment horizontal="center" vertical="center" wrapText="1"/>
    </xf>
    <xf numFmtId="0" fontId="7" fillId="0" borderId="6" xfId="2" applyFont="1" applyFill="1" applyBorder="1" applyAlignment="1">
      <alignment horizontal="center" vertical="center" wrapText="1"/>
    </xf>
    <xf numFmtId="0" fontId="7" fillId="0" borderId="9" xfId="2" applyFont="1" applyFill="1" applyBorder="1" applyAlignment="1">
      <alignment horizontal="center" vertical="center" wrapText="1"/>
    </xf>
    <xf numFmtId="0" fontId="9" fillId="0" borderId="0" xfId="2" applyFont="1" applyFill="1" applyAlignment="1">
      <alignment horizontal="center" vertical="center"/>
    </xf>
    <xf numFmtId="0" fontId="7" fillId="0" borderId="3" xfId="2" applyFont="1" applyFill="1" applyBorder="1" applyAlignment="1">
      <alignment horizontal="center" vertical="center" wrapText="1"/>
    </xf>
    <xf numFmtId="0" fontId="7" fillId="0" borderId="4" xfId="2" applyFont="1" applyFill="1" applyBorder="1" applyAlignment="1">
      <alignment horizontal="center" vertical="center" wrapText="1"/>
    </xf>
    <xf numFmtId="0" fontId="7" fillId="0" borderId="5" xfId="2" applyFont="1" applyFill="1" applyBorder="1" applyAlignment="1">
      <alignment horizontal="center" vertical="center" wrapText="1"/>
    </xf>
    <xf numFmtId="0" fontId="7" fillId="0" borderId="7" xfId="2" applyFont="1" applyFill="1" applyBorder="1" applyAlignment="1">
      <alignment horizontal="center" vertical="center" wrapText="1"/>
    </xf>
    <xf numFmtId="0" fontId="7" fillId="0" borderId="8" xfId="2" applyFont="1" applyFill="1" applyBorder="1" applyAlignment="1">
      <alignment horizontal="center" vertical="center" wrapText="1"/>
    </xf>
    <xf numFmtId="0" fontId="7" fillId="0" borderId="10" xfId="2" applyFont="1" applyFill="1" applyBorder="1" applyAlignment="1">
      <alignment horizontal="center" vertical="center" wrapText="1"/>
    </xf>
    <xf numFmtId="0" fontId="7" fillId="0" borderId="11" xfId="2" applyFont="1" applyFill="1" applyBorder="1" applyAlignment="1">
      <alignment horizontal="center" vertical="center" wrapText="1"/>
    </xf>
    <xf numFmtId="0" fontId="10" fillId="0" borderId="0" xfId="2" applyFont="1" applyFill="1" applyAlignment="1">
      <alignment horizontal="center" vertical="center"/>
    </xf>
    <xf numFmtId="0" fontId="11" fillId="0" borderId="3" xfId="2" applyFont="1" applyFill="1" applyBorder="1" applyAlignment="1">
      <alignment horizontal="center"/>
    </xf>
    <xf numFmtId="0" fontId="4" fillId="0" borderId="0" xfId="2" applyFont="1" applyFill="1" applyAlignment="1">
      <alignment horizontal="center" vertical="center"/>
    </xf>
    <xf numFmtId="0" fontId="9" fillId="0" borderId="2" xfId="2" applyFont="1" applyFill="1" applyBorder="1" applyAlignment="1">
      <alignment horizontal="center" vertical="center" wrapText="1"/>
    </xf>
    <xf numFmtId="0" fontId="9" fillId="0" borderId="6" xfId="2" applyFont="1" applyFill="1" applyBorder="1" applyAlignment="1">
      <alignment horizontal="center" vertical="center" wrapText="1"/>
    </xf>
    <xf numFmtId="0" fontId="9" fillId="0" borderId="9" xfId="2" applyFont="1" applyFill="1" applyBorder="1" applyAlignment="1">
      <alignment horizontal="center" vertical="center" wrapText="1"/>
    </xf>
    <xf numFmtId="0" fontId="7" fillId="0" borderId="3" xfId="2" applyFont="1" applyFill="1" applyBorder="1" applyAlignment="1">
      <alignment horizontal="center" vertical="center"/>
    </xf>
    <xf numFmtId="0" fontId="4" fillId="0" borderId="0" xfId="2" applyFont="1" applyFill="1" applyAlignment="1">
      <alignment horizontal="right" vertical="center"/>
    </xf>
    <xf numFmtId="2" fontId="13" fillId="0" borderId="0" xfId="2" applyNumberFormat="1" applyFont="1" applyFill="1" applyAlignment="1">
      <alignment horizontal="left" vertical="center"/>
    </xf>
    <xf numFmtId="0" fontId="9" fillId="0" borderId="12" xfId="2" applyFont="1" applyFill="1" applyBorder="1" applyAlignment="1">
      <alignment horizontal="center" vertical="center" wrapText="1"/>
    </xf>
    <xf numFmtId="0" fontId="9" fillId="0" borderId="13" xfId="2" applyFont="1" applyFill="1" applyBorder="1" applyAlignment="1">
      <alignment horizontal="center" vertical="center" wrapText="1"/>
    </xf>
    <xf numFmtId="0" fontId="3" fillId="0" borderId="3" xfId="2" applyFont="1" applyFill="1" applyBorder="1" applyAlignment="1">
      <alignment horizontal="center" vertical="center" wrapText="1"/>
    </xf>
    <xf numFmtId="2" fontId="4" fillId="0" borderId="0" xfId="2" applyNumberFormat="1" applyFont="1" applyFill="1" applyAlignment="1">
      <alignment horizontal="left" vertical="center"/>
    </xf>
    <xf numFmtId="0" fontId="14" fillId="0" borderId="12" xfId="2" applyFont="1" applyFill="1" applyBorder="1" applyAlignment="1">
      <alignment horizontal="center"/>
    </xf>
    <xf numFmtId="0" fontId="14" fillId="0" borderId="13" xfId="2" applyFont="1" applyFill="1" applyBorder="1" applyAlignment="1">
      <alignment horizontal="center"/>
    </xf>
    <xf numFmtId="0" fontId="9" fillId="0" borderId="12" xfId="2" applyFont="1" applyFill="1" applyBorder="1" applyAlignment="1">
      <alignment horizontal="center"/>
    </xf>
    <xf numFmtId="0" fontId="9" fillId="0" borderId="13" xfId="2" applyFont="1" applyFill="1" applyBorder="1" applyAlignment="1">
      <alignment horizontal="center"/>
    </xf>
    <xf numFmtId="0" fontId="3" fillId="0" borderId="2" xfId="2" applyFont="1" applyFill="1" applyBorder="1" applyAlignment="1">
      <alignment horizontal="center" vertical="center" wrapText="1"/>
    </xf>
    <xf numFmtId="0" fontId="3" fillId="0" borderId="6" xfId="2" applyFont="1" applyFill="1" applyBorder="1" applyAlignment="1">
      <alignment horizontal="center" vertical="center" wrapText="1"/>
    </xf>
    <xf numFmtId="0" fontId="3" fillId="0" borderId="9" xfId="2" applyFont="1" applyFill="1" applyBorder="1" applyAlignment="1">
      <alignment horizontal="center" vertical="center" wrapText="1"/>
    </xf>
    <xf numFmtId="0" fontId="9" fillId="0" borderId="0" xfId="3" applyFont="1" applyFill="1" applyAlignment="1">
      <alignment horizontal="center"/>
    </xf>
    <xf numFmtId="0" fontId="7" fillId="0" borderId="2" xfId="3" applyFont="1" applyFill="1" applyBorder="1" applyAlignment="1">
      <alignment horizontal="center" vertical="center" wrapText="1"/>
    </xf>
    <xf numFmtId="0" fontId="7" fillId="0" borderId="6" xfId="3" applyFont="1" applyFill="1" applyBorder="1" applyAlignment="1">
      <alignment horizontal="center" vertical="center" wrapText="1"/>
    </xf>
    <xf numFmtId="0" fontId="7" fillId="0" borderId="9" xfId="3" applyFont="1" applyFill="1" applyBorder="1" applyAlignment="1">
      <alignment horizontal="center" vertical="center" wrapText="1"/>
    </xf>
    <xf numFmtId="0" fontId="9" fillId="0" borderId="0" xfId="3" applyFont="1" applyFill="1" applyAlignment="1">
      <alignment horizontal="center" vertical="center"/>
    </xf>
    <xf numFmtId="0" fontId="7" fillId="0" borderId="3" xfId="3" applyFont="1" applyFill="1" applyBorder="1" applyAlignment="1">
      <alignment horizontal="center" vertical="center" wrapText="1"/>
    </xf>
    <xf numFmtId="0" fontId="7" fillId="0" borderId="4" xfId="3" applyFont="1" applyFill="1" applyBorder="1" applyAlignment="1">
      <alignment horizontal="center" vertical="center" wrapText="1"/>
    </xf>
    <xf numFmtId="0" fontId="7" fillId="0" borderId="5" xfId="3" applyFont="1" applyFill="1" applyBorder="1" applyAlignment="1">
      <alignment horizontal="center" vertical="center" wrapText="1"/>
    </xf>
    <xf numFmtId="0" fontId="7" fillId="0" borderId="7" xfId="3" applyFont="1" applyFill="1" applyBorder="1" applyAlignment="1">
      <alignment horizontal="center" vertical="center" wrapText="1"/>
    </xf>
    <xf numFmtId="0" fontId="7" fillId="0" borderId="8" xfId="3" applyFont="1" applyFill="1" applyBorder="1" applyAlignment="1">
      <alignment horizontal="center" vertical="center" wrapText="1"/>
    </xf>
    <xf numFmtId="0" fontId="7" fillId="0" borderId="10" xfId="3" applyFont="1" applyFill="1" applyBorder="1" applyAlignment="1">
      <alignment horizontal="center" vertical="center" wrapText="1"/>
    </xf>
    <xf numFmtId="0" fontId="7" fillId="0" borderId="11" xfId="3" applyFont="1" applyFill="1" applyBorder="1" applyAlignment="1">
      <alignment horizontal="center" vertical="center" wrapText="1"/>
    </xf>
    <xf numFmtId="0" fontId="10" fillId="0" borderId="0" xfId="3" applyFont="1" applyFill="1" applyAlignment="1">
      <alignment horizontal="center" vertical="center"/>
    </xf>
    <xf numFmtId="0" fontId="11" fillId="0" borderId="3" xfId="3" applyFont="1" applyFill="1" applyBorder="1" applyAlignment="1">
      <alignment horizontal="center"/>
    </xf>
    <xf numFmtId="0" fontId="4" fillId="0" borderId="0" xfId="3" applyFont="1" applyFill="1" applyAlignment="1">
      <alignment horizontal="center" vertical="center"/>
    </xf>
    <xf numFmtId="0" fontId="9" fillId="0" borderId="2" xfId="3" applyFont="1" applyFill="1" applyBorder="1" applyAlignment="1">
      <alignment horizontal="center" vertical="center" wrapText="1"/>
    </xf>
    <xf numFmtId="0" fontId="9" fillId="0" borderId="6" xfId="3" applyFont="1" applyFill="1" applyBorder="1" applyAlignment="1">
      <alignment horizontal="center" vertical="center" wrapText="1"/>
    </xf>
    <xf numFmtId="0" fontId="9" fillId="0" borderId="9" xfId="3" applyFont="1" applyFill="1" applyBorder="1" applyAlignment="1">
      <alignment horizontal="center" vertical="center" wrapText="1"/>
    </xf>
    <xf numFmtId="0" fontId="7" fillId="0" borderId="3" xfId="3" applyFont="1" applyFill="1" applyBorder="1" applyAlignment="1">
      <alignment horizontal="center" vertical="center"/>
    </xf>
    <xf numFmtId="0" fontId="4" fillId="0" borderId="0" xfId="3" applyFont="1" applyFill="1" applyAlignment="1">
      <alignment horizontal="right" vertical="center"/>
    </xf>
    <xf numFmtId="2" fontId="13" fillId="0" borderId="0" xfId="3" applyNumberFormat="1" applyFont="1" applyFill="1" applyAlignment="1">
      <alignment horizontal="left" vertical="center"/>
    </xf>
    <xf numFmtId="0" fontId="9" fillId="0" borderId="12" xfId="3" applyFont="1" applyFill="1" applyBorder="1" applyAlignment="1">
      <alignment horizontal="center" vertical="center" wrapText="1"/>
    </xf>
    <xf numFmtId="0" fontId="9" fillId="0" borderId="13" xfId="3" applyFont="1" applyFill="1" applyBorder="1" applyAlignment="1">
      <alignment horizontal="center" vertical="center" wrapText="1"/>
    </xf>
    <xf numFmtId="0" fontId="3" fillId="0" borderId="3" xfId="3" applyFont="1" applyFill="1" applyBorder="1" applyAlignment="1">
      <alignment horizontal="center" vertical="center" wrapText="1"/>
    </xf>
    <xf numFmtId="2" fontId="4" fillId="0" borderId="0" xfId="3" applyNumberFormat="1" applyFont="1" applyFill="1" applyAlignment="1">
      <alignment horizontal="left" vertical="center"/>
    </xf>
    <xf numFmtId="0" fontId="14" fillId="0" borderId="12" xfId="3" applyFont="1" applyFill="1" applyBorder="1" applyAlignment="1">
      <alignment horizontal="center"/>
    </xf>
    <xf numFmtId="0" fontId="14" fillId="0" borderId="13" xfId="3" applyFont="1" applyFill="1" applyBorder="1" applyAlignment="1">
      <alignment horizontal="center"/>
    </xf>
    <xf numFmtId="0" fontId="9" fillId="0" borderId="12" xfId="3" applyFont="1" applyFill="1" applyBorder="1" applyAlignment="1">
      <alignment horizontal="center"/>
    </xf>
    <xf numFmtId="0" fontId="9" fillId="0" borderId="13" xfId="3" applyFont="1" applyFill="1" applyBorder="1" applyAlignment="1">
      <alignment horizontal="center"/>
    </xf>
    <xf numFmtId="0" fontId="3" fillId="0" borderId="2" xfId="3" applyFont="1" applyFill="1" applyBorder="1" applyAlignment="1">
      <alignment horizontal="center" vertical="center" wrapText="1"/>
    </xf>
    <xf numFmtId="0" fontId="3" fillId="0" borderId="6" xfId="3" applyFont="1" applyFill="1" applyBorder="1" applyAlignment="1">
      <alignment horizontal="center" vertical="center" wrapText="1"/>
    </xf>
    <xf numFmtId="0" fontId="3" fillId="0" borderId="9" xfId="3" applyFont="1" applyFill="1" applyBorder="1" applyAlignment="1">
      <alignment horizontal="center" vertical="center" wrapText="1"/>
    </xf>
    <xf numFmtId="0" fontId="4" fillId="0" borderId="0" xfId="2" applyFont="1" applyAlignment="1">
      <alignment horizontal="right" vertical="center" wrapText="1"/>
    </xf>
    <xf numFmtId="0" fontId="9" fillId="0" borderId="0" xfId="2" applyFont="1" applyAlignment="1">
      <alignment horizontal="center"/>
    </xf>
    <xf numFmtId="0" fontId="10" fillId="0" borderId="0" xfId="2" applyFont="1" applyAlignment="1">
      <alignment horizontal="center" vertical="center"/>
    </xf>
    <xf numFmtId="0" fontId="4" fillId="0" borderId="0" xfId="2" applyFont="1" applyAlignment="1">
      <alignment horizontal="center" vertical="center"/>
    </xf>
    <xf numFmtId="0" fontId="4" fillId="0" borderId="0" xfId="2" applyFont="1" applyAlignment="1">
      <alignment horizontal="right" vertical="center"/>
    </xf>
    <xf numFmtId="0" fontId="3" fillId="0" borderId="3" xfId="2" applyFont="1" applyBorder="1" applyAlignment="1">
      <alignment horizontal="center" vertical="center" wrapText="1"/>
    </xf>
    <xf numFmtId="0" fontId="9" fillId="0" borderId="2" xfId="2" applyFont="1" applyBorder="1" applyAlignment="1">
      <alignment horizontal="center" vertical="center" wrapText="1"/>
    </xf>
    <xf numFmtId="0" fontId="9" fillId="0" borderId="6" xfId="2" applyFont="1" applyBorder="1" applyAlignment="1">
      <alignment horizontal="center" vertical="center" wrapText="1"/>
    </xf>
    <xf numFmtId="0" fontId="9" fillId="0" borderId="9" xfId="2" applyFont="1" applyBorder="1" applyAlignment="1">
      <alignment horizontal="center" vertical="center" wrapText="1"/>
    </xf>
    <xf numFmtId="0" fontId="14" fillId="0" borderId="12" xfId="1" applyFont="1" applyFill="1" applyBorder="1" applyAlignment="1">
      <alignment horizontal="center"/>
    </xf>
    <xf numFmtId="0" fontId="14" fillId="0" borderId="13" xfId="1" applyFont="1" applyFill="1" applyBorder="1" applyAlignment="1">
      <alignment horizontal="center"/>
    </xf>
    <xf numFmtId="0" fontId="9" fillId="0" borderId="2" xfId="1" applyFont="1" applyFill="1" applyBorder="1" applyAlignment="1">
      <alignment horizontal="center" vertical="center" wrapText="1"/>
    </xf>
    <xf numFmtId="0" fontId="9" fillId="0" borderId="6" xfId="1" applyFont="1" applyFill="1" applyBorder="1" applyAlignment="1">
      <alignment horizontal="center" vertical="center" wrapText="1"/>
    </xf>
    <xf numFmtId="0" fontId="9" fillId="0" borderId="9" xfId="1" applyFont="1" applyFill="1" applyBorder="1" applyAlignment="1">
      <alignment horizontal="center" vertical="center" wrapText="1"/>
    </xf>
    <xf numFmtId="0" fontId="9" fillId="0" borderId="12" xfId="1" applyFont="1" applyFill="1" applyBorder="1" applyAlignment="1">
      <alignment horizontal="center" vertical="center" wrapText="1"/>
    </xf>
    <xf numFmtId="0" fontId="9" fillId="0" borderId="13" xfId="1" applyFont="1" applyFill="1" applyBorder="1" applyAlignment="1">
      <alignment horizontal="center" vertical="center" wrapText="1"/>
    </xf>
    <xf numFmtId="0" fontId="3" fillId="0" borderId="3" xfId="1" applyFont="1" applyFill="1" applyBorder="1" applyAlignment="1">
      <alignment horizontal="center" vertical="center" wrapText="1"/>
    </xf>
    <xf numFmtId="0" fontId="4" fillId="0" borderId="0" xfId="1" applyFont="1" applyFill="1" applyAlignment="1">
      <alignment horizontal="right" vertical="center"/>
    </xf>
    <xf numFmtId="2" fontId="4" fillId="0" borderId="0" xfId="1" applyNumberFormat="1" applyFont="1" applyFill="1" applyAlignment="1">
      <alignment horizontal="left" vertical="center"/>
    </xf>
    <xf numFmtId="0" fontId="9" fillId="0" borderId="0" xfId="1" applyFont="1" applyFill="1" applyAlignment="1">
      <alignment horizontal="center"/>
    </xf>
    <xf numFmtId="2" fontId="9" fillId="0" borderId="0" xfId="1" applyNumberFormat="1" applyFont="1" applyFill="1" applyAlignment="1">
      <alignment horizontal="center"/>
    </xf>
    <xf numFmtId="2" fontId="3" fillId="0" borderId="3" xfId="1" applyNumberFormat="1" applyFont="1" applyFill="1" applyBorder="1" applyAlignment="1">
      <alignment horizontal="center" vertical="center" wrapText="1"/>
    </xf>
    <xf numFmtId="0" fontId="3" fillId="0" borderId="2" xfId="1" applyFont="1" applyFill="1" applyBorder="1" applyAlignment="1">
      <alignment horizontal="center" vertical="center" wrapText="1"/>
    </xf>
    <xf numFmtId="0" fontId="3" fillId="0" borderId="6" xfId="1" applyFont="1" applyFill="1" applyBorder="1" applyAlignment="1">
      <alignment horizontal="center" vertical="center" wrapText="1"/>
    </xf>
    <xf numFmtId="0" fontId="3" fillId="0" borderId="9" xfId="1" applyFont="1" applyFill="1" applyBorder="1" applyAlignment="1">
      <alignment horizontal="center" vertical="center" wrapText="1"/>
    </xf>
    <xf numFmtId="2" fontId="13" fillId="0" borderId="0" xfId="1" applyNumberFormat="1" applyFont="1" applyFill="1" applyAlignment="1">
      <alignment horizontal="left" vertical="center"/>
    </xf>
    <xf numFmtId="0" fontId="4" fillId="0" borderId="0" xfId="1" applyFont="1" applyFill="1" applyAlignment="1">
      <alignment horizontal="center" vertical="center"/>
    </xf>
    <xf numFmtId="0" fontId="10" fillId="0" borderId="0" xfId="1" applyFont="1" applyFill="1" applyAlignment="1">
      <alignment horizontal="center" vertical="center"/>
    </xf>
    <xf numFmtId="0" fontId="7" fillId="0" borderId="3" xfId="1" applyFont="1" applyFill="1" applyBorder="1" applyAlignment="1">
      <alignment horizontal="center" vertical="center"/>
    </xf>
    <xf numFmtId="0" fontId="7" fillId="0" borderId="3" xfId="1" applyFont="1" applyFill="1" applyBorder="1" applyAlignment="1">
      <alignment horizontal="center" vertical="center" wrapText="1"/>
    </xf>
    <xf numFmtId="0" fontId="9" fillId="0" borderId="0" xfId="1" applyFont="1" applyFill="1" applyAlignment="1">
      <alignment horizontal="center" vertical="center"/>
    </xf>
    <xf numFmtId="0" fontId="7" fillId="0" borderId="4" xfId="1" applyFont="1" applyFill="1" applyBorder="1" applyAlignment="1">
      <alignment horizontal="center" vertical="center" wrapText="1"/>
    </xf>
    <xf numFmtId="0" fontId="7" fillId="0" borderId="5" xfId="1" applyFont="1" applyFill="1" applyBorder="1" applyAlignment="1">
      <alignment horizontal="center" vertical="center" wrapText="1"/>
    </xf>
    <xf numFmtId="0" fontId="7" fillId="0" borderId="7" xfId="1" applyFont="1" applyFill="1" applyBorder="1" applyAlignment="1">
      <alignment horizontal="center" vertical="center" wrapText="1"/>
    </xf>
    <xf numFmtId="0" fontId="7" fillId="0" borderId="8" xfId="1" applyFont="1" applyFill="1" applyBorder="1" applyAlignment="1">
      <alignment horizontal="center" vertical="center" wrapText="1"/>
    </xf>
    <xf numFmtId="0" fontId="7" fillId="0" borderId="10" xfId="1" applyFont="1" applyFill="1" applyBorder="1" applyAlignment="1">
      <alignment horizontal="center" vertical="center" wrapText="1"/>
    </xf>
    <xf numFmtId="0" fontId="7" fillId="0" borderId="11" xfId="1" applyFont="1" applyFill="1" applyBorder="1" applyAlignment="1">
      <alignment horizontal="center" vertical="center" wrapText="1"/>
    </xf>
    <xf numFmtId="0" fontId="11" fillId="0" borderId="3" xfId="1" applyFont="1" applyFill="1" applyBorder="1" applyAlignment="1">
      <alignment horizontal="center"/>
    </xf>
    <xf numFmtId="0" fontId="4" fillId="0" borderId="0" xfId="1" applyFont="1" applyFill="1" applyAlignment="1">
      <alignment horizontal="right" vertical="center" wrapText="1"/>
    </xf>
    <xf numFmtId="0" fontId="7" fillId="0" borderId="2" xfId="1" applyFont="1" applyFill="1" applyBorder="1" applyAlignment="1">
      <alignment horizontal="center" vertical="center" wrapText="1"/>
    </xf>
    <xf numFmtId="0" fontId="7" fillId="0" borderId="6" xfId="1" applyFont="1" applyFill="1" applyBorder="1" applyAlignment="1">
      <alignment horizontal="center" vertical="center" wrapText="1"/>
    </xf>
    <xf numFmtId="0" fontId="7" fillId="0" borderId="9" xfId="1" applyFont="1" applyFill="1" applyBorder="1" applyAlignment="1">
      <alignment horizontal="center" vertical="center" wrapText="1"/>
    </xf>
  </cellXfs>
  <cellStyles count="4">
    <cellStyle name="Normal 2" xfId="1"/>
    <cellStyle name="Normal 2 2" xfId="3"/>
    <cellStyle name="Normal 3" xfId="2"/>
    <cellStyle name="Обычный" xfId="0" builtinId="0"/>
  </cellStyles>
  <dxfs count="3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40</xdr:row>
      <xdr:rowOff>200024</xdr:rowOff>
    </xdr:from>
    <xdr:to>
      <xdr:col>10</xdr:col>
      <xdr:colOff>352426</xdr:colOff>
      <xdr:row>75</xdr:row>
      <xdr:rowOff>76306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8315324"/>
          <a:ext cx="12372976" cy="68771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41</xdr:row>
      <xdr:rowOff>0</xdr:rowOff>
    </xdr:from>
    <xdr:to>
      <xdr:col>10</xdr:col>
      <xdr:colOff>361950</xdr:colOff>
      <xdr:row>75</xdr:row>
      <xdr:rowOff>81602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8315325"/>
          <a:ext cx="12382500" cy="688245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</xdr:colOff>
      <xdr:row>41</xdr:row>
      <xdr:rowOff>9524</xdr:rowOff>
    </xdr:from>
    <xdr:to>
      <xdr:col>10</xdr:col>
      <xdr:colOff>352425</xdr:colOff>
      <xdr:row>85</xdr:row>
      <xdr:rowOff>167297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5436" r="7859"/>
        <a:stretch/>
      </xdr:blipFill>
      <xdr:spPr>
        <a:xfrm>
          <a:off x="38099" y="8324849"/>
          <a:ext cx="12363451" cy="895887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21249</xdr:colOff>
      <xdr:row>40</xdr:row>
      <xdr:rowOff>99645</xdr:rowOff>
    </xdr:from>
    <xdr:to>
      <xdr:col>10</xdr:col>
      <xdr:colOff>337038</xdr:colOff>
      <xdr:row>85</xdr:row>
      <xdr:rowOff>136052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r="23298"/>
        <a:stretch/>
      </xdr:blipFill>
      <xdr:spPr>
        <a:xfrm>
          <a:off x="21249" y="8752741"/>
          <a:ext cx="12793539" cy="8938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40</xdr:row>
      <xdr:rowOff>200024</xdr:rowOff>
    </xdr:from>
    <xdr:to>
      <xdr:col>10</xdr:col>
      <xdr:colOff>368370</xdr:colOff>
      <xdr:row>94</xdr:row>
      <xdr:rowOff>47625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5341" r="17707"/>
        <a:stretch/>
      </xdr:blipFill>
      <xdr:spPr>
        <a:xfrm>
          <a:off x="28574" y="8924924"/>
          <a:ext cx="12827071" cy="106489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50" zoomScaleNormal="50" zoomScaleSheetLayoutView="50" workbookViewId="0">
      <selection activeCell="E1" sqref="E1:J3"/>
    </sheetView>
  </sheetViews>
  <sheetFormatPr defaultRowHeight="15.75"/>
  <cols>
    <col min="1" max="1" width="5.7109375" style="142" customWidth="1"/>
    <col min="2" max="2" width="9.7109375" style="142" customWidth="1"/>
    <col min="3" max="3" width="42.85546875" style="142" customWidth="1"/>
    <col min="4" max="4" width="33" style="142" customWidth="1"/>
    <col min="5" max="5" width="18.7109375" style="142" customWidth="1"/>
    <col min="6" max="6" width="19.140625" style="142" customWidth="1"/>
    <col min="7" max="7" width="10.85546875" style="142" customWidth="1"/>
    <col min="8" max="8" width="12" style="142" customWidth="1"/>
    <col min="9" max="9" width="12.5703125" style="142" customWidth="1"/>
    <col min="10" max="10" width="16.140625" style="143" customWidth="1"/>
    <col min="11" max="11" width="5.5703125" style="143" customWidth="1"/>
    <col min="12" max="12" width="11" style="142" hidden="1" customWidth="1"/>
    <col min="13" max="13" width="43" style="142" hidden="1" customWidth="1"/>
    <col min="14" max="14" width="19.42578125" style="142" hidden="1" customWidth="1"/>
    <col min="15" max="15" width="5.7109375" style="100" customWidth="1"/>
    <col min="16" max="16" width="9.5703125" style="100" customWidth="1"/>
    <col min="17" max="17" width="10" style="101" customWidth="1"/>
    <col min="18" max="18" width="13.5703125" style="101" customWidth="1"/>
    <col min="19" max="19" width="18.85546875" style="101" customWidth="1"/>
    <col min="20" max="20" width="13.5703125" style="101" customWidth="1"/>
    <col min="21" max="21" width="18.85546875" style="101" customWidth="1"/>
    <col min="22" max="22" width="9.42578125" style="101" customWidth="1"/>
    <col min="23" max="23" width="9.5703125" style="101" customWidth="1"/>
    <col min="24" max="24" width="10" style="100" customWidth="1"/>
    <col min="25" max="25" width="13.5703125" style="100" customWidth="1"/>
    <col min="26" max="26" width="18.85546875" style="100" customWidth="1"/>
    <col min="27" max="27" width="13.5703125" style="100" customWidth="1"/>
    <col min="28" max="28" width="18.85546875" style="100" customWidth="1"/>
    <col min="29" max="29" width="5.7109375" style="100" customWidth="1"/>
    <col min="30" max="30" width="17.5703125" style="142" customWidth="1"/>
    <col min="31" max="31" width="14.28515625" style="142" customWidth="1"/>
    <col min="32" max="32" width="17.7109375" style="142" customWidth="1"/>
    <col min="33" max="33" width="7.140625" style="142" customWidth="1"/>
    <col min="34" max="34" width="14.42578125" style="146" customWidth="1"/>
    <col min="35" max="35" width="17.5703125" style="142" customWidth="1"/>
    <col min="36" max="36" width="14.42578125" style="142" customWidth="1"/>
    <col min="37" max="37" width="17.7109375" style="142" customWidth="1"/>
    <col min="38" max="256" width="9.140625" style="142"/>
    <col min="257" max="257" width="5.7109375" style="142" customWidth="1"/>
    <col min="258" max="258" width="9.7109375" style="142" customWidth="1"/>
    <col min="259" max="259" width="42.85546875" style="142" customWidth="1"/>
    <col min="260" max="260" width="33" style="142" customWidth="1"/>
    <col min="261" max="261" width="18.7109375" style="142" customWidth="1"/>
    <col min="262" max="262" width="19.140625" style="142" customWidth="1"/>
    <col min="263" max="263" width="10.85546875" style="142" customWidth="1"/>
    <col min="264" max="264" width="12" style="142" customWidth="1"/>
    <col min="265" max="265" width="12.5703125" style="142" customWidth="1"/>
    <col min="266" max="266" width="16.140625" style="142" customWidth="1"/>
    <col min="267" max="267" width="5.5703125" style="142" customWidth="1"/>
    <col min="268" max="270" width="0" style="142" hidden="1" customWidth="1"/>
    <col min="271" max="271" width="5.7109375" style="142" customWidth="1"/>
    <col min="272" max="272" width="9.5703125" style="142" customWidth="1"/>
    <col min="273" max="273" width="10" style="142" customWidth="1"/>
    <col min="274" max="274" width="13.5703125" style="142" customWidth="1"/>
    <col min="275" max="275" width="18.85546875" style="142" customWidth="1"/>
    <col min="276" max="276" width="13.5703125" style="142" customWidth="1"/>
    <col min="277" max="277" width="18.85546875" style="142" customWidth="1"/>
    <col min="278" max="278" width="9.42578125" style="142" customWidth="1"/>
    <col min="279" max="279" width="9.5703125" style="142" customWidth="1"/>
    <col min="280" max="280" width="10" style="142" customWidth="1"/>
    <col min="281" max="281" width="13.5703125" style="142" customWidth="1"/>
    <col min="282" max="282" width="18.85546875" style="142" customWidth="1"/>
    <col min="283" max="283" width="13.5703125" style="142" customWidth="1"/>
    <col min="284" max="284" width="18.85546875" style="142" customWidth="1"/>
    <col min="285" max="285" width="5.7109375" style="142" customWidth="1"/>
    <col min="286" max="286" width="17.5703125" style="142" customWidth="1"/>
    <col min="287" max="287" width="14.28515625" style="142" customWidth="1"/>
    <col min="288" max="288" width="17.7109375" style="142" customWidth="1"/>
    <col min="289" max="289" width="7.140625" style="142" customWidth="1"/>
    <col min="290" max="290" width="14.42578125" style="142" customWidth="1"/>
    <col min="291" max="291" width="17.5703125" style="142" customWidth="1"/>
    <col min="292" max="292" width="14.42578125" style="142" customWidth="1"/>
    <col min="293" max="293" width="17.7109375" style="142" customWidth="1"/>
    <col min="294" max="512" width="9.140625" style="142"/>
    <col min="513" max="513" width="5.7109375" style="142" customWidth="1"/>
    <col min="514" max="514" width="9.7109375" style="142" customWidth="1"/>
    <col min="515" max="515" width="42.85546875" style="142" customWidth="1"/>
    <col min="516" max="516" width="33" style="142" customWidth="1"/>
    <col min="517" max="517" width="18.7109375" style="142" customWidth="1"/>
    <col min="518" max="518" width="19.140625" style="142" customWidth="1"/>
    <col min="519" max="519" width="10.85546875" style="142" customWidth="1"/>
    <col min="520" max="520" width="12" style="142" customWidth="1"/>
    <col min="521" max="521" width="12.5703125" style="142" customWidth="1"/>
    <col min="522" max="522" width="16.140625" style="142" customWidth="1"/>
    <col min="523" max="523" width="5.5703125" style="142" customWidth="1"/>
    <col min="524" max="526" width="0" style="142" hidden="1" customWidth="1"/>
    <col min="527" max="527" width="5.7109375" style="142" customWidth="1"/>
    <col min="528" max="528" width="9.5703125" style="142" customWidth="1"/>
    <col min="529" max="529" width="10" style="142" customWidth="1"/>
    <col min="530" max="530" width="13.5703125" style="142" customWidth="1"/>
    <col min="531" max="531" width="18.85546875" style="142" customWidth="1"/>
    <col min="532" max="532" width="13.5703125" style="142" customWidth="1"/>
    <col min="533" max="533" width="18.85546875" style="142" customWidth="1"/>
    <col min="534" max="534" width="9.42578125" style="142" customWidth="1"/>
    <col min="535" max="535" width="9.5703125" style="142" customWidth="1"/>
    <col min="536" max="536" width="10" style="142" customWidth="1"/>
    <col min="537" max="537" width="13.5703125" style="142" customWidth="1"/>
    <col min="538" max="538" width="18.85546875" style="142" customWidth="1"/>
    <col min="539" max="539" width="13.5703125" style="142" customWidth="1"/>
    <col min="540" max="540" width="18.85546875" style="142" customWidth="1"/>
    <col min="541" max="541" width="5.7109375" style="142" customWidth="1"/>
    <col min="542" max="542" width="17.5703125" style="142" customWidth="1"/>
    <col min="543" max="543" width="14.28515625" style="142" customWidth="1"/>
    <col min="544" max="544" width="17.7109375" style="142" customWidth="1"/>
    <col min="545" max="545" width="7.140625" style="142" customWidth="1"/>
    <col min="546" max="546" width="14.42578125" style="142" customWidth="1"/>
    <col min="547" max="547" width="17.5703125" style="142" customWidth="1"/>
    <col min="548" max="548" width="14.42578125" style="142" customWidth="1"/>
    <col min="549" max="549" width="17.7109375" style="142" customWidth="1"/>
    <col min="550" max="768" width="9.140625" style="142"/>
    <col min="769" max="769" width="5.7109375" style="142" customWidth="1"/>
    <col min="770" max="770" width="9.7109375" style="142" customWidth="1"/>
    <col min="771" max="771" width="42.85546875" style="142" customWidth="1"/>
    <col min="772" max="772" width="33" style="142" customWidth="1"/>
    <col min="773" max="773" width="18.7109375" style="142" customWidth="1"/>
    <col min="774" max="774" width="19.140625" style="142" customWidth="1"/>
    <col min="775" max="775" width="10.85546875" style="142" customWidth="1"/>
    <col min="776" max="776" width="12" style="142" customWidth="1"/>
    <col min="777" max="777" width="12.5703125" style="142" customWidth="1"/>
    <col min="778" max="778" width="16.140625" style="142" customWidth="1"/>
    <col min="779" max="779" width="5.5703125" style="142" customWidth="1"/>
    <col min="780" max="782" width="0" style="142" hidden="1" customWidth="1"/>
    <col min="783" max="783" width="5.7109375" style="142" customWidth="1"/>
    <col min="784" max="784" width="9.5703125" style="142" customWidth="1"/>
    <col min="785" max="785" width="10" style="142" customWidth="1"/>
    <col min="786" max="786" width="13.5703125" style="142" customWidth="1"/>
    <col min="787" max="787" width="18.85546875" style="142" customWidth="1"/>
    <col min="788" max="788" width="13.5703125" style="142" customWidth="1"/>
    <col min="789" max="789" width="18.85546875" style="142" customWidth="1"/>
    <col min="790" max="790" width="9.42578125" style="142" customWidth="1"/>
    <col min="791" max="791" width="9.5703125" style="142" customWidth="1"/>
    <col min="792" max="792" width="10" style="142" customWidth="1"/>
    <col min="793" max="793" width="13.5703125" style="142" customWidth="1"/>
    <col min="794" max="794" width="18.85546875" style="142" customWidth="1"/>
    <col min="795" max="795" width="13.5703125" style="142" customWidth="1"/>
    <col min="796" max="796" width="18.85546875" style="142" customWidth="1"/>
    <col min="797" max="797" width="5.7109375" style="142" customWidth="1"/>
    <col min="798" max="798" width="17.5703125" style="142" customWidth="1"/>
    <col min="799" max="799" width="14.28515625" style="142" customWidth="1"/>
    <col min="800" max="800" width="17.7109375" style="142" customWidth="1"/>
    <col min="801" max="801" width="7.140625" style="142" customWidth="1"/>
    <col min="802" max="802" width="14.42578125" style="142" customWidth="1"/>
    <col min="803" max="803" width="17.5703125" style="142" customWidth="1"/>
    <col min="804" max="804" width="14.42578125" style="142" customWidth="1"/>
    <col min="805" max="805" width="17.7109375" style="142" customWidth="1"/>
    <col min="806" max="1024" width="9.140625" style="142"/>
    <col min="1025" max="1025" width="5.7109375" style="142" customWidth="1"/>
    <col min="1026" max="1026" width="9.7109375" style="142" customWidth="1"/>
    <col min="1027" max="1027" width="42.85546875" style="142" customWidth="1"/>
    <col min="1028" max="1028" width="33" style="142" customWidth="1"/>
    <col min="1029" max="1029" width="18.7109375" style="142" customWidth="1"/>
    <col min="1030" max="1030" width="19.140625" style="142" customWidth="1"/>
    <col min="1031" max="1031" width="10.85546875" style="142" customWidth="1"/>
    <col min="1032" max="1032" width="12" style="142" customWidth="1"/>
    <col min="1033" max="1033" width="12.5703125" style="142" customWidth="1"/>
    <col min="1034" max="1034" width="16.140625" style="142" customWidth="1"/>
    <col min="1035" max="1035" width="5.5703125" style="142" customWidth="1"/>
    <col min="1036" max="1038" width="0" style="142" hidden="1" customWidth="1"/>
    <col min="1039" max="1039" width="5.7109375" style="142" customWidth="1"/>
    <col min="1040" max="1040" width="9.5703125" style="142" customWidth="1"/>
    <col min="1041" max="1041" width="10" style="142" customWidth="1"/>
    <col min="1042" max="1042" width="13.5703125" style="142" customWidth="1"/>
    <col min="1043" max="1043" width="18.85546875" style="142" customWidth="1"/>
    <col min="1044" max="1044" width="13.5703125" style="142" customWidth="1"/>
    <col min="1045" max="1045" width="18.85546875" style="142" customWidth="1"/>
    <col min="1046" max="1046" width="9.42578125" style="142" customWidth="1"/>
    <col min="1047" max="1047" width="9.5703125" style="142" customWidth="1"/>
    <col min="1048" max="1048" width="10" style="142" customWidth="1"/>
    <col min="1049" max="1049" width="13.5703125" style="142" customWidth="1"/>
    <col min="1050" max="1050" width="18.85546875" style="142" customWidth="1"/>
    <col min="1051" max="1051" width="13.5703125" style="142" customWidth="1"/>
    <col min="1052" max="1052" width="18.85546875" style="142" customWidth="1"/>
    <col min="1053" max="1053" width="5.7109375" style="142" customWidth="1"/>
    <col min="1054" max="1054" width="17.5703125" style="142" customWidth="1"/>
    <col min="1055" max="1055" width="14.28515625" style="142" customWidth="1"/>
    <col min="1056" max="1056" width="17.7109375" style="142" customWidth="1"/>
    <col min="1057" max="1057" width="7.140625" style="142" customWidth="1"/>
    <col min="1058" max="1058" width="14.42578125" style="142" customWidth="1"/>
    <col min="1059" max="1059" width="17.5703125" style="142" customWidth="1"/>
    <col min="1060" max="1060" width="14.42578125" style="142" customWidth="1"/>
    <col min="1061" max="1061" width="17.7109375" style="142" customWidth="1"/>
    <col min="1062" max="1280" width="9.140625" style="142"/>
    <col min="1281" max="1281" width="5.7109375" style="142" customWidth="1"/>
    <col min="1282" max="1282" width="9.7109375" style="142" customWidth="1"/>
    <col min="1283" max="1283" width="42.85546875" style="142" customWidth="1"/>
    <col min="1284" max="1284" width="33" style="142" customWidth="1"/>
    <col min="1285" max="1285" width="18.7109375" style="142" customWidth="1"/>
    <col min="1286" max="1286" width="19.140625" style="142" customWidth="1"/>
    <col min="1287" max="1287" width="10.85546875" style="142" customWidth="1"/>
    <col min="1288" max="1288" width="12" style="142" customWidth="1"/>
    <col min="1289" max="1289" width="12.5703125" style="142" customWidth="1"/>
    <col min="1290" max="1290" width="16.140625" style="142" customWidth="1"/>
    <col min="1291" max="1291" width="5.5703125" style="142" customWidth="1"/>
    <col min="1292" max="1294" width="0" style="142" hidden="1" customWidth="1"/>
    <col min="1295" max="1295" width="5.7109375" style="142" customWidth="1"/>
    <col min="1296" max="1296" width="9.5703125" style="142" customWidth="1"/>
    <col min="1297" max="1297" width="10" style="142" customWidth="1"/>
    <col min="1298" max="1298" width="13.5703125" style="142" customWidth="1"/>
    <col min="1299" max="1299" width="18.85546875" style="142" customWidth="1"/>
    <col min="1300" max="1300" width="13.5703125" style="142" customWidth="1"/>
    <col min="1301" max="1301" width="18.85546875" style="142" customWidth="1"/>
    <col min="1302" max="1302" width="9.42578125" style="142" customWidth="1"/>
    <col min="1303" max="1303" width="9.5703125" style="142" customWidth="1"/>
    <col min="1304" max="1304" width="10" style="142" customWidth="1"/>
    <col min="1305" max="1305" width="13.5703125" style="142" customWidth="1"/>
    <col min="1306" max="1306" width="18.85546875" style="142" customWidth="1"/>
    <col min="1307" max="1307" width="13.5703125" style="142" customWidth="1"/>
    <col min="1308" max="1308" width="18.85546875" style="142" customWidth="1"/>
    <col min="1309" max="1309" width="5.7109375" style="142" customWidth="1"/>
    <col min="1310" max="1310" width="17.5703125" style="142" customWidth="1"/>
    <col min="1311" max="1311" width="14.28515625" style="142" customWidth="1"/>
    <col min="1312" max="1312" width="17.7109375" style="142" customWidth="1"/>
    <col min="1313" max="1313" width="7.140625" style="142" customWidth="1"/>
    <col min="1314" max="1314" width="14.42578125" style="142" customWidth="1"/>
    <col min="1315" max="1315" width="17.5703125" style="142" customWidth="1"/>
    <col min="1316" max="1316" width="14.42578125" style="142" customWidth="1"/>
    <col min="1317" max="1317" width="17.7109375" style="142" customWidth="1"/>
    <col min="1318" max="1536" width="9.140625" style="142"/>
    <col min="1537" max="1537" width="5.7109375" style="142" customWidth="1"/>
    <col min="1538" max="1538" width="9.7109375" style="142" customWidth="1"/>
    <col min="1539" max="1539" width="42.85546875" style="142" customWidth="1"/>
    <col min="1540" max="1540" width="33" style="142" customWidth="1"/>
    <col min="1541" max="1541" width="18.7109375" style="142" customWidth="1"/>
    <col min="1542" max="1542" width="19.140625" style="142" customWidth="1"/>
    <col min="1543" max="1543" width="10.85546875" style="142" customWidth="1"/>
    <col min="1544" max="1544" width="12" style="142" customWidth="1"/>
    <col min="1545" max="1545" width="12.5703125" style="142" customWidth="1"/>
    <col min="1546" max="1546" width="16.140625" style="142" customWidth="1"/>
    <col min="1547" max="1547" width="5.5703125" style="142" customWidth="1"/>
    <col min="1548" max="1550" width="0" style="142" hidden="1" customWidth="1"/>
    <col min="1551" max="1551" width="5.7109375" style="142" customWidth="1"/>
    <col min="1552" max="1552" width="9.5703125" style="142" customWidth="1"/>
    <col min="1553" max="1553" width="10" style="142" customWidth="1"/>
    <col min="1554" max="1554" width="13.5703125" style="142" customWidth="1"/>
    <col min="1555" max="1555" width="18.85546875" style="142" customWidth="1"/>
    <col min="1556" max="1556" width="13.5703125" style="142" customWidth="1"/>
    <col min="1557" max="1557" width="18.85546875" style="142" customWidth="1"/>
    <col min="1558" max="1558" width="9.42578125" style="142" customWidth="1"/>
    <col min="1559" max="1559" width="9.5703125" style="142" customWidth="1"/>
    <col min="1560" max="1560" width="10" style="142" customWidth="1"/>
    <col min="1561" max="1561" width="13.5703125" style="142" customWidth="1"/>
    <col min="1562" max="1562" width="18.85546875" style="142" customWidth="1"/>
    <col min="1563" max="1563" width="13.5703125" style="142" customWidth="1"/>
    <col min="1564" max="1564" width="18.85546875" style="142" customWidth="1"/>
    <col min="1565" max="1565" width="5.7109375" style="142" customWidth="1"/>
    <col min="1566" max="1566" width="17.5703125" style="142" customWidth="1"/>
    <col min="1567" max="1567" width="14.28515625" style="142" customWidth="1"/>
    <col min="1568" max="1568" width="17.7109375" style="142" customWidth="1"/>
    <col min="1569" max="1569" width="7.140625" style="142" customWidth="1"/>
    <col min="1570" max="1570" width="14.42578125" style="142" customWidth="1"/>
    <col min="1571" max="1571" width="17.5703125" style="142" customWidth="1"/>
    <col min="1572" max="1572" width="14.42578125" style="142" customWidth="1"/>
    <col min="1573" max="1573" width="17.7109375" style="142" customWidth="1"/>
    <col min="1574" max="1792" width="9.140625" style="142"/>
    <col min="1793" max="1793" width="5.7109375" style="142" customWidth="1"/>
    <col min="1794" max="1794" width="9.7109375" style="142" customWidth="1"/>
    <col min="1795" max="1795" width="42.85546875" style="142" customWidth="1"/>
    <col min="1796" max="1796" width="33" style="142" customWidth="1"/>
    <col min="1797" max="1797" width="18.7109375" style="142" customWidth="1"/>
    <col min="1798" max="1798" width="19.140625" style="142" customWidth="1"/>
    <col min="1799" max="1799" width="10.85546875" style="142" customWidth="1"/>
    <col min="1800" max="1800" width="12" style="142" customWidth="1"/>
    <col min="1801" max="1801" width="12.5703125" style="142" customWidth="1"/>
    <col min="1802" max="1802" width="16.140625" style="142" customWidth="1"/>
    <col min="1803" max="1803" width="5.5703125" style="142" customWidth="1"/>
    <col min="1804" max="1806" width="0" style="142" hidden="1" customWidth="1"/>
    <col min="1807" max="1807" width="5.7109375" style="142" customWidth="1"/>
    <col min="1808" max="1808" width="9.5703125" style="142" customWidth="1"/>
    <col min="1809" max="1809" width="10" style="142" customWidth="1"/>
    <col min="1810" max="1810" width="13.5703125" style="142" customWidth="1"/>
    <col min="1811" max="1811" width="18.85546875" style="142" customWidth="1"/>
    <col min="1812" max="1812" width="13.5703125" style="142" customWidth="1"/>
    <col min="1813" max="1813" width="18.85546875" style="142" customWidth="1"/>
    <col min="1814" max="1814" width="9.42578125" style="142" customWidth="1"/>
    <col min="1815" max="1815" width="9.5703125" style="142" customWidth="1"/>
    <col min="1816" max="1816" width="10" style="142" customWidth="1"/>
    <col min="1817" max="1817" width="13.5703125" style="142" customWidth="1"/>
    <col min="1818" max="1818" width="18.85546875" style="142" customWidth="1"/>
    <col min="1819" max="1819" width="13.5703125" style="142" customWidth="1"/>
    <col min="1820" max="1820" width="18.85546875" style="142" customWidth="1"/>
    <col min="1821" max="1821" width="5.7109375" style="142" customWidth="1"/>
    <col min="1822" max="1822" width="17.5703125" style="142" customWidth="1"/>
    <col min="1823" max="1823" width="14.28515625" style="142" customWidth="1"/>
    <col min="1824" max="1824" width="17.7109375" style="142" customWidth="1"/>
    <col min="1825" max="1825" width="7.140625" style="142" customWidth="1"/>
    <col min="1826" max="1826" width="14.42578125" style="142" customWidth="1"/>
    <col min="1827" max="1827" width="17.5703125" style="142" customWidth="1"/>
    <col min="1828" max="1828" width="14.42578125" style="142" customWidth="1"/>
    <col min="1829" max="1829" width="17.7109375" style="142" customWidth="1"/>
    <col min="1830" max="2048" width="9.140625" style="142"/>
    <col min="2049" max="2049" width="5.7109375" style="142" customWidth="1"/>
    <col min="2050" max="2050" width="9.7109375" style="142" customWidth="1"/>
    <col min="2051" max="2051" width="42.85546875" style="142" customWidth="1"/>
    <col min="2052" max="2052" width="33" style="142" customWidth="1"/>
    <col min="2053" max="2053" width="18.7109375" style="142" customWidth="1"/>
    <col min="2054" max="2054" width="19.140625" style="142" customWidth="1"/>
    <col min="2055" max="2055" width="10.85546875" style="142" customWidth="1"/>
    <col min="2056" max="2056" width="12" style="142" customWidth="1"/>
    <col min="2057" max="2057" width="12.5703125" style="142" customWidth="1"/>
    <col min="2058" max="2058" width="16.140625" style="142" customWidth="1"/>
    <col min="2059" max="2059" width="5.5703125" style="142" customWidth="1"/>
    <col min="2060" max="2062" width="0" style="142" hidden="1" customWidth="1"/>
    <col min="2063" max="2063" width="5.7109375" style="142" customWidth="1"/>
    <col min="2064" max="2064" width="9.5703125" style="142" customWidth="1"/>
    <col min="2065" max="2065" width="10" style="142" customWidth="1"/>
    <col min="2066" max="2066" width="13.5703125" style="142" customWidth="1"/>
    <col min="2067" max="2067" width="18.85546875" style="142" customWidth="1"/>
    <col min="2068" max="2068" width="13.5703125" style="142" customWidth="1"/>
    <col min="2069" max="2069" width="18.85546875" style="142" customWidth="1"/>
    <col min="2070" max="2070" width="9.42578125" style="142" customWidth="1"/>
    <col min="2071" max="2071" width="9.5703125" style="142" customWidth="1"/>
    <col min="2072" max="2072" width="10" style="142" customWidth="1"/>
    <col min="2073" max="2073" width="13.5703125" style="142" customWidth="1"/>
    <col min="2074" max="2074" width="18.85546875" style="142" customWidth="1"/>
    <col min="2075" max="2075" width="13.5703125" style="142" customWidth="1"/>
    <col min="2076" max="2076" width="18.85546875" style="142" customWidth="1"/>
    <col min="2077" max="2077" width="5.7109375" style="142" customWidth="1"/>
    <col min="2078" max="2078" width="17.5703125" style="142" customWidth="1"/>
    <col min="2079" max="2079" width="14.28515625" style="142" customWidth="1"/>
    <col min="2080" max="2080" width="17.7109375" style="142" customWidth="1"/>
    <col min="2081" max="2081" width="7.140625" style="142" customWidth="1"/>
    <col min="2082" max="2082" width="14.42578125" style="142" customWidth="1"/>
    <col min="2083" max="2083" width="17.5703125" style="142" customWidth="1"/>
    <col min="2084" max="2084" width="14.42578125" style="142" customWidth="1"/>
    <col min="2085" max="2085" width="17.7109375" style="142" customWidth="1"/>
    <col min="2086" max="2304" width="9.140625" style="142"/>
    <col min="2305" max="2305" width="5.7109375" style="142" customWidth="1"/>
    <col min="2306" max="2306" width="9.7109375" style="142" customWidth="1"/>
    <col min="2307" max="2307" width="42.85546875" style="142" customWidth="1"/>
    <col min="2308" max="2308" width="33" style="142" customWidth="1"/>
    <col min="2309" max="2309" width="18.7109375" style="142" customWidth="1"/>
    <col min="2310" max="2310" width="19.140625" style="142" customWidth="1"/>
    <col min="2311" max="2311" width="10.85546875" style="142" customWidth="1"/>
    <col min="2312" max="2312" width="12" style="142" customWidth="1"/>
    <col min="2313" max="2313" width="12.5703125" style="142" customWidth="1"/>
    <col min="2314" max="2314" width="16.140625" style="142" customWidth="1"/>
    <col min="2315" max="2315" width="5.5703125" style="142" customWidth="1"/>
    <col min="2316" max="2318" width="0" style="142" hidden="1" customWidth="1"/>
    <col min="2319" max="2319" width="5.7109375" style="142" customWidth="1"/>
    <col min="2320" max="2320" width="9.5703125" style="142" customWidth="1"/>
    <col min="2321" max="2321" width="10" style="142" customWidth="1"/>
    <col min="2322" max="2322" width="13.5703125" style="142" customWidth="1"/>
    <col min="2323" max="2323" width="18.85546875" style="142" customWidth="1"/>
    <col min="2324" max="2324" width="13.5703125" style="142" customWidth="1"/>
    <col min="2325" max="2325" width="18.85546875" style="142" customWidth="1"/>
    <col min="2326" max="2326" width="9.42578125" style="142" customWidth="1"/>
    <col min="2327" max="2327" width="9.5703125" style="142" customWidth="1"/>
    <col min="2328" max="2328" width="10" style="142" customWidth="1"/>
    <col min="2329" max="2329" width="13.5703125" style="142" customWidth="1"/>
    <col min="2330" max="2330" width="18.85546875" style="142" customWidth="1"/>
    <col min="2331" max="2331" width="13.5703125" style="142" customWidth="1"/>
    <col min="2332" max="2332" width="18.85546875" style="142" customWidth="1"/>
    <col min="2333" max="2333" width="5.7109375" style="142" customWidth="1"/>
    <col min="2334" max="2334" width="17.5703125" style="142" customWidth="1"/>
    <col min="2335" max="2335" width="14.28515625" style="142" customWidth="1"/>
    <col min="2336" max="2336" width="17.7109375" style="142" customWidth="1"/>
    <col min="2337" max="2337" width="7.140625" style="142" customWidth="1"/>
    <col min="2338" max="2338" width="14.42578125" style="142" customWidth="1"/>
    <col min="2339" max="2339" width="17.5703125" style="142" customWidth="1"/>
    <col min="2340" max="2340" width="14.42578125" style="142" customWidth="1"/>
    <col min="2341" max="2341" width="17.7109375" style="142" customWidth="1"/>
    <col min="2342" max="2560" width="9.140625" style="142"/>
    <col min="2561" max="2561" width="5.7109375" style="142" customWidth="1"/>
    <col min="2562" max="2562" width="9.7109375" style="142" customWidth="1"/>
    <col min="2563" max="2563" width="42.85546875" style="142" customWidth="1"/>
    <col min="2564" max="2564" width="33" style="142" customWidth="1"/>
    <col min="2565" max="2565" width="18.7109375" style="142" customWidth="1"/>
    <col min="2566" max="2566" width="19.140625" style="142" customWidth="1"/>
    <col min="2567" max="2567" width="10.85546875" style="142" customWidth="1"/>
    <col min="2568" max="2568" width="12" style="142" customWidth="1"/>
    <col min="2569" max="2569" width="12.5703125" style="142" customWidth="1"/>
    <col min="2570" max="2570" width="16.140625" style="142" customWidth="1"/>
    <col min="2571" max="2571" width="5.5703125" style="142" customWidth="1"/>
    <col min="2572" max="2574" width="0" style="142" hidden="1" customWidth="1"/>
    <col min="2575" max="2575" width="5.7109375" style="142" customWidth="1"/>
    <col min="2576" max="2576" width="9.5703125" style="142" customWidth="1"/>
    <col min="2577" max="2577" width="10" style="142" customWidth="1"/>
    <col min="2578" max="2578" width="13.5703125" style="142" customWidth="1"/>
    <col min="2579" max="2579" width="18.85546875" style="142" customWidth="1"/>
    <col min="2580" max="2580" width="13.5703125" style="142" customWidth="1"/>
    <col min="2581" max="2581" width="18.85546875" style="142" customWidth="1"/>
    <col min="2582" max="2582" width="9.42578125" style="142" customWidth="1"/>
    <col min="2583" max="2583" width="9.5703125" style="142" customWidth="1"/>
    <col min="2584" max="2584" width="10" style="142" customWidth="1"/>
    <col min="2585" max="2585" width="13.5703125" style="142" customWidth="1"/>
    <col min="2586" max="2586" width="18.85546875" style="142" customWidth="1"/>
    <col min="2587" max="2587" width="13.5703125" style="142" customWidth="1"/>
    <col min="2588" max="2588" width="18.85546875" style="142" customWidth="1"/>
    <col min="2589" max="2589" width="5.7109375" style="142" customWidth="1"/>
    <col min="2590" max="2590" width="17.5703125" style="142" customWidth="1"/>
    <col min="2591" max="2591" width="14.28515625" style="142" customWidth="1"/>
    <col min="2592" max="2592" width="17.7109375" style="142" customWidth="1"/>
    <col min="2593" max="2593" width="7.140625" style="142" customWidth="1"/>
    <col min="2594" max="2594" width="14.42578125" style="142" customWidth="1"/>
    <col min="2595" max="2595" width="17.5703125" style="142" customWidth="1"/>
    <col min="2596" max="2596" width="14.42578125" style="142" customWidth="1"/>
    <col min="2597" max="2597" width="17.7109375" style="142" customWidth="1"/>
    <col min="2598" max="2816" width="9.140625" style="142"/>
    <col min="2817" max="2817" width="5.7109375" style="142" customWidth="1"/>
    <col min="2818" max="2818" width="9.7109375" style="142" customWidth="1"/>
    <col min="2819" max="2819" width="42.85546875" style="142" customWidth="1"/>
    <col min="2820" max="2820" width="33" style="142" customWidth="1"/>
    <col min="2821" max="2821" width="18.7109375" style="142" customWidth="1"/>
    <col min="2822" max="2822" width="19.140625" style="142" customWidth="1"/>
    <col min="2823" max="2823" width="10.85546875" style="142" customWidth="1"/>
    <col min="2824" max="2824" width="12" style="142" customWidth="1"/>
    <col min="2825" max="2825" width="12.5703125" style="142" customWidth="1"/>
    <col min="2826" max="2826" width="16.140625" style="142" customWidth="1"/>
    <col min="2827" max="2827" width="5.5703125" style="142" customWidth="1"/>
    <col min="2828" max="2830" width="0" style="142" hidden="1" customWidth="1"/>
    <col min="2831" max="2831" width="5.7109375" style="142" customWidth="1"/>
    <col min="2832" max="2832" width="9.5703125" style="142" customWidth="1"/>
    <col min="2833" max="2833" width="10" style="142" customWidth="1"/>
    <col min="2834" max="2834" width="13.5703125" style="142" customWidth="1"/>
    <col min="2835" max="2835" width="18.85546875" style="142" customWidth="1"/>
    <col min="2836" max="2836" width="13.5703125" style="142" customWidth="1"/>
    <col min="2837" max="2837" width="18.85546875" style="142" customWidth="1"/>
    <col min="2838" max="2838" width="9.42578125" style="142" customWidth="1"/>
    <col min="2839" max="2839" width="9.5703125" style="142" customWidth="1"/>
    <col min="2840" max="2840" width="10" style="142" customWidth="1"/>
    <col min="2841" max="2841" width="13.5703125" style="142" customWidth="1"/>
    <col min="2842" max="2842" width="18.85546875" style="142" customWidth="1"/>
    <col min="2843" max="2843" width="13.5703125" style="142" customWidth="1"/>
    <col min="2844" max="2844" width="18.85546875" style="142" customWidth="1"/>
    <col min="2845" max="2845" width="5.7109375" style="142" customWidth="1"/>
    <col min="2846" max="2846" width="17.5703125" style="142" customWidth="1"/>
    <col min="2847" max="2847" width="14.28515625" style="142" customWidth="1"/>
    <col min="2848" max="2848" width="17.7109375" style="142" customWidth="1"/>
    <col min="2849" max="2849" width="7.140625" style="142" customWidth="1"/>
    <col min="2850" max="2850" width="14.42578125" style="142" customWidth="1"/>
    <col min="2851" max="2851" width="17.5703125" style="142" customWidth="1"/>
    <col min="2852" max="2852" width="14.42578125" style="142" customWidth="1"/>
    <col min="2853" max="2853" width="17.7109375" style="142" customWidth="1"/>
    <col min="2854" max="3072" width="9.140625" style="142"/>
    <col min="3073" max="3073" width="5.7109375" style="142" customWidth="1"/>
    <col min="3074" max="3074" width="9.7109375" style="142" customWidth="1"/>
    <col min="3075" max="3075" width="42.85546875" style="142" customWidth="1"/>
    <col min="3076" max="3076" width="33" style="142" customWidth="1"/>
    <col min="3077" max="3077" width="18.7109375" style="142" customWidth="1"/>
    <col min="3078" max="3078" width="19.140625" style="142" customWidth="1"/>
    <col min="3079" max="3079" width="10.85546875" style="142" customWidth="1"/>
    <col min="3080" max="3080" width="12" style="142" customWidth="1"/>
    <col min="3081" max="3081" width="12.5703125" style="142" customWidth="1"/>
    <col min="3082" max="3082" width="16.140625" style="142" customWidth="1"/>
    <col min="3083" max="3083" width="5.5703125" style="142" customWidth="1"/>
    <col min="3084" max="3086" width="0" style="142" hidden="1" customWidth="1"/>
    <col min="3087" max="3087" width="5.7109375" style="142" customWidth="1"/>
    <col min="3088" max="3088" width="9.5703125" style="142" customWidth="1"/>
    <col min="3089" max="3089" width="10" style="142" customWidth="1"/>
    <col min="3090" max="3090" width="13.5703125" style="142" customWidth="1"/>
    <col min="3091" max="3091" width="18.85546875" style="142" customWidth="1"/>
    <col min="3092" max="3092" width="13.5703125" style="142" customWidth="1"/>
    <col min="3093" max="3093" width="18.85546875" style="142" customWidth="1"/>
    <col min="3094" max="3094" width="9.42578125" style="142" customWidth="1"/>
    <col min="3095" max="3095" width="9.5703125" style="142" customWidth="1"/>
    <col min="3096" max="3096" width="10" style="142" customWidth="1"/>
    <col min="3097" max="3097" width="13.5703125" style="142" customWidth="1"/>
    <col min="3098" max="3098" width="18.85546875" style="142" customWidth="1"/>
    <col min="3099" max="3099" width="13.5703125" style="142" customWidth="1"/>
    <col min="3100" max="3100" width="18.85546875" style="142" customWidth="1"/>
    <col min="3101" max="3101" width="5.7109375" style="142" customWidth="1"/>
    <col min="3102" max="3102" width="17.5703125" style="142" customWidth="1"/>
    <col min="3103" max="3103" width="14.28515625" style="142" customWidth="1"/>
    <col min="3104" max="3104" width="17.7109375" style="142" customWidth="1"/>
    <col min="3105" max="3105" width="7.140625" style="142" customWidth="1"/>
    <col min="3106" max="3106" width="14.42578125" style="142" customWidth="1"/>
    <col min="3107" max="3107" width="17.5703125" style="142" customWidth="1"/>
    <col min="3108" max="3108" width="14.42578125" style="142" customWidth="1"/>
    <col min="3109" max="3109" width="17.7109375" style="142" customWidth="1"/>
    <col min="3110" max="3328" width="9.140625" style="142"/>
    <col min="3329" max="3329" width="5.7109375" style="142" customWidth="1"/>
    <col min="3330" max="3330" width="9.7109375" style="142" customWidth="1"/>
    <col min="3331" max="3331" width="42.85546875" style="142" customWidth="1"/>
    <col min="3332" max="3332" width="33" style="142" customWidth="1"/>
    <col min="3333" max="3333" width="18.7109375" style="142" customWidth="1"/>
    <col min="3334" max="3334" width="19.140625" style="142" customWidth="1"/>
    <col min="3335" max="3335" width="10.85546875" style="142" customWidth="1"/>
    <col min="3336" max="3336" width="12" style="142" customWidth="1"/>
    <col min="3337" max="3337" width="12.5703125" style="142" customWidth="1"/>
    <col min="3338" max="3338" width="16.140625" style="142" customWidth="1"/>
    <col min="3339" max="3339" width="5.5703125" style="142" customWidth="1"/>
    <col min="3340" max="3342" width="0" style="142" hidden="1" customWidth="1"/>
    <col min="3343" max="3343" width="5.7109375" style="142" customWidth="1"/>
    <col min="3344" max="3344" width="9.5703125" style="142" customWidth="1"/>
    <col min="3345" max="3345" width="10" style="142" customWidth="1"/>
    <col min="3346" max="3346" width="13.5703125" style="142" customWidth="1"/>
    <col min="3347" max="3347" width="18.85546875" style="142" customWidth="1"/>
    <col min="3348" max="3348" width="13.5703125" style="142" customWidth="1"/>
    <col min="3349" max="3349" width="18.85546875" style="142" customWidth="1"/>
    <col min="3350" max="3350" width="9.42578125" style="142" customWidth="1"/>
    <col min="3351" max="3351" width="9.5703125" style="142" customWidth="1"/>
    <col min="3352" max="3352" width="10" style="142" customWidth="1"/>
    <col min="3353" max="3353" width="13.5703125" style="142" customWidth="1"/>
    <col min="3354" max="3354" width="18.85546875" style="142" customWidth="1"/>
    <col min="3355" max="3355" width="13.5703125" style="142" customWidth="1"/>
    <col min="3356" max="3356" width="18.85546875" style="142" customWidth="1"/>
    <col min="3357" max="3357" width="5.7109375" style="142" customWidth="1"/>
    <col min="3358" max="3358" width="17.5703125" style="142" customWidth="1"/>
    <col min="3359" max="3359" width="14.28515625" style="142" customWidth="1"/>
    <col min="3360" max="3360" width="17.7109375" style="142" customWidth="1"/>
    <col min="3361" max="3361" width="7.140625" style="142" customWidth="1"/>
    <col min="3362" max="3362" width="14.42578125" style="142" customWidth="1"/>
    <col min="3363" max="3363" width="17.5703125" style="142" customWidth="1"/>
    <col min="3364" max="3364" width="14.42578125" style="142" customWidth="1"/>
    <col min="3365" max="3365" width="17.7109375" style="142" customWidth="1"/>
    <col min="3366" max="3584" width="9.140625" style="142"/>
    <col min="3585" max="3585" width="5.7109375" style="142" customWidth="1"/>
    <col min="3586" max="3586" width="9.7109375" style="142" customWidth="1"/>
    <col min="3587" max="3587" width="42.85546875" style="142" customWidth="1"/>
    <col min="3588" max="3588" width="33" style="142" customWidth="1"/>
    <col min="3589" max="3589" width="18.7109375" style="142" customWidth="1"/>
    <col min="3590" max="3590" width="19.140625" style="142" customWidth="1"/>
    <col min="3591" max="3591" width="10.85546875" style="142" customWidth="1"/>
    <col min="3592" max="3592" width="12" style="142" customWidth="1"/>
    <col min="3593" max="3593" width="12.5703125" style="142" customWidth="1"/>
    <col min="3594" max="3594" width="16.140625" style="142" customWidth="1"/>
    <col min="3595" max="3595" width="5.5703125" style="142" customWidth="1"/>
    <col min="3596" max="3598" width="0" style="142" hidden="1" customWidth="1"/>
    <col min="3599" max="3599" width="5.7109375" style="142" customWidth="1"/>
    <col min="3600" max="3600" width="9.5703125" style="142" customWidth="1"/>
    <col min="3601" max="3601" width="10" style="142" customWidth="1"/>
    <col min="3602" max="3602" width="13.5703125" style="142" customWidth="1"/>
    <col min="3603" max="3603" width="18.85546875" style="142" customWidth="1"/>
    <col min="3604" max="3604" width="13.5703125" style="142" customWidth="1"/>
    <col min="3605" max="3605" width="18.85546875" style="142" customWidth="1"/>
    <col min="3606" max="3606" width="9.42578125" style="142" customWidth="1"/>
    <col min="3607" max="3607" width="9.5703125" style="142" customWidth="1"/>
    <col min="3608" max="3608" width="10" style="142" customWidth="1"/>
    <col min="3609" max="3609" width="13.5703125" style="142" customWidth="1"/>
    <col min="3610" max="3610" width="18.85546875" style="142" customWidth="1"/>
    <col min="3611" max="3611" width="13.5703125" style="142" customWidth="1"/>
    <col min="3612" max="3612" width="18.85546875" style="142" customWidth="1"/>
    <col min="3613" max="3613" width="5.7109375" style="142" customWidth="1"/>
    <col min="3614" max="3614" width="17.5703125" style="142" customWidth="1"/>
    <col min="3615" max="3615" width="14.28515625" style="142" customWidth="1"/>
    <col min="3616" max="3616" width="17.7109375" style="142" customWidth="1"/>
    <col min="3617" max="3617" width="7.140625" style="142" customWidth="1"/>
    <col min="3618" max="3618" width="14.42578125" style="142" customWidth="1"/>
    <col min="3619" max="3619" width="17.5703125" style="142" customWidth="1"/>
    <col min="3620" max="3620" width="14.42578125" style="142" customWidth="1"/>
    <col min="3621" max="3621" width="17.7109375" style="142" customWidth="1"/>
    <col min="3622" max="3840" width="9.140625" style="142"/>
    <col min="3841" max="3841" width="5.7109375" style="142" customWidth="1"/>
    <col min="3842" max="3842" width="9.7109375" style="142" customWidth="1"/>
    <col min="3843" max="3843" width="42.85546875" style="142" customWidth="1"/>
    <col min="3844" max="3844" width="33" style="142" customWidth="1"/>
    <col min="3845" max="3845" width="18.7109375" style="142" customWidth="1"/>
    <col min="3846" max="3846" width="19.140625" style="142" customWidth="1"/>
    <col min="3847" max="3847" width="10.85546875" style="142" customWidth="1"/>
    <col min="3848" max="3848" width="12" style="142" customWidth="1"/>
    <col min="3849" max="3849" width="12.5703125" style="142" customWidth="1"/>
    <col min="3850" max="3850" width="16.140625" style="142" customWidth="1"/>
    <col min="3851" max="3851" width="5.5703125" style="142" customWidth="1"/>
    <col min="3852" max="3854" width="0" style="142" hidden="1" customWidth="1"/>
    <col min="3855" max="3855" width="5.7109375" style="142" customWidth="1"/>
    <col min="3856" max="3856" width="9.5703125" style="142" customWidth="1"/>
    <col min="3857" max="3857" width="10" style="142" customWidth="1"/>
    <col min="3858" max="3858" width="13.5703125" style="142" customWidth="1"/>
    <col min="3859" max="3859" width="18.85546875" style="142" customWidth="1"/>
    <col min="3860" max="3860" width="13.5703125" style="142" customWidth="1"/>
    <col min="3861" max="3861" width="18.85546875" style="142" customWidth="1"/>
    <col min="3862" max="3862" width="9.42578125" style="142" customWidth="1"/>
    <col min="3863" max="3863" width="9.5703125" style="142" customWidth="1"/>
    <col min="3864" max="3864" width="10" style="142" customWidth="1"/>
    <col min="3865" max="3865" width="13.5703125" style="142" customWidth="1"/>
    <col min="3866" max="3866" width="18.85546875" style="142" customWidth="1"/>
    <col min="3867" max="3867" width="13.5703125" style="142" customWidth="1"/>
    <col min="3868" max="3868" width="18.85546875" style="142" customWidth="1"/>
    <col min="3869" max="3869" width="5.7109375" style="142" customWidth="1"/>
    <col min="3870" max="3870" width="17.5703125" style="142" customWidth="1"/>
    <col min="3871" max="3871" width="14.28515625" style="142" customWidth="1"/>
    <col min="3872" max="3872" width="17.7109375" style="142" customWidth="1"/>
    <col min="3873" max="3873" width="7.140625" style="142" customWidth="1"/>
    <col min="3874" max="3874" width="14.42578125" style="142" customWidth="1"/>
    <col min="3875" max="3875" width="17.5703125" style="142" customWidth="1"/>
    <col min="3876" max="3876" width="14.42578125" style="142" customWidth="1"/>
    <col min="3877" max="3877" width="17.7109375" style="142" customWidth="1"/>
    <col min="3878" max="4096" width="9.140625" style="142"/>
    <col min="4097" max="4097" width="5.7109375" style="142" customWidth="1"/>
    <col min="4098" max="4098" width="9.7109375" style="142" customWidth="1"/>
    <col min="4099" max="4099" width="42.85546875" style="142" customWidth="1"/>
    <col min="4100" max="4100" width="33" style="142" customWidth="1"/>
    <col min="4101" max="4101" width="18.7109375" style="142" customWidth="1"/>
    <col min="4102" max="4102" width="19.140625" style="142" customWidth="1"/>
    <col min="4103" max="4103" width="10.85546875" style="142" customWidth="1"/>
    <col min="4104" max="4104" width="12" style="142" customWidth="1"/>
    <col min="4105" max="4105" width="12.5703125" style="142" customWidth="1"/>
    <col min="4106" max="4106" width="16.140625" style="142" customWidth="1"/>
    <col min="4107" max="4107" width="5.5703125" style="142" customWidth="1"/>
    <col min="4108" max="4110" width="0" style="142" hidden="1" customWidth="1"/>
    <col min="4111" max="4111" width="5.7109375" style="142" customWidth="1"/>
    <col min="4112" max="4112" width="9.5703125" style="142" customWidth="1"/>
    <col min="4113" max="4113" width="10" style="142" customWidth="1"/>
    <col min="4114" max="4114" width="13.5703125" style="142" customWidth="1"/>
    <col min="4115" max="4115" width="18.85546875" style="142" customWidth="1"/>
    <col min="4116" max="4116" width="13.5703125" style="142" customWidth="1"/>
    <col min="4117" max="4117" width="18.85546875" style="142" customWidth="1"/>
    <col min="4118" max="4118" width="9.42578125" style="142" customWidth="1"/>
    <col min="4119" max="4119" width="9.5703125" style="142" customWidth="1"/>
    <col min="4120" max="4120" width="10" style="142" customWidth="1"/>
    <col min="4121" max="4121" width="13.5703125" style="142" customWidth="1"/>
    <col min="4122" max="4122" width="18.85546875" style="142" customWidth="1"/>
    <col min="4123" max="4123" width="13.5703125" style="142" customWidth="1"/>
    <col min="4124" max="4124" width="18.85546875" style="142" customWidth="1"/>
    <col min="4125" max="4125" width="5.7109375" style="142" customWidth="1"/>
    <col min="4126" max="4126" width="17.5703125" style="142" customWidth="1"/>
    <col min="4127" max="4127" width="14.28515625" style="142" customWidth="1"/>
    <col min="4128" max="4128" width="17.7109375" style="142" customWidth="1"/>
    <col min="4129" max="4129" width="7.140625" style="142" customWidth="1"/>
    <col min="4130" max="4130" width="14.42578125" style="142" customWidth="1"/>
    <col min="4131" max="4131" width="17.5703125" style="142" customWidth="1"/>
    <col min="4132" max="4132" width="14.42578125" style="142" customWidth="1"/>
    <col min="4133" max="4133" width="17.7109375" style="142" customWidth="1"/>
    <col min="4134" max="4352" width="9.140625" style="142"/>
    <col min="4353" max="4353" width="5.7109375" style="142" customWidth="1"/>
    <col min="4354" max="4354" width="9.7109375" style="142" customWidth="1"/>
    <col min="4355" max="4355" width="42.85546875" style="142" customWidth="1"/>
    <col min="4356" max="4356" width="33" style="142" customWidth="1"/>
    <col min="4357" max="4357" width="18.7109375" style="142" customWidth="1"/>
    <col min="4358" max="4358" width="19.140625" style="142" customWidth="1"/>
    <col min="4359" max="4359" width="10.85546875" style="142" customWidth="1"/>
    <col min="4360" max="4360" width="12" style="142" customWidth="1"/>
    <col min="4361" max="4361" width="12.5703125" style="142" customWidth="1"/>
    <col min="4362" max="4362" width="16.140625" style="142" customWidth="1"/>
    <col min="4363" max="4363" width="5.5703125" style="142" customWidth="1"/>
    <col min="4364" max="4366" width="0" style="142" hidden="1" customWidth="1"/>
    <col min="4367" max="4367" width="5.7109375" style="142" customWidth="1"/>
    <col min="4368" max="4368" width="9.5703125" style="142" customWidth="1"/>
    <col min="4369" max="4369" width="10" style="142" customWidth="1"/>
    <col min="4370" max="4370" width="13.5703125" style="142" customWidth="1"/>
    <col min="4371" max="4371" width="18.85546875" style="142" customWidth="1"/>
    <col min="4372" max="4372" width="13.5703125" style="142" customWidth="1"/>
    <col min="4373" max="4373" width="18.85546875" style="142" customWidth="1"/>
    <col min="4374" max="4374" width="9.42578125" style="142" customWidth="1"/>
    <col min="4375" max="4375" width="9.5703125" style="142" customWidth="1"/>
    <col min="4376" max="4376" width="10" style="142" customWidth="1"/>
    <col min="4377" max="4377" width="13.5703125" style="142" customWidth="1"/>
    <col min="4378" max="4378" width="18.85546875" style="142" customWidth="1"/>
    <col min="4379" max="4379" width="13.5703125" style="142" customWidth="1"/>
    <col min="4380" max="4380" width="18.85546875" style="142" customWidth="1"/>
    <col min="4381" max="4381" width="5.7109375" style="142" customWidth="1"/>
    <col min="4382" max="4382" width="17.5703125" style="142" customWidth="1"/>
    <col min="4383" max="4383" width="14.28515625" style="142" customWidth="1"/>
    <col min="4384" max="4384" width="17.7109375" style="142" customWidth="1"/>
    <col min="4385" max="4385" width="7.140625" style="142" customWidth="1"/>
    <col min="4386" max="4386" width="14.42578125" style="142" customWidth="1"/>
    <col min="4387" max="4387" width="17.5703125" style="142" customWidth="1"/>
    <col min="4388" max="4388" width="14.42578125" style="142" customWidth="1"/>
    <col min="4389" max="4389" width="17.7109375" style="142" customWidth="1"/>
    <col min="4390" max="4608" width="9.140625" style="142"/>
    <col min="4609" max="4609" width="5.7109375" style="142" customWidth="1"/>
    <col min="4610" max="4610" width="9.7109375" style="142" customWidth="1"/>
    <col min="4611" max="4611" width="42.85546875" style="142" customWidth="1"/>
    <col min="4612" max="4612" width="33" style="142" customWidth="1"/>
    <col min="4613" max="4613" width="18.7109375" style="142" customWidth="1"/>
    <col min="4614" max="4614" width="19.140625" style="142" customWidth="1"/>
    <col min="4615" max="4615" width="10.85546875" style="142" customWidth="1"/>
    <col min="4616" max="4616" width="12" style="142" customWidth="1"/>
    <col min="4617" max="4617" width="12.5703125" style="142" customWidth="1"/>
    <col min="4618" max="4618" width="16.140625" style="142" customWidth="1"/>
    <col min="4619" max="4619" width="5.5703125" style="142" customWidth="1"/>
    <col min="4620" max="4622" width="0" style="142" hidden="1" customWidth="1"/>
    <col min="4623" max="4623" width="5.7109375" style="142" customWidth="1"/>
    <col min="4624" max="4624" width="9.5703125" style="142" customWidth="1"/>
    <col min="4625" max="4625" width="10" style="142" customWidth="1"/>
    <col min="4626" max="4626" width="13.5703125" style="142" customWidth="1"/>
    <col min="4627" max="4627" width="18.85546875" style="142" customWidth="1"/>
    <col min="4628" max="4628" width="13.5703125" style="142" customWidth="1"/>
    <col min="4629" max="4629" width="18.85546875" style="142" customWidth="1"/>
    <col min="4630" max="4630" width="9.42578125" style="142" customWidth="1"/>
    <col min="4631" max="4631" width="9.5703125" style="142" customWidth="1"/>
    <col min="4632" max="4632" width="10" style="142" customWidth="1"/>
    <col min="4633" max="4633" width="13.5703125" style="142" customWidth="1"/>
    <col min="4634" max="4634" width="18.85546875" style="142" customWidth="1"/>
    <col min="4635" max="4635" width="13.5703125" style="142" customWidth="1"/>
    <col min="4636" max="4636" width="18.85546875" style="142" customWidth="1"/>
    <col min="4637" max="4637" width="5.7109375" style="142" customWidth="1"/>
    <col min="4638" max="4638" width="17.5703125" style="142" customWidth="1"/>
    <col min="4639" max="4639" width="14.28515625" style="142" customWidth="1"/>
    <col min="4640" max="4640" width="17.7109375" style="142" customWidth="1"/>
    <col min="4641" max="4641" width="7.140625" style="142" customWidth="1"/>
    <col min="4642" max="4642" width="14.42578125" style="142" customWidth="1"/>
    <col min="4643" max="4643" width="17.5703125" style="142" customWidth="1"/>
    <col min="4644" max="4644" width="14.42578125" style="142" customWidth="1"/>
    <col min="4645" max="4645" width="17.7109375" style="142" customWidth="1"/>
    <col min="4646" max="4864" width="9.140625" style="142"/>
    <col min="4865" max="4865" width="5.7109375" style="142" customWidth="1"/>
    <col min="4866" max="4866" width="9.7109375" style="142" customWidth="1"/>
    <col min="4867" max="4867" width="42.85546875" style="142" customWidth="1"/>
    <col min="4868" max="4868" width="33" style="142" customWidth="1"/>
    <col min="4869" max="4869" width="18.7109375" style="142" customWidth="1"/>
    <col min="4870" max="4870" width="19.140625" style="142" customWidth="1"/>
    <col min="4871" max="4871" width="10.85546875" style="142" customWidth="1"/>
    <col min="4872" max="4872" width="12" style="142" customWidth="1"/>
    <col min="4873" max="4873" width="12.5703125" style="142" customWidth="1"/>
    <col min="4874" max="4874" width="16.140625" style="142" customWidth="1"/>
    <col min="4875" max="4875" width="5.5703125" style="142" customWidth="1"/>
    <col min="4876" max="4878" width="0" style="142" hidden="1" customWidth="1"/>
    <col min="4879" max="4879" width="5.7109375" style="142" customWidth="1"/>
    <col min="4880" max="4880" width="9.5703125" style="142" customWidth="1"/>
    <col min="4881" max="4881" width="10" style="142" customWidth="1"/>
    <col min="4882" max="4882" width="13.5703125" style="142" customWidth="1"/>
    <col min="4883" max="4883" width="18.85546875" style="142" customWidth="1"/>
    <col min="4884" max="4884" width="13.5703125" style="142" customWidth="1"/>
    <col min="4885" max="4885" width="18.85546875" style="142" customWidth="1"/>
    <col min="4886" max="4886" width="9.42578125" style="142" customWidth="1"/>
    <col min="4887" max="4887" width="9.5703125" style="142" customWidth="1"/>
    <col min="4888" max="4888" width="10" style="142" customWidth="1"/>
    <col min="4889" max="4889" width="13.5703125" style="142" customWidth="1"/>
    <col min="4890" max="4890" width="18.85546875" style="142" customWidth="1"/>
    <col min="4891" max="4891" width="13.5703125" style="142" customWidth="1"/>
    <col min="4892" max="4892" width="18.85546875" style="142" customWidth="1"/>
    <col min="4893" max="4893" width="5.7109375" style="142" customWidth="1"/>
    <col min="4894" max="4894" width="17.5703125" style="142" customWidth="1"/>
    <col min="4895" max="4895" width="14.28515625" style="142" customWidth="1"/>
    <col min="4896" max="4896" width="17.7109375" style="142" customWidth="1"/>
    <col min="4897" max="4897" width="7.140625" style="142" customWidth="1"/>
    <col min="4898" max="4898" width="14.42578125" style="142" customWidth="1"/>
    <col min="4899" max="4899" width="17.5703125" style="142" customWidth="1"/>
    <col min="4900" max="4900" width="14.42578125" style="142" customWidth="1"/>
    <col min="4901" max="4901" width="17.7109375" style="142" customWidth="1"/>
    <col min="4902" max="5120" width="9.140625" style="142"/>
    <col min="5121" max="5121" width="5.7109375" style="142" customWidth="1"/>
    <col min="5122" max="5122" width="9.7109375" style="142" customWidth="1"/>
    <col min="5123" max="5123" width="42.85546875" style="142" customWidth="1"/>
    <col min="5124" max="5124" width="33" style="142" customWidth="1"/>
    <col min="5125" max="5125" width="18.7109375" style="142" customWidth="1"/>
    <col min="5126" max="5126" width="19.140625" style="142" customWidth="1"/>
    <col min="5127" max="5127" width="10.85546875" style="142" customWidth="1"/>
    <col min="5128" max="5128" width="12" style="142" customWidth="1"/>
    <col min="5129" max="5129" width="12.5703125" style="142" customWidth="1"/>
    <col min="5130" max="5130" width="16.140625" style="142" customWidth="1"/>
    <col min="5131" max="5131" width="5.5703125" style="142" customWidth="1"/>
    <col min="5132" max="5134" width="0" style="142" hidden="1" customWidth="1"/>
    <col min="5135" max="5135" width="5.7109375" style="142" customWidth="1"/>
    <col min="5136" max="5136" width="9.5703125" style="142" customWidth="1"/>
    <col min="5137" max="5137" width="10" style="142" customWidth="1"/>
    <col min="5138" max="5138" width="13.5703125" style="142" customWidth="1"/>
    <col min="5139" max="5139" width="18.85546875" style="142" customWidth="1"/>
    <col min="5140" max="5140" width="13.5703125" style="142" customWidth="1"/>
    <col min="5141" max="5141" width="18.85546875" style="142" customWidth="1"/>
    <col min="5142" max="5142" width="9.42578125" style="142" customWidth="1"/>
    <col min="5143" max="5143" width="9.5703125" style="142" customWidth="1"/>
    <col min="5144" max="5144" width="10" style="142" customWidth="1"/>
    <col min="5145" max="5145" width="13.5703125" style="142" customWidth="1"/>
    <col min="5146" max="5146" width="18.85546875" style="142" customWidth="1"/>
    <col min="5147" max="5147" width="13.5703125" style="142" customWidth="1"/>
    <col min="5148" max="5148" width="18.85546875" style="142" customWidth="1"/>
    <col min="5149" max="5149" width="5.7109375" style="142" customWidth="1"/>
    <col min="5150" max="5150" width="17.5703125" style="142" customWidth="1"/>
    <col min="5151" max="5151" width="14.28515625" style="142" customWidth="1"/>
    <col min="5152" max="5152" width="17.7109375" style="142" customWidth="1"/>
    <col min="5153" max="5153" width="7.140625" style="142" customWidth="1"/>
    <col min="5154" max="5154" width="14.42578125" style="142" customWidth="1"/>
    <col min="5155" max="5155" width="17.5703125" style="142" customWidth="1"/>
    <col min="5156" max="5156" width="14.42578125" style="142" customWidth="1"/>
    <col min="5157" max="5157" width="17.7109375" style="142" customWidth="1"/>
    <col min="5158" max="5376" width="9.140625" style="142"/>
    <col min="5377" max="5377" width="5.7109375" style="142" customWidth="1"/>
    <col min="5378" max="5378" width="9.7109375" style="142" customWidth="1"/>
    <col min="5379" max="5379" width="42.85546875" style="142" customWidth="1"/>
    <col min="5380" max="5380" width="33" style="142" customWidth="1"/>
    <col min="5381" max="5381" width="18.7109375" style="142" customWidth="1"/>
    <col min="5382" max="5382" width="19.140625" style="142" customWidth="1"/>
    <col min="5383" max="5383" width="10.85546875" style="142" customWidth="1"/>
    <col min="5384" max="5384" width="12" style="142" customWidth="1"/>
    <col min="5385" max="5385" width="12.5703125" style="142" customWidth="1"/>
    <col min="5386" max="5386" width="16.140625" style="142" customWidth="1"/>
    <col min="5387" max="5387" width="5.5703125" style="142" customWidth="1"/>
    <col min="5388" max="5390" width="0" style="142" hidden="1" customWidth="1"/>
    <col min="5391" max="5391" width="5.7109375" style="142" customWidth="1"/>
    <col min="5392" max="5392" width="9.5703125" style="142" customWidth="1"/>
    <col min="5393" max="5393" width="10" style="142" customWidth="1"/>
    <col min="5394" max="5394" width="13.5703125" style="142" customWidth="1"/>
    <col min="5395" max="5395" width="18.85546875" style="142" customWidth="1"/>
    <col min="5396" max="5396" width="13.5703125" style="142" customWidth="1"/>
    <col min="5397" max="5397" width="18.85546875" style="142" customWidth="1"/>
    <col min="5398" max="5398" width="9.42578125" style="142" customWidth="1"/>
    <col min="5399" max="5399" width="9.5703125" style="142" customWidth="1"/>
    <col min="5400" max="5400" width="10" style="142" customWidth="1"/>
    <col min="5401" max="5401" width="13.5703125" style="142" customWidth="1"/>
    <col min="5402" max="5402" width="18.85546875" style="142" customWidth="1"/>
    <col min="5403" max="5403" width="13.5703125" style="142" customWidth="1"/>
    <col min="5404" max="5404" width="18.85546875" style="142" customWidth="1"/>
    <col min="5405" max="5405" width="5.7109375" style="142" customWidth="1"/>
    <col min="5406" max="5406" width="17.5703125" style="142" customWidth="1"/>
    <col min="5407" max="5407" width="14.28515625" style="142" customWidth="1"/>
    <col min="5408" max="5408" width="17.7109375" style="142" customWidth="1"/>
    <col min="5409" max="5409" width="7.140625" style="142" customWidth="1"/>
    <col min="5410" max="5410" width="14.42578125" style="142" customWidth="1"/>
    <col min="5411" max="5411" width="17.5703125" style="142" customWidth="1"/>
    <col min="5412" max="5412" width="14.42578125" style="142" customWidth="1"/>
    <col min="5413" max="5413" width="17.7109375" style="142" customWidth="1"/>
    <col min="5414" max="5632" width="9.140625" style="142"/>
    <col min="5633" max="5633" width="5.7109375" style="142" customWidth="1"/>
    <col min="5634" max="5634" width="9.7109375" style="142" customWidth="1"/>
    <col min="5635" max="5635" width="42.85546875" style="142" customWidth="1"/>
    <col min="5636" max="5636" width="33" style="142" customWidth="1"/>
    <col min="5637" max="5637" width="18.7109375" style="142" customWidth="1"/>
    <col min="5638" max="5638" width="19.140625" style="142" customWidth="1"/>
    <col min="5639" max="5639" width="10.85546875" style="142" customWidth="1"/>
    <col min="5640" max="5640" width="12" style="142" customWidth="1"/>
    <col min="5641" max="5641" width="12.5703125" style="142" customWidth="1"/>
    <col min="5642" max="5642" width="16.140625" style="142" customWidth="1"/>
    <col min="5643" max="5643" width="5.5703125" style="142" customWidth="1"/>
    <col min="5644" max="5646" width="0" style="142" hidden="1" customWidth="1"/>
    <col min="5647" max="5647" width="5.7109375" style="142" customWidth="1"/>
    <col min="5648" max="5648" width="9.5703125" style="142" customWidth="1"/>
    <col min="5649" max="5649" width="10" style="142" customWidth="1"/>
    <col min="5650" max="5650" width="13.5703125" style="142" customWidth="1"/>
    <col min="5651" max="5651" width="18.85546875" style="142" customWidth="1"/>
    <col min="5652" max="5652" width="13.5703125" style="142" customWidth="1"/>
    <col min="5653" max="5653" width="18.85546875" style="142" customWidth="1"/>
    <col min="5654" max="5654" width="9.42578125" style="142" customWidth="1"/>
    <col min="5655" max="5655" width="9.5703125" style="142" customWidth="1"/>
    <col min="5656" max="5656" width="10" style="142" customWidth="1"/>
    <col min="5657" max="5657" width="13.5703125" style="142" customWidth="1"/>
    <col min="5658" max="5658" width="18.85546875" style="142" customWidth="1"/>
    <col min="5659" max="5659" width="13.5703125" style="142" customWidth="1"/>
    <col min="5660" max="5660" width="18.85546875" style="142" customWidth="1"/>
    <col min="5661" max="5661" width="5.7109375" style="142" customWidth="1"/>
    <col min="5662" max="5662" width="17.5703125" style="142" customWidth="1"/>
    <col min="5663" max="5663" width="14.28515625" style="142" customWidth="1"/>
    <col min="5664" max="5664" width="17.7109375" style="142" customWidth="1"/>
    <col min="5665" max="5665" width="7.140625" style="142" customWidth="1"/>
    <col min="5666" max="5666" width="14.42578125" style="142" customWidth="1"/>
    <col min="5667" max="5667" width="17.5703125" style="142" customWidth="1"/>
    <col min="5668" max="5668" width="14.42578125" style="142" customWidth="1"/>
    <col min="5669" max="5669" width="17.7109375" style="142" customWidth="1"/>
    <col min="5670" max="5888" width="9.140625" style="142"/>
    <col min="5889" max="5889" width="5.7109375" style="142" customWidth="1"/>
    <col min="5890" max="5890" width="9.7109375" style="142" customWidth="1"/>
    <col min="5891" max="5891" width="42.85546875" style="142" customWidth="1"/>
    <col min="5892" max="5892" width="33" style="142" customWidth="1"/>
    <col min="5893" max="5893" width="18.7109375" style="142" customWidth="1"/>
    <col min="5894" max="5894" width="19.140625" style="142" customWidth="1"/>
    <col min="5895" max="5895" width="10.85546875" style="142" customWidth="1"/>
    <col min="5896" max="5896" width="12" style="142" customWidth="1"/>
    <col min="5897" max="5897" width="12.5703125" style="142" customWidth="1"/>
    <col min="5898" max="5898" width="16.140625" style="142" customWidth="1"/>
    <col min="5899" max="5899" width="5.5703125" style="142" customWidth="1"/>
    <col min="5900" max="5902" width="0" style="142" hidden="1" customWidth="1"/>
    <col min="5903" max="5903" width="5.7109375" style="142" customWidth="1"/>
    <col min="5904" max="5904" width="9.5703125" style="142" customWidth="1"/>
    <col min="5905" max="5905" width="10" style="142" customWidth="1"/>
    <col min="5906" max="5906" width="13.5703125" style="142" customWidth="1"/>
    <col min="5907" max="5907" width="18.85546875" style="142" customWidth="1"/>
    <col min="5908" max="5908" width="13.5703125" style="142" customWidth="1"/>
    <col min="5909" max="5909" width="18.85546875" style="142" customWidth="1"/>
    <col min="5910" max="5910" width="9.42578125" style="142" customWidth="1"/>
    <col min="5911" max="5911" width="9.5703125" style="142" customWidth="1"/>
    <col min="5912" max="5912" width="10" style="142" customWidth="1"/>
    <col min="5913" max="5913" width="13.5703125" style="142" customWidth="1"/>
    <col min="5914" max="5914" width="18.85546875" style="142" customWidth="1"/>
    <col min="5915" max="5915" width="13.5703125" style="142" customWidth="1"/>
    <col min="5916" max="5916" width="18.85546875" style="142" customWidth="1"/>
    <col min="5917" max="5917" width="5.7109375" style="142" customWidth="1"/>
    <col min="5918" max="5918" width="17.5703125" style="142" customWidth="1"/>
    <col min="5919" max="5919" width="14.28515625" style="142" customWidth="1"/>
    <col min="5920" max="5920" width="17.7109375" style="142" customWidth="1"/>
    <col min="5921" max="5921" width="7.140625" style="142" customWidth="1"/>
    <col min="5922" max="5922" width="14.42578125" style="142" customWidth="1"/>
    <col min="5923" max="5923" width="17.5703125" style="142" customWidth="1"/>
    <col min="5924" max="5924" width="14.42578125" style="142" customWidth="1"/>
    <col min="5925" max="5925" width="17.7109375" style="142" customWidth="1"/>
    <col min="5926" max="6144" width="9.140625" style="142"/>
    <col min="6145" max="6145" width="5.7109375" style="142" customWidth="1"/>
    <col min="6146" max="6146" width="9.7109375" style="142" customWidth="1"/>
    <col min="6147" max="6147" width="42.85546875" style="142" customWidth="1"/>
    <col min="6148" max="6148" width="33" style="142" customWidth="1"/>
    <col min="6149" max="6149" width="18.7109375" style="142" customWidth="1"/>
    <col min="6150" max="6150" width="19.140625" style="142" customWidth="1"/>
    <col min="6151" max="6151" width="10.85546875" style="142" customWidth="1"/>
    <col min="6152" max="6152" width="12" style="142" customWidth="1"/>
    <col min="6153" max="6153" width="12.5703125" style="142" customWidth="1"/>
    <col min="6154" max="6154" width="16.140625" style="142" customWidth="1"/>
    <col min="6155" max="6155" width="5.5703125" style="142" customWidth="1"/>
    <col min="6156" max="6158" width="0" style="142" hidden="1" customWidth="1"/>
    <col min="6159" max="6159" width="5.7109375" style="142" customWidth="1"/>
    <col min="6160" max="6160" width="9.5703125" style="142" customWidth="1"/>
    <col min="6161" max="6161" width="10" style="142" customWidth="1"/>
    <col min="6162" max="6162" width="13.5703125" style="142" customWidth="1"/>
    <col min="6163" max="6163" width="18.85546875" style="142" customWidth="1"/>
    <col min="6164" max="6164" width="13.5703125" style="142" customWidth="1"/>
    <col min="6165" max="6165" width="18.85546875" style="142" customWidth="1"/>
    <col min="6166" max="6166" width="9.42578125" style="142" customWidth="1"/>
    <col min="6167" max="6167" width="9.5703125" style="142" customWidth="1"/>
    <col min="6168" max="6168" width="10" style="142" customWidth="1"/>
    <col min="6169" max="6169" width="13.5703125" style="142" customWidth="1"/>
    <col min="6170" max="6170" width="18.85546875" style="142" customWidth="1"/>
    <col min="6171" max="6171" width="13.5703125" style="142" customWidth="1"/>
    <col min="6172" max="6172" width="18.85546875" style="142" customWidth="1"/>
    <col min="6173" max="6173" width="5.7109375" style="142" customWidth="1"/>
    <col min="6174" max="6174" width="17.5703125" style="142" customWidth="1"/>
    <col min="6175" max="6175" width="14.28515625" style="142" customWidth="1"/>
    <col min="6176" max="6176" width="17.7109375" style="142" customWidth="1"/>
    <col min="6177" max="6177" width="7.140625" style="142" customWidth="1"/>
    <col min="6178" max="6178" width="14.42578125" style="142" customWidth="1"/>
    <col min="6179" max="6179" width="17.5703125" style="142" customWidth="1"/>
    <col min="6180" max="6180" width="14.42578125" style="142" customWidth="1"/>
    <col min="6181" max="6181" width="17.7109375" style="142" customWidth="1"/>
    <col min="6182" max="6400" width="9.140625" style="142"/>
    <col min="6401" max="6401" width="5.7109375" style="142" customWidth="1"/>
    <col min="6402" max="6402" width="9.7109375" style="142" customWidth="1"/>
    <col min="6403" max="6403" width="42.85546875" style="142" customWidth="1"/>
    <col min="6404" max="6404" width="33" style="142" customWidth="1"/>
    <col min="6405" max="6405" width="18.7109375" style="142" customWidth="1"/>
    <col min="6406" max="6406" width="19.140625" style="142" customWidth="1"/>
    <col min="6407" max="6407" width="10.85546875" style="142" customWidth="1"/>
    <col min="6408" max="6408" width="12" style="142" customWidth="1"/>
    <col min="6409" max="6409" width="12.5703125" style="142" customWidth="1"/>
    <col min="6410" max="6410" width="16.140625" style="142" customWidth="1"/>
    <col min="6411" max="6411" width="5.5703125" style="142" customWidth="1"/>
    <col min="6412" max="6414" width="0" style="142" hidden="1" customWidth="1"/>
    <col min="6415" max="6415" width="5.7109375" style="142" customWidth="1"/>
    <col min="6416" max="6416" width="9.5703125" style="142" customWidth="1"/>
    <col min="6417" max="6417" width="10" style="142" customWidth="1"/>
    <col min="6418" max="6418" width="13.5703125" style="142" customWidth="1"/>
    <col min="6419" max="6419" width="18.85546875" style="142" customWidth="1"/>
    <col min="6420" max="6420" width="13.5703125" style="142" customWidth="1"/>
    <col min="6421" max="6421" width="18.85546875" style="142" customWidth="1"/>
    <col min="6422" max="6422" width="9.42578125" style="142" customWidth="1"/>
    <col min="6423" max="6423" width="9.5703125" style="142" customWidth="1"/>
    <col min="6424" max="6424" width="10" style="142" customWidth="1"/>
    <col min="6425" max="6425" width="13.5703125" style="142" customWidth="1"/>
    <col min="6426" max="6426" width="18.85546875" style="142" customWidth="1"/>
    <col min="6427" max="6427" width="13.5703125" style="142" customWidth="1"/>
    <col min="6428" max="6428" width="18.85546875" style="142" customWidth="1"/>
    <col min="6429" max="6429" width="5.7109375" style="142" customWidth="1"/>
    <col min="6430" max="6430" width="17.5703125" style="142" customWidth="1"/>
    <col min="6431" max="6431" width="14.28515625" style="142" customWidth="1"/>
    <col min="6432" max="6432" width="17.7109375" style="142" customWidth="1"/>
    <col min="6433" max="6433" width="7.140625" style="142" customWidth="1"/>
    <col min="6434" max="6434" width="14.42578125" style="142" customWidth="1"/>
    <col min="6435" max="6435" width="17.5703125" style="142" customWidth="1"/>
    <col min="6436" max="6436" width="14.42578125" style="142" customWidth="1"/>
    <col min="6437" max="6437" width="17.7109375" style="142" customWidth="1"/>
    <col min="6438" max="6656" width="9.140625" style="142"/>
    <col min="6657" max="6657" width="5.7109375" style="142" customWidth="1"/>
    <col min="6658" max="6658" width="9.7109375" style="142" customWidth="1"/>
    <col min="6659" max="6659" width="42.85546875" style="142" customWidth="1"/>
    <col min="6660" max="6660" width="33" style="142" customWidth="1"/>
    <col min="6661" max="6661" width="18.7109375" style="142" customWidth="1"/>
    <col min="6662" max="6662" width="19.140625" style="142" customWidth="1"/>
    <col min="6663" max="6663" width="10.85546875" style="142" customWidth="1"/>
    <col min="6664" max="6664" width="12" style="142" customWidth="1"/>
    <col min="6665" max="6665" width="12.5703125" style="142" customWidth="1"/>
    <col min="6666" max="6666" width="16.140625" style="142" customWidth="1"/>
    <col min="6667" max="6667" width="5.5703125" style="142" customWidth="1"/>
    <col min="6668" max="6670" width="0" style="142" hidden="1" customWidth="1"/>
    <col min="6671" max="6671" width="5.7109375" style="142" customWidth="1"/>
    <col min="6672" max="6672" width="9.5703125" style="142" customWidth="1"/>
    <col min="6673" max="6673" width="10" style="142" customWidth="1"/>
    <col min="6674" max="6674" width="13.5703125" style="142" customWidth="1"/>
    <col min="6675" max="6675" width="18.85546875" style="142" customWidth="1"/>
    <col min="6676" max="6676" width="13.5703125" style="142" customWidth="1"/>
    <col min="6677" max="6677" width="18.85546875" style="142" customWidth="1"/>
    <col min="6678" max="6678" width="9.42578125" style="142" customWidth="1"/>
    <col min="6679" max="6679" width="9.5703125" style="142" customWidth="1"/>
    <col min="6680" max="6680" width="10" style="142" customWidth="1"/>
    <col min="6681" max="6681" width="13.5703125" style="142" customWidth="1"/>
    <col min="6682" max="6682" width="18.85546875" style="142" customWidth="1"/>
    <col min="6683" max="6683" width="13.5703125" style="142" customWidth="1"/>
    <col min="6684" max="6684" width="18.85546875" style="142" customWidth="1"/>
    <col min="6685" max="6685" width="5.7109375" style="142" customWidth="1"/>
    <col min="6686" max="6686" width="17.5703125" style="142" customWidth="1"/>
    <col min="6687" max="6687" width="14.28515625" style="142" customWidth="1"/>
    <col min="6688" max="6688" width="17.7109375" style="142" customWidth="1"/>
    <col min="6689" max="6689" width="7.140625" style="142" customWidth="1"/>
    <col min="6690" max="6690" width="14.42578125" style="142" customWidth="1"/>
    <col min="6691" max="6691" width="17.5703125" style="142" customWidth="1"/>
    <col min="6692" max="6692" width="14.42578125" style="142" customWidth="1"/>
    <col min="6693" max="6693" width="17.7109375" style="142" customWidth="1"/>
    <col min="6694" max="6912" width="9.140625" style="142"/>
    <col min="6913" max="6913" width="5.7109375" style="142" customWidth="1"/>
    <col min="6914" max="6914" width="9.7109375" style="142" customWidth="1"/>
    <col min="6915" max="6915" width="42.85546875" style="142" customWidth="1"/>
    <col min="6916" max="6916" width="33" style="142" customWidth="1"/>
    <col min="6917" max="6917" width="18.7109375" style="142" customWidth="1"/>
    <col min="6918" max="6918" width="19.140625" style="142" customWidth="1"/>
    <col min="6919" max="6919" width="10.85546875" style="142" customWidth="1"/>
    <col min="6920" max="6920" width="12" style="142" customWidth="1"/>
    <col min="6921" max="6921" width="12.5703125" style="142" customWidth="1"/>
    <col min="6922" max="6922" width="16.140625" style="142" customWidth="1"/>
    <col min="6923" max="6923" width="5.5703125" style="142" customWidth="1"/>
    <col min="6924" max="6926" width="0" style="142" hidden="1" customWidth="1"/>
    <col min="6927" max="6927" width="5.7109375" style="142" customWidth="1"/>
    <col min="6928" max="6928" width="9.5703125" style="142" customWidth="1"/>
    <col min="6929" max="6929" width="10" style="142" customWidth="1"/>
    <col min="6930" max="6930" width="13.5703125" style="142" customWidth="1"/>
    <col min="6931" max="6931" width="18.85546875" style="142" customWidth="1"/>
    <col min="6932" max="6932" width="13.5703125" style="142" customWidth="1"/>
    <col min="6933" max="6933" width="18.85546875" style="142" customWidth="1"/>
    <col min="6934" max="6934" width="9.42578125" style="142" customWidth="1"/>
    <col min="6935" max="6935" width="9.5703125" style="142" customWidth="1"/>
    <col min="6936" max="6936" width="10" style="142" customWidth="1"/>
    <col min="6937" max="6937" width="13.5703125" style="142" customWidth="1"/>
    <col min="6938" max="6938" width="18.85546875" style="142" customWidth="1"/>
    <col min="6939" max="6939" width="13.5703125" style="142" customWidth="1"/>
    <col min="6940" max="6940" width="18.85546875" style="142" customWidth="1"/>
    <col min="6941" max="6941" width="5.7109375" style="142" customWidth="1"/>
    <col min="6942" max="6942" width="17.5703125" style="142" customWidth="1"/>
    <col min="6943" max="6943" width="14.28515625" style="142" customWidth="1"/>
    <col min="6944" max="6944" width="17.7109375" style="142" customWidth="1"/>
    <col min="6945" max="6945" width="7.140625" style="142" customWidth="1"/>
    <col min="6946" max="6946" width="14.42578125" style="142" customWidth="1"/>
    <col min="6947" max="6947" width="17.5703125" style="142" customWidth="1"/>
    <col min="6948" max="6948" width="14.42578125" style="142" customWidth="1"/>
    <col min="6949" max="6949" width="17.7109375" style="142" customWidth="1"/>
    <col min="6950" max="7168" width="9.140625" style="142"/>
    <col min="7169" max="7169" width="5.7109375" style="142" customWidth="1"/>
    <col min="7170" max="7170" width="9.7109375" style="142" customWidth="1"/>
    <col min="7171" max="7171" width="42.85546875" style="142" customWidth="1"/>
    <col min="7172" max="7172" width="33" style="142" customWidth="1"/>
    <col min="7173" max="7173" width="18.7109375" style="142" customWidth="1"/>
    <col min="7174" max="7174" width="19.140625" style="142" customWidth="1"/>
    <col min="7175" max="7175" width="10.85546875" style="142" customWidth="1"/>
    <col min="7176" max="7176" width="12" style="142" customWidth="1"/>
    <col min="7177" max="7177" width="12.5703125" style="142" customWidth="1"/>
    <col min="7178" max="7178" width="16.140625" style="142" customWidth="1"/>
    <col min="7179" max="7179" width="5.5703125" style="142" customWidth="1"/>
    <col min="7180" max="7182" width="0" style="142" hidden="1" customWidth="1"/>
    <col min="7183" max="7183" width="5.7109375" style="142" customWidth="1"/>
    <col min="7184" max="7184" width="9.5703125" style="142" customWidth="1"/>
    <col min="7185" max="7185" width="10" style="142" customWidth="1"/>
    <col min="7186" max="7186" width="13.5703125" style="142" customWidth="1"/>
    <col min="7187" max="7187" width="18.85546875" style="142" customWidth="1"/>
    <col min="7188" max="7188" width="13.5703125" style="142" customWidth="1"/>
    <col min="7189" max="7189" width="18.85546875" style="142" customWidth="1"/>
    <col min="7190" max="7190" width="9.42578125" style="142" customWidth="1"/>
    <col min="7191" max="7191" width="9.5703125" style="142" customWidth="1"/>
    <col min="7192" max="7192" width="10" style="142" customWidth="1"/>
    <col min="7193" max="7193" width="13.5703125" style="142" customWidth="1"/>
    <col min="7194" max="7194" width="18.85546875" style="142" customWidth="1"/>
    <col min="7195" max="7195" width="13.5703125" style="142" customWidth="1"/>
    <col min="7196" max="7196" width="18.85546875" style="142" customWidth="1"/>
    <col min="7197" max="7197" width="5.7109375" style="142" customWidth="1"/>
    <col min="7198" max="7198" width="17.5703125" style="142" customWidth="1"/>
    <col min="7199" max="7199" width="14.28515625" style="142" customWidth="1"/>
    <col min="7200" max="7200" width="17.7109375" style="142" customWidth="1"/>
    <col min="7201" max="7201" width="7.140625" style="142" customWidth="1"/>
    <col min="7202" max="7202" width="14.42578125" style="142" customWidth="1"/>
    <col min="7203" max="7203" width="17.5703125" style="142" customWidth="1"/>
    <col min="7204" max="7204" width="14.42578125" style="142" customWidth="1"/>
    <col min="7205" max="7205" width="17.7109375" style="142" customWidth="1"/>
    <col min="7206" max="7424" width="9.140625" style="142"/>
    <col min="7425" max="7425" width="5.7109375" style="142" customWidth="1"/>
    <col min="7426" max="7426" width="9.7109375" style="142" customWidth="1"/>
    <col min="7427" max="7427" width="42.85546875" style="142" customWidth="1"/>
    <col min="7428" max="7428" width="33" style="142" customWidth="1"/>
    <col min="7429" max="7429" width="18.7109375" style="142" customWidth="1"/>
    <col min="7430" max="7430" width="19.140625" style="142" customWidth="1"/>
    <col min="7431" max="7431" width="10.85546875" style="142" customWidth="1"/>
    <col min="7432" max="7432" width="12" style="142" customWidth="1"/>
    <col min="7433" max="7433" width="12.5703125" style="142" customWidth="1"/>
    <col min="7434" max="7434" width="16.140625" style="142" customWidth="1"/>
    <col min="7435" max="7435" width="5.5703125" style="142" customWidth="1"/>
    <col min="7436" max="7438" width="0" style="142" hidden="1" customWidth="1"/>
    <col min="7439" max="7439" width="5.7109375" style="142" customWidth="1"/>
    <col min="7440" max="7440" width="9.5703125" style="142" customWidth="1"/>
    <col min="7441" max="7441" width="10" style="142" customWidth="1"/>
    <col min="7442" max="7442" width="13.5703125" style="142" customWidth="1"/>
    <col min="7443" max="7443" width="18.85546875" style="142" customWidth="1"/>
    <col min="7444" max="7444" width="13.5703125" style="142" customWidth="1"/>
    <col min="7445" max="7445" width="18.85546875" style="142" customWidth="1"/>
    <col min="7446" max="7446" width="9.42578125" style="142" customWidth="1"/>
    <col min="7447" max="7447" width="9.5703125" style="142" customWidth="1"/>
    <col min="7448" max="7448" width="10" style="142" customWidth="1"/>
    <col min="7449" max="7449" width="13.5703125" style="142" customWidth="1"/>
    <col min="7450" max="7450" width="18.85546875" style="142" customWidth="1"/>
    <col min="7451" max="7451" width="13.5703125" style="142" customWidth="1"/>
    <col min="7452" max="7452" width="18.85546875" style="142" customWidth="1"/>
    <col min="7453" max="7453" width="5.7109375" style="142" customWidth="1"/>
    <col min="7454" max="7454" width="17.5703125" style="142" customWidth="1"/>
    <col min="7455" max="7455" width="14.28515625" style="142" customWidth="1"/>
    <col min="7456" max="7456" width="17.7109375" style="142" customWidth="1"/>
    <col min="7457" max="7457" width="7.140625" style="142" customWidth="1"/>
    <col min="7458" max="7458" width="14.42578125" style="142" customWidth="1"/>
    <col min="7459" max="7459" width="17.5703125" style="142" customWidth="1"/>
    <col min="7460" max="7460" width="14.42578125" style="142" customWidth="1"/>
    <col min="7461" max="7461" width="17.7109375" style="142" customWidth="1"/>
    <col min="7462" max="7680" width="9.140625" style="142"/>
    <col min="7681" max="7681" width="5.7109375" style="142" customWidth="1"/>
    <col min="7682" max="7682" width="9.7109375" style="142" customWidth="1"/>
    <col min="7683" max="7683" width="42.85546875" style="142" customWidth="1"/>
    <col min="7684" max="7684" width="33" style="142" customWidth="1"/>
    <col min="7685" max="7685" width="18.7109375" style="142" customWidth="1"/>
    <col min="7686" max="7686" width="19.140625" style="142" customWidth="1"/>
    <col min="7687" max="7687" width="10.85546875" style="142" customWidth="1"/>
    <col min="7688" max="7688" width="12" style="142" customWidth="1"/>
    <col min="7689" max="7689" width="12.5703125" style="142" customWidth="1"/>
    <col min="7690" max="7690" width="16.140625" style="142" customWidth="1"/>
    <col min="7691" max="7691" width="5.5703125" style="142" customWidth="1"/>
    <col min="7692" max="7694" width="0" style="142" hidden="1" customWidth="1"/>
    <col min="7695" max="7695" width="5.7109375" style="142" customWidth="1"/>
    <col min="7696" max="7696" width="9.5703125" style="142" customWidth="1"/>
    <col min="7697" max="7697" width="10" style="142" customWidth="1"/>
    <col min="7698" max="7698" width="13.5703125" style="142" customWidth="1"/>
    <col min="7699" max="7699" width="18.85546875" style="142" customWidth="1"/>
    <col min="7700" max="7700" width="13.5703125" style="142" customWidth="1"/>
    <col min="7701" max="7701" width="18.85546875" style="142" customWidth="1"/>
    <col min="7702" max="7702" width="9.42578125" style="142" customWidth="1"/>
    <col min="7703" max="7703" width="9.5703125" style="142" customWidth="1"/>
    <col min="7704" max="7704" width="10" style="142" customWidth="1"/>
    <col min="7705" max="7705" width="13.5703125" style="142" customWidth="1"/>
    <col min="7706" max="7706" width="18.85546875" style="142" customWidth="1"/>
    <col min="7707" max="7707" width="13.5703125" style="142" customWidth="1"/>
    <col min="7708" max="7708" width="18.85546875" style="142" customWidth="1"/>
    <col min="7709" max="7709" width="5.7109375" style="142" customWidth="1"/>
    <col min="7710" max="7710" width="17.5703125" style="142" customWidth="1"/>
    <col min="7711" max="7711" width="14.28515625" style="142" customWidth="1"/>
    <col min="7712" max="7712" width="17.7109375" style="142" customWidth="1"/>
    <col min="7713" max="7713" width="7.140625" style="142" customWidth="1"/>
    <col min="7714" max="7714" width="14.42578125" style="142" customWidth="1"/>
    <col min="7715" max="7715" width="17.5703125" style="142" customWidth="1"/>
    <col min="7716" max="7716" width="14.42578125" style="142" customWidth="1"/>
    <col min="7717" max="7717" width="17.7109375" style="142" customWidth="1"/>
    <col min="7718" max="7936" width="9.140625" style="142"/>
    <col min="7937" max="7937" width="5.7109375" style="142" customWidth="1"/>
    <col min="7938" max="7938" width="9.7109375" style="142" customWidth="1"/>
    <col min="7939" max="7939" width="42.85546875" style="142" customWidth="1"/>
    <col min="7940" max="7940" width="33" style="142" customWidth="1"/>
    <col min="7941" max="7941" width="18.7109375" style="142" customWidth="1"/>
    <col min="7942" max="7942" width="19.140625" style="142" customWidth="1"/>
    <col min="7943" max="7943" width="10.85546875" style="142" customWidth="1"/>
    <col min="7944" max="7944" width="12" style="142" customWidth="1"/>
    <col min="7945" max="7945" width="12.5703125" style="142" customWidth="1"/>
    <col min="7946" max="7946" width="16.140625" style="142" customWidth="1"/>
    <col min="7947" max="7947" width="5.5703125" style="142" customWidth="1"/>
    <col min="7948" max="7950" width="0" style="142" hidden="1" customWidth="1"/>
    <col min="7951" max="7951" width="5.7109375" style="142" customWidth="1"/>
    <col min="7952" max="7952" width="9.5703125" style="142" customWidth="1"/>
    <col min="7953" max="7953" width="10" style="142" customWidth="1"/>
    <col min="7954" max="7954" width="13.5703125" style="142" customWidth="1"/>
    <col min="7955" max="7955" width="18.85546875" style="142" customWidth="1"/>
    <col min="7956" max="7956" width="13.5703125" style="142" customWidth="1"/>
    <col min="7957" max="7957" width="18.85546875" style="142" customWidth="1"/>
    <col min="7958" max="7958" width="9.42578125" style="142" customWidth="1"/>
    <col min="7959" max="7959" width="9.5703125" style="142" customWidth="1"/>
    <col min="7960" max="7960" width="10" style="142" customWidth="1"/>
    <col min="7961" max="7961" width="13.5703125" style="142" customWidth="1"/>
    <col min="7962" max="7962" width="18.85546875" style="142" customWidth="1"/>
    <col min="7963" max="7963" width="13.5703125" style="142" customWidth="1"/>
    <col min="7964" max="7964" width="18.85546875" style="142" customWidth="1"/>
    <col min="7965" max="7965" width="5.7109375" style="142" customWidth="1"/>
    <col min="7966" max="7966" width="17.5703125" style="142" customWidth="1"/>
    <col min="7967" max="7967" width="14.28515625" style="142" customWidth="1"/>
    <col min="7968" max="7968" width="17.7109375" style="142" customWidth="1"/>
    <col min="7969" max="7969" width="7.140625" style="142" customWidth="1"/>
    <col min="7970" max="7970" width="14.42578125" style="142" customWidth="1"/>
    <col min="7971" max="7971" width="17.5703125" style="142" customWidth="1"/>
    <col min="7972" max="7972" width="14.42578125" style="142" customWidth="1"/>
    <col min="7973" max="7973" width="17.7109375" style="142" customWidth="1"/>
    <col min="7974" max="8192" width="9.140625" style="142"/>
    <col min="8193" max="8193" width="5.7109375" style="142" customWidth="1"/>
    <col min="8194" max="8194" width="9.7109375" style="142" customWidth="1"/>
    <col min="8195" max="8195" width="42.85546875" style="142" customWidth="1"/>
    <col min="8196" max="8196" width="33" style="142" customWidth="1"/>
    <col min="8197" max="8197" width="18.7109375" style="142" customWidth="1"/>
    <col min="8198" max="8198" width="19.140625" style="142" customWidth="1"/>
    <col min="8199" max="8199" width="10.85546875" style="142" customWidth="1"/>
    <col min="8200" max="8200" width="12" style="142" customWidth="1"/>
    <col min="8201" max="8201" width="12.5703125" style="142" customWidth="1"/>
    <col min="8202" max="8202" width="16.140625" style="142" customWidth="1"/>
    <col min="8203" max="8203" width="5.5703125" style="142" customWidth="1"/>
    <col min="8204" max="8206" width="0" style="142" hidden="1" customWidth="1"/>
    <col min="8207" max="8207" width="5.7109375" style="142" customWidth="1"/>
    <col min="8208" max="8208" width="9.5703125" style="142" customWidth="1"/>
    <col min="8209" max="8209" width="10" style="142" customWidth="1"/>
    <col min="8210" max="8210" width="13.5703125" style="142" customWidth="1"/>
    <col min="8211" max="8211" width="18.85546875" style="142" customWidth="1"/>
    <col min="8212" max="8212" width="13.5703125" style="142" customWidth="1"/>
    <col min="8213" max="8213" width="18.85546875" style="142" customWidth="1"/>
    <col min="8214" max="8214" width="9.42578125" style="142" customWidth="1"/>
    <col min="8215" max="8215" width="9.5703125" style="142" customWidth="1"/>
    <col min="8216" max="8216" width="10" style="142" customWidth="1"/>
    <col min="8217" max="8217" width="13.5703125" style="142" customWidth="1"/>
    <col min="8218" max="8218" width="18.85546875" style="142" customWidth="1"/>
    <col min="8219" max="8219" width="13.5703125" style="142" customWidth="1"/>
    <col min="8220" max="8220" width="18.85546875" style="142" customWidth="1"/>
    <col min="8221" max="8221" width="5.7109375" style="142" customWidth="1"/>
    <col min="8222" max="8222" width="17.5703125" style="142" customWidth="1"/>
    <col min="8223" max="8223" width="14.28515625" style="142" customWidth="1"/>
    <col min="8224" max="8224" width="17.7109375" style="142" customWidth="1"/>
    <col min="8225" max="8225" width="7.140625" style="142" customWidth="1"/>
    <col min="8226" max="8226" width="14.42578125" style="142" customWidth="1"/>
    <col min="8227" max="8227" width="17.5703125" style="142" customWidth="1"/>
    <col min="8228" max="8228" width="14.42578125" style="142" customWidth="1"/>
    <col min="8229" max="8229" width="17.7109375" style="142" customWidth="1"/>
    <col min="8230" max="8448" width="9.140625" style="142"/>
    <col min="8449" max="8449" width="5.7109375" style="142" customWidth="1"/>
    <col min="8450" max="8450" width="9.7109375" style="142" customWidth="1"/>
    <col min="8451" max="8451" width="42.85546875" style="142" customWidth="1"/>
    <col min="8452" max="8452" width="33" style="142" customWidth="1"/>
    <col min="8453" max="8453" width="18.7109375" style="142" customWidth="1"/>
    <col min="8454" max="8454" width="19.140625" style="142" customWidth="1"/>
    <col min="8455" max="8455" width="10.85546875" style="142" customWidth="1"/>
    <col min="8456" max="8456" width="12" style="142" customWidth="1"/>
    <col min="8457" max="8457" width="12.5703125" style="142" customWidth="1"/>
    <col min="8458" max="8458" width="16.140625" style="142" customWidth="1"/>
    <col min="8459" max="8459" width="5.5703125" style="142" customWidth="1"/>
    <col min="8460" max="8462" width="0" style="142" hidden="1" customWidth="1"/>
    <col min="8463" max="8463" width="5.7109375" style="142" customWidth="1"/>
    <col min="8464" max="8464" width="9.5703125" style="142" customWidth="1"/>
    <col min="8465" max="8465" width="10" style="142" customWidth="1"/>
    <col min="8466" max="8466" width="13.5703125" style="142" customWidth="1"/>
    <col min="8467" max="8467" width="18.85546875" style="142" customWidth="1"/>
    <col min="8468" max="8468" width="13.5703125" style="142" customWidth="1"/>
    <col min="8469" max="8469" width="18.85546875" style="142" customWidth="1"/>
    <col min="8470" max="8470" width="9.42578125" style="142" customWidth="1"/>
    <col min="8471" max="8471" width="9.5703125" style="142" customWidth="1"/>
    <col min="8472" max="8472" width="10" style="142" customWidth="1"/>
    <col min="8473" max="8473" width="13.5703125" style="142" customWidth="1"/>
    <col min="8474" max="8474" width="18.85546875" style="142" customWidth="1"/>
    <col min="8475" max="8475" width="13.5703125" style="142" customWidth="1"/>
    <col min="8476" max="8476" width="18.85546875" style="142" customWidth="1"/>
    <col min="8477" max="8477" width="5.7109375" style="142" customWidth="1"/>
    <col min="8478" max="8478" width="17.5703125" style="142" customWidth="1"/>
    <col min="8479" max="8479" width="14.28515625" style="142" customWidth="1"/>
    <col min="8480" max="8480" width="17.7109375" style="142" customWidth="1"/>
    <col min="8481" max="8481" width="7.140625" style="142" customWidth="1"/>
    <col min="8482" max="8482" width="14.42578125" style="142" customWidth="1"/>
    <col min="8483" max="8483" width="17.5703125" style="142" customWidth="1"/>
    <col min="8484" max="8484" width="14.42578125" style="142" customWidth="1"/>
    <col min="8485" max="8485" width="17.7109375" style="142" customWidth="1"/>
    <col min="8486" max="8704" width="9.140625" style="142"/>
    <col min="8705" max="8705" width="5.7109375" style="142" customWidth="1"/>
    <col min="8706" max="8706" width="9.7109375" style="142" customWidth="1"/>
    <col min="8707" max="8707" width="42.85546875" style="142" customWidth="1"/>
    <col min="8708" max="8708" width="33" style="142" customWidth="1"/>
    <col min="8709" max="8709" width="18.7109375" style="142" customWidth="1"/>
    <col min="8710" max="8710" width="19.140625" style="142" customWidth="1"/>
    <col min="8711" max="8711" width="10.85546875" style="142" customWidth="1"/>
    <col min="8712" max="8712" width="12" style="142" customWidth="1"/>
    <col min="8713" max="8713" width="12.5703125" style="142" customWidth="1"/>
    <col min="8714" max="8714" width="16.140625" style="142" customWidth="1"/>
    <col min="8715" max="8715" width="5.5703125" style="142" customWidth="1"/>
    <col min="8716" max="8718" width="0" style="142" hidden="1" customWidth="1"/>
    <col min="8719" max="8719" width="5.7109375" style="142" customWidth="1"/>
    <col min="8720" max="8720" width="9.5703125" style="142" customWidth="1"/>
    <col min="8721" max="8721" width="10" style="142" customWidth="1"/>
    <col min="8722" max="8722" width="13.5703125" style="142" customWidth="1"/>
    <col min="8723" max="8723" width="18.85546875" style="142" customWidth="1"/>
    <col min="8724" max="8724" width="13.5703125" style="142" customWidth="1"/>
    <col min="8725" max="8725" width="18.85546875" style="142" customWidth="1"/>
    <col min="8726" max="8726" width="9.42578125" style="142" customWidth="1"/>
    <col min="8727" max="8727" width="9.5703125" style="142" customWidth="1"/>
    <col min="8728" max="8728" width="10" style="142" customWidth="1"/>
    <col min="8729" max="8729" width="13.5703125" style="142" customWidth="1"/>
    <col min="8730" max="8730" width="18.85546875" style="142" customWidth="1"/>
    <col min="8731" max="8731" width="13.5703125" style="142" customWidth="1"/>
    <col min="8732" max="8732" width="18.85546875" style="142" customWidth="1"/>
    <col min="8733" max="8733" width="5.7109375" style="142" customWidth="1"/>
    <col min="8734" max="8734" width="17.5703125" style="142" customWidth="1"/>
    <col min="8735" max="8735" width="14.28515625" style="142" customWidth="1"/>
    <col min="8736" max="8736" width="17.7109375" style="142" customWidth="1"/>
    <col min="8737" max="8737" width="7.140625" style="142" customWidth="1"/>
    <col min="8738" max="8738" width="14.42578125" style="142" customWidth="1"/>
    <col min="8739" max="8739" width="17.5703125" style="142" customWidth="1"/>
    <col min="8740" max="8740" width="14.42578125" style="142" customWidth="1"/>
    <col min="8741" max="8741" width="17.7109375" style="142" customWidth="1"/>
    <col min="8742" max="8960" width="9.140625" style="142"/>
    <col min="8961" max="8961" width="5.7109375" style="142" customWidth="1"/>
    <col min="8962" max="8962" width="9.7109375" style="142" customWidth="1"/>
    <col min="8963" max="8963" width="42.85546875" style="142" customWidth="1"/>
    <col min="8964" max="8964" width="33" style="142" customWidth="1"/>
    <col min="8965" max="8965" width="18.7109375" style="142" customWidth="1"/>
    <col min="8966" max="8966" width="19.140625" style="142" customWidth="1"/>
    <col min="8967" max="8967" width="10.85546875" style="142" customWidth="1"/>
    <col min="8968" max="8968" width="12" style="142" customWidth="1"/>
    <col min="8969" max="8969" width="12.5703125" style="142" customWidth="1"/>
    <col min="8970" max="8970" width="16.140625" style="142" customWidth="1"/>
    <col min="8971" max="8971" width="5.5703125" style="142" customWidth="1"/>
    <col min="8972" max="8974" width="0" style="142" hidden="1" customWidth="1"/>
    <col min="8975" max="8975" width="5.7109375" style="142" customWidth="1"/>
    <col min="8976" max="8976" width="9.5703125" style="142" customWidth="1"/>
    <col min="8977" max="8977" width="10" style="142" customWidth="1"/>
    <col min="8978" max="8978" width="13.5703125" style="142" customWidth="1"/>
    <col min="8979" max="8979" width="18.85546875" style="142" customWidth="1"/>
    <col min="8980" max="8980" width="13.5703125" style="142" customWidth="1"/>
    <col min="8981" max="8981" width="18.85546875" style="142" customWidth="1"/>
    <col min="8982" max="8982" width="9.42578125" style="142" customWidth="1"/>
    <col min="8983" max="8983" width="9.5703125" style="142" customWidth="1"/>
    <col min="8984" max="8984" width="10" style="142" customWidth="1"/>
    <col min="8985" max="8985" width="13.5703125" style="142" customWidth="1"/>
    <col min="8986" max="8986" width="18.85546875" style="142" customWidth="1"/>
    <col min="8987" max="8987" width="13.5703125" style="142" customWidth="1"/>
    <col min="8988" max="8988" width="18.85546875" style="142" customWidth="1"/>
    <col min="8989" max="8989" width="5.7109375" style="142" customWidth="1"/>
    <col min="8990" max="8990" width="17.5703125" style="142" customWidth="1"/>
    <col min="8991" max="8991" width="14.28515625" style="142" customWidth="1"/>
    <col min="8992" max="8992" width="17.7109375" style="142" customWidth="1"/>
    <col min="8993" max="8993" width="7.140625" style="142" customWidth="1"/>
    <col min="8994" max="8994" width="14.42578125" style="142" customWidth="1"/>
    <col min="8995" max="8995" width="17.5703125" style="142" customWidth="1"/>
    <col min="8996" max="8996" width="14.42578125" style="142" customWidth="1"/>
    <col min="8997" max="8997" width="17.7109375" style="142" customWidth="1"/>
    <col min="8998" max="9216" width="9.140625" style="142"/>
    <col min="9217" max="9217" width="5.7109375" style="142" customWidth="1"/>
    <col min="9218" max="9218" width="9.7109375" style="142" customWidth="1"/>
    <col min="9219" max="9219" width="42.85546875" style="142" customWidth="1"/>
    <col min="9220" max="9220" width="33" style="142" customWidth="1"/>
    <col min="9221" max="9221" width="18.7109375" style="142" customWidth="1"/>
    <col min="9222" max="9222" width="19.140625" style="142" customWidth="1"/>
    <col min="9223" max="9223" width="10.85546875" style="142" customWidth="1"/>
    <col min="9224" max="9224" width="12" style="142" customWidth="1"/>
    <col min="9225" max="9225" width="12.5703125" style="142" customWidth="1"/>
    <col min="9226" max="9226" width="16.140625" style="142" customWidth="1"/>
    <col min="9227" max="9227" width="5.5703125" style="142" customWidth="1"/>
    <col min="9228" max="9230" width="0" style="142" hidden="1" customWidth="1"/>
    <col min="9231" max="9231" width="5.7109375" style="142" customWidth="1"/>
    <col min="9232" max="9232" width="9.5703125" style="142" customWidth="1"/>
    <col min="9233" max="9233" width="10" style="142" customWidth="1"/>
    <col min="9234" max="9234" width="13.5703125" style="142" customWidth="1"/>
    <col min="9235" max="9235" width="18.85546875" style="142" customWidth="1"/>
    <col min="9236" max="9236" width="13.5703125" style="142" customWidth="1"/>
    <col min="9237" max="9237" width="18.85546875" style="142" customWidth="1"/>
    <col min="9238" max="9238" width="9.42578125" style="142" customWidth="1"/>
    <col min="9239" max="9239" width="9.5703125" style="142" customWidth="1"/>
    <col min="9240" max="9240" width="10" style="142" customWidth="1"/>
    <col min="9241" max="9241" width="13.5703125" style="142" customWidth="1"/>
    <col min="9242" max="9242" width="18.85546875" style="142" customWidth="1"/>
    <col min="9243" max="9243" width="13.5703125" style="142" customWidth="1"/>
    <col min="9244" max="9244" width="18.85546875" style="142" customWidth="1"/>
    <col min="9245" max="9245" width="5.7109375" style="142" customWidth="1"/>
    <col min="9246" max="9246" width="17.5703125" style="142" customWidth="1"/>
    <col min="9247" max="9247" width="14.28515625" style="142" customWidth="1"/>
    <col min="9248" max="9248" width="17.7109375" style="142" customWidth="1"/>
    <col min="9249" max="9249" width="7.140625" style="142" customWidth="1"/>
    <col min="9250" max="9250" width="14.42578125" style="142" customWidth="1"/>
    <col min="9251" max="9251" width="17.5703125" style="142" customWidth="1"/>
    <col min="9252" max="9252" width="14.42578125" style="142" customWidth="1"/>
    <col min="9253" max="9253" width="17.7109375" style="142" customWidth="1"/>
    <col min="9254" max="9472" width="9.140625" style="142"/>
    <col min="9473" max="9473" width="5.7109375" style="142" customWidth="1"/>
    <col min="9474" max="9474" width="9.7109375" style="142" customWidth="1"/>
    <col min="9475" max="9475" width="42.85546875" style="142" customWidth="1"/>
    <col min="9476" max="9476" width="33" style="142" customWidth="1"/>
    <col min="9477" max="9477" width="18.7109375" style="142" customWidth="1"/>
    <col min="9478" max="9478" width="19.140625" style="142" customWidth="1"/>
    <col min="9479" max="9479" width="10.85546875" style="142" customWidth="1"/>
    <col min="9480" max="9480" width="12" style="142" customWidth="1"/>
    <col min="9481" max="9481" width="12.5703125" style="142" customWidth="1"/>
    <col min="9482" max="9482" width="16.140625" style="142" customWidth="1"/>
    <col min="9483" max="9483" width="5.5703125" style="142" customWidth="1"/>
    <col min="9484" max="9486" width="0" style="142" hidden="1" customWidth="1"/>
    <col min="9487" max="9487" width="5.7109375" style="142" customWidth="1"/>
    <col min="9488" max="9488" width="9.5703125" style="142" customWidth="1"/>
    <col min="9489" max="9489" width="10" style="142" customWidth="1"/>
    <col min="9490" max="9490" width="13.5703125" style="142" customWidth="1"/>
    <col min="9491" max="9491" width="18.85546875" style="142" customWidth="1"/>
    <col min="9492" max="9492" width="13.5703125" style="142" customWidth="1"/>
    <col min="9493" max="9493" width="18.85546875" style="142" customWidth="1"/>
    <col min="9494" max="9494" width="9.42578125" style="142" customWidth="1"/>
    <col min="9495" max="9495" width="9.5703125" style="142" customWidth="1"/>
    <col min="9496" max="9496" width="10" style="142" customWidth="1"/>
    <col min="9497" max="9497" width="13.5703125" style="142" customWidth="1"/>
    <col min="9498" max="9498" width="18.85546875" style="142" customWidth="1"/>
    <col min="9499" max="9499" width="13.5703125" style="142" customWidth="1"/>
    <col min="9500" max="9500" width="18.85546875" style="142" customWidth="1"/>
    <col min="9501" max="9501" width="5.7109375" style="142" customWidth="1"/>
    <col min="9502" max="9502" width="17.5703125" style="142" customWidth="1"/>
    <col min="9503" max="9503" width="14.28515625" style="142" customWidth="1"/>
    <col min="9504" max="9504" width="17.7109375" style="142" customWidth="1"/>
    <col min="9505" max="9505" width="7.140625" style="142" customWidth="1"/>
    <col min="9506" max="9506" width="14.42578125" style="142" customWidth="1"/>
    <col min="9507" max="9507" width="17.5703125" style="142" customWidth="1"/>
    <col min="9508" max="9508" width="14.42578125" style="142" customWidth="1"/>
    <col min="9509" max="9509" width="17.7109375" style="142" customWidth="1"/>
    <col min="9510" max="9728" width="9.140625" style="142"/>
    <col min="9729" max="9729" width="5.7109375" style="142" customWidth="1"/>
    <col min="9730" max="9730" width="9.7109375" style="142" customWidth="1"/>
    <col min="9731" max="9731" width="42.85546875" style="142" customWidth="1"/>
    <col min="9732" max="9732" width="33" style="142" customWidth="1"/>
    <col min="9733" max="9733" width="18.7109375" style="142" customWidth="1"/>
    <col min="9734" max="9734" width="19.140625" style="142" customWidth="1"/>
    <col min="9735" max="9735" width="10.85546875" style="142" customWidth="1"/>
    <col min="9736" max="9736" width="12" style="142" customWidth="1"/>
    <col min="9737" max="9737" width="12.5703125" style="142" customWidth="1"/>
    <col min="9738" max="9738" width="16.140625" style="142" customWidth="1"/>
    <col min="9739" max="9739" width="5.5703125" style="142" customWidth="1"/>
    <col min="9740" max="9742" width="0" style="142" hidden="1" customWidth="1"/>
    <col min="9743" max="9743" width="5.7109375" style="142" customWidth="1"/>
    <col min="9744" max="9744" width="9.5703125" style="142" customWidth="1"/>
    <col min="9745" max="9745" width="10" style="142" customWidth="1"/>
    <col min="9746" max="9746" width="13.5703125" style="142" customWidth="1"/>
    <col min="9747" max="9747" width="18.85546875" style="142" customWidth="1"/>
    <col min="9748" max="9748" width="13.5703125" style="142" customWidth="1"/>
    <col min="9749" max="9749" width="18.85546875" style="142" customWidth="1"/>
    <col min="9750" max="9750" width="9.42578125" style="142" customWidth="1"/>
    <col min="9751" max="9751" width="9.5703125" style="142" customWidth="1"/>
    <col min="9752" max="9752" width="10" style="142" customWidth="1"/>
    <col min="9753" max="9753" width="13.5703125" style="142" customWidth="1"/>
    <col min="9754" max="9754" width="18.85546875" style="142" customWidth="1"/>
    <col min="9755" max="9755" width="13.5703125" style="142" customWidth="1"/>
    <col min="9756" max="9756" width="18.85546875" style="142" customWidth="1"/>
    <col min="9757" max="9757" width="5.7109375" style="142" customWidth="1"/>
    <col min="9758" max="9758" width="17.5703125" style="142" customWidth="1"/>
    <col min="9759" max="9759" width="14.28515625" style="142" customWidth="1"/>
    <col min="9760" max="9760" width="17.7109375" style="142" customWidth="1"/>
    <col min="9761" max="9761" width="7.140625" style="142" customWidth="1"/>
    <col min="9762" max="9762" width="14.42578125" style="142" customWidth="1"/>
    <col min="9763" max="9763" width="17.5703125" style="142" customWidth="1"/>
    <col min="9764" max="9764" width="14.42578125" style="142" customWidth="1"/>
    <col min="9765" max="9765" width="17.7109375" style="142" customWidth="1"/>
    <col min="9766" max="9984" width="9.140625" style="142"/>
    <col min="9985" max="9985" width="5.7109375" style="142" customWidth="1"/>
    <col min="9986" max="9986" width="9.7109375" style="142" customWidth="1"/>
    <col min="9987" max="9987" width="42.85546875" style="142" customWidth="1"/>
    <col min="9988" max="9988" width="33" style="142" customWidth="1"/>
    <col min="9989" max="9989" width="18.7109375" style="142" customWidth="1"/>
    <col min="9990" max="9990" width="19.140625" style="142" customWidth="1"/>
    <col min="9991" max="9991" width="10.85546875" style="142" customWidth="1"/>
    <col min="9992" max="9992" width="12" style="142" customWidth="1"/>
    <col min="9993" max="9993" width="12.5703125" style="142" customWidth="1"/>
    <col min="9994" max="9994" width="16.140625" style="142" customWidth="1"/>
    <col min="9995" max="9995" width="5.5703125" style="142" customWidth="1"/>
    <col min="9996" max="9998" width="0" style="142" hidden="1" customWidth="1"/>
    <col min="9999" max="9999" width="5.7109375" style="142" customWidth="1"/>
    <col min="10000" max="10000" width="9.5703125" style="142" customWidth="1"/>
    <col min="10001" max="10001" width="10" style="142" customWidth="1"/>
    <col min="10002" max="10002" width="13.5703125" style="142" customWidth="1"/>
    <col min="10003" max="10003" width="18.85546875" style="142" customWidth="1"/>
    <col min="10004" max="10004" width="13.5703125" style="142" customWidth="1"/>
    <col min="10005" max="10005" width="18.85546875" style="142" customWidth="1"/>
    <col min="10006" max="10006" width="9.42578125" style="142" customWidth="1"/>
    <col min="10007" max="10007" width="9.5703125" style="142" customWidth="1"/>
    <col min="10008" max="10008" width="10" style="142" customWidth="1"/>
    <col min="10009" max="10009" width="13.5703125" style="142" customWidth="1"/>
    <col min="10010" max="10010" width="18.85546875" style="142" customWidth="1"/>
    <col min="10011" max="10011" width="13.5703125" style="142" customWidth="1"/>
    <col min="10012" max="10012" width="18.85546875" style="142" customWidth="1"/>
    <col min="10013" max="10013" width="5.7109375" style="142" customWidth="1"/>
    <col min="10014" max="10014" width="17.5703125" style="142" customWidth="1"/>
    <col min="10015" max="10015" width="14.28515625" style="142" customWidth="1"/>
    <col min="10016" max="10016" width="17.7109375" style="142" customWidth="1"/>
    <col min="10017" max="10017" width="7.140625" style="142" customWidth="1"/>
    <col min="10018" max="10018" width="14.42578125" style="142" customWidth="1"/>
    <col min="10019" max="10019" width="17.5703125" style="142" customWidth="1"/>
    <col min="10020" max="10020" width="14.42578125" style="142" customWidth="1"/>
    <col min="10021" max="10021" width="17.7109375" style="142" customWidth="1"/>
    <col min="10022" max="10240" width="9.140625" style="142"/>
    <col min="10241" max="10241" width="5.7109375" style="142" customWidth="1"/>
    <col min="10242" max="10242" width="9.7109375" style="142" customWidth="1"/>
    <col min="10243" max="10243" width="42.85546875" style="142" customWidth="1"/>
    <col min="10244" max="10244" width="33" style="142" customWidth="1"/>
    <col min="10245" max="10245" width="18.7109375" style="142" customWidth="1"/>
    <col min="10246" max="10246" width="19.140625" style="142" customWidth="1"/>
    <col min="10247" max="10247" width="10.85546875" style="142" customWidth="1"/>
    <col min="10248" max="10248" width="12" style="142" customWidth="1"/>
    <col min="10249" max="10249" width="12.5703125" style="142" customWidth="1"/>
    <col min="10250" max="10250" width="16.140625" style="142" customWidth="1"/>
    <col min="10251" max="10251" width="5.5703125" style="142" customWidth="1"/>
    <col min="10252" max="10254" width="0" style="142" hidden="1" customWidth="1"/>
    <col min="10255" max="10255" width="5.7109375" style="142" customWidth="1"/>
    <col min="10256" max="10256" width="9.5703125" style="142" customWidth="1"/>
    <col min="10257" max="10257" width="10" style="142" customWidth="1"/>
    <col min="10258" max="10258" width="13.5703125" style="142" customWidth="1"/>
    <col min="10259" max="10259" width="18.85546875" style="142" customWidth="1"/>
    <col min="10260" max="10260" width="13.5703125" style="142" customWidth="1"/>
    <col min="10261" max="10261" width="18.85546875" style="142" customWidth="1"/>
    <col min="10262" max="10262" width="9.42578125" style="142" customWidth="1"/>
    <col min="10263" max="10263" width="9.5703125" style="142" customWidth="1"/>
    <col min="10264" max="10264" width="10" style="142" customWidth="1"/>
    <col min="10265" max="10265" width="13.5703125" style="142" customWidth="1"/>
    <col min="10266" max="10266" width="18.85546875" style="142" customWidth="1"/>
    <col min="10267" max="10267" width="13.5703125" style="142" customWidth="1"/>
    <col min="10268" max="10268" width="18.85546875" style="142" customWidth="1"/>
    <col min="10269" max="10269" width="5.7109375" style="142" customWidth="1"/>
    <col min="10270" max="10270" width="17.5703125" style="142" customWidth="1"/>
    <col min="10271" max="10271" width="14.28515625" style="142" customWidth="1"/>
    <col min="10272" max="10272" width="17.7109375" style="142" customWidth="1"/>
    <col min="10273" max="10273" width="7.140625" style="142" customWidth="1"/>
    <col min="10274" max="10274" width="14.42578125" style="142" customWidth="1"/>
    <col min="10275" max="10275" width="17.5703125" style="142" customWidth="1"/>
    <col min="10276" max="10276" width="14.42578125" style="142" customWidth="1"/>
    <col min="10277" max="10277" width="17.7109375" style="142" customWidth="1"/>
    <col min="10278" max="10496" width="9.140625" style="142"/>
    <col min="10497" max="10497" width="5.7109375" style="142" customWidth="1"/>
    <col min="10498" max="10498" width="9.7109375" style="142" customWidth="1"/>
    <col min="10499" max="10499" width="42.85546875" style="142" customWidth="1"/>
    <col min="10500" max="10500" width="33" style="142" customWidth="1"/>
    <col min="10501" max="10501" width="18.7109375" style="142" customWidth="1"/>
    <col min="10502" max="10502" width="19.140625" style="142" customWidth="1"/>
    <col min="10503" max="10503" width="10.85546875" style="142" customWidth="1"/>
    <col min="10504" max="10504" width="12" style="142" customWidth="1"/>
    <col min="10505" max="10505" width="12.5703125" style="142" customWidth="1"/>
    <col min="10506" max="10506" width="16.140625" style="142" customWidth="1"/>
    <col min="10507" max="10507" width="5.5703125" style="142" customWidth="1"/>
    <col min="10508" max="10510" width="0" style="142" hidden="1" customWidth="1"/>
    <col min="10511" max="10511" width="5.7109375" style="142" customWidth="1"/>
    <col min="10512" max="10512" width="9.5703125" style="142" customWidth="1"/>
    <col min="10513" max="10513" width="10" style="142" customWidth="1"/>
    <col min="10514" max="10514" width="13.5703125" style="142" customWidth="1"/>
    <col min="10515" max="10515" width="18.85546875" style="142" customWidth="1"/>
    <col min="10516" max="10516" width="13.5703125" style="142" customWidth="1"/>
    <col min="10517" max="10517" width="18.85546875" style="142" customWidth="1"/>
    <col min="10518" max="10518" width="9.42578125" style="142" customWidth="1"/>
    <col min="10519" max="10519" width="9.5703125" style="142" customWidth="1"/>
    <col min="10520" max="10520" width="10" style="142" customWidth="1"/>
    <col min="10521" max="10521" width="13.5703125" style="142" customWidth="1"/>
    <col min="10522" max="10522" width="18.85546875" style="142" customWidth="1"/>
    <col min="10523" max="10523" width="13.5703125" style="142" customWidth="1"/>
    <col min="10524" max="10524" width="18.85546875" style="142" customWidth="1"/>
    <col min="10525" max="10525" width="5.7109375" style="142" customWidth="1"/>
    <col min="10526" max="10526" width="17.5703125" style="142" customWidth="1"/>
    <col min="10527" max="10527" width="14.28515625" style="142" customWidth="1"/>
    <col min="10528" max="10528" width="17.7109375" style="142" customWidth="1"/>
    <col min="10529" max="10529" width="7.140625" style="142" customWidth="1"/>
    <col min="10530" max="10530" width="14.42578125" style="142" customWidth="1"/>
    <col min="10531" max="10531" width="17.5703125" style="142" customWidth="1"/>
    <col min="10532" max="10532" width="14.42578125" style="142" customWidth="1"/>
    <col min="10533" max="10533" width="17.7109375" style="142" customWidth="1"/>
    <col min="10534" max="10752" width="9.140625" style="142"/>
    <col min="10753" max="10753" width="5.7109375" style="142" customWidth="1"/>
    <col min="10754" max="10754" width="9.7109375" style="142" customWidth="1"/>
    <col min="10755" max="10755" width="42.85546875" style="142" customWidth="1"/>
    <col min="10756" max="10756" width="33" style="142" customWidth="1"/>
    <col min="10757" max="10757" width="18.7109375" style="142" customWidth="1"/>
    <col min="10758" max="10758" width="19.140625" style="142" customWidth="1"/>
    <col min="10759" max="10759" width="10.85546875" style="142" customWidth="1"/>
    <col min="10760" max="10760" width="12" style="142" customWidth="1"/>
    <col min="10761" max="10761" width="12.5703125" style="142" customWidth="1"/>
    <col min="10762" max="10762" width="16.140625" style="142" customWidth="1"/>
    <col min="10763" max="10763" width="5.5703125" style="142" customWidth="1"/>
    <col min="10764" max="10766" width="0" style="142" hidden="1" customWidth="1"/>
    <col min="10767" max="10767" width="5.7109375" style="142" customWidth="1"/>
    <col min="10768" max="10768" width="9.5703125" style="142" customWidth="1"/>
    <col min="10769" max="10769" width="10" style="142" customWidth="1"/>
    <col min="10770" max="10770" width="13.5703125" style="142" customWidth="1"/>
    <col min="10771" max="10771" width="18.85546875" style="142" customWidth="1"/>
    <col min="10772" max="10772" width="13.5703125" style="142" customWidth="1"/>
    <col min="10773" max="10773" width="18.85546875" style="142" customWidth="1"/>
    <col min="10774" max="10774" width="9.42578125" style="142" customWidth="1"/>
    <col min="10775" max="10775" width="9.5703125" style="142" customWidth="1"/>
    <col min="10776" max="10776" width="10" style="142" customWidth="1"/>
    <col min="10777" max="10777" width="13.5703125" style="142" customWidth="1"/>
    <col min="10778" max="10778" width="18.85546875" style="142" customWidth="1"/>
    <col min="10779" max="10779" width="13.5703125" style="142" customWidth="1"/>
    <col min="10780" max="10780" width="18.85546875" style="142" customWidth="1"/>
    <col min="10781" max="10781" width="5.7109375" style="142" customWidth="1"/>
    <col min="10782" max="10782" width="17.5703125" style="142" customWidth="1"/>
    <col min="10783" max="10783" width="14.28515625" style="142" customWidth="1"/>
    <col min="10784" max="10784" width="17.7109375" style="142" customWidth="1"/>
    <col min="10785" max="10785" width="7.140625" style="142" customWidth="1"/>
    <col min="10786" max="10786" width="14.42578125" style="142" customWidth="1"/>
    <col min="10787" max="10787" width="17.5703125" style="142" customWidth="1"/>
    <col min="10788" max="10788" width="14.42578125" style="142" customWidth="1"/>
    <col min="10789" max="10789" width="17.7109375" style="142" customWidth="1"/>
    <col min="10790" max="11008" width="9.140625" style="142"/>
    <col min="11009" max="11009" width="5.7109375" style="142" customWidth="1"/>
    <col min="11010" max="11010" width="9.7109375" style="142" customWidth="1"/>
    <col min="11011" max="11011" width="42.85546875" style="142" customWidth="1"/>
    <col min="11012" max="11012" width="33" style="142" customWidth="1"/>
    <col min="11013" max="11013" width="18.7109375" style="142" customWidth="1"/>
    <col min="11014" max="11014" width="19.140625" style="142" customWidth="1"/>
    <col min="11015" max="11015" width="10.85546875" style="142" customWidth="1"/>
    <col min="11016" max="11016" width="12" style="142" customWidth="1"/>
    <col min="11017" max="11017" width="12.5703125" style="142" customWidth="1"/>
    <col min="11018" max="11018" width="16.140625" style="142" customWidth="1"/>
    <col min="11019" max="11019" width="5.5703125" style="142" customWidth="1"/>
    <col min="11020" max="11022" width="0" style="142" hidden="1" customWidth="1"/>
    <col min="11023" max="11023" width="5.7109375" style="142" customWidth="1"/>
    <col min="11024" max="11024" width="9.5703125" style="142" customWidth="1"/>
    <col min="11025" max="11025" width="10" style="142" customWidth="1"/>
    <col min="11026" max="11026" width="13.5703125" style="142" customWidth="1"/>
    <col min="11027" max="11027" width="18.85546875" style="142" customWidth="1"/>
    <col min="11028" max="11028" width="13.5703125" style="142" customWidth="1"/>
    <col min="11029" max="11029" width="18.85546875" style="142" customWidth="1"/>
    <col min="11030" max="11030" width="9.42578125" style="142" customWidth="1"/>
    <col min="11031" max="11031" width="9.5703125" style="142" customWidth="1"/>
    <col min="11032" max="11032" width="10" style="142" customWidth="1"/>
    <col min="11033" max="11033" width="13.5703125" style="142" customWidth="1"/>
    <col min="11034" max="11034" width="18.85546875" style="142" customWidth="1"/>
    <col min="11035" max="11035" width="13.5703125" style="142" customWidth="1"/>
    <col min="11036" max="11036" width="18.85546875" style="142" customWidth="1"/>
    <col min="11037" max="11037" width="5.7109375" style="142" customWidth="1"/>
    <col min="11038" max="11038" width="17.5703125" style="142" customWidth="1"/>
    <col min="11039" max="11039" width="14.28515625" style="142" customWidth="1"/>
    <col min="11040" max="11040" width="17.7109375" style="142" customWidth="1"/>
    <col min="11041" max="11041" width="7.140625" style="142" customWidth="1"/>
    <col min="11042" max="11042" width="14.42578125" style="142" customWidth="1"/>
    <col min="11043" max="11043" width="17.5703125" style="142" customWidth="1"/>
    <col min="11044" max="11044" width="14.42578125" style="142" customWidth="1"/>
    <col min="11045" max="11045" width="17.7109375" style="142" customWidth="1"/>
    <col min="11046" max="11264" width="9.140625" style="142"/>
    <col min="11265" max="11265" width="5.7109375" style="142" customWidth="1"/>
    <col min="11266" max="11266" width="9.7109375" style="142" customWidth="1"/>
    <col min="11267" max="11267" width="42.85546875" style="142" customWidth="1"/>
    <col min="11268" max="11268" width="33" style="142" customWidth="1"/>
    <col min="11269" max="11269" width="18.7109375" style="142" customWidth="1"/>
    <col min="11270" max="11270" width="19.140625" style="142" customWidth="1"/>
    <col min="11271" max="11271" width="10.85546875" style="142" customWidth="1"/>
    <col min="11272" max="11272" width="12" style="142" customWidth="1"/>
    <col min="11273" max="11273" width="12.5703125" style="142" customWidth="1"/>
    <col min="11274" max="11274" width="16.140625" style="142" customWidth="1"/>
    <col min="11275" max="11275" width="5.5703125" style="142" customWidth="1"/>
    <col min="11276" max="11278" width="0" style="142" hidden="1" customWidth="1"/>
    <col min="11279" max="11279" width="5.7109375" style="142" customWidth="1"/>
    <col min="11280" max="11280" width="9.5703125" style="142" customWidth="1"/>
    <col min="11281" max="11281" width="10" style="142" customWidth="1"/>
    <col min="11282" max="11282" width="13.5703125" style="142" customWidth="1"/>
    <col min="11283" max="11283" width="18.85546875" style="142" customWidth="1"/>
    <col min="11284" max="11284" width="13.5703125" style="142" customWidth="1"/>
    <col min="11285" max="11285" width="18.85546875" style="142" customWidth="1"/>
    <col min="11286" max="11286" width="9.42578125" style="142" customWidth="1"/>
    <col min="11287" max="11287" width="9.5703125" style="142" customWidth="1"/>
    <col min="11288" max="11288" width="10" style="142" customWidth="1"/>
    <col min="11289" max="11289" width="13.5703125" style="142" customWidth="1"/>
    <col min="11290" max="11290" width="18.85546875" style="142" customWidth="1"/>
    <col min="11291" max="11291" width="13.5703125" style="142" customWidth="1"/>
    <col min="11292" max="11292" width="18.85546875" style="142" customWidth="1"/>
    <col min="11293" max="11293" width="5.7109375" style="142" customWidth="1"/>
    <col min="11294" max="11294" width="17.5703125" style="142" customWidth="1"/>
    <col min="11295" max="11295" width="14.28515625" style="142" customWidth="1"/>
    <col min="11296" max="11296" width="17.7109375" style="142" customWidth="1"/>
    <col min="11297" max="11297" width="7.140625" style="142" customWidth="1"/>
    <col min="11298" max="11298" width="14.42578125" style="142" customWidth="1"/>
    <col min="11299" max="11299" width="17.5703125" style="142" customWidth="1"/>
    <col min="11300" max="11300" width="14.42578125" style="142" customWidth="1"/>
    <col min="11301" max="11301" width="17.7109375" style="142" customWidth="1"/>
    <col min="11302" max="11520" width="9.140625" style="142"/>
    <col min="11521" max="11521" width="5.7109375" style="142" customWidth="1"/>
    <col min="11522" max="11522" width="9.7109375" style="142" customWidth="1"/>
    <col min="11523" max="11523" width="42.85546875" style="142" customWidth="1"/>
    <col min="11524" max="11524" width="33" style="142" customWidth="1"/>
    <col min="11525" max="11525" width="18.7109375" style="142" customWidth="1"/>
    <col min="11526" max="11526" width="19.140625" style="142" customWidth="1"/>
    <col min="11527" max="11527" width="10.85546875" style="142" customWidth="1"/>
    <col min="11528" max="11528" width="12" style="142" customWidth="1"/>
    <col min="11529" max="11529" width="12.5703125" style="142" customWidth="1"/>
    <col min="11530" max="11530" width="16.140625" style="142" customWidth="1"/>
    <col min="11531" max="11531" width="5.5703125" style="142" customWidth="1"/>
    <col min="11532" max="11534" width="0" style="142" hidden="1" customWidth="1"/>
    <col min="11535" max="11535" width="5.7109375" style="142" customWidth="1"/>
    <col min="11536" max="11536" width="9.5703125" style="142" customWidth="1"/>
    <col min="11537" max="11537" width="10" style="142" customWidth="1"/>
    <col min="11538" max="11538" width="13.5703125" style="142" customWidth="1"/>
    <col min="11539" max="11539" width="18.85546875" style="142" customWidth="1"/>
    <col min="11540" max="11540" width="13.5703125" style="142" customWidth="1"/>
    <col min="11541" max="11541" width="18.85546875" style="142" customWidth="1"/>
    <col min="11542" max="11542" width="9.42578125" style="142" customWidth="1"/>
    <col min="11543" max="11543" width="9.5703125" style="142" customWidth="1"/>
    <col min="11544" max="11544" width="10" style="142" customWidth="1"/>
    <col min="11545" max="11545" width="13.5703125" style="142" customWidth="1"/>
    <col min="11546" max="11546" width="18.85546875" style="142" customWidth="1"/>
    <col min="11547" max="11547" width="13.5703125" style="142" customWidth="1"/>
    <col min="11548" max="11548" width="18.85546875" style="142" customWidth="1"/>
    <col min="11549" max="11549" width="5.7109375" style="142" customWidth="1"/>
    <col min="11550" max="11550" width="17.5703125" style="142" customWidth="1"/>
    <col min="11551" max="11551" width="14.28515625" style="142" customWidth="1"/>
    <col min="11552" max="11552" width="17.7109375" style="142" customWidth="1"/>
    <col min="11553" max="11553" width="7.140625" style="142" customWidth="1"/>
    <col min="11554" max="11554" width="14.42578125" style="142" customWidth="1"/>
    <col min="11555" max="11555" width="17.5703125" style="142" customWidth="1"/>
    <col min="11556" max="11556" width="14.42578125" style="142" customWidth="1"/>
    <col min="11557" max="11557" width="17.7109375" style="142" customWidth="1"/>
    <col min="11558" max="11776" width="9.140625" style="142"/>
    <col min="11777" max="11777" width="5.7109375" style="142" customWidth="1"/>
    <col min="11778" max="11778" width="9.7109375" style="142" customWidth="1"/>
    <col min="11779" max="11779" width="42.85546875" style="142" customWidth="1"/>
    <col min="11780" max="11780" width="33" style="142" customWidth="1"/>
    <col min="11781" max="11781" width="18.7109375" style="142" customWidth="1"/>
    <col min="11782" max="11782" width="19.140625" style="142" customWidth="1"/>
    <col min="11783" max="11783" width="10.85546875" style="142" customWidth="1"/>
    <col min="11784" max="11784" width="12" style="142" customWidth="1"/>
    <col min="11785" max="11785" width="12.5703125" style="142" customWidth="1"/>
    <col min="11786" max="11786" width="16.140625" style="142" customWidth="1"/>
    <col min="11787" max="11787" width="5.5703125" style="142" customWidth="1"/>
    <col min="11788" max="11790" width="0" style="142" hidden="1" customWidth="1"/>
    <col min="11791" max="11791" width="5.7109375" style="142" customWidth="1"/>
    <col min="11792" max="11792" width="9.5703125" style="142" customWidth="1"/>
    <col min="11793" max="11793" width="10" style="142" customWidth="1"/>
    <col min="11794" max="11794" width="13.5703125" style="142" customWidth="1"/>
    <col min="11795" max="11795" width="18.85546875" style="142" customWidth="1"/>
    <col min="11796" max="11796" width="13.5703125" style="142" customWidth="1"/>
    <col min="11797" max="11797" width="18.85546875" style="142" customWidth="1"/>
    <col min="11798" max="11798" width="9.42578125" style="142" customWidth="1"/>
    <col min="11799" max="11799" width="9.5703125" style="142" customWidth="1"/>
    <col min="11800" max="11800" width="10" style="142" customWidth="1"/>
    <col min="11801" max="11801" width="13.5703125" style="142" customWidth="1"/>
    <col min="11802" max="11802" width="18.85546875" style="142" customWidth="1"/>
    <col min="11803" max="11803" width="13.5703125" style="142" customWidth="1"/>
    <col min="11804" max="11804" width="18.85546875" style="142" customWidth="1"/>
    <col min="11805" max="11805" width="5.7109375" style="142" customWidth="1"/>
    <col min="11806" max="11806" width="17.5703125" style="142" customWidth="1"/>
    <col min="11807" max="11807" width="14.28515625" style="142" customWidth="1"/>
    <col min="11808" max="11808" width="17.7109375" style="142" customWidth="1"/>
    <col min="11809" max="11809" width="7.140625" style="142" customWidth="1"/>
    <col min="11810" max="11810" width="14.42578125" style="142" customWidth="1"/>
    <col min="11811" max="11811" width="17.5703125" style="142" customWidth="1"/>
    <col min="11812" max="11812" width="14.42578125" style="142" customWidth="1"/>
    <col min="11813" max="11813" width="17.7109375" style="142" customWidth="1"/>
    <col min="11814" max="12032" width="9.140625" style="142"/>
    <col min="12033" max="12033" width="5.7109375" style="142" customWidth="1"/>
    <col min="12034" max="12034" width="9.7109375" style="142" customWidth="1"/>
    <col min="12035" max="12035" width="42.85546875" style="142" customWidth="1"/>
    <col min="12036" max="12036" width="33" style="142" customWidth="1"/>
    <col min="12037" max="12037" width="18.7109375" style="142" customWidth="1"/>
    <col min="12038" max="12038" width="19.140625" style="142" customWidth="1"/>
    <col min="12039" max="12039" width="10.85546875" style="142" customWidth="1"/>
    <col min="12040" max="12040" width="12" style="142" customWidth="1"/>
    <col min="12041" max="12041" width="12.5703125" style="142" customWidth="1"/>
    <col min="12042" max="12042" width="16.140625" style="142" customWidth="1"/>
    <col min="12043" max="12043" width="5.5703125" style="142" customWidth="1"/>
    <col min="12044" max="12046" width="0" style="142" hidden="1" customWidth="1"/>
    <col min="12047" max="12047" width="5.7109375" style="142" customWidth="1"/>
    <col min="12048" max="12048" width="9.5703125" style="142" customWidth="1"/>
    <col min="12049" max="12049" width="10" style="142" customWidth="1"/>
    <col min="12050" max="12050" width="13.5703125" style="142" customWidth="1"/>
    <col min="12051" max="12051" width="18.85546875" style="142" customWidth="1"/>
    <col min="12052" max="12052" width="13.5703125" style="142" customWidth="1"/>
    <col min="12053" max="12053" width="18.85546875" style="142" customWidth="1"/>
    <col min="12054" max="12054" width="9.42578125" style="142" customWidth="1"/>
    <col min="12055" max="12055" width="9.5703125" style="142" customWidth="1"/>
    <col min="12056" max="12056" width="10" style="142" customWidth="1"/>
    <col min="12057" max="12057" width="13.5703125" style="142" customWidth="1"/>
    <col min="12058" max="12058" width="18.85546875" style="142" customWidth="1"/>
    <col min="12059" max="12059" width="13.5703125" style="142" customWidth="1"/>
    <col min="12060" max="12060" width="18.85546875" style="142" customWidth="1"/>
    <col min="12061" max="12061" width="5.7109375" style="142" customWidth="1"/>
    <col min="12062" max="12062" width="17.5703125" style="142" customWidth="1"/>
    <col min="12063" max="12063" width="14.28515625" style="142" customWidth="1"/>
    <col min="12064" max="12064" width="17.7109375" style="142" customWidth="1"/>
    <col min="12065" max="12065" width="7.140625" style="142" customWidth="1"/>
    <col min="12066" max="12066" width="14.42578125" style="142" customWidth="1"/>
    <col min="12067" max="12067" width="17.5703125" style="142" customWidth="1"/>
    <col min="12068" max="12068" width="14.42578125" style="142" customWidth="1"/>
    <col min="12069" max="12069" width="17.7109375" style="142" customWidth="1"/>
    <col min="12070" max="12288" width="9.140625" style="142"/>
    <col min="12289" max="12289" width="5.7109375" style="142" customWidth="1"/>
    <col min="12290" max="12290" width="9.7109375" style="142" customWidth="1"/>
    <col min="12291" max="12291" width="42.85546875" style="142" customWidth="1"/>
    <col min="12292" max="12292" width="33" style="142" customWidth="1"/>
    <col min="12293" max="12293" width="18.7109375" style="142" customWidth="1"/>
    <col min="12294" max="12294" width="19.140625" style="142" customWidth="1"/>
    <col min="12295" max="12295" width="10.85546875" style="142" customWidth="1"/>
    <col min="12296" max="12296" width="12" style="142" customWidth="1"/>
    <col min="12297" max="12297" width="12.5703125" style="142" customWidth="1"/>
    <col min="12298" max="12298" width="16.140625" style="142" customWidth="1"/>
    <col min="12299" max="12299" width="5.5703125" style="142" customWidth="1"/>
    <col min="12300" max="12302" width="0" style="142" hidden="1" customWidth="1"/>
    <col min="12303" max="12303" width="5.7109375" style="142" customWidth="1"/>
    <col min="12304" max="12304" width="9.5703125" style="142" customWidth="1"/>
    <col min="12305" max="12305" width="10" style="142" customWidth="1"/>
    <col min="12306" max="12306" width="13.5703125" style="142" customWidth="1"/>
    <col min="12307" max="12307" width="18.85546875" style="142" customWidth="1"/>
    <col min="12308" max="12308" width="13.5703125" style="142" customWidth="1"/>
    <col min="12309" max="12309" width="18.85546875" style="142" customWidth="1"/>
    <col min="12310" max="12310" width="9.42578125" style="142" customWidth="1"/>
    <col min="12311" max="12311" width="9.5703125" style="142" customWidth="1"/>
    <col min="12312" max="12312" width="10" style="142" customWidth="1"/>
    <col min="12313" max="12313" width="13.5703125" style="142" customWidth="1"/>
    <col min="12314" max="12314" width="18.85546875" style="142" customWidth="1"/>
    <col min="12315" max="12315" width="13.5703125" style="142" customWidth="1"/>
    <col min="12316" max="12316" width="18.85546875" style="142" customWidth="1"/>
    <col min="12317" max="12317" width="5.7109375" style="142" customWidth="1"/>
    <col min="12318" max="12318" width="17.5703125" style="142" customWidth="1"/>
    <col min="12319" max="12319" width="14.28515625" style="142" customWidth="1"/>
    <col min="12320" max="12320" width="17.7109375" style="142" customWidth="1"/>
    <col min="12321" max="12321" width="7.140625" style="142" customWidth="1"/>
    <col min="12322" max="12322" width="14.42578125" style="142" customWidth="1"/>
    <col min="12323" max="12323" width="17.5703125" style="142" customWidth="1"/>
    <col min="12324" max="12324" width="14.42578125" style="142" customWidth="1"/>
    <col min="12325" max="12325" width="17.7109375" style="142" customWidth="1"/>
    <col min="12326" max="12544" width="9.140625" style="142"/>
    <col min="12545" max="12545" width="5.7109375" style="142" customWidth="1"/>
    <col min="12546" max="12546" width="9.7109375" style="142" customWidth="1"/>
    <col min="12547" max="12547" width="42.85546875" style="142" customWidth="1"/>
    <col min="12548" max="12548" width="33" style="142" customWidth="1"/>
    <col min="12549" max="12549" width="18.7109375" style="142" customWidth="1"/>
    <col min="12550" max="12550" width="19.140625" style="142" customWidth="1"/>
    <col min="12551" max="12551" width="10.85546875" style="142" customWidth="1"/>
    <col min="12552" max="12552" width="12" style="142" customWidth="1"/>
    <col min="12553" max="12553" width="12.5703125" style="142" customWidth="1"/>
    <col min="12554" max="12554" width="16.140625" style="142" customWidth="1"/>
    <col min="12555" max="12555" width="5.5703125" style="142" customWidth="1"/>
    <col min="12556" max="12558" width="0" style="142" hidden="1" customWidth="1"/>
    <col min="12559" max="12559" width="5.7109375" style="142" customWidth="1"/>
    <col min="12560" max="12560" width="9.5703125" style="142" customWidth="1"/>
    <col min="12561" max="12561" width="10" style="142" customWidth="1"/>
    <col min="12562" max="12562" width="13.5703125" style="142" customWidth="1"/>
    <col min="12563" max="12563" width="18.85546875" style="142" customWidth="1"/>
    <col min="12564" max="12564" width="13.5703125" style="142" customWidth="1"/>
    <col min="12565" max="12565" width="18.85546875" style="142" customWidth="1"/>
    <col min="12566" max="12566" width="9.42578125" style="142" customWidth="1"/>
    <col min="12567" max="12567" width="9.5703125" style="142" customWidth="1"/>
    <col min="12568" max="12568" width="10" style="142" customWidth="1"/>
    <col min="12569" max="12569" width="13.5703125" style="142" customWidth="1"/>
    <col min="12570" max="12570" width="18.85546875" style="142" customWidth="1"/>
    <col min="12571" max="12571" width="13.5703125" style="142" customWidth="1"/>
    <col min="12572" max="12572" width="18.85546875" style="142" customWidth="1"/>
    <col min="12573" max="12573" width="5.7109375" style="142" customWidth="1"/>
    <col min="12574" max="12574" width="17.5703125" style="142" customWidth="1"/>
    <col min="12575" max="12575" width="14.28515625" style="142" customWidth="1"/>
    <col min="12576" max="12576" width="17.7109375" style="142" customWidth="1"/>
    <col min="12577" max="12577" width="7.140625" style="142" customWidth="1"/>
    <col min="12578" max="12578" width="14.42578125" style="142" customWidth="1"/>
    <col min="12579" max="12579" width="17.5703125" style="142" customWidth="1"/>
    <col min="12580" max="12580" width="14.42578125" style="142" customWidth="1"/>
    <col min="12581" max="12581" width="17.7109375" style="142" customWidth="1"/>
    <col min="12582" max="12800" width="9.140625" style="142"/>
    <col min="12801" max="12801" width="5.7109375" style="142" customWidth="1"/>
    <col min="12802" max="12802" width="9.7109375" style="142" customWidth="1"/>
    <col min="12803" max="12803" width="42.85546875" style="142" customWidth="1"/>
    <col min="12804" max="12804" width="33" style="142" customWidth="1"/>
    <col min="12805" max="12805" width="18.7109375" style="142" customWidth="1"/>
    <col min="12806" max="12806" width="19.140625" style="142" customWidth="1"/>
    <col min="12807" max="12807" width="10.85546875" style="142" customWidth="1"/>
    <col min="12808" max="12808" width="12" style="142" customWidth="1"/>
    <col min="12809" max="12809" width="12.5703125" style="142" customWidth="1"/>
    <col min="12810" max="12810" width="16.140625" style="142" customWidth="1"/>
    <col min="12811" max="12811" width="5.5703125" style="142" customWidth="1"/>
    <col min="12812" max="12814" width="0" style="142" hidden="1" customWidth="1"/>
    <col min="12815" max="12815" width="5.7109375" style="142" customWidth="1"/>
    <col min="12816" max="12816" width="9.5703125" style="142" customWidth="1"/>
    <col min="12817" max="12817" width="10" style="142" customWidth="1"/>
    <col min="12818" max="12818" width="13.5703125" style="142" customWidth="1"/>
    <col min="12819" max="12819" width="18.85546875" style="142" customWidth="1"/>
    <col min="12820" max="12820" width="13.5703125" style="142" customWidth="1"/>
    <col min="12821" max="12821" width="18.85546875" style="142" customWidth="1"/>
    <col min="12822" max="12822" width="9.42578125" style="142" customWidth="1"/>
    <col min="12823" max="12823" width="9.5703125" style="142" customWidth="1"/>
    <col min="12824" max="12824" width="10" style="142" customWidth="1"/>
    <col min="12825" max="12825" width="13.5703125" style="142" customWidth="1"/>
    <col min="12826" max="12826" width="18.85546875" style="142" customWidth="1"/>
    <col min="12827" max="12827" width="13.5703125" style="142" customWidth="1"/>
    <col min="12828" max="12828" width="18.85546875" style="142" customWidth="1"/>
    <col min="12829" max="12829" width="5.7109375" style="142" customWidth="1"/>
    <col min="12830" max="12830" width="17.5703125" style="142" customWidth="1"/>
    <col min="12831" max="12831" width="14.28515625" style="142" customWidth="1"/>
    <col min="12832" max="12832" width="17.7109375" style="142" customWidth="1"/>
    <col min="12833" max="12833" width="7.140625" style="142" customWidth="1"/>
    <col min="12834" max="12834" width="14.42578125" style="142" customWidth="1"/>
    <col min="12835" max="12835" width="17.5703125" style="142" customWidth="1"/>
    <col min="12836" max="12836" width="14.42578125" style="142" customWidth="1"/>
    <col min="12837" max="12837" width="17.7109375" style="142" customWidth="1"/>
    <col min="12838" max="13056" width="9.140625" style="142"/>
    <col min="13057" max="13057" width="5.7109375" style="142" customWidth="1"/>
    <col min="13058" max="13058" width="9.7109375" style="142" customWidth="1"/>
    <col min="13059" max="13059" width="42.85546875" style="142" customWidth="1"/>
    <col min="13060" max="13060" width="33" style="142" customWidth="1"/>
    <col min="13061" max="13061" width="18.7109375" style="142" customWidth="1"/>
    <col min="13062" max="13062" width="19.140625" style="142" customWidth="1"/>
    <col min="13063" max="13063" width="10.85546875" style="142" customWidth="1"/>
    <col min="13064" max="13064" width="12" style="142" customWidth="1"/>
    <col min="13065" max="13065" width="12.5703125" style="142" customWidth="1"/>
    <col min="13066" max="13066" width="16.140625" style="142" customWidth="1"/>
    <col min="13067" max="13067" width="5.5703125" style="142" customWidth="1"/>
    <col min="13068" max="13070" width="0" style="142" hidden="1" customWidth="1"/>
    <col min="13071" max="13071" width="5.7109375" style="142" customWidth="1"/>
    <col min="13072" max="13072" width="9.5703125" style="142" customWidth="1"/>
    <col min="13073" max="13073" width="10" style="142" customWidth="1"/>
    <col min="13074" max="13074" width="13.5703125" style="142" customWidth="1"/>
    <col min="13075" max="13075" width="18.85546875" style="142" customWidth="1"/>
    <col min="13076" max="13076" width="13.5703125" style="142" customWidth="1"/>
    <col min="13077" max="13077" width="18.85546875" style="142" customWidth="1"/>
    <col min="13078" max="13078" width="9.42578125" style="142" customWidth="1"/>
    <col min="13079" max="13079" width="9.5703125" style="142" customWidth="1"/>
    <col min="13080" max="13080" width="10" style="142" customWidth="1"/>
    <col min="13081" max="13081" width="13.5703125" style="142" customWidth="1"/>
    <col min="13082" max="13082" width="18.85546875" style="142" customWidth="1"/>
    <col min="13083" max="13083" width="13.5703125" style="142" customWidth="1"/>
    <col min="13084" max="13084" width="18.85546875" style="142" customWidth="1"/>
    <col min="13085" max="13085" width="5.7109375" style="142" customWidth="1"/>
    <col min="13086" max="13086" width="17.5703125" style="142" customWidth="1"/>
    <col min="13087" max="13087" width="14.28515625" style="142" customWidth="1"/>
    <col min="13088" max="13088" width="17.7109375" style="142" customWidth="1"/>
    <col min="13089" max="13089" width="7.140625" style="142" customWidth="1"/>
    <col min="13090" max="13090" width="14.42578125" style="142" customWidth="1"/>
    <col min="13091" max="13091" width="17.5703125" style="142" customWidth="1"/>
    <col min="13092" max="13092" width="14.42578125" style="142" customWidth="1"/>
    <col min="13093" max="13093" width="17.7109375" style="142" customWidth="1"/>
    <col min="13094" max="13312" width="9.140625" style="142"/>
    <col min="13313" max="13313" width="5.7109375" style="142" customWidth="1"/>
    <col min="13314" max="13314" width="9.7109375" style="142" customWidth="1"/>
    <col min="13315" max="13315" width="42.85546875" style="142" customWidth="1"/>
    <col min="13316" max="13316" width="33" style="142" customWidth="1"/>
    <col min="13317" max="13317" width="18.7109375" style="142" customWidth="1"/>
    <col min="13318" max="13318" width="19.140625" style="142" customWidth="1"/>
    <col min="13319" max="13319" width="10.85546875" style="142" customWidth="1"/>
    <col min="13320" max="13320" width="12" style="142" customWidth="1"/>
    <col min="13321" max="13321" width="12.5703125" style="142" customWidth="1"/>
    <col min="13322" max="13322" width="16.140625" style="142" customWidth="1"/>
    <col min="13323" max="13323" width="5.5703125" style="142" customWidth="1"/>
    <col min="13324" max="13326" width="0" style="142" hidden="1" customWidth="1"/>
    <col min="13327" max="13327" width="5.7109375" style="142" customWidth="1"/>
    <col min="13328" max="13328" width="9.5703125" style="142" customWidth="1"/>
    <col min="13329" max="13329" width="10" style="142" customWidth="1"/>
    <col min="13330" max="13330" width="13.5703125" style="142" customWidth="1"/>
    <col min="13331" max="13331" width="18.85546875" style="142" customWidth="1"/>
    <col min="13332" max="13332" width="13.5703125" style="142" customWidth="1"/>
    <col min="13333" max="13333" width="18.85546875" style="142" customWidth="1"/>
    <col min="13334" max="13334" width="9.42578125" style="142" customWidth="1"/>
    <col min="13335" max="13335" width="9.5703125" style="142" customWidth="1"/>
    <col min="13336" max="13336" width="10" style="142" customWidth="1"/>
    <col min="13337" max="13337" width="13.5703125" style="142" customWidth="1"/>
    <col min="13338" max="13338" width="18.85546875" style="142" customWidth="1"/>
    <col min="13339" max="13339" width="13.5703125" style="142" customWidth="1"/>
    <col min="13340" max="13340" width="18.85546875" style="142" customWidth="1"/>
    <col min="13341" max="13341" width="5.7109375" style="142" customWidth="1"/>
    <col min="13342" max="13342" width="17.5703125" style="142" customWidth="1"/>
    <col min="13343" max="13343" width="14.28515625" style="142" customWidth="1"/>
    <col min="13344" max="13344" width="17.7109375" style="142" customWidth="1"/>
    <col min="13345" max="13345" width="7.140625" style="142" customWidth="1"/>
    <col min="13346" max="13346" width="14.42578125" style="142" customWidth="1"/>
    <col min="13347" max="13347" width="17.5703125" style="142" customWidth="1"/>
    <col min="13348" max="13348" width="14.42578125" style="142" customWidth="1"/>
    <col min="13349" max="13349" width="17.7109375" style="142" customWidth="1"/>
    <col min="13350" max="13568" width="9.140625" style="142"/>
    <col min="13569" max="13569" width="5.7109375" style="142" customWidth="1"/>
    <col min="13570" max="13570" width="9.7109375" style="142" customWidth="1"/>
    <col min="13571" max="13571" width="42.85546875" style="142" customWidth="1"/>
    <col min="13572" max="13572" width="33" style="142" customWidth="1"/>
    <col min="13573" max="13573" width="18.7109375" style="142" customWidth="1"/>
    <col min="13574" max="13574" width="19.140625" style="142" customWidth="1"/>
    <col min="13575" max="13575" width="10.85546875" style="142" customWidth="1"/>
    <col min="13576" max="13576" width="12" style="142" customWidth="1"/>
    <col min="13577" max="13577" width="12.5703125" style="142" customWidth="1"/>
    <col min="13578" max="13578" width="16.140625" style="142" customWidth="1"/>
    <col min="13579" max="13579" width="5.5703125" style="142" customWidth="1"/>
    <col min="13580" max="13582" width="0" style="142" hidden="1" customWidth="1"/>
    <col min="13583" max="13583" width="5.7109375" style="142" customWidth="1"/>
    <col min="13584" max="13584" width="9.5703125" style="142" customWidth="1"/>
    <col min="13585" max="13585" width="10" style="142" customWidth="1"/>
    <col min="13586" max="13586" width="13.5703125" style="142" customWidth="1"/>
    <col min="13587" max="13587" width="18.85546875" style="142" customWidth="1"/>
    <col min="13588" max="13588" width="13.5703125" style="142" customWidth="1"/>
    <col min="13589" max="13589" width="18.85546875" style="142" customWidth="1"/>
    <col min="13590" max="13590" width="9.42578125" style="142" customWidth="1"/>
    <col min="13591" max="13591" width="9.5703125" style="142" customWidth="1"/>
    <col min="13592" max="13592" width="10" style="142" customWidth="1"/>
    <col min="13593" max="13593" width="13.5703125" style="142" customWidth="1"/>
    <col min="13594" max="13594" width="18.85546875" style="142" customWidth="1"/>
    <col min="13595" max="13595" width="13.5703125" style="142" customWidth="1"/>
    <col min="13596" max="13596" width="18.85546875" style="142" customWidth="1"/>
    <col min="13597" max="13597" width="5.7109375" style="142" customWidth="1"/>
    <col min="13598" max="13598" width="17.5703125" style="142" customWidth="1"/>
    <col min="13599" max="13599" width="14.28515625" style="142" customWidth="1"/>
    <col min="13600" max="13600" width="17.7109375" style="142" customWidth="1"/>
    <col min="13601" max="13601" width="7.140625" style="142" customWidth="1"/>
    <col min="13602" max="13602" width="14.42578125" style="142" customWidth="1"/>
    <col min="13603" max="13603" width="17.5703125" style="142" customWidth="1"/>
    <col min="13604" max="13604" width="14.42578125" style="142" customWidth="1"/>
    <col min="13605" max="13605" width="17.7109375" style="142" customWidth="1"/>
    <col min="13606" max="13824" width="9.140625" style="142"/>
    <col min="13825" max="13825" width="5.7109375" style="142" customWidth="1"/>
    <col min="13826" max="13826" width="9.7109375" style="142" customWidth="1"/>
    <col min="13827" max="13827" width="42.85546875" style="142" customWidth="1"/>
    <col min="13828" max="13828" width="33" style="142" customWidth="1"/>
    <col min="13829" max="13829" width="18.7109375" style="142" customWidth="1"/>
    <col min="13830" max="13830" width="19.140625" style="142" customWidth="1"/>
    <col min="13831" max="13831" width="10.85546875" style="142" customWidth="1"/>
    <col min="13832" max="13832" width="12" style="142" customWidth="1"/>
    <col min="13833" max="13833" width="12.5703125" style="142" customWidth="1"/>
    <col min="13834" max="13834" width="16.140625" style="142" customWidth="1"/>
    <col min="13835" max="13835" width="5.5703125" style="142" customWidth="1"/>
    <col min="13836" max="13838" width="0" style="142" hidden="1" customWidth="1"/>
    <col min="13839" max="13839" width="5.7109375" style="142" customWidth="1"/>
    <col min="13840" max="13840" width="9.5703125" style="142" customWidth="1"/>
    <col min="13841" max="13841" width="10" style="142" customWidth="1"/>
    <col min="13842" max="13842" width="13.5703125" style="142" customWidth="1"/>
    <col min="13843" max="13843" width="18.85546875" style="142" customWidth="1"/>
    <col min="13844" max="13844" width="13.5703125" style="142" customWidth="1"/>
    <col min="13845" max="13845" width="18.85546875" style="142" customWidth="1"/>
    <col min="13846" max="13846" width="9.42578125" style="142" customWidth="1"/>
    <col min="13847" max="13847" width="9.5703125" style="142" customWidth="1"/>
    <col min="13848" max="13848" width="10" style="142" customWidth="1"/>
    <col min="13849" max="13849" width="13.5703125" style="142" customWidth="1"/>
    <col min="13850" max="13850" width="18.85546875" style="142" customWidth="1"/>
    <col min="13851" max="13851" width="13.5703125" style="142" customWidth="1"/>
    <col min="13852" max="13852" width="18.85546875" style="142" customWidth="1"/>
    <col min="13853" max="13853" width="5.7109375" style="142" customWidth="1"/>
    <col min="13854" max="13854" width="17.5703125" style="142" customWidth="1"/>
    <col min="13855" max="13855" width="14.28515625" style="142" customWidth="1"/>
    <col min="13856" max="13856" width="17.7109375" style="142" customWidth="1"/>
    <col min="13857" max="13857" width="7.140625" style="142" customWidth="1"/>
    <col min="13858" max="13858" width="14.42578125" style="142" customWidth="1"/>
    <col min="13859" max="13859" width="17.5703125" style="142" customWidth="1"/>
    <col min="13860" max="13860" width="14.42578125" style="142" customWidth="1"/>
    <col min="13861" max="13861" width="17.7109375" style="142" customWidth="1"/>
    <col min="13862" max="14080" width="9.140625" style="142"/>
    <col min="14081" max="14081" width="5.7109375" style="142" customWidth="1"/>
    <col min="14082" max="14082" width="9.7109375" style="142" customWidth="1"/>
    <col min="14083" max="14083" width="42.85546875" style="142" customWidth="1"/>
    <col min="14084" max="14084" width="33" style="142" customWidth="1"/>
    <col min="14085" max="14085" width="18.7109375" style="142" customWidth="1"/>
    <col min="14086" max="14086" width="19.140625" style="142" customWidth="1"/>
    <col min="14087" max="14087" width="10.85546875" style="142" customWidth="1"/>
    <col min="14088" max="14088" width="12" style="142" customWidth="1"/>
    <col min="14089" max="14089" width="12.5703125" style="142" customWidth="1"/>
    <col min="14090" max="14090" width="16.140625" style="142" customWidth="1"/>
    <col min="14091" max="14091" width="5.5703125" style="142" customWidth="1"/>
    <col min="14092" max="14094" width="0" style="142" hidden="1" customWidth="1"/>
    <col min="14095" max="14095" width="5.7109375" style="142" customWidth="1"/>
    <col min="14096" max="14096" width="9.5703125" style="142" customWidth="1"/>
    <col min="14097" max="14097" width="10" style="142" customWidth="1"/>
    <col min="14098" max="14098" width="13.5703125" style="142" customWidth="1"/>
    <col min="14099" max="14099" width="18.85546875" style="142" customWidth="1"/>
    <col min="14100" max="14100" width="13.5703125" style="142" customWidth="1"/>
    <col min="14101" max="14101" width="18.85546875" style="142" customWidth="1"/>
    <col min="14102" max="14102" width="9.42578125" style="142" customWidth="1"/>
    <col min="14103" max="14103" width="9.5703125" style="142" customWidth="1"/>
    <col min="14104" max="14104" width="10" style="142" customWidth="1"/>
    <col min="14105" max="14105" width="13.5703125" style="142" customWidth="1"/>
    <col min="14106" max="14106" width="18.85546875" style="142" customWidth="1"/>
    <col min="14107" max="14107" width="13.5703125" style="142" customWidth="1"/>
    <col min="14108" max="14108" width="18.85546875" style="142" customWidth="1"/>
    <col min="14109" max="14109" width="5.7109375" style="142" customWidth="1"/>
    <col min="14110" max="14110" width="17.5703125" style="142" customWidth="1"/>
    <col min="14111" max="14111" width="14.28515625" style="142" customWidth="1"/>
    <col min="14112" max="14112" width="17.7109375" style="142" customWidth="1"/>
    <col min="14113" max="14113" width="7.140625" style="142" customWidth="1"/>
    <col min="14114" max="14114" width="14.42578125" style="142" customWidth="1"/>
    <col min="14115" max="14115" width="17.5703125" style="142" customWidth="1"/>
    <col min="14116" max="14116" width="14.42578125" style="142" customWidth="1"/>
    <col min="14117" max="14117" width="17.7109375" style="142" customWidth="1"/>
    <col min="14118" max="14336" width="9.140625" style="142"/>
    <col min="14337" max="14337" width="5.7109375" style="142" customWidth="1"/>
    <col min="14338" max="14338" width="9.7109375" style="142" customWidth="1"/>
    <col min="14339" max="14339" width="42.85546875" style="142" customWidth="1"/>
    <col min="14340" max="14340" width="33" style="142" customWidth="1"/>
    <col min="14341" max="14341" width="18.7109375" style="142" customWidth="1"/>
    <col min="14342" max="14342" width="19.140625" style="142" customWidth="1"/>
    <col min="14343" max="14343" width="10.85546875" style="142" customWidth="1"/>
    <col min="14344" max="14344" width="12" style="142" customWidth="1"/>
    <col min="14345" max="14345" width="12.5703125" style="142" customWidth="1"/>
    <col min="14346" max="14346" width="16.140625" style="142" customWidth="1"/>
    <col min="14347" max="14347" width="5.5703125" style="142" customWidth="1"/>
    <col min="14348" max="14350" width="0" style="142" hidden="1" customWidth="1"/>
    <col min="14351" max="14351" width="5.7109375" style="142" customWidth="1"/>
    <col min="14352" max="14352" width="9.5703125" style="142" customWidth="1"/>
    <col min="14353" max="14353" width="10" style="142" customWidth="1"/>
    <col min="14354" max="14354" width="13.5703125" style="142" customWidth="1"/>
    <col min="14355" max="14355" width="18.85546875" style="142" customWidth="1"/>
    <col min="14356" max="14356" width="13.5703125" style="142" customWidth="1"/>
    <col min="14357" max="14357" width="18.85546875" style="142" customWidth="1"/>
    <col min="14358" max="14358" width="9.42578125" style="142" customWidth="1"/>
    <col min="14359" max="14359" width="9.5703125" style="142" customWidth="1"/>
    <col min="14360" max="14360" width="10" style="142" customWidth="1"/>
    <col min="14361" max="14361" width="13.5703125" style="142" customWidth="1"/>
    <col min="14362" max="14362" width="18.85546875" style="142" customWidth="1"/>
    <col min="14363" max="14363" width="13.5703125" style="142" customWidth="1"/>
    <col min="14364" max="14364" width="18.85546875" style="142" customWidth="1"/>
    <col min="14365" max="14365" width="5.7109375" style="142" customWidth="1"/>
    <col min="14366" max="14366" width="17.5703125" style="142" customWidth="1"/>
    <col min="14367" max="14367" width="14.28515625" style="142" customWidth="1"/>
    <col min="14368" max="14368" width="17.7109375" style="142" customWidth="1"/>
    <col min="14369" max="14369" width="7.140625" style="142" customWidth="1"/>
    <col min="14370" max="14370" width="14.42578125" style="142" customWidth="1"/>
    <col min="14371" max="14371" width="17.5703125" style="142" customWidth="1"/>
    <col min="14372" max="14372" width="14.42578125" style="142" customWidth="1"/>
    <col min="14373" max="14373" width="17.7109375" style="142" customWidth="1"/>
    <col min="14374" max="14592" width="9.140625" style="142"/>
    <col min="14593" max="14593" width="5.7109375" style="142" customWidth="1"/>
    <col min="14594" max="14594" width="9.7109375" style="142" customWidth="1"/>
    <col min="14595" max="14595" width="42.85546875" style="142" customWidth="1"/>
    <col min="14596" max="14596" width="33" style="142" customWidth="1"/>
    <col min="14597" max="14597" width="18.7109375" style="142" customWidth="1"/>
    <col min="14598" max="14598" width="19.140625" style="142" customWidth="1"/>
    <col min="14599" max="14599" width="10.85546875" style="142" customWidth="1"/>
    <col min="14600" max="14600" width="12" style="142" customWidth="1"/>
    <col min="14601" max="14601" width="12.5703125" style="142" customWidth="1"/>
    <col min="14602" max="14602" width="16.140625" style="142" customWidth="1"/>
    <col min="14603" max="14603" width="5.5703125" style="142" customWidth="1"/>
    <col min="14604" max="14606" width="0" style="142" hidden="1" customWidth="1"/>
    <col min="14607" max="14607" width="5.7109375" style="142" customWidth="1"/>
    <col min="14608" max="14608" width="9.5703125" style="142" customWidth="1"/>
    <col min="14609" max="14609" width="10" style="142" customWidth="1"/>
    <col min="14610" max="14610" width="13.5703125" style="142" customWidth="1"/>
    <col min="14611" max="14611" width="18.85546875" style="142" customWidth="1"/>
    <col min="14612" max="14612" width="13.5703125" style="142" customWidth="1"/>
    <col min="14613" max="14613" width="18.85546875" style="142" customWidth="1"/>
    <col min="14614" max="14614" width="9.42578125" style="142" customWidth="1"/>
    <col min="14615" max="14615" width="9.5703125" style="142" customWidth="1"/>
    <col min="14616" max="14616" width="10" style="142" customWidth="1"/>
    <col min="14617" max="14617" width="13.5703125" style="142" customWidth="1"/>
    <col min="14618" max="14618" width="18.85546875" style="142" customWidth="1"/>
    <col min="14619" max="14619" width="13.5703125" style="142" customWidth="1"/>
    <col min="14620" max="14620" width="18.85546875" style="142" customWidth="1"/>
    <col min="14621" max="14621" width="5.7109375" style="142" customWidth="1"/>
    <col min="14622" max="14622" width="17.5703125" style="142" customWidth="1"/>
    <col min="14623" max="14623" width="14.28515625" style="142" customWidth="1"/>
    <col min="14624" max="14624" width="17.7109375" style="142" customWidth="1"/>
    <col min="14625" max="14625" width="7.140625" style="142" customWidth="1"/>
    <col min="14626" max="14626" width="14.42578125" style="142" customWidth="1"/>
    <col min="14627" max="14627" width="17.5703125" style="142" customWidth="1"/>
    <col min="14628" max="14628" width="14.42578125" style="142" customWidth="1"/>
    <col min="14629" max="14629" width="17.7109375" style="142" customWidth="1"/>
    <col min="14630" max="14848" width="9.140625" style="142"/>
    <col min="14849" max="14849" width="5.7109375" style="142" customWidth="1"/>
    <col min="14850" max="14850" width="9.7109375" style="142" customWidth="1"/>
    <col min="14851" max="14851" width="42.85546875" style="142" customWidth="1"/>
    <col min="14852" max="14852" width="33" style="142" customWidth="1"/>
    <col min="14853" max="14853" width="18.7109375" style="142" customWidth="1"/>
    <col min="14854" max="14854" width="19.140625" style="142" customWidth="1"/>
    <col min="14855" max="14855" width="10.85546875" style="142" customWidth="1"/>
    <col min="14856" max="14856" width="12" style="142" customWidth="1"/>
    <col min="14857" max="14857" width="12.5703125" style="142" customWidth="1"/>
    <col min="14858" max="14858" width="16.140625" style="142" customWidth="1"/>
    <col min="14859" max="14859" width="5.5703125" style="142" customWidth="1"/>
    <col min="14860" max="14862" width="0" style="142" hidden="1" customWidth="1"/>
    <col min="14863" max="14863" width="5.7109375" style="142" customWidth="1"/>
    <col min="14864" max="14864" width="9.5703125" style="142" customWidth="1"/>
    <col min="14865" max="14865" width="10" style="142" customWidth="1"/>
    <col min="14866" max="14866" width="13.5703125" style="142" customWidth="1"/>
    <col min="14867" max="14867" width="18.85546875" style="142" customWidth="1"/>
    <col min="14868" max="14868" width="13.5703125" style="142" customWidth="1"/>
    <col min="14869" max="14869" width="18.85546875" style="142" customWidth="1"/>
    <col min="14870" max="14870" width="9.42578125" style="142" customWidth="1"/>
    <col min="14871" max="14871" width="9.5703125" style="142" customWidth="1"/>
    <col min="14872" max="14872" width="10" style="142" customWidth="1"/>
    <col min="14873" max="14873" width="13.5703125" style="142" customWidth="1"/>
    <col min="14874" max="14874" width="18.85546875" style="142" customWidth="1"/>
    <col min="14875" max="14875" width="13.5703125" style="142" customWidth="1"/>
    <col min="14876" max="14876" width="18.85546875" style="142" customWidth="1"/>
    <col min="14877" max="14877" width="5.7109375" style="142" customWidth="1"/>
    <col min="14878" max="14878" width="17.5703125" style="142" customWidth="1"/>
    <col min="14879" max="14879" width="14.28515625" style="142" customWidth="1"/>
    <col min="14880" max="14880" width="17.7109375" style="142" customWidth="1"/>
    <col min="14881" max="14881" width="7.140625" style="142" customWidth="1"/>
    <col min="14882" max="14882" width="14.42578125" style="142" customWidth="1"/>
    <col min="14883" max="14883" width="17.5703125" style="142" customWidth="1"/>
    <col min="14884" max="14884" width="14.42578125" style="142" customWidth="1"/>
    <col min="14885" max="14885" width="17.7109375" style="142" customWidth="1"/>
    <col min="14886" max="15104" width="9.140625" style="142"/>
    <col min="15105" max="15105" width="5.7109375" style="142" customWidth="1"/>
    <col min="15106" max="15106" width="9.7109375" style="142" customWidth="1"/>
    <col min="15107" max="15107" width="42.85546875" style="142" customWidth="1"/>
    <col min="15108" max="15108" width="33" style="142" customWidth="1"/>
    <col min="15109" max="15109" width="18.7109375" style="142" customWidth="1"/>
    <col min="15110" max="15110" width="19.140625" style="142" customWidth="1"/>
    <col min="15111" max="15111" width="10.85546875" style="142" customWidth="1"/>
    <col min="15112" max="15112" width="12" style="142" customWidth="1"/>
    <col min="15113" max="15113" width="12.5703125" style="142" customWidth="1"/>
    <col min="15114" max="15114" width="16.140625" style="142" customWidth="1"/>
    <col min="15115" max="15115" width="5.5703125" style="142" customWidth="1"/>
    <col min="15116" max="15118" width="0" style="142" hidden="1" customWidth="1"/>
    <col min="15119" max="15119" width="5.7109375" style="142" customWidth="1"/>
    <col min="15120" max="15120" width="9.5703125" style="142" customWidth="1"/>
    <col min="15121" max="15121" width="10" style="142" customWidth="1"/>
    <col min="15122" max="15122" width="13.5703125" style="142" customWidth="1"/>
    <col min="15123" max="15123" width="18.85546875" style="142" customWidth="1"/>
    <col min="15124" max="15124" width="13.5703125" style="142" customWidth="1"/>
    <col min="15125" max="15125" width="18.85546875" style="142" customWidth="1"/>
    <col min="15126" max="15126" width="9.42578125" style="142" customWidth="1"/>
    <col min="15127" max="15127" width="9.5703125" style="142" customWidth="1"/>
    <col min="15128" max="15128" width="10" style="142" customWidth="1"/>
    <col min="15129" max="15129" width="13.5703125" style="142" customWidth="1"/>
    <col min="15130" max="15130" width="18.85546875" style="142" customWidth="1"/>
    <col min="15131" max="15131" width="13.5703125" style="142" customWidth="1"/>
    <col min="15132" max="15132" width="18.85546875" style="142" customWidth="1"/>
    <col min="15133" max="15133" width="5.7109375" style="142" customWidth="1"/>
    <col min="15134" max="15134" width="17.5703125" style="142" customWidth="1"/>
    <col min="15135" max="15135" width="14.28515625" style="142" customWidth="1"/>
    <col min="15136" max="15136" width="17.7109375" style="142" customWidth="1"/>
    <col min="15137" max="15137" width="7.140625" style="142" customWidth="1"/>
    <col min="15138" max="15138" width="14.42578125" style="142" customWidth="1"/>
    <col min="15139" max="15139" width="17.5703125" style="142" customWidth="1"/>
    <col min="15140" max="15140" width="14.42578125" style="142" customWidth="1"/>
    <col min="15141" max="15141" width="17.7109375" style="142" customWidth="1"/>
    <col min="15142" max="15360" width="9.140625" style="142"/>
    <col min="15361" max="15361" width="5.7109375" style="142" customWidth="1"/>
    <col min="15362" max="15362" width="9.7109375" style="142" customWidth="1"/>
    <col min="15363" max="15363" width="42.85546875" style="142" customWidth="1"/>
    <col min="15364" max="15364" width="33" style="142" customWidth="1"/>
    <col min="15365" max="15365" width="18.7109375" style="142" customWidth="1"/>
    <col min="15366" max="15366" width="19.140625" style="142" customWidth="1"/>
    <col min="15367" max="15367" width="10.85546875" style="142" customWidth="1"/>
    <col min="15368" max="15368" width="12" style="142" customWidth="1"/>
    <col min="15369" max="15369" width="12.5703125" style="142" customWidth="1"/>
    <col min="15370" max="15370" width="16.140625" style="142" customWidth="1"/>
    <col min="15371" max="15371" width="5.5703125" style="142" customWidth="1"/>
    <col min="15372" max="15374" width="0" style="142" hidden="1" customWidth="1"/>
    <col min="15375" max="15375" width="5.7109375" style="142" customWidth="1"/>
    <col min="15376" max="15376" width="9.5703125" style="142" customWidth="1"/>
    <col min="15377" max="15377" width="10" style="142" customWidth="1"/>
    <col min="15378" max="15378" width="13.5703125" style="142" customWidth="1"/>
    <col min="15379" max="15379" width="18.85546875" style="142" customWidth="1"/>
    <col min="15380" max="15380" width="13.5703125" style="142" customWidth="1"/>
    <col min="15381" max="15381" width="18.85546875" style="142" customWidth="1"/>
    <col min="15382" max="15382" width="9.42578125" style="142" customWidth="1"/>
    <col min="15383" max="15383" width="9.5703125" style="142" customWidth="1"/>
    <col min="15384" max="15384" width="10" style="142" customWidth="1"/>
    <col min="15385" max="15385" width="13.5703125" style="142" customWidth="1"/>
    <col min="15386" max="15386" width="18.85546875" style="142" customWidth="1"/>
    <col min="15387" max="15387" width="13.5703125" style="142" customWidth="1"/>
    <col min="15388" max="15388" width="18.85546875" style="142" customWidth="1"/>
    <col min="15389" max="15389" width="5.7109375" style="142" customWidth="1"/>
    <col min="15390" max="15390" width="17.5703125" style="142" customWidth="1"/>
    <col min="15391" max="15391" width="14.28515625" style="142" customWidth="1"/>
    <col min="15392" max="15392" width="17.7109375" style="142" customWidth="1"/>
    <col min="15393" max="15393" width="7.140625" style="142" customWidth="1"/>
    <col min="15394" max="15394" width="14.42578125" style="142" customWidth="1"/>
    <col min="15395" max="15395" width="17.5703125" style="142" customWidth="1"/>
    <col min="15396" max="15396" width="14.42578125" style="142" customWidth="1"/>
    <col min="15397" max="15397" width="17.7109375" style="142" customWidth="1"/>
    <col min="15398" max="15616" width="9.140625" style="142"/>
    <col min="15617" max="15617" width="5.7109375" style="142" customWidth="1"/>
    <col min="15618" max="15618" width="9.7109375" style="142" customWidth="1"/>
    <col min="15619" max="15619" width="42.85546875" style="142" customWidth="1"/>
    <col min="15620" max="15620" width="33" style="142" customWidth="1"/>
    <col min="15621" max="15621" width="18.7109375" style="142" customWidth="1"/>
    <col min="15622" max="15622" width="19.140625" style="142" customWidth="1"/>
    <col min="15623" max="15623" width="10.85546875" style="142" customWidth="1"/>
    <col min="15624" max="15624" width="12" style="142" customWidth="1"/>
    <col min="15625" max="15625" width="12.5703125" style="142" customWidth="1"/>
    <col min="15626" max="15626" width="16.140625" style="142" customWidth="1"/>
    <col min="15627" max="15627" width="5.5703125" style="142" customWidth="1"/>
    <col min="15628" max="15630" width="0" style="142" hidden="1" customWidth="1"/>
    <col min="15631" max="15631" width="5.7109375" style="142" customWidth="1"/>
    <col min="15632" max="15632" width="9.5703125" style="142" customWidth="1"/>
    <col min="15633" max="15633" width="10" style="142" customWidth="1"/>
    <col min="15634" max="15634" width="13.5703125" style="142" customWidth="1"/>
    <col min="15635" max="15635" width="18.85546875" style="142" customWidth="1"/>
    <col min="15636" max="15636" width="13.5703125" style="142" customWidth="1"/>
    <col min="15637" max="15637" width="18.85546875" style="142" customWidth="1"/>
    <col min="15638" max="15638" width="9.42578125" style="142" customWidth="1"/>
    <col min="15639" max="15639" width="9.5703125" style="142" customWidth="1"/>
    <col min="15640" max="15640" width="10" style="142" customWidth="1"/>
    <col min="15641" max="15641" width="13.5703125" style="142" customWidth="1"/>
    <col min="15642" max="15642" width="18.85546875" style="142" customWidth="1"/>
    <col min="15643" max="15643" width="13.5703125" style="142" customWidth="1"/>
    <col min="15644" max="15644" width="18.85546875" style="142" customWidth="1"/>
    <col min="15645" max="15645" width="5.7109375" style="142" customWidth="1"/>
    <col min="15646" max="15646" width="17.5703125" style="142" customWidth="1"/>
    <col min="15647" max="15647" width="14.28515625" style="142" customWidth="1"/>
    <col min="15648" max="15648" width="17.7109375" style="142" customWidth="1"/>
    <col min="15649" max="15649" width="7.140625" style="142" customWidth="1"/>
    <col min="15650" max="15650" width="14.42578125" style="142" customWidth="1"/>
    <col min="15651" max="15651" width="17.5703125" style="142" customWidth="1"/>
    <col min="15652" max="15652" width="14.42578125" style="142" customWidth="1"/>
    <col min="15653" max="15653" width="17.7109375" style="142" customWidth="1"/>
    <col min="15654" max="15872" width="9.140625" style="142"/>
    <col min="15873" max="15873" width="5.7109375" style="142" customWidth="1"/>
    <col min="15874" max="15874" width="9.7109375" style="142" customWidth="1"/>
    <col min="15875" max="15875" width="42.85546875" style="142" customWidth="1"/>
    <col min="15876" max="15876" width="33" style="142" customWidth="1"/>
    <col min="15877" max="15877" width="18.7109375" style="142" customWidth="1"/>
    <col min="15878" max="15878" width="19.140625" style="142" customWidth="1"/>
    <col min="15879" max="15879" width="10.85546875" style="142" customWidth="1"/>
    <col min="15880" max="15880" width="12" style="142" customWidth="1"/>
    <col min="15881" max="15881" width="12.5703125" style="142" customWidth="1"/>
    <col min="15882" max="15882" width="16.140625" style="142" customWidth="1"/>
    <col min="15883" max="15883" width="5.5703125" style="142" customWidth="1"/>
    <col min="15884" max="15886" width="0" style="142" hidden="1" customWidth="1"/>
    <col min="15887" max="15887" width="5.7109375" style="142" customWidth="1"/>
    <col min="15888" max="15888" width="9.5703125" style="142" customWidth="1"/>
    <col min="15889" max="15889" width="10" style="142" customWidth="1"/>
    <col min="15890" max="15890" width="13.5703125" style="142" customWidth="1"/>
    <col min="15891" max="15891" width="18.85546875" style="142" customWidth="1"/>
    <col min="15892" max="15892" width="13.5703125" style="142" customWidth="1"/>
    <col min="15893" max="15893" width="18.85546875" style="142" customWidth="1"/>
    <col min="15894" max="15894" width="9.42578125" style="142" customWidth="1"/>
    <col min="15895" max="15895" width="9.5703125" style="142" customWidth="1"/>
    <col min="15896" max="15896" width="10" style="142" customWidth="1"/>
    <col min="15897" max="15897" width="13.5703125" style="142" customWidth="1"/>
    <col min="15898" max="15898" width="18.85546875" style="142" customWidth="1"/>
    <col min="15899" max="15899" width="13.5703125" style="142" customWidth="1"/>
    <col min="15900" max="15900" width="18.85546875" style="142" customWidth="1"/>
    <col min="15901" max="15901" width="5.7109375" style="142" customWidth="1"/>
    <col min="15902" max="15902" width="17.5703125" style="142" customWidth="1"/>
    <col min="15903" max="15903" width="14.28515625" style="142" customWidth="1"/>
    <col min="15904" max="15904" width="17.7109375" style="142" customWidth="1"/>
    <col min="15905" max="15905" width="7.140625" style="142" customWidth="1"/>
    <col min="15906" max="15906" width="14.42578125" style="142" customWidth="1"/>
    <col min="15907" max="15907" width="17.5703125" style="142" customWidth="1"/>
    <col min="15908" max="15908" width="14.42578125" style="142" customWidth="1"/>
    <col min="15909" max="15909" width="17.7109375" style="142" customWidth="1"/>
    <col min="15910" max="16128" width="9.140625" style="142"/>
    <col min="16129" max="16129" width="5.7109375" style="142" customWidth="1"/>
    <col min="16130" max="16130" width="9.7109375" style="142" customWidth="1"/>
    <col min="16131" max="16131" width="42.85546875" style="142" customWidth="1"/>
    <col min="16132" max="16132" width="33" style="142" customWidth="1"/>
    <col min="16133" max="16133" width="18.7109375" style="142" customWidth="1"/>
    <col min="16134" max="16134" width="19.140625" style="142" customWidth="1"/>
    <col min="16135" max="16135" width="10.85546875" style="142" customWidth="1"/>
    <col min="16136" max="16136" width="12" style="142" customWidth="1"/>
    <col min="16137" max="16137" width="12.5703125" style="142" customWidth="1"/>
    <col min="16138" max="16138" width="16.140625" style="142" customWidth="1"/>
    <col min="16139" max="16139" width="5.5703125" style="142" customWidth="1"/>
    <col min="16140" max="16142" width="0" style="142" hidden="1" customWidth="1"/>
    <col min="16143" max="16143" width="5.7109375" style="142" customWidth="1"/>
    <col min="16144" max="16144" width="9.5703125" style="142" customWidth="1"/>
    <col min="16145" max="16145" width="10" style="142" customWidth="1"/>
    <col min="16146" max="16146" width="13.5703125" style="142" customWidth="1"/>
    <col min="16147" max="16147" width="18.85546875" style="142" customWidth="1"/>
    <col min="16148" max="16148" width="13.5703125" style="142" customWidth="1"/>
    <col min="16149" max="16149" width="18.85546875" style="142" customWidth="1"/>
    <col min="16150" max="16150" width="9.42578125" style="142" customWidth="1"/>
    <col min="16151" max="16151" width="9.5703125" style="142" customWidth="1"/>
    <col min="16152" max="16152" width="10" style="142" customWidth="1"/>
    <col min="16153" max="16153" width="13.5703125" style="142" customWidth="1"/>
    <col min="16154" max="16154" width="18.85546875" style="142" customWidth="1"/>
    <col min="16155" max="16155" width="13.5703125" style="142" customWidth="1"/>
    <col min="16156" max="16156" width="18.85546875" style="142" customWidth="1"/>
    <col min="16157" max="16157" width="5.7109375" style="142" customWidth="1"/>
    <col min="16158" max="16158" width="17.5703125" style="142" customWidth="1"/>
    <col min="16159" max="16159" width="14.28515625" style="142" customWidth="1"/>
    <col min="16160" max="16160" width="17.7109375" style="142" customWidth="1"/>
    <col min="16161" max="16161" width="7.140625" style="142" customWidth="1"/>
    <col min="16162" max="16162" width="14.42578125" style="142" customWidth="1"/>
    <col min="16163" max="16163" width="17.5703125" style="142" customWidth="1"/>
    <col min="16164" max="16164" width="14.42578125" style="142" customWidth="1"/>
    <col min="16165" max="16165" width="17.7109375" style="142" customWidth="1"/>
    <col min="16166" max="16384" width="9.140625" style="142"/>
  </cols>
  <sheetData>
    <row r="1" spans="1:38" ht="90" customHeight="1">
      <c r="D1" s="100"/>
      <c r="E1" s="242" t="s">
        <v>197</v>
      </c>
      <c r="F1" s="242"/>
      <c r="G1" s="242"/>
      <c r="H1" s="242"/>
      <c r="I1" s="242"/>
      <c r="J1" s="242"/>
      <c r="L1" s="144" t="s">
        <v>0</v>
      </c>
      <c r="N1" s="145">
        <v>3</v>
      </c>
    </row>
    <row r="2" spans="1:38" ht="16.5" customHeight="1">
      <c r="D2" s="100"/>
      <c r="E2" s="242"/>
      <c r="F2" s="242"/>
      <c r="G2" s="242"/>
      <c r="H2" s="242"/>
      <c r="I2" s="242"/>
      <c r="J2" s="242"/>
      <c r="L2" s="147" t="e">
        <f ca="1">INDIRECT("лоты!C"&amp;SUM(N1,3))</f>
        <v>#REF!</v>
      </c>
      <c r="M2" s="148" t="s">
        <v>1</v>
      </c>
      <c r="N2" s="149"/>
      <c r="O2" s="150"/>
      <c r="P2" s="243" t="s">
        <v>2</v>
      </c>
      <c r="Q2" s="243"/>
      <c r="R2" s="243"/>
      <c r="S2" s="243"/>
      <c r="T2" s="243"/>
      <c r="U2" s="243"/>
      <c r="V2" s="243"/>
      <c r="W2" s="243"/>
      <c r="X2" s="243"/>
      <c r="Y2" s="243"/>
      <c r="Z2" s="243"/>
      <c r="AA2" s="243"/>
      <c r="AB2" s="243"/>
      <c r="AD2" s="91"/>
      <c r="AE2" s="91"/>
      <c r="AF2" s="91"/>
      <c r="AG2" s="91"/>
      <c r="AH2" s="127"/>
      <c r="AI2" s="91"/>
      <c r="AJ2" s="91"/>
      <c r="AK2" s="127"/>
      <c r="AL2" s="91"/>
    </row>
    <row r="3" spans="1:38" ht="15" customHeight="1">
      <c r="D3" s="100"/>
      <c r="E3" s="242"/>
      <c r="F3" s="242"/>
      <c r="G3" s="242"/>
      <c r="H3" s="242"/>
      <c r="I3" s="242"/>
      <c r="J3" s="242"/>
      <c r="L3" s="142" t="e">
        <f ca="1">IF(INDIRECT("лоты!d"&amp;SUM(N1,3))="","",INDIRECT("лоты!d"&amp;SUM(N1,3)))</f>
        <v>#REF!</v>
      </c>
      <c r="M3" s="142" t="s">
        <v>3</v>
      </c>
      <c r="N3" s="151"/>
      <c r="O3" s="150"/>
      <c r="AI3" s="91"/>
      <c r="AJ3" s="91"/>
      <c r="AK3" s="127"/>
      <c r="AL3" s="91"/>
    </row>
    <row r="4" spans="1:38" ht="15" customHeight="1">
      <c r="L4" s="148">
        <v>328</v>
      </c>
      <c r="M4" s="148" t="s">
        <v>4</v>
      </c>
      <c r="N4" s="149"/>
      <c r="O4" s="150"/>
      <c r="P4" s="244" t="s">
        <v>5</v>
      </c>
      <c r="Q4" s="244" t="s">
        <v>6</v>
      </c>
      <c r="R4" s="244" t="s">
        <v>7</v>
      </c>
      <c r="S4" s="244" t="s">
        <v>8</v>
      </c>
      <c r="T4" s="244" t="s">
        <v>9</v>
      </c>
      <c r="U4" s="244" t="s">
        <v>10</v>
      </c>
      <c r="V4" s="244" t="s">
        <v>11</v>
      </c>
      <c r="W4" s="244" t="s">
        <v>12</v>
      </c>
      <c r="X4" s="248" t="s">
        <v>13</v>
      </c>
      <c r="Y4" s="249" t="s">
        <v>14</v>
      </c>
      <c r="Z4" s="250"/>
      <c r="AA4" s="249" t="s">
        <v>15</v>
      </c>
      <c r="AB4" s="250"/>
      <c r="AI4" s="91"/>
      <c r="AJ4" s="91"/>
      <c r="AK4" s="127"/>
      <c r="AL4" s="91"/>
    </row>
    <row r="5" spans="1:38" ht="15" customHeight="1">
      <c r="B5" s="255" t="s">
        <v>120</v>
      </c>
      <c r="C5" s="255"/>
      <c r="D5" s="255"/>
      <c r="E5" s="255"/>
      <c r="F5" s="255"/>
      <c r="G5" s="255"/>
      <c r="H5" s="255"/>
      <c r="I5" s="255"/>
      <c r="J5" s="255"/>
      <c r="L5" s="91">
        <v>346</v>
      </c>
      <c r="M5" s="91" t="s">
        <v>16</v>
      </c>
      <c r="N5" s="151"/>
      <c r="O5" s="150"/>
      <c r="P5" s="245"/>
      <c r="Q5" s="245"/>
      <c r="R5" s="245"/>
      <c r="S5" s="245"/>
      <c r="T5" s="245"/>
      <c r="U5" s="245"/>
      <c r="V5" s="245"/>
      <c r="W5" s="245"/>
      <c r="X5" s="248"/>
      <c r="Y5" s="251"/>
      <c r="Z5" s="252"/>
      <c r="AA5" s="251"/>
      <c r="AB5" s="252"/>
      <c r="AI5" s="91"/>
      <c r="AJ5" s="91"/>
      <c r="AK5" s="127"/>
      <c r="AL5" s="91"/>
    </row>
    <row r="6" spans="1:38" ht="15.75" customHeight="1">
      <c r="B6" s="255"/>
      <c r="C6" s="255"/>
      <c r="D6" s="255"/>
      <c r="E6" s="255"/>
      <c r="F6" s="255"/>
      <c r="G6" s="255"/>
      <c r="H6" s="255"/>
      <c r="I6" s="255"/>
      <c r="J6" s="255"/>
      <c r="L6" s="92">
        <v>683</v>
      </c>
      <c r="M6" s="148" t="s">
        <v>17</v>
      </c>
      <c r="N6" s="148"/>
      <c r="P6" s="245"/>
      <c r="Q6" s="245"/>
      <c r="R6" s="245"/>
      <c r="S6" s="245"/>
      <c r="T6" s="245"/>
      <c r="U6" s="245"/>
      <c r="V6" s="245"/>
      <c r="W6" s="245"/>
      <c r="X6" s="248"/>
      <c r="Y6" s="251"/>
      <c r="Z6" s="252"/>
      <c r="AA6" s="251"/>
      <c r="AB6" s="252"/>
      <c r="AI6" s="91"/>
      <c r="AJ6" s="91"/>
      <c r="AK6" s="127"/>
      <c r="AL6" s="91"/>
    </row>
    <row r="7" spans="1:38" ht="15.75" customHeight="1">
      <c r="A7" s="152"/>
      <c r="L7" s="91">
        <v>684</v>
      </c>
      <c r="M7" s="91" t="s">
        <v>19</v>
      </c>
      <c r="N7" s="91"/>
      <c r="P7" s="246"/>
      <c r="Q7" s="246"/>
      <c r="R7" s="246"/>
      <c r="S7" s="246"/>
      <c r="T7" s="246"/>
      <c r="U7" s="246"/>
      <c r="V7" s="246"/>
      <c r="W7" s="246"/>
      <c r="X7" s="248"/>
      <c r="Y7" s="253"/>
      <c r="Z7" s="254"/>
      <c r="AA7" s="253"/>
      <c r="AB7" s="254"/>
      <c r="AI7" s="91"/>
      <c r="AJ7" s="91"/>
      <c r="AK7" s="127"/>
      <c r="AL7" s="91"/>
    </row>
    <row r="8" spans="1:38" ht="15.75" customHeight="1">
      <c r="A8" s="152"/>
      <c r="B8" s="255" t="s">
        <v>20</v>
      </c>
      <c r="C8" s="255"/>
      <c r="D8" s="255"/>
      <c r="E8" s="255"/>
      <c r="F8" s="255"/>
      <c r="G8" s="255"/>
      <c r="H8" s="255"/>
      <c r="I8" s="255"/>
      <c r="J8" s="255"/>
      <c r="L8" s="148">
        <v>1</v>
      </c>
      <c r="M8" s="148" t="s">
        <v>21</v>
      </c>
      <c r="N8" s="148"/>
      <c r="P8" s="95">
        <v>1</v>
      </c>
      <c r="Q8" s="96">
        <v>1</v>
      </c>
      <c r="R8" s="96">
        <v>1</v>
      </c>
      <c r="S8" s="96">
        <v>1</v>
      </c>
      <c r="T8" s="96">
        <v>1</v>
      </c>
      <c r="U8" s="96">
        <v>1</v>
      </c>
      <c r="V8" s="96">
        <v>0</v>
      </c>
      <c r="W8" s="96">
        <v>0</v>
      </c>
      <c r="X8" s="96">
        <v>0</v>
      </c>
      <c r="Y8" s="256" t="s">
        <v>22</v>
      </c>
      <c r="Z8" s="256"/>
      <c r="AA8" s="256" t="s">
        <v>23</v>
      </c>
      <c r="AB8" s="256"/>
      <c r="AD8" s="91"/>
      <c r="AE8" s="91"/>
      <c r="AF8" s="91"/>
      <c r="AG8" s="91"/>
      <c r="AH8" s="127"/>
      <c r="AI8" s="91"/>
      <c r="AJ8" s="91"/>
      <c r="AK8" s="127"/>
      <c r="AL8" s="91"/>
    </row>
    <row r="9" spans="1:38" ht="15.75" customHeight="1">
      <c r="A9" s="152"/>
      <c r="B9" s="255"/>
      <c r="C9" s="255"/>
      <c r="D9" s="255"/>
      <c r="E9" s="255"/>
      <c r="F9" s="255"/>
      <c r="G9" s="255"/>
      <c r="H9" s="255"/>
      <c r="I9" s="255"/>
      <c r="J9" s="255"/>
      <c r="L9" s="148" t="s">
        <v>24</v>
      </c>
      <c r="M9" s="148" t="s">
        <v>25</v>
      </c>
      <c r="N9" s="148"/>
      <c r="P9" s="95">
        <v>2</v>
      </c>
      <c r="Q9" s="96">
        <v>0</v>
      </c>
      <c r="R9" s="96">
        <v>0</v>
      </c>
      <c r="S9" s="96">
        <v>0</v>
      </c>
      <c r="T9" s="96">
        <v>0</v>
      </c>
      <c r="U9" s="96">
        <v>0</v>
      </c>
      <c r="V9" s="96">
        <v>1</v>
      </c>
      <c r="W9" s="96">
        <v>1</v>
      </c>
      <c r="X9" s="96">
        <v>1</v>
      </c>
      <c r="Y9" s="256" t="s">
        <v>22</v>
      </c>
      <c r="Z9" s="256"/>
      <c r="AA9" s="256" t="s">
        <v>23</v>
      </c>
      <c r="AB9" s="256"/>
      <c r="AD9" s="91"/>
      <c r="AE9" s="91"/>
      <c r="AF9" s="91"/>
      <c r="AG9" s="91"/>
      <c r="AH9" s="127"/>
      <c r="AI9" s="91"/>
      <c r="AJ9" s="91"/>
      <c r="AK9" s="127"/>
      <c r="AL9" s="91"/>
    </row>
    <row r="10" spans="1:38" ht="15.75" customHeight="1">
      <c r="A10" s="152"/>
      <c r="B10" s="257" t="s">
        <v>26</v>
      </c>
      <c r="C10" s="257"/>
      <c r="D10" s="257"/>
      <c r="E10" s="257"/>
      <c r="F10" s="257"/>
      <c r="G10" s="257"/>
      <c r="H10" s="257"/>
      <c r="I10" s="257"/>
      <c r="J10" s="257"/>
      <c r="L10" s="153" t="e">
        <f ca="1">INDIRECT("лоты!e"&amp;SUM(N1,3))</f>
        <v>#REF!</v>
      </c>
      <c r="M10" s="148" t="s">
        <v>27</v>
      </c>
      <c r="N10" s="148"/>
      <c r="P10" s="95">
        <v>3</v>
      </c>
      <c r="Q10" s="96">
        <v>1</v>
      </c>
      <c r="R10" s="96">
        <v>1</v>
      </c>
      <c r="S10" s="96">
        <v>1</v>
      </c>
      <c r="T10" s="96">
        <v>1</v>
      </c>
      <c r="U10" s="96">
        <v>1</v>
      </c>
      <c r="V10" s="96">
        <v>0</v>
      </c>
      <c r="W10" s="96">
        <v>0</v>
      </c>
      <c r="X10" s="96">
        <v>0</v>
      </c>
      <c r="Y10" s="256" t="s">
        <v>28</v>
      </c>
      <c r="Z10" s="256"/>
      <c r="AA10" s="256" t="s">
        <v>29</v>
      </c>
      <c r="AB10" s="256"/>
      <c r="AD10" s="91"/>
      <c r="AE10" s="91"/>
      <c r="AF10" s="91"/>
      <c r="AG10" s="91"/>
      <c r="AH10" s="127"/>
      <c r="AI10" s="91"/>
      <c r="AJ10" s="91"/>
      <c r="AK10" s="127"/>
      <c r="AL10" s="91"/>
    </row>
    <row r="11" spans="1:38" ht="15.75" customHeight="1">
      <c r="A11" s="152"/>
      <c r="B11" s="257"/>
      <c r="C11" s="257"/>
      <c r="D11" s="257"/>
      <c r="E11" s="257"/>
      <c r="F11" s="257"/>
      <c r="G11" s="257"/>
      <c r="H11" s="257"/>
      <c r="I11" s="257"/>
      <c r="J11" s="257"/>
      <c r="L11" s="91" t="e">
        <f>INDEX(C112:C221,MATCH(L9,C112:C221,0)-1)</f>
        <v>#N/A</v>
      </c>
      <c r="M11" s="98" t="s">
        <v>30</v>
      </c>
      <c r="N11" s="91"/>
      <c r="O11" s="99"/>
      <c r="P11" s="95">
        <v>4</v>
      </c>
      <c r="Q11" s="96">
        <v>0</v>
      </c>
      <c r="R11" s="96">
        <v>0</v>
      </c>
      <c r="S11" s="96">
        <v>0</v>
      </c>
      <c r="T11" s="96">
        <v>0</v>
      </c>
      <c r="U11" s="96">
        <v>0</v>
      </c>
      <c r="V11" s="96">
        <v>1</v>
      </c>
      <c r="W11" s="96">
        <v>1</v>
      </c>
      <c r="X11" s="96">
        <v>1</v>
      </c>
      <c r="Y11" s="256" t="s">
        <v>28</v>
      </c>
      <c r="Z11" s="256"/>
      <c r="AA11" s="256" t="s">
        <v>29</v>
      </c>
      <c r="AB11" s="256"/>
      <c r="AD11" s="91"/>
      <c r="AE11" s="91"/>
      <c r="AF11" s="91"/>
      <c r="AG11" s="91"/>
      <c r="AH11" s="127"/>
      <c r="AI11" s="91"/>
      <c r="AJ11" s="91"/>
      <c r="AK11" s="127"/>
      <c r="AL11" s="91"/>
    </row>
    <row r="12" spans="1:38" ht="15.75" customHeight="1">
      <c r="A12" s="152"/>
      <c r="L12" s="98"/>
      <c r="M12" s="91"/>
      <c r="N12" s="154" t="s">
        <v>121</v>
      </c>
      <c r="O12" s="99"/>
      <c r="AD12" s="91"/>
      <c r="AE12" s="91"/>
      <c r="AF12" s="91"/>
      <c r="AG12" s="91"/>
      <c r="AH12" s="127"/>
      <c r="AI12" s="91"/>
      <c r="AJ12" s="91"/>
      <c r="AK12" s="127"/>
      <c r="AL12" s="91"/>
    </row>
    <row r="13" spans="1:38" ht="15.75" customHeight="1">
      <c r="A13" s="152"/>
      <c r="L13" s="155">
        <v>8.1739999999999995</v>
      </c>
      <c r="M13" s="91" t="s">
        <v>122</v>
      </c>
      <c r="N13" s="156">
        <f>L13-E39</f>
        <v>-6.0000000000002274E-3</v>
      </c>
      <c r="O13" s="99"/>
      <c r="P13" s="247" t="s">
        <v>31</v>
      </c>
      <c r="Q13" s="247"/>
      <c r="R13" s="247"/>
      <c r="S13" s="247"/>
      <c r="T13" s="247"/>
      <c r="U13" s="247"/>
      <c r="V13" s="247"/>
      <c r="W13" s="247"/>
      <c r="X13" s="247"/>
      <c r="Y13" s="247"/>
      <c r="Z13" s="247"/>
      <c r="AA13" s="247"/>
      <c r="AB13" s="247"/>
      <c r="AC13" s="157"/>
      <c r="AD13" s="91"/>
      <c r="AE13" s="91"/>
      <c r="AF13" s="91"/>
      <c r="AG13" s="91"/>
      <c r="AH13" s="127"/>
      <c r="AI13" s="91"/>
      <c r="AJ13" s="91"/>
      <c r="AK13" s="127"/>
      <c r="AL13" s="91"/>
    </row>
    <row r="14" spans="1:38" ht="15.75" customHeight="1">
      <c r="A14" s="152"/>
      <c r="B14" s="255" t="s">
        <v>32</v>
      </c>
      <c r="C14" s="255"/>
      <c r="D14" s="255"/>
      <c r="E14" s="255"/>
      <c r="F14" s="255"/>
      <c r="G14" s="255"/>
      <c r="H14" s="255"/>
      <c r="I14" s="255"/>
      <c r="J14" s="255"/>
      <c r="L14" s="158">
        <v>4.3970000000000002</v>
      </c>
      <c r="M14" s="142" t="s">
        <v>123</v>
      </c>
      <c r="N14" s="156">
        <f>L14-E35</f>
        <v>-3.0000000000001137E-3</v>
      </c>
      <c r="O14" s="99"/>
      <c r="AD14" s="91"/>
      <c r="AE14" s="91"/>
      <c r="AF14" s="91"/>
      <c r="AG14" s="91"/>
      <c r="AH14" s="127"/>
      <c r="AI14" s="91"/>
      <c r="AJ14" s="91"/>
      <c r="AK14" s="127"/>
      <c r="AL14" s="91"/>
    </row>
    <row r="15" spans="1:38" ht="15.75" customHeight="1">
      <c r="A15" s="152"/>
      <c r="B15" s="255"/>
      <c r="C15" s="255"/>
      <c r="D15" s="255"/>
      <c r="E15" s="255"/>
      <c r="F15" s="255"/>
      <c r="G15" s="255"/>
      <c r="H15" s="255"/>
      <c r="I15" s="255"/>
      <c r="J15" s="255"/>
      <c r="L15" s="158">
        <v>3.7770000000000001</v>
      </c>
      <c r="M15" s="91" t="s">
        <v>124</v>
      </c>
      <c r="N15" s="156">
        <f>L15-E37</f>
        <v>-2.9999999999996696E-3</v>
      </c>
      <c r="O15" s="99"/>
      <c r="P15" s="261" t="s">
        <v>5</v>
      </c>
      <c r="Q15" s="261"/>
      <c r="R15" s="261"/>
      <c r="S15" s="261"/>
      <c r="T15" s="248" t="s">
        <v>33</v>
      </c>
      <c r="U15" s="248"/>
      <c r="V15" s="248"/>
      <c r="W15" s="248" t="s">
        <v>34</v>
      </c>
      <c r="X15" s="248"/>
      <c r="Y15" s="248"/>
      <c r="Z15" s="248" t="s">
        <v>35</v>
      </c>
      <c r="AA15" s="248"/>
      <c r="AB15" s="248"/>
      <c r="AD15" s="91"/>
      <c r="AE15" s="91"/>
      <c r="AF15" s="91"/>
      <c r="AG15" s="91"/>
      <c r="AH15" s="127"/>
      <c r="AI15" s="91"/>
      <c r="AJ15" s="91"/>
      <c r="AK15" s="127"/>
      <c r="AL15" s="91"/>
    </row>
    <row r="16" spans="1:38" ht="15.75" customHeight="1">
      <c r="A16" s="152"/>
      <c r="B16" s="257" t="s">
        <v>125</v>
      </c>
      <c r="C16" s="257"/>
      <c r="D16" s="257"/>
      <c r="E16" s="257"/>
      <c r="F16" s="257"/>
      <c r="G16" s="257"/>
      <c r="H16" s="257"/>
      <c r="I16" s="257"/>
      <c r="J16" s="257"/>
      <c r="L16" s="98"/>
      <c r="M16" s="91"/>
      <c r="N16" s="91"/>
      <c r="O16" s="99"/>
      <c r="P16" s="261"/>
      <c r="Q16" s="261"/>
      <c r="R16" s="261"/>
      <c r="S16" s="261"/>
      <c r="T16" s="248"/>
      <c r="U16" s="248"/>
      <c r="V16" s="248"/>
      <c r="W16" s="248"/>
      <c r="X16" s="248"/>
      <c r="Y16" s="248"/>
      <c r="Z16" s="248"/>
      <c r="AA16" s="248"/>
      <c r="AB16" s="248"/>
      <c r="AD16" s="159"/>
      <c r="AE16" s="160"/>
      <c r="AF16" s="159"/>
      <c r="AG16" s="91"/>
      <c r="AH16" s="161"/>
      <c r="AI16" s="91"/>
      <c r="AJ16" s="161"/>
      <c r="AK16" s="91"/>
      <c r="AL16" s="91"/>
    </row>
    <row r="17" spans="1:38" ht="15.75" customHeight="1">
      <c r="A17" s="152"/>
      <c r="B17" s="257"/>
      <c r="C17" s="257"/>
      <c r="D17" s="257"/>
      <c r="E17" s="257"/>
      <c r="F17" s="257"/>
      <c r="G17" s="257"/>
      <c r="H17" s="257"/>
      <c r="I17" s="257"/>
      <c r="J17" s="257"/>
      <c r="L17" s="91"/>
      <c r="M17" s="91"/>
      <c r="N17" s="91"/>
      <c r="O17" s="99"/>
      <c r="P17" s="261" t="s">
        <v>36</v>
      </c>
      <c r="Q17" s="261"/>
      <c r="R17" s="261"/>
      <c r="S17" s="261"/>
      <c r="T17" s="248" t="s">
        <v>37</v>
      </c>
      <c r="U17" s="248"/>
      <c r="V17" s="248"/>
      <c r="W17" s="248" t="s">
        <v>38</v>
      </c>
      <c r="X17" s="248"/>
      <c r="Y17" s="248"/>
      <c r="Z17" s="248" t="s">
        <v>36</v>
      </c>
      <c r="AA17" s="248"/>
      <c r="AB17" s="248"/>
      <c r="AD17" s="159"/>
      <c r="AE17" s="160"/>
      <c r="AF17" s="159"/>
      <c r="AG17" s="91"/>
      <c r="AH17" s="161"/>
      <c r="AI17" s="91"/>
      <c r="AJ17" s="161"/>
      <c r="AK17" s="91"/>
      <c r="AL17" s="91"/>
    </row>
    <row r="18" spans="1:38" ht="15.75" customHeight="1">
      <c r="A18" s="152"/>
      <c r="L18" s="91"/>
      <c r="M18" s="91" t="s">
        <v>126</v>
      </c>
      <c r="N18" s="91"/>
      <c r="O18" s="99"/>
      <c r="AD18" s="159"/>
      <c r="AE18" s="160"/>
      <c r="AF18" s="159"/>
      <c r="AG18" s="91"/>
      <c r="AH18" s="161"/>
      <c r="AI18" s="91"/>
      <c r="AJ18" s="161"/>
      <c r="AK18" s="91"/>
      <c r="AL18" s="91"/>
    </row>
    <row r="19" spans="1:38" ht="15.75" customHeight="1">
      <c r="A19" s="152"/>
      <c r="B19" s="255" t="s">
        <v>39</v>
      </c>
      <c r="C19" s="255"/>
      <c r="D19" s="255"/>
      <c r="E19" s="255"/>
      <c r="F19" s="255"/>
      <c r="G19" s="255"/>
      <c r="H19" s="255"/>
      <c r="I19" s="255"/>
      <c r="J19" s="255"/>
      <c r="L19" s="91"/>
      <c r="M19" s="91" t="s">
        <v>127</v>
      </c>
      <c r="N19" s="91"/>
      <c r="O19" s="99"/>
      <c r="P19" s="243" t="s">
        <v>40</v>
      </c>
      <c r="Q19" s="243"/>
      <c r="R19" s="243"/>
      <c r="S19" s="243"/>
      <c r="T19" s="243"/>
      <c r="U19" s="243"/>
      <c r="V19" s="243"/>
      <c r="W19" s="243"/>
      <c r="X19" s="243"/>
      <c r="Y19" s="243"/>
      <c r="Z19" s="243"/>
      <c r="AA19" s="243"/>
      <c r="AB19" s="243"/>
      <c r="AD19" s="159"/>
      <c r="AE19" s="160"/>
      <c r="AF19" s="159"/>
      <c r="AG19" s="91"/>
      <c r="AH19" s="161"/>
      <c r="AI19" s="91"/>
      <c r="AJ19" s="161"/>
      <c r="AK19" s="91"/>
      <c r="AL19" s="91"/>
    </row>
    <row r="20" spans="1:38" ht="15.75" customHeight="1">
      <c r="A20" s="152"/>
      <c r="B20" s="255"/>
      <c r="C20" s="255"/>
      <c r="D20" s="255"/>
      <c r="E20" s="255"/>
      <c r="F20" s="255"/>
      <c r="G20" s="255"/>
      <c r="H20" s="255"/>
      <c r="I20" s="255"/>
      <c r="J20" s="255"/>
      <c r="L20" s="91"/>
      <c r="M20" s="91"/>
      <c r="N20" s="91"/>
      <c r="O20" s="99"/>
      <c r="Q20" s="162"/>
      <c r="R20" s="162" t="s">
        <v>128</v>
      </c>
      <c r="S20" s="162" t="s">
        <v>129</v>
      </c>
      <c r="T20" s="162" t="s">
        <v>130</v>
      </c>
      <c r="U20" s="162" t="s">
        <v>131</v>
      </c>
      <c r="V20" s="162"/>
      <c r="W20" s="162"/>
      <c r="X20" s="163"/>
      <c r="Y20" s="163" t="s">
        <v>132</v>
      </c>
      <c r="Z20" s="163" t="s">
        <v>133</v>
      </c>
      <c r="AA20" s="163" t="s">
        <v>134</v>
      </c>
      <c r="AB20" s="163" t="s">
        <v>135</v>
      </c>
      <c r="AD20" s="159"/>
      <c r="AE20" s="160"/>
      <c r="AF20" s="159"/>
      <c r="AG20" s="91"/>
      <c r="AH20" s="161"/>
      <c r="AI20" s="91"/>
      <c r="AJ20" s="161"/>
      <c r="AK20" s="91"/>
      <c r="AL20" s="91"/>
    </row>
    <row r="21" spans="1:38" ht="15.75" customHeight="1">
      <c r="A21" s="152"/>
      <c r="P21" s="258" t="s">
        <v>5</v>
      </c>
      <c r="Q21" s="258" t="s">
        <v>41</v>
      </c>
      <c r="R21" s="264" t="s">
        <v>42</v>
      </c>
      <c r="S21" s="265"/>
      <c r="T21" s="264" t="s">
        <v>43</v>
      </c>
      <c r="U21" s="265"/>
      <c r="V21" s="106"/>
      <c r="W21" s="258" t="s">
        <v>5</v>
      </c>
      <c r="X21" s="258" t="s">
        <v>41</v>
      </c>
      <c r="Y21" s="264" t="s">
        <v>42</v>
      </c>
      <c r="Z21" s="265"/>
      <c r="AA21" s="264" t="s">
        <v>43</v>
      </c>
      <c r="AB21" s="265"/>
      <c r="AD21" s="159"/>
      <c r="AE21" s="160"/>
      <c r="AF21" s="159"/>
      <c r="AG21" s="91"/>
      <c r="AH21" s="161"/>
      <c r="AI21" s="91"/>
      <c r="AJ21" s="161"/>
      <c r="AK21" s="91"/>
      <c r="AL21" s="91"/>
    </row>
    <row r="22" spans="1:38" ht="15.75" customHeight="1">
      <c r="A22" s="152"/>
      <c r="B22" s="257" t="s">
        <v>136</v>
      </c>
      <c r="C22" s="257"/>
      <c r="D22" s="257"/>
      <c r="E22" s="257"/>
      <c r="F22" s="257"/>
      <c r="G22" s="257"/>
      <c r="H22" s="257"/>
      <c r="I22" s="257"/>
      <c r="J22" s="257"/>
      <c r="P22" s="259"/>
      <c r="Q22" s="259"/>
      <c r="R22" s="258" t="s">
        <v>44</v>
      </c>
      <c r="S22" s="258" t="s">
        <v>45</v>
      </c>
      <c r="T22" s="258" t="s">
        <v>44</v>
      </c>
      <c r="U22" s="258" t="s">
        <v>45</v>
      </c>
      <c r="V22" s="106"/>
      <c r="W22" s="259"/>
      <c r="X22" s="259"/>
      <c r="Y22" s="258" t="s">
        <v>44</v>
      </c>
      <c r="Z22" s="258" t="s">
        <v>45</v>
      </c>
      <c r="AA22" s="258" t="s">
        <v>44</v>
      </c>
      <c r="AB22" s="258" t="s">
        <v>45</v>
      </c>
      <c r="AD22" s="159"/>
      <c r="AE22" s="160"/>
      <c r="AF22" s="159"/>
      <c r="AG22" s="91"/>
      <c r="AH22" s="161"/>
      <c r="AI22" s="91"/>
      <c r="AJ22" s="161"/>
      <c r="AK22" s="91"/>
      <c r="AL22" s="91"/>
    </row>
    <row r="23" spans="1:38" ht="15.75" customHeight="1">
      <c r="A23" s="152"/>
      <c r="B23" s="257"/>
      <c r="C23" s="257"/>
      <c r="D23" s="257"/>
      <c r="E23" s="257"/>
      <c r="F23" s="257"/>
      <c r="G23" s="257"/>
      <c r="H23" s="257"/>
      <c r="I23" s="257"/>
      <c r="J23" s="257"/>
      <c r="P23" s="259"/>
      <c r="Q23" s="259"/>
      <c r="R23" s="259"/>
      <c r="S23" s="259"/>
      <c r="T23" s="259"/>
      <c r="U23" s="259"/>
      <c r="V23" s="106"/>
      <c r="W23" s="259"/>
      <c r="X23" s="259"/>
      <c r="Y23" s="259"/>
      <c r="Z23" s="259"/>
      <c r="AA23" s="259"/>
      <c r="AB23" s="259"/>
      <c r="AD23" s="159"/>
      <c r="AE23" s="160"/>
      <c r="AF23" s="159"/>
      <c r="AG23" s="91"/>
      <c r="AH23" s="161"/>
      <c r="AI23" s="91"/>
      <c r="AJ23" s="161"/>
      <c r="AK23" s="91"/>
      <c r="AL23" s="91"/>
    </row>
    <row r="24" spans="1:38" ht="15.75" customHeight="1">
      <c r="A24" s="152"/>
      <c r="P24" s="259"/>
      <c r="Q24" s="259"/>
      <c r="R24" s="259"/>
      <c r="S24" s="259"/>
      <c r="T24" s="259"/>
      <c r="U24" s="259"/>
      <c r="V24" s="106"/>
      <c r="W24" s="259"/>
      <c r="X24" s="259"/>
      <c r="Y24" s="259"/>
      <c r="Z24" s="259"/>
      <c r="AA24" s="259"/>
      <c r="AB24" s="259"/>
      <c r="AD24" s="159"/>
      <c r="AE24" s="160"/>
      <c r="AF24" s="159"/>
      <c r="AG24" s="91"/>
      <c r="AH24" s="161"/>
      <c r="AI24" s="91"/>
      <c r="AJ24" s="161"/>
      <c r="AK24" s="91"/>
      <c r="AL24" s="91"/>
    </row>
    <row r="25" spans="1:38" ht="15.75" customHeight="1">
      <c r="A25" s="152"/>
      <c r="P25" s="259"/>
      <c r="Q25" s="259"/>
      <c r="R25" s="259"/>
      <c r="S25" s="259"/>
      <c r="T25" s="259"/>
      <c r="U25" s="259"/>
      <c r="V25" s="106"/>
      <c r="W25" s="259"/>
      <c r="X25" s="259"/>
      <c r="Y25" s="259"/>
      <c r="Z25" s="259"/>
      <c r="AA25" s="259"/>
      <c r="AB25" s="259"/>
      <c r="AD25" s="159"/>
      <c r="AE25" s="160"/>
      <c r="AF25" s="159"/>
      <c r="AG25" s="91"/>
      <c r="AH25" s="161"/>
      <c r="AI25" s="91"/>
      <c r="AJ25" s="161"/>
      <c r="AK25" s="91"/>
      <c r="AL25" s="91"/>
    </row>
    <row r="26" spans="1:38" ht="15.75" customHeight="1">
      <c r="A26" s="152"/>
      <c r="B26" s="257" t="s">
        <v>137</v>
      </c>
      <c r="C26" s="257"/>
      <c r="D26" s="257"/>
      <c r="E26" s="257"/>
      <c r="F26" s="257"/>
      <c r="G26" s="257"/>
      <c r="H26" s="257"/>
      <c r="I26" s="257"/>
      <c r="J26" s="257"/>
      <c r="P26" s="260"/>
      <c r="Q26" s="260"/>
      <c r="R26" s="260"/>
      <c r="S26" s="260"/>
      <c r="T26" s="260"/>
      <c r="U26" s="260"/>
      <c r="V26" s="107"/>
      <c r="W26" s="260"/>
      <c r="X26" s="260"/>
      <c r="Y26" s="260"/>
      <c r="Z26" s="260"/>
      <c r="AA26" s="260"/>
      <c r="AB26" s="260"/>
      <c r="AC26" s="157"/>
      <c r="AD26" s="159"/>
      <c r="AE26" s="160"/>
      <c r="AF26" s="159"/>
      <c r="AG26" s="91"/>
      <c r="AH26" s="161"/>
      <c r="AI26" s="91"/>
      <c r="AJ26" s="161"/>
      <c r="AK26" s="91"/>
      <c r="AL26" s="91"/>
    </row>
    <row r="27" spans="1:38" ht="15.75" customHeight="1">
      <c r="A27" s="152"/>
      <c r="B27" s="257"/>
      <c r="C27" s="257"/>
      <c r="D27" s="257"/>
      <c r="E27" s="257"/>
      <c r="F27" s="257"/>
      <c r="G27" s="257"/>
      <c r="H27" s="257"/>
      <c r="I27" s="257"/>
      <c r="J27" s="257"/>
      <c r="M27" s="142">
        <v>27</v>
      </c>
      <c r="N27" s="142">
        <v>180</v>
      </c>
      <c r="P27" s="108">
        <v>1</v>
      </c>
      <c r="Q27" s="109">
        <v>0.125</v>
      </c>
      <c r="R27" s="108">
        <v>0</v>
      </c>
      <c r="S27" s="108" t="s">
        <v>47</v>
      </c>
      <c r="T27" s="108">
        <v>0</v>
      </c>
      <c r="U27" s="108" t="s">
        <v>47</v>
      </c>
      <c r="V27" s="107"/>
      <c r="W27" s="110">
        <v>2</v>
      </c>
      <c r="X27" s="109">
        <v>0.125</v>
      </c>
      <c r="Y27" s="108">
        <v>0</v>
      </c>
      <c r="Z27" s="108" t="s">
        <v>47</v>
      </c>
      <c r="AA27" s="108">
        <v>0</v>
      </c>
      <c r="AB27" s="108" t="s">
        <v>47</v>
      </c>
      <c r="AC27" s="157"/>
      <c r="AD27" s="159"/>
      <c r="AE27" s="160"/>
      <c r="AF27" s="159"/>
      <c r="AG27" s="91"/>
      <c r="AH27" s="161"/>
      <c r="AI27" s="91"/>
      <c r="AJ27" s="161"/>
      <c r="AK27" s="91"/>
      <c r="AL27" s="91"/>
    </row>
    <row r="28" spans="1:38" ht="15.75" customHeight="1">
      <c r="A28" s="152"/>
      <c r="B28" s="257" t="s">
        <v>138</v>
      </c>
      <c r="C28" s="257"/>
      <c r="D28" s="257"/>
      <c r="E28" s="257"/>
      <c r="F28" s="257"/>
      <c r="G28" s="257"/>
      <c r="H28" s="257"/>
      <c r="I28" s="257"/>
      <c r="J28" s="257"/>
      <c r="M28" s="142">
        <v>28</v>
      </c>
      <c r="N28" s="142">
        <v>210</v>
      </c>
      <c r="P28" s="95">
        <v>1</v>
      </c>
      <c r="Q28" s="111">
        <v>0.14583333333333301</v>
      </c>
      <c r="R28" s="108">
        <v>0</v>
      </c>
      <c r="S28" s="108" t="s">
        <v>47</v>
      </c>
      <c r="T28" s="108">
        <v>0</v>
      </c>
      <c r="U28" s="108" t="s">
        <v>47</v>
      </c>
      <c r="V28" s="106"/>
      <c r="W28" s="112">
        <v>2</v>
      </c>
      <c r="X28" s="111">
        <v>0.14583333333333301</v>
      </c>
      <c r="Y28" s="108">
        <v>0</v>
      </c>
      <c r="Z28" s="108" t="s">
        <v>47</v>
      </c>
      <c r="AA28" s="108">
        <v>0</v>
      </c>
      <c r="AB28" s="108" t="s">
        <v>47</v>
      </c>
      <c r="AD28" s="159"/>
      <c r="AE28" s="160"/>
      <c r="AF28" s="159"/>
      <c r="AG28" s="91"/>
      <c r="AH28" s="161"/>
      <c r="AI28" s="91"/>
      <c r="AJ28" s="161"/>
      <c r="AK28" s="91"/>
      <c r="AL28" s="91"/>
    </row>
    <row r="29" spans="1:38" ht="15.75" customHeight="1">
      <c r="A29" s="152"/>
      <c r="B29" s="257"/>
      <c r="C29" s="257"/>
      <c r="D29" s="257"/>
      <c r="E29" s="257"/>
      <c r="F29" s="257"/>
      <c r="G29" s="257"/>
      <c r="H29" s="257"/>
      <c r="I29" s="257"/>
      <c r="J29" s="257"/>
      <c r="M29" s="142">
        <v>29</v>
      </c>
      <c r="N29" s="142">
        <v>240</v>
      </c>
      <c r="P29" s="95">
        <v>1</v>
      </c>
      <c r="Q29" s="111">
        <v>0.16666666666666699</v>
      </c>
      <c r="R29" s="108">
        <v>0</v>
      </c>
      <c r="S29" s="108" t="s">
        <v>47</v>
      </c>
      <c r="T29" s="108">
        <v>0</v>
      </c>
      <c r="U29" s="108" t="s">
        <v>47</v>
      </c>
      <c r="V29" s="106"/>
      <c r="W29" s="112">
        <v>2</v>
      </c>
      <c r="X29" s="111">
        <v>0.16666666666666699</v>
      </c>
      <c r="Y29" s="108">
        <v>0</v>
      </c>
      <c r="Z29" s="108" t="s">
        <v>47</v>
      </c>
      <c r="AA29" s="108">
        <v>0</v>
      </c>
      <c r="AB29" s="108" t="s">
        <v>47</v>
      </c>
      <c r="AD29" s="159"/>
      <c r="AE29" s="160"/>
      <c r="AF29" s="159"/>
      <c r="AG29" s="91"/>
      <c r="AH29" s="161"/>
      <c r="AI29" s="91"/>
      <c r="AJ29" s="161"/>
      <c r="AK29" s="91"/>
      <c r="AL29" s="91"/>
    </row>
    <row r="30" spans="1:38" ht="15.75" customHeight="1">
      <c r="A30" s="152"/>
      <c r="B30" s="257" t="s">
        <v>139</v>
      </c>
      <c r="C30" s="257"/>
      <c r="D30" s="257"/>
      <c r="E30" s="257"/>
      <c r="F30" s="257"/>
      <c r="G30" s="257"/>
      <c r="H30" s="257"/>
      <c r="I30" s="257"/>
      <c r="J30" s="257"/>
      <c r="M30" s="142">
        <v>30</v>
      </c>
      <c r="N30" s="142">
        <v>270</v>
      </c>
      <c r="P30" s="95">
        <v>1</v>
      </c>
      <c r="Q30" s="111">
        <v>0.1875</v>
      </c>
      <c r="R30" s="108">
        <v>0</v>
      </c>
      <c r="S30" s="108" t="s">
        <v>47</v>
      </c>
      <c r="T30" s="108">
        <v>0</v>
      </c>
      <c r="U30" s="108" t="s">
        <v>47</v>
      </c>
      <c r="V30" s="106"/>
      <c r="W30" s="112">
        <v>2</v>
      </c>
      <c r="X30" s="111">
        <v>0.1875</v>
      </c>
      <c r="Y30" s="108">
        <v>0</v>
      </c>
      <c r="Z30" s="108" t="s">
        <v>47</v>
      </c>
      <c r="AA30" s="108">
        <v>0</v>
      </c>
      <c r="AB30" s="108" t="s">
        <v>47</v>
      </c>
      <c r="AD30" s="159"/>
      <c r="AE30" s="160"/>
      <c r="AF30" s="159"/>
      <c r="AG30" s="91"/>
      <c r="AH30" s="161"/>
      <c r="AI30" s="91"/>
      <c r="AJ30" s="161"/>
      <c r="AK30" s="91"/>
      <c r="AL30" s="91"/>
    </row>
    <row r="31" spans="1:38" ht="15.75" customHeight="1">
      <c r="A31" s="152"/>
      <c r="B31" s="257"/>
      <c r="C31" s="257"/>
      <c r="D31" s="257"/>
      <c r="E31" s="257"/>
      <c r="F31" s="257"/>
      <c r="G31" s="257"/>
      <c r="H31" s="257"/>
      <c r="I31" s="257"/>
      <c r="J31" s="257"/>
      <c r="M31" s="142">
        <v>31</v>
      </c>
      <c r="N31" s="142">
        <v>300</v>
      </c>
      <c r="P31" s="95">
        <v>1</v>
      </c>
      <c r="Q31" s="111">
        <v>0.20833333333333334</v>
      </c>
      <c r="R31" s="108">
        <v>0</v>
      </c>
      <c r="S31" s="108" t="s">
        <v>47</v>
      </c>
      <c r="T31" s="108">
        <v>0</v>
      </c>
      <c r="U31" s="108" t="s">
        <v>47</v>
      </c>
      <c r="V31" s="106"/>
      <c r="W31" s="112">
        <v>2</v>
      </c>
      <c r="X31" s="113">
        <v>0.20833333333333334</v>
      </c>
      <c r="Y31" s="108">
        <v>0</v>
      </c>
      <c r="Z31" s="108" t="s">
        <v>47</v>
      </c>
      <c r="AA31" s="108">
        <v>0</v>
      </c>
      <c r="AB31" s="108" t="s">
        <v>47</v>
      </c>
      <c r="AD31" s="159"/>
      <c r="AE31" s="160"/>
      <c r="AF31" s="159"/>
      <c r="AG31" s="91"/>
      <c r="AH31" s="161"/>
      <c r="AI31" s="91"/>
      <c r="AJ31" s="161"/>
      <c r="AK31" s="91"/>
      <c r="AL31" s="91"/>
    </row>
    <row r="32" spans="1:38" ht="15.75" customHeight="1">
      <c r="A32" s="152"/>
      <c r="B32" s="152"/>
      <c r="C32" s="152"/>
      <c r="D32" s="152"/>
      <c r="E32" s="152"/>
      <c r="F32" s="152"/>
      <c r="G32" s="152"/>
      <c r="H32" s="152"/>
      <c r="I32" s="152"/>
      <c r="M32" s="142">
        <v>32</v>
      </c>
      <c r="N32" s="164">
        <v>330</v>
      </c>
      <c r="P32" s="108">
        <v>1</v>
      </c>
      <c r="Q32" s="109">
        <v>0.22916666666666666</v>
      </c>
      <c r="R32" s="108">
        <v>2</v>
      </c>
      <c r="S32" s="108" t="s">
        <v>55</v>
      </c>
      <c r="T32" s="108">
        <v>2</v>
      </c>
      <c r="U32" s="108" t="s">
        <v>55</v>
      </c>
      <c r="V32" s="107"/>
      <c r="W32" s="110">
        <v>2</v>
      </c>
      <c r="X32" s="115">
        <v>0.22916666666666666</v>
      </c>
      <c r="Y32" s="108">
        <v>1</v>
      </c>
      <c r="Z32" s="108" t="s">
        <v>51</v>
      </c>
      <c r="AA32" s="108">
        <v>1</v>
      </c>
      <c r="AB32" s="108" t="s">
        <v>51</v>
      </c>
      <c r="AC32" s="157"/>
      <c r="AD32" s="159"/>
      <c r="AE32" s="160"/>
      <c r="AF32" s="159"/>
      <c r="AG32" s="91"/>
      <c r="AH32" s="161"/>
      <c r="AI32" s="91"/>
      <c r="AJ32" s="161"/>
      <c r="AK32" s="91"/>
      <c r="AL32" s="91"/>
    </row>
    <row r="33" spans="1:38" ht="15.75" customHeight="1">
      <c r="A33" s="152"/>
      <c r="B33" s="255" t="s">
        <v>50</v>
      </c>
      <c r="C33" s="255"/>
      <c r="D33" s="255"/>
      <c r="E33" s="255"/>
      <c r="F33" s="255"/>
      <c r="G33" s="255"/>
      <c r="H33" s="255"/>
      <c r="I33" s="255"/>
      <c r="J33" s="255"/>
      <c r="M33" s="142">
        <v>33</v>
      </c>
      <c r="N33" s="164">
        <v>360</v>
      </c>
      <c r="P33" s="108">
        <v>1</v>
      </c>
      <c r="Q33" s="109">
        <v>0.25</v>
      </c>
      <c r="R33" s="108">
        <v>2</v>
      </c>
      <c r="S33" s="108" t="s">
        <v>55</v>
      </c>
      <c r="T33" s="108">
        <v>2</v>
      </c>
      <c r="U33" s="108" t="s">
        <v>55</v>
      </c>
      <c r="V33" s="107"/>
      <c r="W33" s="110">
        <v>2</v>
      </c>
      <c r="X33" s="115">
        <v>0.25</v>
      </c>
      <c r="Y33" s="108">
        <v>1</v>
      </c>
      <c r="Z33" s="108" t="s">
        <v>51</v>
      </c>
      <c r="AA33" s="108">
        <v>1</v>
      </c>
      <c r="AB33" s="108" t="s">
        <v>51</v>
      </c>
      <c r="AC33" s="157"/>
      <c r="AD33" s="159"/>
      <c r="AE33" s="160"/>
      <c r="AF33" s="159"/>
      <c r="AG33" s="91"/>
      <c r="AH33" s="161"/>
      <c r="AI33" s="91"/>
      <c r="AJ33" s="161"/>
      <c r="AK33" s="91"/>
      <c r="AL33" s="91"/>
    </row>
    <row r="34" spans="1:38" ht="15.75" customHeight="1">
      <c r="A34" s="152"/>
      <c r="B34" s="255"/>
      <c r="C34" s="255"/>
      <c r="D34" s="255"/>
      <c r="E34" s="255"/>
      <c r="F34" s="255"/>
      <c r="G34" s="255"/>
      <c r="H34" s="255"/>
      <c r="I34" s="255"/>
      <c r="J34" s="255"/>
      <c r="M34" s="142">
        <v>34</v>
      </c>
      <c r="N34" s="142">
        <v>390</v>
      </c>
      <c r="O34" s="101"/>
      <c r="P34" s="108">
        <v>1</v>
      </c>
      <c r="Q34" s="109">
        <v>0.27083333333333331</v>
      </c>
      <c r="R34" s="108">
        <v>2</v>
      </c>
      <c r="S34" s="108" t="s">
        <v>55</v>
      </c>
      <c r="T34" s="108">
        <v>2</v>
      </c>
      <c r="U34" s="108" t="s">
        <v>55</v>
      </c>
      <c r="V34" s="107"/>
      <c r="W34" s="110">
        <v>2</v>
      </c>
      <c r="X34" s="115">
        <v>0.27083333333333331</v>
      </c>
      <c r="Y34" s="108">
        <v>2</v>
      </c>
      <c r="Z34" s="108" t="s">
        <v>55</v>
      </c>
      <c r="AA34" s="108">
        <v>2</v>
      </c>
      <c r="AB34" s="108" t="s">
        <v>55</v>
      </c>
      <c r="AC34" s="157"/>
      <c r="AD34" s="159"/>
      <c r="AE34" s="160"/>
      <c r="AF34" s="159"/>
      <c r="AG34" s="91"/>
      <c r="AH34" s="161"/>
      <c r="AI34" s="91"/>
      <c r="AJ34" s="161"/>
      <c r="AK34" s="91"/>
      <c r="AL34" s="91"/>
    </row>
    <row r="35" spans="1:38" ht="15.75" customHeight="1">
      <c r="A35" s="152"/>
      <c r="B35" s="262" t="s">
        <v>52</v>
      </c>
      <c r="C35" s="262"/>
      <c r="D35" s="262"/>
      <c r="E35" s="263">
        <f t="array" ref="E35">ROUND(MAX(IF(G104:G223=0,H104:H223)),2)</f>
        <v>4.4000000000000004</v>
      </c>
      <c r="F35" s="152"/>
      <c r="G35" s="152"/>
      <c r="H35" s="152"/>
      <c r="I35" s="152"/>
      <c r="M35" s="142">
        <v>35</v>
      </c>
      <c r="N35" s="142">
        <v>420</v>
      </c>
      <c r="O35" s="101"/>
      <c r="P35" s="108">
        <v>1</v>
      </c>
      <c r="Q35" s="109">
        <v>0.29166666666666669</v>
      </c>
      <c r="R35" s="108">
        <v>9</v>
      </c>
      <c r="S35" s="165" t="s">
        <v>140</v>
      </c>
      <c r="T35" s="108">
        <v>9</v>
      </c>
      <c r="U35" s="108" t="s">
        <v>140</v>
      </c>
      <c r="V35" s="107"/>
      <c r="W35" s="110">
        <v>2</v>
      </c>
      <c r="X35" s="115">
        <v>0.29166666666666669</v>
      </c>
      <c r="Y35" s="108">
        <v>3</v>
      </c>
      <c r="Z35" s="108">
        <v>10</v>
      </c>
      <c r="AA35" s="108">
        <v>3</v>
      </c>
      <c r="AB35" s="108">
        <v>10</v>
      </c>
      <c r="AC35" s="157"/>
      <c r="AD35" s="159"/>
      <c r="AE35" s="160"/>
      <c r="AF35" s="159"/>
      <c r="AG35" s="91"/>
      <c r="AH35" s="161"/>
      <c r="AI35" s="91"/>
      <c r="AJ35" s="161"/>
      <c r="AK35" s="91"/>
      <c r="AL35" s="91"/>
    </row>
    <row r="36" spans="1:38" ht="15.75" customHeight="1">
      <c r="A36" s="152"/>
      <c r="B36" s="262"/>
      <c r="C36" s="262"/>
      <c r="D36" s="262"/>
      <c r="E36" s="263"/>
      <c r="F36" s="152"/>
      <c r="G36" s="152"/>
      <c r="H36" s="152"/>
      <c r="I36" s="152"/>
      <c r="M36" s="142">
        <v>36</v>
      </c>
      <c r="N36" s="142">
        <v>450</v>
      </c>
      <c r="P36" s="95">
        <v>1</v>
      </c>
      <c r="Q36" s="111">
        <v>0.3125</v>
      </c>
      <c r="R36" s="108">
        <v>9</v>
      </c>
      <c r="S36" s="165" t="s">
        <v>140</v>
      </c>
      <c r="T36" s="108">
        <v>9</v>
      </c>
      <c r="U36" s="108" t="s">
        <v>140</v>
      </c>
      <c r="V36" s="106"/>
      <c r="W36" s="112">
        <v>2</v>
      </c>
      <c r="X36" s="113">
        <v>0.3125</v>
      </c>
      <c r="Y36" s="108">
        <v>3</v>
      </c>
      <c r="Z36" s="108">
        <v>10</v>
      </c>
      <c r="AA36" s="108">
        <v>3</v>
      </c>
      <c r="AB36" s="108">
        <v>10</v>
      </c>
      <c r="AD36" s="91"/>
      <c r="AE36" s="91"/>
      <c r="AF36" s="91"/>
      <c r="AG36" s="91"/>
      <c r="AH36" s="127"/>
      <c r="AI36" s="91"/>
      <c r="AJ36" s="91"/>
      <c r="AK36" s="91"/>
      <c r="AL36" s="91"/>
    </row>
    <row r="37" spans="1:38" ht="15.75" customHeight="1">
      <c r="B37" s="262" t="s">
        <v>54</v>
      </c>
      <c r="C37" s="262"/>
      <c r="D37" s="262"/>
      <c r="E37" s="263">
        <f t="array" ref="E37">ROUND(MAX(IF(G104:G223=1,H104:H223)),2)</f>
        <v>3.78</v>
      </c>
      <c r="F37" s="152"/>
      <c r="G37" s="152"/>
      <c r="H37" s="152"/>
      <c r="I37" s="152"/>
      <c r="M37" s="142">
        <v>37</v>
      </c>
      <c r="N37" s="142">
        <v>480</v>
      </c>
      <c r="P37" s="95">
        <v>1</v>
      </c>
      <c r="Q37" s="111">
        <v>0.33333333333333331</v>
      </c>
      <c r="R37" s="108">
        <v>10</v>
      </c>
      <c r="S37" s="165">
        <v>3</v>
      </c>
      <c r="T37" s="108">
        <v>10</v>
      </c>
      <c r="U37" s="108">
        <v>3</v>
      </c>
      <c r="V37" s="106"/>
      <c r="W37" s="112">
        <v>2</v>
      </c>
      <c r="X37" s="113">
        <v>0.33333333333333331</v>
      </c>
      <c r="Y37" s="108">
        <v>3</v>
      </c>
      <c r="Z37" s="108">
        <v>10</v>
      </c>
      <c r="AA37" s="108">
        <v>3</v>
      </c>
      <c r="AB37" s="108">
        <v>10</v>
      </c>
    </row>
    <row r="38" spans="1:38" ht="15.75" customHeight="1">
      <c r="A38" s="152"/>
      <c r="B38" s="262"/>
      <c r="C38" s="262"/>
      <c r="D38" s="262"/>
      <c r="E38" s="263"/>
      <c r="F38" s="166"/>
      <c r="G38" s="166"/>
      <c r="H38" s="166"/>
      <c r="I38" s="166"/>
      <c r="M38" s="142">
        <v>38</v>
      </c>
      <c r="N38" s="142">
        <v>510</v>
      </c>
      <c r="P38" s="95">
        <v>1</v>
      </c>
      <c r="Q38" s="111">
        <v>0.35416666666666669</v>
      </c>
      <c r="R38" s="108">
        <v>9</v>
      </c>
      <c r="S38" s="165" t="s">
        <v>140</v>
      </c>
      <c r="T38" s="108">
        <v>9</v>
      </c>
      <c r="U38" s="108" t="s">
        <v>140</v>
      </c>
      <c r="V38" s="106"/>
      <c r="W38" s="112">
        <v>2</v>
      </c>
      <c r="X38" s="113">
        <v>0.35416666666666669</v>
      </c>
      <c r="Y38" s="108">
        <v>3</v>
      </c>
      <c r="Z38" s="108">
        <v>10</v>
      </c>
      <c r="AA38" s="108">
        <v>3</v>
      </c>
      <c r="AB38" s="108">
        <v>10</v>
      </c>
    </row>
    <row r="39" spans="1:38" ht="15.75" customHeight="1">
      <c r="A39" s="152"/>
      <c r="B39" s="262" t="s">
        <v>56</v>
      </c>
      <c r="C39" s="262"/>
      <c r="D39" s="262"/>
      <c r="E39" s="263">
        <f>SUM(E35:E38)</f>
        <v>8.18</v>
      </c>
      <c r="F39" s="152"/>
      <c r="G39" s="152"/>
      <c r="H39" s="152"/>
      <c r="I39" s="152"/>
      <c r="M39" s="142">
        <v>39</v>
      </c>
      <c r="N39" s="142">
        <v>540</v>
      </c>
      <c r="P39" s="95">
        <v>1</v>
      </c>
      <c r="Q39" s="111">
        <v>0.375</v>
      </c>
      <c r="R39" s="108">
        <v>9</v>
      </c>
      <c r="S39" s="165" t="s">
        <v>140</v>
      </c>
      <c r="T39" s="108">
        <v>9</v>
      </c>
      <c r="U39" s="108" t="s">
        <v>140</v>
      </c>
      <c r="V39" s="106"/>
      <c r="W39" s="112">
        <v>2</v>
      </c>
      <c r="X39" s="113">
        <v>0.375</v>
      </c>
      <c r="Y39" s="108">
        <v>3</v>
      </c>
      <c r="Z39" s="108">
        <v>10</v>
      </c>
      <c r="AA39" s="108">
        <v>3</v>
      </c>
      <c r="AB39" s="108">
        <v>10</v>
      </c>
    </row>
    <row r="40" spans="1:38" ht="15.75" customHeight="1">
      <c r="A40" s="152"/>
      <c r="B40" s="262"/>
      <c r="C40" s="262"/>
      <c r="D40" s="262"/>
      <c r="E40" s="263"/>
      <c r="F40" s="152"/>
      <c r="G40" s="152"/>
      <c r="H40" s="152"/>
      <c r="I40" s="152"/>
      <c r="L40" s="91"/>
      <c r="M40" s="142">
        <v>40</v>
      </c>
      <c r="N40" s="142">
        <v>570</v>
      </c>
      <c r="P40" s="95">
        <v>1</v>
      </c>
      <c r="Q40" s="111">
        <v>0.39583333333333331</v>
      </c>
      <c r="R40" s="108">
        <v>10</v>
      </c>
      <c r="S40" s="165">
        <v>3</v>
      </c>
      <c r="T40" s="108">
        <v>10</v>
      </c>
      <c r="U40" s="108">
        <v>3</v>
      </c>
      <c r="V40" s="106"/>
      <c r="W40" s="112">
        <v>2</v>
      </c>
      <c r="X40" s="113">
        <v>0.39583333333333331</v>
      </c>
      <c r="Y40" s="108">
        <v>3</v>
      </c>
      <c r="Z40" s="108">
        <v>10</v>
      </c>
      <c r="AA40" s="108">
        <v>3</v>
      </c>
      <c r="AB40" s="108">
        <v>10</v>
      </c>
    </row>
    <row r="41" spans="1:38" ht="15.75" customHeight="1">
      <c r="A41" s="152"/>
      <c r="B41" s="262"/>
      <c r="C41" s="262"/>
      <c r="D41" s="262"/>
      <c r="E41" s="267"/>
      <c r="F41" s="167"/>
      <c r="G41" s="167"/>
      <c r="H41" s="167"/>
      <c r="I41" s="167"/>
      <c r="M41" s="142">
        <v>41</v>
      </c>
      <c r="N41" s="142">
        <v>600</v>
      </c>
      <c r="P41" s="95">
        <v>1</v>
      </c>
      <c r="Q41" s="111">
        <v>0.41666666666666669</v>
      </c>
      <c r="R41" s="108">
        <v>3</v>
      </c>
      <c r="S41" s="108">
        <v>9</v>
      </c>
      <c r="T41" s="108">
        <v>3</v>
      </c>
      <c r="U41" s="108">
        <v>9</v>
      </c>
      <c r="V41" s="106"/>
      <c r="W41" s="112">
        <v>2</v>
      </c>
      <c r="X41" s="113">
        <v>0.41666666666666669</v>
      </c>
      <c r="Y41" s="108">
        <v>3</v>
      </c>
      <c r="Z41" s="108">
        <v>10</v>
      </c>
      <c r="AA41" s="108">
        <v>3</v>
      </c>
      <c r="AB41" s="108">
        <v>10</v>
      </c>
    </row>
    <row r="42" spans="1:38" ht="15.75" customHeight="1">
      <c r="A42" s="152"/>
      <c r="B42" s="262"/>
      <c r="C42" s="262"/>
      <c r="D42" s="262"/>
      <c r="E42" s="267"/>
      <c r="F42" s="152"/>
      <c r="G42" s="152"/>
      <c r="H42" s="152"/>
      <c r="I42" s="152"/>
      <c r="M42" s="142">
        <v>42</v>
      </c>
      <c r="N42" s="142">
        <v>630</v>
      </c>
      <c r="P42" s="95">
        <v>1</v>
      </c>
      <c r="Q42" s="111">
        <v>0.4375</v>
      </c>
      <c r="R42" s="108">
        <v>4</v>
      </c>
      <c r="S42" s="108">
        <v>9</v>
      </c>
      <c r="T42" s="108">
        <v>4</v>
      </c>
      <c r="U42" s="108">
        <v>9</v>
      </c>
      <c r="V42" s="106"/>
      <c r="W42" s="112">
        <v>2</v>
      </c>
      <c r="X42" s="113">
        <v>0.4375</v>
      </c>
      <c r="Y42" s="108">
        <v>3</v>
      </c>
      <c r="Z42" s="108">
        <v>10</v>
      </c>
      <c r="AA42" s="108">
        <v>3</v>
      </c>
      <c r="AB42" s="108">
        <v>10</v>
      </c>
    </row>
    <row r="43" spans="1:38" ht="15.75" customHeight="1">
      <c r="A43" s="152"/>
      <c r="B43" s="152"/>
      <c r="C43" s="152"/>
      <c r="D43" s="152"/>
      <c r="E43" s="152"/>
      <c r="F43" s="152"/>
      <c r="G43" s="152"/>
      <c r="H43" s="152"/>
      <c r="I43" s="152"/>
      <c r="M43" s="142">
        <v>43</v>
      </c>
      <c r="N43" s="142">
        <v>660</v>
      </c>
      <c r="P43" s="95">
        <v>1</v>
      </c>
      <c r="Q43" s="111">
        <v>0.45833333333333298</v>
      </c>
      <c r="R43" s="108">
        <v>3</v>
      </c>
      <c r="S43" s="108">
        <v>9</v>
      </c>
      <c r="T43" s="108">
        <v>3</v>
      </c>
      <c r="U43" s="108">
        <v>9</v>
      </c>
      <c r="V43" s="106"/>
      <c r="W43" s="112">
        <v>2</v>
      </c>
      <c r="X43" s="113">
        <v>0.45833333333333298</v>
      </c>
      <c r="Y43" s="108">
        <v>3</v>
      </c>
      <c r="Z43" s="108">
        <v>10</v>
      </c>
      <c r="AA43" s="108">
        <v>3</v>
      </c>
      <c r="AB43" s="108">
        <v>10</v>
      </c>
    </row>
    <row r="44" spans="1:38" ht="15.75" customHeight="1">
      <c r="A44" s="152"/>
      <c r="B44" s="152"/>
      <c r="C44" s="152"/>
      <c r="D44" s="152"/>
      <c r="E44" s="152"/>
      <c r="F44" s="152"/>
      <c r="G44" s="152"/>
      <c r="H44" s="152"/>
      <c r="I44" s="152"/>
      <c r="M44" s="142">
        <v>44</v>
      </c>
      <c r="N44" s="142">
        <v>690</v>
      </c>
      <c r="P44" s="95">
        <v>1</v>
      </c>
      <c r="Q44" s="111">
        <v>0.47916666666666702</v>
      </c>
      <c r="R44" s="108">
        <v>4</v>
      </c>
      <c r="S44" s="108">
        <v>9</v>
      </c>
      <c r="T44" s="108">
        <v>4</v>
      </c>
      <c r="U44" s="108">
        <v>9</v>
      </c>
      <c r="V44" s="106"/>
      <c r="W44" s="112">
        <v>2</v>
      </c>
      <c r="X44" s="113">
        <v>0.47916666666666702</v>
      </c>
      <c r="Y44" s="108">
        <v>3</v>
      </c>
      <c r="Z44" s="108">
        <v>10</v>
      </c>
      <c r="AA44" s="108">
        <v>3</v>
      </c>
      <c r="AB44" s="108">
        <v>10</v>
      </c>
    </row>
    <row r="45" spans="1:38" ht="15.75" customHeight="1">
      <c r="A45" s="152"/>
      <c r="B45" s="152"/>
      <c r="C45" s="152"/>
      <c r="D45" s="152"/>
      <c r="E45" s="152"/>
      <c r="F45" s="152"/>
      <c r="G45" s="152"/>
      <c r="H45" s="152"/>
      <c r="I45" s="152"/>
      <c r="M45" s="142">
        <v>45</v>
      </c>
      <c r="N45" s="142">
        <v>720</v>
      </c>
      <c r="P45" s="95">
        <v>1</v>
      </c>
      <c r="Q45" s="111">
        <v>0.5</v>
      </c>
      <c r="R45" s="108">
        <v>3</v>
      </c>
      <c r="S45" s="108">
        <v>9</v>
      </c>
      <c r="T45" s="108">
        <v>3</v>
      </c>
      <c r="U45" s="108">
        <v>9</v>
      </c>
      <c r="V45" s="106"/>
      <c r="W45" s="112">
        <v>2</v>
      </c>
      <c r="X45" s="113">
        <v>0.5</v>
      </c>
      <c r="Y45" s="108">
        <v>3</v>
      </c>
      <c r="Z45" s="108">
        <v>10</v>
      </c>
      <c r="AA45" s="108">
        <v>3</v>
      </c>
      <c r="AB45" s="108">
        <v>10</v>
      </c>
    </row>
    <row r="46" spans="1:38" ht="15.75" customHeight="1">
      <c r="A46" s="152"/>
      <c r="B46" s="152"/>
      <c r="C46" s="152"/>
      <c r="D46" s="152"/>
      <c r="E46" s="152"/>
      <c r="F46" s="152"/>
      <c r="G46" s="152"/>
      <c r="H46" s="152"/>
      <c r="I46" s="152"/>
      <c r="M46" s="142">
        <v>46</v>
      </c>
      <c r="N46" s="142">
        <v>750</v>
      </c>
      <c r="P46" s="95">
        <v>1</v>
      </c>
      <c r="Q46" s="111">
        <v>0.52083333333333337</v>
      </c>
      <c r="R46" s="108">
        <v>4</v>
      </c>
      <c r="S46" s="108">
        <v>9</v>
      </c>
      <c r="T46" s="108">
        <v>4</v>
      </c>
      <c r="U46" s="108">
        <v>9</v>
      </c>
      <c r="V46" s="106"/>
      <c r="W46" s="112">
        <v>2</v>
      </c>
      <c r="X46" s="113">
        <v>0.52083333333333337</v>
      </c>
      <c r="Y46" s="108">
        <v>3</v>
      </c>
      <c r="Z46" s="108">
        <v>10</v>
      </c>
      <c r="AA46" s="108">
        <v>3</v>
      </c>
      <c r="AB46" s="108">
        <v>10</v>
      </c>
    </row>
    <row r="47" spans="1:38" ht="15.75" customHeight="1">
      <c r="A47" s="152"/>
      <c r="B47" s="152"/>
      <c r="C47" s="152"/>
      <c r="D47" s="152"/>
      <c r="E47" s="152"/>
      <c r="F47" s="152"/>
      <c r="G47" s="152"/>
      <c r="H47" s="152"/>
      <c r="I47" s="152"/>
      <c r="M47" s="142">
        <v>47</v>
      </c>
      <c r="N47" s="142">
        <v>780</v>
      </c>
      <c r="P47" s="95">
        <v>1</v>
      </c>
      <c r="Q47" s="111">
        <v>0.54166666666666663</v>
      </c>
      <c r="R47" s="108">
        <v>3</v>
      </c>
      <c r="S47" s="108">
        <v>9</v>
      </c>
      <c r="T47" s="108">
        <v>3</v>
      </c>
      <c r="U47" s="108">
        <v>9</v>
      </c>
      <c r="V47" s="106"/>
      <c r="W47" s="112">
        <v>2</v>
      </c>
      <c r="X47" s="113">
        <v>0.54166666666666663</v>
      </c>
      <c r="Y47" s="108">
        <v>3</v>
      </c>
      <c r="Z47" s="108">
        <v>10</v>
      </c>
      <c r="AA47" s="108">
        <v>3</v>
      </c>
      <c r="AB47" s="108">
        <v>10</v>
      </c>
    </row>
    <row r="48" spans="1:38" ht="15.75" customHeight="1">
      <c r="A48" s="152"/>
      <c r="B48" s="152"/>
      <c r="C48" s="152"/>
      <c r="D48" s="152"/>
      <c r="E48" s="152"/>
      <c r="F48" s="152"/>
      <c r="G48" s="152"/>
      <c r="H48" s="152"/>
      <c r="I48" s="152"/>
      <c r="M48" s="142">
        <v>48</v>
      </c>
      <c r="N48" s="142">
        <v>810</v>
      </c>
      <c r="P48" s="95">
        <v>1</v>
      </c>
      <c r="Q48" s="111">
        <v>0.5625</v>
      </c>
      <c r="R48" s="108">
        <v>4</v>
      </c>
      <c r="S48" s="108">
        <v>9</v>
      </c>
      <c r="T48" s="108">
        <v>4</v>
      </c>
      <c r="U48" s="108">
        <v>9</v>
      </c>
      <c r="V48" s="106"/>
      <c r="W48" s="112">
        <v>2</v>
      </c>
      <c r="X48" s="113">
        <v>0.5625</v>
      </c>
      <c r="Y48" s="108">
        <v>3</v>
      </c>
      <c r="Z48" s="108">
        <v>10</v>
      </c>
      <c r="AA48" s="108">
        <v>3</v>
      </c>
      <c r="AB48" s="108">
        <v>10</v>
      </c>
    </row>
    <row r="49" spans="1:34" ht="15.75" customHeight="1">
      <c r="A49" s="152"/>
      <c r="B49" s="152"/>
      <c r="C49" s="152"/>
      <c r="D49" s="152"/>
      <c r="E49" s="152"/>
      <c r="F49" s="152"/>
      <c r="G49" s="152"/>
      <c r="H49" s="152"/>
      <c r="I49" s="152"/>
      <c r="M49" s="142">
        <v>49</v>
      </c>
      <c r="N49" s="142">
        <v>840</v>
      </c>
      <c r="P49" s="95">
        <v>1</v>
      </c>
      <c r="Q49" s="111">
        <v>0.58333333333333337</v>
      </c>
      <c r="R49" s="108">
        <v>3</v>
      </c>
      <c r="S49" s="108">
        <v>9</v>
      </c>
      <c r="T49" s="108">
        <v>3</v>
      </c>
      <c r="U49" s="108">
        <v>9</v>
      </c>
      <c r="V49" s="106"/>
      <c r="W49" s="112">
        <v>2</v>
      </c>
      <c r="X49" s="113">
        <v>0.58333333333333337</v>
      </c>
      <c r="Y49" s="108">
        <v>3</v>
      </c>
      <c r="Z49" s="108">
        <v>10</v>
      </c>
      <c r="AA49" s="108">
        <v>3</v>
      </c>
      <c r="AB49" s="108">
        <v>10</v>
      </c>
      <c r="AH49" s="142"/>
    </row>
    <row r="50" spans="1:34" ht="15.75" customHeight="1">
      <c r="A50" s="152"/>
      <c r="B50" s="152"/>
      <c r="C50" s="152"/>
      <c r="D50" s="152"/>
      <c r="E50" s="152"/>
      <c r="F50" s="152"/>
      <c r="G50" s="152"/>
      <c r="H50" s="152"/>
      <c r="I50" s="152"/>
      <c r="M50" s="142">
        <v>50</v>
      </c>
      <c r="N50" s="142">
        <v>870</v>
      </c>
      <c r="P50" s="95">
        <v>1</v>
      </c>
      <c r="Q50" s="111">
        <v>0.60416666666666663</v>
      </c>
      <c r="R50" s="108">
        <v>4</v>
      </c>
      <c r="S50" s="108">
        <v>9</v>
      </c>
      <c r="T50" s="108">
        <v>4</v>
      </c>
      <c r="U50" s="108">
        <v>9</v>
      </c>
      <c r="V50" s="106"/>
      <c r="W50" s="112">
        <v>2</v>
      </c>
      <c r="X50" s="113">
        <v>0.60416666666666663</v>
      </c>
      <c r="Y50" s="108">
        <v>3</v>
      </c>
      <c r="Z50" s="108">
        <v>10</v>
      </c>
      <c r="AA50" s="108">
        <v>3</v>
      </c>
      <c r="AB50" s="108">
        <v>10</v>
      </c>
      <c r="AH50" s="142"/>
    </row>
    <row r="51" spans="1:34" ht="15.75" customHeight="1">
      <c r="A51" s="152"/>
      <c r="B51" s="152"/>
      <c r="C51" s="152"/>
      <c r="D51" s="152"/>
      <c r="E51" s="152"/>
      <c r="F51" s="152"/>
      <c r="G51" s="152"/>
      <c r="H51" s="152"/>
      <c r="I51" s="152"/>
      <c r="M51" s="142">
        <v>51</v>
      </c>
      <c r="N51" s="142">
        <v>900</v>
      </c>
      <c r="P51" s="95">
        <v>1</v>
      </c>
      <c r="Q51" s="111">
        <v>0.625</v>
      </c>
      <c r="R51" s="108">
        <v>3</v>
      </c>
      <c r="S51" s="108">
        <v>9</v>
      </c>
      <c r="T51" s="108">
        <v>3</v>
      </c>
      <c r="U51" s="108">
        <v>9</v>
      </c>
      <c r="V51" s="106"/>
      <c r="W51" s="112">
        <v>2</v>
      </c>
      <c r="X51" s="113">
        <v>0.625</v>
      </c>
      <c r="Y51" s="108">
        <v>3</v>
      </c>
      <c r="Z51" s="108">
        <v>10</v>
      </c>
      <c r="AA51" s="108">
        <v>3</v>
      </c>
      <c r="AB51" s="108">
        <v>10</v>
      </c>
      <c r="AH51" s="142"/>
    </row>
    <row r="52" spans="1:34" ht="15.75" customHeight="1">
      <c r="A52" s="152"/>
      <c r="B52" s="152"/>
      <c r="C52" s="152"/>
      <c r="D52" s="152"/>
      <c r="E52" s="152"/>
      <c r="F52" s="152"/>
      <c r="G52" s="152"/>
      <c r="H52" s="152"/>
      <c r="I52" s="152"/>
      <c r="M52" s="142">
        <v>52</v>
      </c>
      <c r="N52" s="142">
        <v>930</v>
      </c>
      <c r="P52" s="95">
        <v>1</v>
      </c>
      <c r="Q52" s="111">
        <v>0.64583333333333337</v>
      </c>
      <c r="R52" s="108">
        <v>4</v>
      </c>
      <c r="S52" s="108">
        <v>9</v>
      </c>
      <c r="T52" s="108">
        <v>4</v>
      </c>
      <c r="U52" s="108">
        <v>9</v>
      </c>
      <c r="V52" s="106"/>
      <c r="W52" s="112">
        <v>2</v>
      </c>
      <c r="X52" s="113">
        <v>0.64583333333333337</v>
      </c>
      <c r="Y52" s="108">
        <v>3</v>
      </c>
      <c r="Z52" s="108">
        <v>10</v>
      </c>
      <c r="AA52" s="108">
        <v>3</v>
      </c>
      <c r="AB52" s="108">
        <v>10</v>
      </c>
      <c r="AH52" s="142"/>
    </row>
    <row r="53" spans="1:34" ht="15.75" customHeight="1">
      <c r="A53" s="152"/>
      <c r="B53" s="152"/>
      <c r="C53" s="152"/>
      <c r="D53" s="152"/>
      <c r="E53" s="152"/>
      <c r="F53" s="152"/>
      <c r="G53" s="152"/>
      <c r="H53" s="152"/>
      <c r="I53" s="152"/>
      <c r="M53" s="142">
        <v>53</v>
      </c>
      <c r="N53" s="142">
        <v>960</v>
      </c>
      <c r="P53" s="95">
        <v>1</v>
      </c>
      <c r="Q53" s="111">
        <v>0.66666666666666663</v>
      </c>
      <c r="R53" s="108">
        <v>5</v>
      </c>
      <c r="S53" s="108">
        <v>5</v>
      </c>
      <c r="T53" s="108">
        <v>5</v>
      </c>
      <c r="U53" s="108">
        <v>5</v>
      </c>
      <c r="V53" s="106"/>
      <c r="W53" s="112">
        <v>2</v>
      </c>
      <c r="X53" s="113">
        <v>0.66666666666666663</v>
      </c>
      <c r="Y53" s="108">
        <v>3</v>
      </c>
      <c r="Z53" s="108">
        <v>10</v>
      </c>
      <c r="AA53" s="108">
        <v>3</v>
      </c>
      <c r="AB53" s="108">
        <v>10</v>
      </c>
      <c r="AH53" s="142"/>
    </row>
    <row r="54" spans="1:34" ht="15.75" customHeight="1">
      <c r="A54" s="152"/>
      <c r="B54" s="152"/>
      <c r="C54" s="152"/>
      <c r="D54" s="152"/>
      <c r="E54" s="152"/>
      <c r="F54" s="152"/>
      <c r="G54" s="152"/>
      <c r="H54" s="152"/>
      <c r="I54" s="152"/>
      <c r="M54" s="142">
        <v>54</v>
      </c>
      <c r="N54" s="142">
        <v>990</v>
      </c>
      <c r="P54" s="95">
        <v>1</v>
      </c>
      <c r="Q54" s="111">
        <v>0.6875</v>
      </c>
      <c r="R54" s="108">
        <v>6</v>
      </c>
      <c r="S54" s="108">
        <v>5</v>
      </c>
      <c r="T54" s="108">
        <v>6</v>
      </c>
      <c r="U54" s="108">
        <v>5</v>
      </c>
      <c r="V54" s="106"/>
      <c r="W54" s="112">
        <v>2</v>
      </c>
      <c r="X54" s="113">
        <v>0.6875</v>
      </c>
      <c r="Y54" s="108">
        <v>3</v>
      </c>
      <c r="Z54" s="108">
        <v>10</v>
      </c>
      <c r="AA54" s="108">
        <v>3</v>
      </c>
      <c r="AB54" s="108">
        <v>10</v>
      </c>
      <c r="AH54" s="142"/>
    </row>
    <row r="55" spans="1:34" ht="15.75" customHeight="1">
      <c r="A55" s="152"/>
      <c r="B55" s="152"/>
      <c r="C55" s="152"/>
      <c r="D55" s="152"/>
      <c r="E55" s="152"/>
      <c r="F55" s="152"/>
      <c r="G55" s="152"/>
      <c r="H55" s="152"/>
      <c r="I55" s="152"/>
      <c r="M55" s="142">
        <v>55</v>
      </c>
      <c r="N55" s="142">
        <v>1020</v>
      </c>
      <c r="P55" s="95">
        <v>1</v>
      </c>
      <c r="Q55" s="111">
        <v>0.70833333333333337</v>
      </c>
      <c r="R55" s="108">
        <v>5</v>
      </c>
      <c r="S55" s="108">
        <v>5</v>
      </c>
      <c r="T55" s="108">
        <v>5</v>
      </c>
      <c r="U55" s="108">
        <v>5</v>
      </c>
      <c r="V55" s="106"/>
      <c r="W55" s="112">
        <v>2</v>
      </c>
      <c r="X55" s="113">
        <v>0.70833333333333337</v>
      </c>
      <c r="Y55" s="108">
        <v>3</v>
      </c>
      <c r="Z55" s="108">
        <v>10</v>
      </c>
      <c r="AA55" s="108">
        <v>3</v>
      </c>
      <c r="AB55" s="108">
        <v>10</v>
      </c>
      <c r="AH55" s="142"/>
    </row>
    <row r="56" spans="1:34" ht="15.75" customHeight="1">
      <c r="A56" s="152"/>
      <c r="B56" s="152"/>
      <c r="C56" s="152"/>
      <c r="D56" s="152"/>
      <c r="E56" s="152"/>
      <c r="F56" s="152"/>
      <c r="G56" s="152"/>
      <c r="H56" s="152"/>
      <c r="I56" s="152"/>
      <c r="M56" s="142">
        <v>56</v>
      </c>
      <c r="N56" s="142">
        <v>1050</v>
      </c>
      <c r="P56" s="95">
        <v>1</v>
      </c>
      <c r="Q56" s="111">
        <v>0.72916666666666663</v>
      </c>
      <c r="R56" s="108">
        <v>6</v>
      </c>
      <c r="S56" s="108">
        <v>5</v>
      </c>
      <c r="T56" s="108">
        <v>6</v>
      </c>
      <c r="U56" s="108">
        <v>5</v>
      </c>
      <c r="V56" s="106"/>
      <c r="W56" s="112">
        <v>2</v>
      </c>
      <c r="X56" s="113">
        <v>0.72916666666666663</v>
      </c>
      <c r="Y56" s="108">
        <v>3</v>
      </c>
      <c r="Z56" s="108">
        <v>10</v>
      </c>
      <c r="AA56" s="108">
        <v>3</v>
      </c>
      <c r="AB56" s="108">
        <v>10</v>
      </c>
      <c r="AH56" s="142"/>
    </row>
    <row r="57" spans="1:34" ht="15.75" customHeight="1">
      <c r="A57" s="152"/>
      <c r="B57" s="152"/>
      <c r="C57" s="152"/>
      <c r="D57" s="152"/>
      <c r="E57" s="152"/>
      <c r="F57" s="152"/>
      <c r="G57" s="152"/>
      <c r="H57" s="152"/>
      <c r="I57" s="152"/>
      <c r="M57" s="142">
        <v>57</v>
      </c>
      <c r="N57" s="142">
        <v>1080</v>
      </c>
      <c r="P57" s="95">
        <v>1</v>
      </c>
      <c r="Q57" s="111">
        <v>0.75</v>
      </c>
      <c r="R57" s="108">
        <v>5</v>
      </c>
      <c r="S57" s="108">
        <v>5</v>
      </c>
      <c r="T57" s="108">
        <v>5</v>
      </c>
      <c r="U57" s="108">
        <v>5</v>
      </c>
      <c r="V57" s="106"/>
      <c r="W57" s="112">
        <v>2</v>
      </c>
      <c r="X57" s="113">
        <v>0.75</v>
      </c>
      <c r="Y57" s="108">
        <v>3</v>
      </c>
      <c r="Z57" s="108">
        <v>10</v>
      </c>
      <c r="AA57" s="108">
        <v>3</v>
      </c>
      <c r="AB57" s="108">
        <v>10</v>
      </c>
      <c r="AH57" s="142"/>
    </row>
    <row r="58" spans="1:34" ht="15.75" customHeight="1">
      <c r="A58" s="152"/>
      <c r="B58" s="152"/>
      <c r="C58" s="152"/>
      <c r="D58" s="152"/>
      <c r="E58" s="152"/>
      <c r="F58" s="152"/>
      <c r="G58" s="152"/>
      <c r="H58" s="152"/>
      <c r="I58" s="152"/>
      <c r="M58" s="142">
        <v>58</v>
      </c>
      <c r="N58" s="142">
        <v>1110</v>
      </c>
      <c r="P58" s="95">
        <v>1</v>
      </c>
      <c r="Q58" s="111">
        <v>0.77083333333333337</v>
      </c>
      <c r="R58" s="108">
        <v>6</v>
      </c>
      <c r="S58" s="108">
        <v>5</v>
      </c>
      <c r="T58" s="108">
        <v>6</v>
      </c>
      <c r="U58" s="108">
        <v>5</v>
      </c>
      <c r="V58" s="106"/>
      <c r="W58" s="112">
        <v>2</v>
      </c>
      <c r="X58" s="113">
        <v>0.77083333333333337</v>
      </c>
      <c r="Y58" s="108">
        <v>3</v>
      </c>
      <c r="Z58" s="108">
        <v>10</v>
      </c>
      <c r="AA58" s="108">
        <v>3</v>
      </c>
      <c r="AB58" s="108">
        <v>10</v>
      </c>
      <c r="AH58" s="142"/>
    </row>
    <row r="59" spans="1:34" ht="15.75" customHeight="1">
      <c r="A59" s="152"/>
      <c r="B59" s="152"/>
      <c r="C59" s="152"/>
      <c r="D59" s="152"/>
      <c r="E59" s="152"/>
      <c r="F59" s="152"/>
      <c r="G59" s="152"/>
      <c r="H59" s="152"/>
      <c r="I59" s="152"/>
      <c r="M59" s="142">
        <v>59</v>
      </c>
      <c r="N59" s="142">
        <v>1140</v>
      </c>
      <c r="P59" s="95">
        <v>1</v>
      </c>
      <c r="Q59" s="111">
        <v>0.79166666666666663</v>
      </c>
      <c r="R59" s="108">
        <v>5</v>
      </c>
      <c r="S59" s="108">
        <v>5</v>
      </c>
      <c r="T59" s="108">
        <v>5</v>
      </c>
      <c r="U59" s="108">
        <v>5</v>
      </c>
      <c r="V59" s="106"/>
      <c r="W59" s="112">
        <v>2</v>
      </c>
      <c r="X59" s="113">
        <v>0.79166666666666663</v>
      </c>
      <c r="Y59" s="108">
        <v>3</v>
      </c>
      <c r="Z59" s="108">
        <v>10</v>
      </c>
      <c r="AA59" s="108">
        <v>3</v>
      </c>
      <c r="AB59" s="108">
        <v>10</v>
      </c>
      <c r="AH59" s="142"/>
    </row>
    <row r="60" spans="1:34" ht="15.75" customHeight="1">
      <c r="A60" s="152"/>
      <c r="B60" s="152"/>
      <c r="C60" s="152"/>
      <c r="D60" s="152"/>
      <c r="E60" s="166"/>
      <c r="F60" s="166"/>
      <c r="G60" s="166"/>
      <c r="H60" s="166"/>
      <c r="I60" s="166"/>
      <c r="M60" s="142">
        <v>60</v>
      </c>
      <c r="N60" s="142">
        <v>1170</v>
      </c>
      <c r="P60" s="95">
        <v>1</v>
      </c>
      <c r="Q60" s="111">
        <v>0.8125</v>
      </c>
      <c r="R60" s="108">
        <v>3</v>
      </c>
      <c r="S60" s="108">
        <v>10</v>
      </c>
      <c r="T60" s="108">
        <v>3</v>
      </c>
      <c r="U60" s="108">
        <v>10</v>
      </c>
      <c r="V60" s="106"/>
      <c r="W60" s="112">
        <v>2</v>
      </c>
      <c r="X60" s="113">
        <v>0.8125</v>
      </c>
      <c r="Y60" s="108">
        <v>3</v>
      </c>
      <c r="Z60" s="108">
        <v>10</v>
      </c>
      <c r="AA60" s="108">
        <v>3</v>
      </c>
      <c r="AB60" s="108">
        <v>10</v>
      </c>
      <c r="AH60" s="142"/>
    </row>
    <row r="61" spans="1:34" ht="15.75" customHeight="1">
      <c r="A61" s="152"/>
      <c r="B61" s="152"/>
      <c r="C61" s="152"/>
      <c r="D61" s="152"/>
      <c r="E61" s="152"/>
      <c r="F61" s="152"/>
      <c r="G61" s="152"/>
      <c r="H61" s="152"/>
      <c r="I61" s="152"/>
      <c r="M61" s="142">
        <v>61</v>
      </c>
      <c r="N61" s="142">
        <v>1200</v>
      </c>
      <c r="P61" s="95">
        <v>1</v>
      </c>
      <c r="Q61" s="111">
        <v>0.83333333333333337</v>
      </c>
      <c r="R61" s="108">
        <v>3</v>
      </c>
      <c r="S61" s="108">
        <v>10</v>
      </c>
      <c r="T61" s="108">
        <v>3</v>
      </c>
      <c r="U61" s="108">
        <v>10</v>
      </c>
      <c r="V61" s="106"/>
      <c r="W61" s="112">
        <v>2</v>
      </c>
      <c r="X61" s="113">
        <v>0.83333333333333337</v>
      </c>
      <c r="Y61" s="108">
        <v>2</v>
      </c>
      <c r="Z61" s="108" t="s">
        <v>55</v>
      </c>
      <c r="AA61" s="108">
        <v>2</v>
      </c>
      <c r="AB61" s="108" t="s">
        <v>55</v>
      </c>
      <c r="AH61" s="142"/>
    </row>
    <row r="62" spans="1:34" ht="15.75" customHeight="1">
      <c r="A62" s="152"/>
      <c r="B62" s="152"/>
      <c r="C62" s="152"/>
      <c r="D62" s="167"/>
      <c r="E62" s="167"/>
      <c r="F62" s="167"/>
      <c r="G62" s="167"/>
      <c r="H62" s="167"/>
      <c r="I62" s="167"/>
      <c r="M62" s="142">
        <v>62</v>
      </c>
      <c r="N62" s="142">
        <v>1230</v>
      </c>
      <c r="P62" s="95">
        <v>1</v>
      </c>
      <c r="Q62" s="111">
        <v>0.85416666666666663</v>
      </c>
      <c r="R62" s="108">
        <v>3</v>
      </c>
      <c r="S62" s="108">
        <v>10</v>
      </c>
      <c r="T62" s="108">
        <v>3</v>
      </c>
      <c r="U62" s="108">
        <v>10</v>
      </c>
      <c r="V62" s="106"/>
      <c r="W62" s="112">
        <v>2</v>
      </c>
      <c r="X62" s="113">
        <v>0.85416666666666663</v>
      </c>
      <c r="Y62" s="108">
        <v>2</v>
      </c>
      <c r="Z62" s="108" t="s">
        <v>55</v>
      </c>
      <c r="AA62" s="108">
        <v>2</v>
      </c>
      <c r="AB62" s="108" t="s">
        <v>55</v>
      </c>
      <c r="AH62" s="142"/>
    </row>
    <row r="63" spans="1:34" ht="15.75" customHeight="1">
      <c r="A63" s="152"/>
      <c r="B63" s="152"/>
      <c r="C63" s="152"/>
      <c r="D63" s="166"/>
      <c r="E63" s="166"/>
      <c r="F63" s="166"/>
      <c r="G63" s="166"/>
      <c r="H63" s="166"/>
      <c r="I63" s="166"/>
      <c r="M63" s="142">
        <v>63</v>
      </c>
      <c r="N63" s="142">
        <v>1260</v>
      </c>
      <c r="P63" s="95">
        <v>1</v>
      </c>
      <c r="Q63" s="111">
        <v>0.875</v>
      </c>
      <c r="R63" s="108">
        <v>2</v>
      </c>
      <c r="S63" s="108" t="s">
        <v>55</v>
      </c>
      <c r="T63" s="108">
        <v>2</v>
      </c>
      <c r="U63" s="108" t="s">
        <v>55</v>
      </c>
      <c r="V63" s="106"/>
      <c r="W63" s="112">
        <v>2</v>
      </c>
      <c r="X63" s="113">
        <v>0.875</v>
      </c>
      <c r="Y63" s="108">
        <v>2</v>
      </c>
      <c r="Z63" s="108" t="s">
        <v>55</v>
      </c>
      <c r="AA63" s="108">
        <v>2</v>
      </c>
      <c r="AB63" s="108" t="s">
        <v>55</v>
      </c>
      <c r="AH63" s="142"/>
    </row>
    <row r="64" spans="1:34" ht="15.75" customHeight="1">
      <c r="A64" s="152"/>
      <c r="B64" s="152"/>
      <c r="C64" s="152"/>
      <c r="D64" s="166"/>
      <c r="E64" s="166"/>
      <c r="F64" s="166"/>
      <c r="G64" s="166"/>
      <c r="H64" s="166"/>
      <c r="I64" s="166"/>
      <c r="M64" s="142">
        <v>64</v>
      </c>
      <c r="N64" s="142">
        <v>1290</v>
      </c>
      <c r="P64" s="95">
        <v>1</v>
      </c>
      <c r="Q64" s="111">
        <v>0.89583333333333304</v>
      </c>
      <c r="R64" s="108">
        <v>2</v>
      </c>
      <c r="S64" s="108" t="s">
        <v>55</v>
      </c>
      <c r="T64" s="108">
        <v>2</v>
      </c>
      <c r="U64" s="108" t="s">
        <v>55</v>
      </c>
      <c r="V64" s="106"/>
      <c r="W64" s="112">
        <v>2</v>
      </c>
      <c r="X64" s="113">
        <v>0.89583333333333304</v>
      </c>
      <c r="Y64" s="108">
        <v>2</v>
      </c>
      <c r="Z64" s="108" t="s">
        <v>55</v>
      </c>
      <c r="AA64" s="108">
        <v>2</v>
      </c>
      <c r="AB64" s="108" t="s">
        <v>55</v>
      </c>
      <c r="AH64" s="142"/>
    </row>
    <row r="65" spans="1:34" ht="15.75" customHeight="1">
      <c r="A65" s="152"/>
      <c r="B65" s="152"/>
      <c r="C65" s="152"/>
      <c r="D65" s="152"/>
      <c r="E65" s="152"/>
      <c r="F65" s="152"/>
      <c r="G65" s="152"/>
      <c r="H65" s="152"/>
      <c r="I65" s="152"/>
      <c r="M65" s="142">
        <v>65</v>
      </c>
      <c r="N65" s="142">
        <v>1320</v>
      </c>
      <c r="P65" s="95">
        <v>1</v>
      </c>
      <c r="Q65" s="111">
        <v>0.91666666666666663</v>
      </c>
      <c r="R65" s="108">
        <v>2</v>
      </c>
      <c r="S65" s="108" t="s">
        <v>55</v>
      </c>
      <c r="T65" s="108">
        <v>2</v>
      </c>
      <c r="U65" s="108" t="s">
        <v>55</v>
      </c>
      <c r="V65" s="106"/>
      <c r="W65" s="112">
        <v>2</v>
      </c>
      <c r="X65" s="113">
        <v>0.91666666666666663</v>
      </c>
      <c r="Y65" s="108">
        <v>2</v>
      </c>
      <c r="Z65" s="108" t="s">
        <v>55</v>
      </c>
      <c r="AA65" s="108">
        <v>2</v>
      </c>
      <c r="AB65" s="108" t="s">
        <v>55</v>
      </c>
      <c r="AH65" s="142"/>
    </row>
    <row r="66" spans="1:34" ht="15.75" customHeight="1">
      <c r="A66" s="152"/>
      <c r="B66" s="152"/>
      <c r="C66" s="152"/>
      <c r="D66" s="152"/>
      <c r="E66" s="152"/>
      <c r="F66" s="152"/>
      <c r="G66" s="152"/>
      <c r="H66" s="152"/>
      <c r="I66" s="152"/>
      <c r="M66" s="142">
        <v>66</v>
      </c>
      <c r="N66" s="142">
        <v>1350</v>
      </c>
      <c r="P66" s="95">
        <v>1</v>
      </c>
      <c r="Q66" s="111">
        <v>0.9375</v>
      </c>
      <c r="R66" s="108">
        <v>2</v>
      </c>
      <c r="S66" s="108" t="s">
        <v>55</v>
      </c>
      <c r="T66" s="108">
        <v>2</v>
      </c>
      <c r="U66" s="108" t="s">
        <v>55</v>
      </c>
      <c r="V66" s="106"/>
      <c r="W66" s="112">
        <v>2</v>
      </c>
      <c r="X66" s="113">
        <v>0.9375</v>
      </c>
      <c r="Y66" s="108">
        <v>2</v>
      </c>
      <c r="Z66" s="108" t="s">
        <v>55</v>
      </c>
      <c r="AA66" s="108">
        <v>2</v>
      </c>
      <c r="AB66" s="108" t="s">
        <v>55</v>
      </c>
      <c r="AH66" s="142"/>
    </row>
    <row r="67" spans="1:34" ht="15.75" customHeight="1">
      <c r="A67" s="152"/>
      <c r="B67" s="152"/>
      <c r="C67" s="152"/>
      <c r="D67" s="152"/>
      <c r="E67" s="152"/>
      <c r="F67" s="152"/>
      <c r="G67" s="152"/>
      <c r="H67" s="152"/>
      <c r="I67" s="152"/>
      <c r="M67" s="142">
        <v>67</v>
      </c>
      <c r="N67" s="142">
        <v>1380</v>
      </c>
      <c r="P67" s="95">
        <v>1</v>
      </c>
      <c r="Q67" s="111">
        <v>0.95833333333333337</v>
      </c>
      <c r="R67" s="108">
        <v>2</v>
      </c>
      <c r="S67" s="108" t="s">
        <v>55</v>
      </c>
      <c r="T67" s="108">
        <v>2</v>
      </c>
      <c r="U67" s="108" t="s">
        <v>55</v>
      </c>
      <c r="V67" s="106"/>
      <c r="W67" s="112">
        <v>2</v>
      </c>
      <c r="X67" s="113">
        <v>0.95833333333333337</v>
      </c>
      <c r="Y67" s="108">
        <v>2</v>
      </c>
      <c r="Z67" s="108" t="s">
        <v>55</v>
      </c>
      <c r="AA67" s="108">
        <v>2</v>
      </c>
      <c r="AB67" s="108" t="s">
        <v>55</v>
      </c>
      <c r="AH67" s="142"/>
    </row>
    <row r="68" spans="1:34" ht="15.75" customHeight="1">
      <c r="A68" s="152"/>
      <c r="B68" s="152"/>
      <c r="C68" s="152"/>
      <c r="D68" s="152"/>
      <c r="E68" s="152"/>
      <c r="F68" s="152"/>
      <c r="G68" s="152"/>
      <c r="H68" s="152"/>
      <c r="I68" s="152"/>
      <c r="M68" s="142">
        <v>68</v>
      </c>
      <c r="N68" s="142">
        <v>1410</v>
      </c>
      <c r="P68" s="95">
        <v>1</v>
      </c>
      <c r="Q68" s="111">
        <v>0.97916666666666663</v>
      </c>
      <c r="R68" s="108">
        <v>2</v>
      </c>
      <c r="S68" s="108" t="s">
        <v>55</v>
      </c>
      <c r="T68" s="108">
        <v>2</v>
      </c>
      <c r="U68" s="108" t="s">
        <v>55</v>
      </c>
      <c r="V68" s="106"/>
      <c r="W68" s="112">
        <v>2</v>
      </c>
      <c r="X68" s="113">
        <v>0.97916666666666663</v>
      </c>
      <c r="Y68" s="108">
        <v>2</v>
      </c>
      <c r="Z68" s="108" t="s">
        <v>55</v>
      </c>
      <c r="AA68" s="108">
        <v>2</v>
      </c>
      <c r="AB68" s="108" t="s">
        <v>55</v>
      </c>
      <c r="AH68" s="142"/>
    </row>
    <row r="69" spans="1:34" ht="15.75" customHeight="1">
      <c r="A69" s="152"/>
      <c r="B69" s="152"/>
      <c r="C69" s="152"/>
      <c r="D69" s="152"/>
      <c r="E69" s="152"/>
      <c r="F69" s="152"/>
      <c r="G69" s="152"/>
      <c r="H69" s="152"/>
      <c r="I69" s="152"/>
      <c r="M69" s="142">
        <v>69</v>
      </c>
      <c r="N69" s="142">
        <v>0</v>
      </c>
      <c r="P69" s="95">
        <v>1</v>
      </c>
      <c r="Q69" s="111">
        <v>0</v>
      </c>
      <c r="R69" s="108">
        <v>1</v>
      </c>
      <c r="S69" s="108" t="s">
        <v>51</v>
      </c>
      <c r="T69" s="108">
        <v>1</v>
      </c>
      <c r="U69" s="108" t="s">
        <v>51</v>
      </c>
      <c r="V69" s="106"/>
      <c r="W69" s="112">
        <v>2</v>
      </c>
      <c r="X69" s="113">
        <v>0</v>
      </c>
      <c r="Y69" s="108">
        <v>1</v>
      </c>
      <c r="Z69" s="108" t="s">
        <v>51</v>
      </c>
      <c r="AA69" s="108">
        <v>1</v>
      </c>
      <c r="AB69" s="108" t="s">
        <v>51</v>
      </c>
      <c r="AH69" s="142"/>
    </row>
    <row r="70" spans="1:34" ht="15.75" customHeight="1">
      <c r="D70" s="101"/>
      <c r="E70" s="101"/>
      <c r="F70" s="101"/>
      <c r="G70" s="101"/>
      <c r="H70" s="101"/>
      <c r="I70" s="101"/>
      <c r="M70" s="142">
        <v>70</v>
      </c>
      <c r="N70" s="142">
        <v>30</v>
      </c>
      <c r="P70" s="95">
        <v>1</v>
      </c>
      <c r="Q70" s="111">
        <v>2.0833333333333332E-2</v>
      </c>
      <c r="R70" s="108">
        <v>1</v>
      </c>
      <c r="S70" s="108" t="s">
        <v>51</v>
      </c>
      <c r="T70" s="108">
        <v>1</v>
      </c>
      <c r="U70" s="108" t="s">
        <v>51</v>
      </c>
      <c r="V70" s="106"/>
      <c r="W70" s="112">
        <v>2</v>
      </c>
      <c r="X70" s="113">
        <v>2.0833333333333332E-2</v>
      </c>
      <c r="Y70" s="108">
        <v>1</v>
      </c>
      <c r="Z70" s="108" t="s">
        <v>51</v>
      </c>
      <c r="AA70" s="108">
        <v>1</v>
      </c>
      <c r="AB70" s="108" t="s">
        <v>51</v>
      </c>
      <c r="AH70" s="142"/>
    </row>
    <row r="71" spans="1:34" ht="15.75" customHeight="1">
      <c r="D71" s="101"/>
      <c r="E71" s="101"/>
      <c r="F71" s="101"/>
      <c r="G71" s="101"/>
      <c r="H71" s="101"/>
      <c r="I71" s="101"/>
      <c r="M71" s="142">
        <v>71</v>
      </c>
      <c r="N71" s="142">
        <v>60</v>
      </c>
      <c r="P71" s="95">
        <v>1</v>
      </c>
      <c r="Q71" s="111">
        <v>4.1666666666666699E-2</v>
      </c>
      <c r="R71" s="108">
        <v>0</v>
      </c>
      <c r="S71" s="108" t="s">
        <v>47</v>
      </c>
      <c r="T71" s="108">
        <v>0</v>
      </c>
      <c r="U71" s="108" t="s">
        <v>47</v>
      </c>
      <c r="V71" s="106"/>
      <c r="W71" s="112">
        <v>2</v>
      </c>
      <c r="X71" s="113">
        <v>4.1666666666666699E-2</v>
      </c>
      <c r="Y71" s="108">
        <v>0</v>
      </c>
      <c r="Z71" s="108" t="s">
        <v>47</v>
      </c>
      <c r="AA71" s="108">
        <v>0</v>
      </c>
      <c r="AB71" s="108" t="s">
        <v>47</v>
      </c>
      <c r="AH71" s="142"/>
    </row>
    <row r="72" spans="1:34" ht="15.75" customHeight="1">
      <c r="M72" s="142">
        <v>72</v>
      </c>
      <c r="N72" s="142">
        <v>90</v>
      </c>
      <c r="P72" s="95">
        <v>1</v>
      </c>
      <c r="Q72" s="111">
        <v>6.25E-2</v>
      </c>
      <c r="R72" s="108">
        <v>0</v>
      </c>
      <c r="S72" s="108" t="s">
        <v>47</v>
      </c>
      <c r="T72" s="108">
        <v>0</v>
      </c>
      <c r="U72" s="108" t="s">
        <v>47</v>
      </c>
      <c r="V72" s="106"/>
      <c r="W72" s="112">
        <v>2</v>
      </c>
      <c r="X72" s="113">
        <v>6.25E-2</v>
      </c>
      <c r="Y72" s="108">
        <v>0</v>
      </c>
      <c r="Z72" s="108" t="s">
        <v>47</v>
      </c>
      <c r="AA72" s="108">
        <v>0</v>
      </c>
      <c r="AB72" s="108" t="s">
        <v>47</v>
      </c>
      <c r="AH72" s="142"/>
    </row>
    <row r="73" spans="1:34" ht="15.75" customHeight="1">
      <c r="M73" s="142">
        <v>73</v>
      </c>
      <c r="N73" s="142">
        <v>120</v>
      </c>
      <c r="P73" s="95">
        <v>1</v>
      </c>
      <c r="Q73" s="111">
        <v>8.3333333333333301E-2</v>
      </c>
      <c r="R73" s="108">
        <v>0</v>
      </c>
      <c r="S73" s="108" t="s">
        <v>47</v>
      </c>
      <c r="T73" s="108">
        <v>0</v>
      </c>
      <c r="U73" s="108" t="s">
        <v>47</v>
      </c>
      <c r="V73" s="106"/>
      <c r="W73" s="112">
        <v>2</v>
      </c>
      <c r="X73" s="111">
        <v>8.3333333333333301E-2</v>
      </c>
      <c r="Y73" s="108">
        <v>0</v>
      </c>
      <c r="Z73" s="108" t="s">
        <v>47</v>
      </c>
      <c r="AA73" s="108">
        <v>0</v>
      </c>
      <c r="AB73" s="108" t="s">
        <v>47</v>
      </c>
      <c r="AH73" s="142"/>
    </row>
    <row r="74" spans="1:34" ht="15.75" customHeight="1">
      <c r="M74" s="142">
        <v>74</v>
      </c>
      <c r="N74" s="142">
        <v>150</v>
      </c>
      <c r="P74" s="95">
        <v>1</v>
      </c>
      <c r="Q74" s="111">
        <v>0.104166666666667</v>
      </c>
      <c r="R74" s="108">
        <v>0</v>
      </c>
      <c r="S74" s="108" t="s">
        <v>47</v>
      </c>
      <c r="T74" s="108">
        <v>0</v>
      </c>
      <c r="U74" s="108" t="s">
        <v>47</v>
      </c>
      <c r="V74" s="106"/>
      <c r="W74" s="112">
        <v>2</v>
      </c>
      <c r="X74" s="111">
        <v>0.104166666666667</v>
      </c>
      <c r="Y74" s="108">
        <v>0</v>
      </c>
      <c r="Z74" s="108" t="s">
        <v>47</v>
      </c>
      <c r="AA74" s="108">
        <v>0</v>
      </c>
      <c r="AB74" s="108" t="s">
        <v>47</v>
      </c>
      <c r="AH74" s="142"/>
    </row>
    <row r="75" spans="1:34" ht="15.75" customHeight="1">
      <c r="P75" s="268" t="s">
        <v>44</v>
      </c>
      <c r="Q75" s="269"/>
      <c r="R75" s="168">
        <f>SUM(R27:R74)</f>
        <v>165</v>
      </c>
      <c r="S75" s="168"/>
      <c r="T75" s="168">
        <f>SUM(T27:T74)</f>
        <v>165</v>
      </c>
      <c r="U75" s="168"/>
      <c r="V75" s="106"/>
      <c r="W75" s="270" t="s">
        <v>44</v>
      </c>
      <c r="X75" s="271"/>
      <c r="Y75" s="168">
        <f>SUM(Y27:Y74)</f>
        <v>100</v>
      </c>
      <c r="Z75" s="168"/>
      <c r="AA75" s="168">
        <f>SUM(AA27:AA74)</f>
        <v>100</v>
      </c>
      <c r="AB75" s="168"/>
      <c r="AH75" s="142"/>
    </row>
    <row r="76" spans="1:34" ht="15.75" customHeight="1">
      <c r="P76" s="235"/>
      <c r="Q76" s="235"/>
      <c r="R76" s="236"/>
      <c r="S76" s="236"/>
      <c r="T76" s="236"/>
      <c r="U76" s="236"/>
      <c r="V76" s="106"/>
      <c r="W76" s="236"/>
      <c r="X76" s="236"/>
      <c r="Y76" s="236"/>
      <c r="Z76" s="236"/>
      <c r="AA76" s="236"/>
      <c r="AB76" s="236"/>
      <c r="AH76" s="142"/>
    </row>
    <row r="77" spans="1:34" ht="15.75" customHeight="1">
      <c r="P77" s="235"/>
      <c r="Q77" s="235"/>
      <c r="R77" s="236"/>
      <c r="S77" s="236"/>
      <c r="T77" s="236"/>
      <c r="U77" s="236"/>
      <c r="V77" s="106"/>
      <c r="W77" s="236"/>
      <c r="X77" s="236"/>
      <c r="Y77" s="236"/>
      <c r="Z77" s="236"/>
      <c r="AA77" s="236"/>
      <c r="AB77" s="236"/>
      <c r="AH77" s="142"/>
    </row>
    <row r="78" spans="1:34" ht="15.75" customHeight="1">
      <c r="P78" s="235"/>
      <c r="Q78" s="235"/>
      <c r="R78" s="236"/>
      <c r="S78" s="236"/>
      <c r="T78" s="236"/>
      <c r="U78" s="236"/>
      <c r="V78" s="106"/>
      <c r="W78" s="236"/>
      <c r="X78" s="236"/>
      <c r="Y78" s="236"/>
      <c r="Z78" s="236"/>
      <c r="AA78" s="236"/>
      <c r="AB78" s="236"/>
      <c r="AH78" s="142"/>
    </row>
    <row r="79" spans="1:34" ht="15.75" customHeight="1">
      <c r="P79" s="235"/>
      <c r="Q79" s="235"/>
      <c r="R79" s="236"/>
      <c r="S79" s="236"/>
      <c r="T79" s="236"/>
      <c r="U79" s="236"/>
      <c r="V79" s="106"/>
      <c r="W79" s="236"/>
      <c r="X79" s="236"/>
      <c r="Y79" s="236"/>
      <c r="Z79" s="236"/>
      <c r="AA79" s="236"/>
      <c r="AB79" s="236"/>
      <c r="AH79" s="142"/>
    </row>
    <row r="80" spans="1:34" ht="15.75" customHeight="1">
      <c r="P80" s="235"/>
      <c r="Q80" s="235"/>
      <c r="R80" s="236"/>
      <c r="S80" s="236"/>
      <c r="T80" s="236"/>
      <c r="U80" s="236"/>
      <c r="V80" s="106"/>
      <c r="W80" s="236"/>
      <c r="X80" s="236"/>
      <c r="Y80" s="236"/>
      <c r="Z80" s="236"/>
      <c r="AA80" s="236"/>
      <c r="AB80" s="236"/>
      <c r="AH80" s="142"/>
    </row>
    <row r="81" spans="16:34" ht="15.75" customHeight="1">
      <c r="P81" s="235"/>
      <c r="Q81" s="235"/>
      <c r="R81" s="236"/>
      <c r="S81" s="236"/>
      <c r="T81" s="236"/>
      <c r="U81" s="236"/>
      <c r="V81" s="106"/>
      <c r="W81" s="236"/>
      <c r="X81" s="236"/>
      <c r="Y81" s="236"/>
      <c r="Z81" s="236"/>
      <c r="AA81" s="236"/>
      <c r="AB81" s="236"/>
      <c r="AH81" s="142"/>
    </row>
    <row r="82" spans="16:34" ht="15.75" customHeight="1">
      <c r="P82" s="235"/>
      <c r="Q82" s="235"/>
      <c r="R82" s="236"/>
      <c r="S82" s="236"/>
      <c r="T82" s="236"/>
      <c r="U82" s="236"/>
      <c r="V82" s="106"/>
      <c r="W82" s="236"/>
      <c r="X82" s="236"/>
      <c r="Y82" s="236"/>
      <c r="Z82" s="236"/>
      <c r="AA82" s="236"/>
      <c r="AB82" s="236"/>
      <c r="AH82" s="142"/>
    </row>
    <row r="83" spans="16:34" ht="15.75" customHeight="1">
      <c r="P83" s="235"/>
      <c r="Q83" s="235"/>
      <c r="R83" s="236"/>
      <c r="S83" s="236"/>
      <c r="T83" s="236"/>
      <c r="U83" s="236"/>
      <c r="V83" s="106"/>
      <c r="W83" s="236"/>
      <c r="X83" s="236"/>
      <c r="Y83" s="236"/>
      <c r="Z83" s="236"/>
      <c r="AA83" s="236"/>
      <c r="AB83" s="236"/>
      <c r="AH83" s="142"/>
    </row>
    <row r="84" spans="16:34" ht="15.75" customHeight="1">
      <c r="P84" s="235"/>
      <c r="Q84" s="235"/>
      <c r="R84" s="236"/>
      <c r="S84" s="236"/>
      <c r="T84" s="236"/>
      <c r="U84" s="236"/>
      <c r="V84" s="106"/>
      <c r="W84" s="236"/>
      <c r="X84" s="236"/>
      <c r="Y84" s="236"/>
      <c r="Z84" s="236"/>
      <c r="AA84" s="236"/>
      <c r="AB84" s="236"/>
      <c r="AH84" s="142"/>
    </row>
    <row r="85" spans="16:34" ht="15.75" customHeight="1">
      <c r="P85" s="235"/>
      <c r="Q85" s="235"/>
      <c r="R85" s="236"/>
      <c r="S85" s="236"/>
      <c r="T85" s="236"/>
      <c r="U85" s="236"/>
      <c r="V85" s="106"/>
      <c r="W85" s="236"/>
      <c r="X85" s="236"/>
      <c r="Y85" s="236"/>
      <c r="Z85" s="236"/>
      <c r="AA85" s="236"/>
      <c r="AB85" s="236"/>
      <c r="AH85" s="142"/>
    </row>
    <row r="86" spans="16:34" ht="15.75" customHeight="1">
      <c r="P86" s="235"/>
      <c r="Q86" s="235"/>
      <c r="R86" s="236"/>
      <c r="S86" s="236"/>
      <c r="T86" s="236"/>
      <c r="U86" s="236"/>
      <c r="V86" s="106"/>
      <c r="W86" s="236"/>
      <c r="X86" s="236"/>
      <c r="Y86" s="236"/>
      <c r="Z86" s="236"/>
      <c r="AA86" s="236"/>
      <c r="AB86" s="236"/>
      <c r="AH86" s="142"/>
    </row>
    <row r="87" spans="16:34" ht="15.75" customHeight="1">
      <c r="P87" s="235"/>
      <c r="Q87" s="235"/>
      <c r="R87" s="236"/>
      <c r="S87" s="236"/>
      <c r="T87" s="236"/>
      <c r="U87" s="236"/>
      <c r="V87" s="106"/>
      <c r="W87" s="236"/>
      <c r="X87" s="236"/>
      <c r="Y87" s="236"/>
      <c r="Z87" s="236"/>
      <c r="AA87" s="236"/>
      <c r="AB87" s="236"/>
      <c r="AH87" s="142"/>
    </row>
    <row r="88" spans="16:34" ht="15.75" customHeight="1">
      <c r="P88" s="235"/>
      <c r="Q88" s="235"/>
      <c r="R88" s="236"/>
      <c r="S88" s="236"/>
      <c r="T88" s="236"/>
      <c r="U88" s="236"/>
      <c r="V88" s="106"/>
      <c r="W88" s="236"/>
      <c r="X88" s="236"/>
      <c r="Y88" s="236"/>
      <c r="Z88" s="236"/>
      <c r="AA88" s="236"/>
      <c r="AB88" s="236"/>
      <c r="AH88" s="142"/>
    </row>
    <row r="89" spans="16:34" ht="15.75" customHeight="1">
      <c r="P89" s="235"/>
      <c r="Q89" s="235"/>
      <c r="R89" s="236"/>
      <c r="S89" s="236"/>
      <c r="T89" s="236"/>
      <c r="U89" s="236"/>
      <c r="V89" s="106"/>
      <c r="W89" s="236"/>
      <c r="X89" s="236"/>
      <c r="Y89" s="236"/>
      <c r="Z89" s="236"/>
      <c r="AA89" s="236"/>
      <c r="AB89" s="236"/>
      <c r="AH89" s="142"/>
    </row>
    <row r="90" spans="16:34" ht="15.75" customHeight="1">
      <c r="P90" s="235"/>
      <c r="Q90" s="235"/>
      <c r="R90" s="236"/>
      <c r="S90" s="236"/>
      <c r="T90" s="236"/>
      <c r="U90" s="236"/>
      <c r="V90" s="106"/>
      <c r="W90" s="236"/>
      <c r="X90" s="236"/>
      <c r="Y90" s="236"/>
      <c r="Z90" s="236"/>
      <c r="AA90" s="236"/>
      <c r="AB90" s="236"/>
      <c r="AH90" s="142"/>
    </row>
    <row r="91" spans="16:34" ht="15.75" customHeight="1">
      <c r="P91" s="235"/>
      <c r="Q91" s="235"/>
      <c r="R91" s="236"/>
      <c r="S91" s="236"/>
      <c r="T91" s="236"/>
      <c r="U91" s="236"/>
      <c r="V91" s="106"/>
      <c r="W91" s="236"/>
      <c r="X91" s="236"/>
      <c r="Y91" s="236"/>
      <c r="Z91" s="236"/>
      <c r="AA91" s="236"/>
      <c r="AB91" s="236"/>
      <c r="AH91" s="142"/>
    </row>
    <row r="92" spans="16:34" ht="15.75" customHeight="1">
      <c r="P92" s="235"/>
      <c r="Q92" s="235"/>
      <c r="R92" s="236"/>
      <c r="S92" s="236"/>
      <c r="T92" s="236"/>
      <c r="U92" s="236"/>
      <c r="V92" s="106"/>
      <c r="W92" s="236"/>
      <c r="X92" s="236"/>
      <c r="Y92" s="236"/>
      <c r="Z92" s="236"/>
      <c r="AA92" s="236"/>
      <c r="AB92" s="236"/>
      <c r="AH92" s="142"/>
    </row>
    <row r="93" spans="16:34" ht="15.75" customHeight="1">
      <c r="P93" s="235"/>
      <c r="Q93" s="235"/>
      <c r="R93" s="236"/>
      <c r="S93" s="236"/>
      <c r="T93" s="236"/>
      <c r="U93" s="236"/>
      <c r="V93" s="106"/>
      <c r="W93" s="236"/>
      <c r="X93" s="236"/>
      <c r="Y93" s="236"/>
      <c r="Z93" s="236"/>
      <c r="AA93" s="236"/>
      <c r="AB93" s="236"/>
      <c r="AH93" s="142"/>
    </row>
    <row r="94" spans="16:34" ht="15.75" customHeight="1">
      <c r="P94" s="235"/>
      <c r="Q94" s="235"/>
      <c r="R94" s="236"/>
      <c r="S94" s="236"/>
      <c r="T94" s="236"/>
      <c r="U94" s="236"/>
      <c r="V94" s="106"/>
      <c r="W94" s="236"/>
      <c r="X94" s="236"/>
      <c r="Y94" s="236"/>
      <c r="Z94" s="236"/>
      <c r="AA94" s="236"/>
      <c r="AB94" s="236"/>
      <c r="AH94" s="142"/>
    </row>
    <row r="95" spans="16:34" ht="15.75" customHeight="1">
      <c r="P95" s="235"/>
      <c r="Q95" s="235"/>
      <c r="R95" s="236"/>
      <c r="S95" s="236"/>
      <c r="T95" s="236"/>
      <c r="U95" s="236"/>
      <c r="V95" s="106"/>
      <c r="W95" s="236"/>
      <c r="X95" s="236"/>
      <c r="Y95" s="236"/>
      <c r="Z95" s="236"/>
      <c r="AA95" s="236"/>
      <c r="AB95" s="236"/>
      <c r="AH95" s="142"/>
    </row>
    <row r="96" spans="16:34" ht="15.75" customHeight="1">
      <c r="P96" s="235"/>
      <c r="Q96" s="235"/>
      <c r="R96" s="236"/>
      <c r="S96" s="236"/>
      <c r="T96" s="236"/>
      <c r="U96" s="236"/>
      <c r="V96" s="106"/>
      <c r="W96" s="236"/>
      <c r="X96" s="236"/>
      <c r="Y96" s="236"/>
      <c r="Z96" s="236"/>
      <c r="AA96" s="236"/>
      <c r="AB96" s="236"/>
      <c r="AH96" s="142"/>
    </row>
    <row r="97" spans="2:34" ht="15.75" customHeight="1">
      <c r="P97" s="235"/>
      <c r="Q97" s="235"/>
      <c r="R97" s="236"/>
      <c r="S97" s="236"/>
      <c r="T97" s="236"/>
      <c r="U97" s="236"/>
      <c r="V97" s="106"/>
      <c r="W97" s="236"/>
      <c r="X97" s="236"/>
      <c r="Y97" s="236"/>
      <c r="Z97" s="236"/>
      <c r="AA97" s="236"/>
      <c r="AB97" s="236"/>
      <c r="AH97" s="142"/>
    </row>
    <row r="98" spans="2:34" ht="15.75" customHeight="1">
      <c r="P98" s="235"/>
      <c r="Q98" s="235"/>
      <c r="R98" s="236"/>
      <c r="S98" s="236"/>
      <c r="T98" s="236"/>
      <c r="U98" s="236"/>
      <c r="V98" s="106"/>
      <c r="W98" s="236"/>
      <c r="X98" s="236"/>
      <c r="Y98" s="236"/>
      <c r="Z98" s="236"/>
      <c r="AA98" s="236"/>
      <c r="AB98" s="236"/>
      <c r="AH98" s="142"/>
    </row>
    <row r="99" spans="2:34" ht="15.75" customHeight="1">
      <c r="P99" s="235"/>
      <c r="Q99" s="235"/>
      <c r="R99" s="236"/>
      <c r="S99" s="236"/>
      <c r="T99" s="236"/>
      <c r="U99" s="236"/>
      <c r="V99" s="106"/>
      <c r="W99" s="236"/>
      <c r="X99" s="236"/>
      <c r="Y99" s="236"/>
      <c r="Z99" s="236"/>
      <c r="AA99" s="236"/>
      <c r="AB99" s="236"/>
      <c r="AH99" s="142"/>
    </row>
    <row r="100" spans="2:34" ht="15.75" customHeight="1">
      <c r="P100" s="235"/>
      <c r="Q100" s="235"/>
      <c r="R100" s="236"/>
      <c r="S100" s="236"/>
      <c r="T100" s="236"/>
      <c r="U100" s="236"/>
      <c r="V100" s="106"/>
      <c r="W100" s="236"/>
      <c r="X100" s="236"/>
      <c r="Y100" s="236"/>
      <c r="Z100" s="236"/>
      <c r="AA100" s="236"/>
      <c r="AB100" s="236"/>
      <c r="AH100" s="142"/>
    </row>
    <row r="101" spans="2:34" ht="15.75" customHeight="1">
      <c r="P101" s="139"/>
      <c r="Q101" s="169"/>
      <c r="R101" s="139"/>
      <c r="S101" s="170"/>
      <c r="T101" s="139"/>
      <c r="U101" s="170"/>
      <c r="V101" s="106"/>
      <c r="W101" s="171"/>
      <c r="X101" s="172"/>
      <c r="Y101" s="139"/>
      <c r="Z101" s="170"/>
      <c r="AA101" s="139"/>
      <c r="AB101" s="170"/>
      <c r="AH101" s="142"/>
    </row>
    <row r="102" spans="2:34" ht="15.75" customHeight="1">
      <c r="D102" s="243" t="s">
        <v>57</v>
      </c>
      <c r="E102" s="243"/>
      <c r="F102" s="243"/>
      <c r="G102" s="243"/>
      <c r="H102" s="243"/>
      <c r="I102" s="243"/>
      <c r="P102" s="139"/>
      <c r="Q102" s="169"/>
      <c r="R102" s="139"/>
      <c r="S102" s="170"/>
      <c r="T102" s="139"/>
      <c r="U102" s="170"/>
      <c r="V102" s="106"/>
      <c r="W102" s="171"/>
      <c r="X102" s="172"/>
      <c r="Y102" s="139"/>
      <c r="Z102" s="170"/>
      <c r="AA102" s="139"/>
      <c r="AB102" s="170"/>
      <c r="AH102" s="142"/>
    </row>
    <row r="103" spans="2:34" ht="15.75" customHeight="1">
      <c r="P103" s="139"/>
      <c r="Q103" s="169"/>
      <c r="R103" s="139"/>
      <c r="S103" s="170"/>
      <c r="T103" s="139"/>
      <c r="U103" s="170"/>
      <c r="V103" s="106"/>
      <c r="W103" s="171"/>
      <c r="X103" s="172"/>
      <c r="Y103" s="139"/>
      <c r="Z103" s="170"/>
      <c r="AA103" s="139"/>
      <c r="AB103" s="170"/>
      <c r="AH103" s="142"/>
    </row>
    <row r="104" spans="2:34" ht="15.75" customHeight="1">
      <c r="B104" s="266" t="s">
        <v>58</v>
      </c>
      <c r="C104" s="272" t="s">
        <v>59</v>
      </c>
      <c r="D104" s="266" t="s">
        <v>60</v>
      </c>
      <c r="E104" s="266" t="s">
        <v>61</v>
      </c>
      <c r="F104" s="266" t="s">
        <v>62</v>
      </c>
      <c r="G104" s="266" t="s">
        <v>63</v>
      </c>
      <c r="H104" s="266" t="s">
        <v>64</v>
      </c>
      <c r="I104" s="266" t="s">
        <v>65</v>
      </c>
      <c r="J104" s="266" t="s">
        <v>66</v>
      </c>
      <c r="P104" s="258" t="s">
        <v>5</v>
      </c>
      <c r="Q104" s="258" t="s">
        <v>41</v>
      </c>
      <c r="R104" s="264" t="s">
        <v>42</v>
      </c>
      <c r="S104" s="265"/>
      <c r="T104" s="264" t="s">
        <v>43</v>
      </c>
      <c r="U104" s="265"/>
      <c r="V104" s="106"/>
      <c r="W104" s="258" t="s">
        <v>5</v>
      </c>
      <c r="X104" s="258" t="s">
        <v>41</v>
      </c>
      <c r="Y104" s="264" t="s">
        <v>42</v>
      </c>
      <c r="Z104" s="265"/>
      <c r="AA104" s="264" t="s">
        <v>43</v>
      </c>
      <c r="AB104" s="265"/>
      <c r="AH104" s="142"/>
    </row>
    <row r="105" spans="2:34" ht="15.75" customHeight="1">
      <c r="B105" s="266"/>
      <c r="C105" s="273"/>
      <c r="D105" s="266"/>
      <c r="E105" s="266"/>
      <c r="F105" s="266"/>
      <c r="G105" s="266"/>
      <c r="H105" s="266"/>
      <c r="I105" s="266"/>
      <c r="J105" s="266"/>
      <c r="P105" s="259"/>
      <c r="Q105" s="259"/>
      <c r="R105" s="258" t="s">
        <v>44</v>
      </c>
      <c r="S105" s="258" t="s">
        <v>45</v>
      </c>
      <c r="T105" s="258" t="s">
        <v>67</v>
      </c>
      <c r="U105" s="258" t="s">
        <v>45</v>
      </c>
      <c r="V105" s="106"/>
      <c r="W105" s="259"/>
      <c r="X105" s="259"/>
      <c r="Y105" s="258" t="s">
        <v>44</v>
      </c>
      <c r="Z105" s="258" t="s">
        <v>45</v>
      </c>
      <c r="AA105" s="258" t="s">
        <v>44</v>
      </c>
      <c r="AB105" s="258" t="s">
        <v>45</v>
      </c>
      <c r="AH105" s="142"/>
    </row>
    <row r="106" spans="2:34" ht="15.75" customHeight="1">
      <c r="B106" s="266"/>
      <c r="C106" s="273"/>
      <c r="D106" s="266"/>
      <c r="E106" s="266"/>
      <c r="F106" s="266"/>
      <c r="G106" s="266"/>
      <c r="H106" s="266"/>
      <c r="I106" s="266"/>
      <c r="J106" s="266"/>
      <c r="P106" s="259"/>
      <c r="Q106" s="259"/>
      <c r="R106" s="259"/>
      <c r="S106" s="259"/>
      <c r="T106" s="259"/>
      <c r="U106" s="259"/>
      <c r="V106" s="106"/>
      <c r="W106" s="259"/>
      <c r="X106" s="259"/>
      <c r="Y106" s="259"/>
      <c r="Z106" s="259"/>
      <c r="AA106" s="259"/>
      <c r="AB106" s="259"/>
    </row>
    <row r="107" spans="2:34" ht="15.75" customHeight="1">
      <c r="B107" s="266"/>
      <c r="C107" s="273"/>
      <c r="D107" s="266"/>
      <c r="E107" s="266"/>
      <c r="F107" s="266"/>
      <c r="G107" s="266"/>
      <c r="H107" s="266"/>
      <c r="I107" s="266"/>
      <c r="J107" s="266"/>
      <c r="P107" s="259"/>
      <c r="Q107" s="259"/>
      <c r="R107" s="259"/>
      <c r="S107" s="259"/>
      <c r="T107" s="259"/>
      <c r="U107" s="259"/>
      <c r="V107" s="106"/>
      <c r="W107" s="259"/>
      <c r="X107" s="259"/>
      <c r="Y107" s="259"/>
      <c r="Z107" s="259"/>
      <c r="AA107" s="259"/>
      <c r="AB107" s="259"/>
    </row>
    <row r="108" spans="2:34" ht="15.75" customHeight="1">
      <c r="B108" s="266"/>
      <c r="C108" s="273"/>
      <c r="D108" s="266"/>
      <c r="E108" s="266"/>
      <c r="F108" s="266"/>
      <c r="G108" s="266"/>
      <c r="H108" s="266"/>
      <c r="I108" s="266"/>
      <c r="J108" s="266"/>
      <c r="P108" s="259"/>
      <c r="Q108" s="259"/>
      <c r="R108" s="259"/>
      <c r="S108" s="259"/>
      <c r="T108" s="259"/>
      <c r="U108" s="259"/>
      <c r="V108" s="106"/>
      <c r="W108" s="259"/>
      <c r="X108" s="259"/>
      <c r="Y108" s="259"/>
      <c r="Z108" s="259"/>
      <c r="AA108" s="259"/>
      <c r="AB108" s="259"/>
    </row>
    <row r="109" spans="2:34" ht="15.75" customHeight="1">
      <c r="B109" s="266"/>
      <c r="C109" s="273"/>
      <c r="D109" s="266"/>
      <c r="E109" s="266"/>
      <c r="F109" s="266"/>
      <c r="G109" s="266"/>
      <c r="H109" s="266"/>
      <c r="I109" s="266"/>
      <c r="J109" s="266"/>
      <c r="P109" s="260"/>
      <c r="Q109" s="260"/>
      <c r="R109" s="260"/>
      <c r="S109" s="260"/>
      <c r="T109" s="260"/>
      <c r="U109" s="260"/>
      <c r="V109" s="106"/>
      <c r="W109" s="260"/>
      <c r="X109" s="260"/>
      <c r="Y109" s="260"/>
      <c r="Z109" s="260"/>
      <c r="AA109" s="260"/>
      <c r="AB109" s="260"/>
    </row>
    <row r="110" spans="2:34" ht="15.75" customHeight="1">
      <c r="B110" s="266"/>
      <c r="C110" s="273"/>
      <c r="D110" s="266"/>
      <c r="E110" s="266"/>
      <c r="F110" s="266"/>
      <c r="G110" s="266"/>
      <c r="H110" s="266"/>
      <c r="I110" s="266"/>
      <c r="J110" s="266"/>
      <c r="P110" s="95">
        <v>3</v>
      </c>
      <c r="Q110" s="111">
        <v>0.125</v>
      </c>
      <c r="R110" s="95">
        <v>0</v>
      </c>
      <c r="S110" s="95" t="s">
        <v>47</v>
      </c>
      <c r="T110" s="95">
        <v>0</v>
      </c>
      <c r="U110" s="95" t="s">
        <v>47</v>
      </c>
      <c r="V110" s="106"/>
      <c r="W110" s="112">
        <v>4</v>
      </c>
      <c r="X110" s="111">
        <v>0.125</v>
      </c>
      <c r="Y110" s="95">
        <v>0</v>
      </c>
      <c r="Z110" s="95" t="s">
        <v>47</v>
      </c>
      <c r="AA110" s="95">
        <v>0</v>
      </c>
      <c r="AB110" s="95" t="s">
        <v>47</v>
      </c>
    </row>
    <row r="111" spans="2:34" ht="15.75" customHeight="1">
      <c r="B111" s="266"/>
      <c r="C111" s="274"/>
      <c r="D111" s="266"/>
      <c r="E111" s="266"/>
      <c r="F111" s="266"/>
      <c r="G111" s="266"/>
      <c r="H111" s="266"/>
      <c r="I111" s="266"/>
      <c r="J111" s="266"/>
      <c r="L111" s="142" t="s">
        <v>68</v>
      </c>
      <c r="M111" s="142" t="s">
        <v>17</v>
      </c>
      <c r="N111" s="142" t="s">
        <v>19</v>
      </c>
      <c r="O111" s="99"/>
      <c r="P111" s="95">
        <v>3</v>
      </c>
      <c r="Q111" s="111">
        <v>0.14583333333333301</v>
      </c>
      <c r="R111" s="95">
        <v>0</v>
      </c>
      <c r="S111" s="95" t="s">
        <v>47</v>
      </c>
      <c r="T111" s="95">
        <v>0</v>
      </c>
      <c r="U111" s="95" t="s">
        <v>47</v>
      </c>
      <c r="V111" s="106"/>
      <c r="W111" s="112">
        <v>4</v>
      </c>
      <c r="X111" s="111">
        <v>0.14583333333333301</v>
      </c>
      <c r="Y111" s="95">
        <v>0</v>
      </c>
      <c r="Z111" s="95" t="s">
        <v>47</v>
      </c>
      <c r="AA111" s="95">
        <v>0</v>
      </c>
      <c r="AB111" s="95" t="s">
        <v>47</v>
      </c>
      <c r="AH111" s="127"/>
    </row>
    <row r="112" spans="2:34" ht="15.75" customHeight="1">
      <c r="B112" s="127">
        <v>1</v>
      </c>
      <c r="C112" s="128" t="s">
        <v>141</v>
      </c>
      <c r="D112" s="128" t="s">
        <v>142</v>
      </c>
      <c r="E112" s="129">
        <v>55.6820290764093</v>
      </c>
      <c r="F112" s="129">
        <v>37.763720531310099</v>
      </c>
      <c r="G112" s="128">
        <v>0</v>
      </c>
      <c r="H112" s="240">
        <v>0</v>
      </c>
      <c r="I112" s="130">
        <v>0</v>
      </c>
      <c r="J112" s="128">
        <v>1</v>
      </c>
      <c r="L112" s="91">
        <v>1</v>
      </c>
      <c r="M112" s="128">
        <v>1</v>
      </c>
      <c r="N112" s="91">
        <v>0</v>
      </c>
      <c r="O112" s="99"/>
      <c r="P112" s="95">
        <v>3</v>
      </c>
      <c r="Q112" s="111">
        <v>0.16666666666666699</v>
      </c>
      <c r="R112" s="95">
        <v>0</v>
      </c>
      <c r="S112" s="95" t="s">
        <v>47</v>
      </c>
      <c r="T112" s="95">
        <v>0</v>
      </c>
      <c r="U112" s="95" t="s">
        <v>47</v>
      </c>
      <c r="V112" s="106"/>
      <c r="W112" s="112">
        <v>4</v>
      </c>
      <c r="X112" s="111">
        <v>0.16666666666666699</v>
      </c>
      <c r="Y112" s="95">
        <v>0</v>
      </c>
      <c r="Z112" s="95" t="s">
        <v>47</v>
      </c>
      <c r="AA112" s="95">
        <v>0</v>
      </c>
      <c r="AB112" s="95" t="s">
        <v>47</v>
      </c>
      <c r="AH112" s="127"/>
    </row>
    <row r="113" spans="2:34" ht="15.75" customHeight="1">
      <c r="B113" s="127">
        <v>2</v>
      </c>
      <c r="C113" s="128" t="s">
        <v>143</v>
      </c>
      <c r="D113" s="128" t="s">
        <v>144</v>
      </c>
      <c r="E113" s="129">
        <v>55.680314947043897</v>
      </c>
      <c r="F113" s="129">
        <v>37.760401091504598</v>
      </c>
      <c r="G113" s="128">
        <v>0</v>
      </c>
      <c r="H113" s="240">
        <v>0.37</v>
      </c>
      <c r="I113" s="130">
        <v>0.37</v>
      </c>
      <c r="J113" s="128">
        <v>2</v>
      </c>
      <c r="L113" s="91">
        <v>2</v>
      </c>
      <c r="M113" s="128">
        <v>2</v>
      </c>
      <c r="N113" s="128">
        <v>0</v>
      </c>
      <c r="O113" s="99"/>
      <c r="P113" s="95">
        <v>3</v>
      </c>
      <c r="Q113" s="111">
        <v>0.1875</v>
      </c>
      <c r="R113" s="95">
        <v>0</v>
      </c>
      <c r="S113" s="95" t="s">
        <v>47</v>
      </c>
      <c r="T113" s="95">
        <v>0</v>
      </c>
      <c r="U113" s="95" t="s">
        <v>47</v>
      </c>
      <c r="V113" s="106"/>
      <c r="W113" s="112">
        <v>4</v>
      </c>
      <c r="X113" s="111">
        <v>0.1875</v>
      </c>
      <c r="Y113" s="95">
        <v>0</v>
      </c>
      <c r="Z113" s="95" t="s">
        <v>47</v>
      </c>
      <c r="AA113" s="95">
        <v>0</v>
      </c>
      <c r="AB113" s="95" t="s">
        <v>47</v>
      </c>
      <c r="AH113" s="133"/>
    </row>
    <row r="114" spans="2:34" ht="15.75" customHeight="1">
      <c r="B114" s="127">
        <v>3</v>
      </c>
      <c r="C114" s="128" t="s">
        <v>145</v>
      </c>
      <c r="D114" s="128" t="s">
        <v>146</v>
      </c>
      <c r="E114" s="129">
        <v>55.676498960215199</v>
      </c>
      <c r="F114" s="129">
        <v>37.7632566085028</v>
      </c>
      <c r="G114" s="128">
        <v>0</v>
      </c>
      <c r="H114" s="240">
        <v>0.99399999999999999</v>
      </c>
      <c r="I114" s="130">
        <v>0.624</v>
      </c>
      <c r="J114" s="128">
        <v>3</v>
      </c>
      <c r="L114" s="91">
        <v>3</v>
      </c>
      <c r="M114" s="128">
        <v>3</v>
      </c>
      <c r="N114" s="128">
        <v>0</v>
      </c>
      <c r="O114" s="99"/>
      <c r="P114" s="95">
        <v>3</v>
      </c>
      <c r="Q114" s="111">
        <v>0.20833333333333334</v>
      </c>
      <c r="R114" s="95">
        <v>0</v>
      </c>
      <c r="S114" s="95" t="s">
        <v>47</v>
      </c>
      <c r="T114" s="95">
        <v>0</v>
      </c>
      <c r="U114" s="95" t="s">
        <v>47</v>
      </c>
      <c r="V114" s="106"/>
      <c r="W114" s="112">
        <v>4</v>
      </c>
      <c r="X114" s="111">
        <v>0.20833333333333334</v>
      </c>
      <c r="Y114" s="95">
        <v>0</v>
      </c>
      <c r="Z114" s="95" t="s">
        <v>47</v>
      </c>
      <c r="AA114" s="95">
        <v>0</v>
      </c>
      <c r="AB114" s="95" t="s">
        <v>47</v>
      </c>
      <c r="AH114" s="133"/>
    </row>
    <row r="115" spans="2:34" ht="15.75" customHeight="1">
      <c r="B115" s="127">
        <v>4</v>
      </c>
      <c r="C115" s="128" t="s">
        <v>147</v>
      </c>
      <c r="D115" s="128" t="s">
        <v>146</v>
      </c>
      <c r="E115" s="129">
        <v>55.675904084257603</v>
      </c>
      <c r="F115" s="129">
        <v>37.768046136467902</v>
      </c>
      <c r="G115" s="128">
        <v>0</v>
      </c>
      <c r="H115" s="240">
        <v>1.3029999999999999</v>
      </c>
      <c r="I115" s="130">
        <v>0.309</v>
      </c>
      <c r="J115" s="128">
        <v>4</v>
      </c>
      <c r="L115" s="91">
        <v>4</v>
      </c>
      <c r="M115" s="128">
        <v>4</v>
      </c>
      <c r="N115" s="128">
        <v>0</v>
      </c>
      <c r="O115" s="99"/>
      <c r="P115" s="95">
        <v>3</v>
      </c>
      <c r="Q115" s="111">
        <v>0.22916666666666666</v>
      </c>
      <c r="R115" s="95">
        <v>2</v>
      </c>
      <c r="S115" s="95" t="s">
        <v>55</v>
      </c>
      <c r="T115" s="95">
        <v>2</v>
      </c>
      <c r="U115" s="95" t="s">
        <v>55</v>
      </c>
      <c r="V115" s="106"/>
      <c r="W115" s="112">
        <v>4</v>
      </c>
      <c r="X115" s="111">
        <v>0.22916666666666666</v>
      </c>
      <c r="Y115" s="95">
        <v>2</v>
      </c>
      <c r="Z115" s="95" t="s">
        <v>55</v>
      </c>
      <c r="AA115" s="95">
        <v>2</v>
      </c>
      <c r="AB115" s="95" t="s">
        <v>55</v>
      </c>
      <c r="AH115" s="133"/>
    </row>
    <row r="116" spans="2:34" ht="15.75" customHeight="1">
      <c r="B116" s="127">
        <v>5</v>
      </c>
      <c r="C116" s="128" t="s">
        <v>148</v>
      </c>
      <c r="D116" s="128" t="s">
        <v>146</v>
      </c>
      <c r="E116" s="129">
        <v>55.673951834837403</v>
      </c>
      <c r="F116" s="129">
        <v>37.775333863237002</v>
      </c>
      <c r="G116" s="128">
        <v>0</v>
      </c>
      <c r="H116" s="240">
        <v>1.8240000000000001</v>
      </c>
      <c r="I116" s="130">
        <v>0.52100000000000002</v>
      </c>
      <c r="J116" s="128">
        <v>5</v>
      </c>
      <c r="L116" s="91">
        <v>5</v>
      </c>
      <c r="M116" s="128">
        <v>5</v>
      </c>
      <c r="N116" s="128">
        <v>0</v>
      </c>
      <c r="O116" s="99"/>
      <c r="P116" s="95">
        <v>3</v>
      </c>
      <c r="Q116" s="111">
        <v>0.25</v>
      </c>
      <c r="R116" s="95">
        <v>2</v>
      </c>
      <c r="S116" s="95" t="s">
        <v>55</v>
      </c>
      <c r="T116" s="95">
        <v>2</v>
      </c>
      <c r="U116" s="95" t="s">
        <v>55</v>
      </c>
      <c r="V116" s="106"/>
      <c r="W116" s="112">
        <v>4</v>
      </c>
      <c r="X116" s="111">
        <v>0.25</v>
      </c>
      <c r="Y116" s="95">
        <v>3</v>
      </c>
      <c r="Z116" s="95" t="s">
        <v>149</v>
      </c>
      <c r="AA116" s="95">
        <v>3</v>
      </c>
      <c r="AB116" s="95" t="s">
        <v>149</v>
      </c>
      <c r="AH116" s="133"/>
    </row>
    <row r="117" spans="2:34" ht="15.75" customHeight="1">
      <c r="B117" s="127">
        <v>6</v>
      </c>
      <c r="C117" s="128" t="s">
        <v>150</v>
      </c>
      <c r="D117" s="128" t="s">
        <v>146</v>
      </c>
      <c r="E117" s="129">
        <v>55.670287315364902</v>
      </c>
      <c r="F117" s="129">
        <v>37.779640133438299</v>
      </c>
      <c r="G117" s="128">
        <v>0</v>
      </c>
      <c r="H117" s="240">
        <v>2.3149999999999999</v>
      </c>
      <c r="I117" s="130">
        <v>0.49099999999999999</v>
      </c>
      <c r="J117" s="128">
        <v>6</v>
      </c>
      <c r="L117" s="91">
        <v>6</v>
      </c>
      <c r="M117" s="128">
        <v>6</v>
      </c>
      <c r="N117" s="128">
        <v>0</v>
      </c>
      <c r="O117" s="99"/>
      <c r="P117" s="95">
        <v>3</v>
      </c>
      <c r="Q117" s="111">
        <v>0.27083333333333331</v>
      </c>
      <c r="R117" s="95">
        <v>2</v>
      </c>
      <c r="S117" s="95" t="s">
        <v>55</v>
      </c>
      <c r="T117" s="95">
        <v>2</v>
      </c>
      <c r="U117" s="95" t="s">
        <v>55</v>
      </c>
      <c r="V117" s="106"/>
      <c r="W117" s="112">
        <v>4</v>
      </c>
      <c r="X117" s="111">
        <v>0.27083333333333331</v>
      </c>
      <c r="Y117" s="95">
        <v>2</v>
      </c>
      <c r="Z117" s="95" t="s">
        <v>149</v>
      </c>
      <c r="AA117" s="95">
        <v>2</v>
      </c>
      <c r="AB117" s="95" t="s">
        <v>149</v>
      </c>
      <c r="AH117" s="133"/>
    </row>
    <row r="118" spans="2:34" ht="15.75" customHeight="1">
      <c r="B118" s="127">
        <v>7</v>
      </c>
      <c r="C118" s="128" t="s">
        <v>151</v>
      </c>
      <c r="D118" s="128" t="s">
        <v>146</v>
      </c>
      <c r="E118" s="129">
        <v>55.668414276916899</v>
      </c>
      <c r="F118" s="129">
        <v>37.781590395888699</v>
      </c>
      <c r="G118" s="128">
        <v>0</v>
      </c>
      <c r="H118" s="240">
        <v>2.5569999999999999</v>
      </c>
      <c r="I118" s="130">
        <v>0.24199999999999999</v>
      </c>
      <c r="J118" s="128">
        <v>7</v>
      </c>
      <c r="L118" s="91">
        <v>7</v>
      </c>
      <c r="M118" s="128">
        <v>7</v>
      </c>
      <c r="N118" s="128">
        <v>0</v>
      </c>
      <c r="O118" s="99"/>
      <c r="P118" s="95">
        <v>3</v>
      </c>
      <c r="Q118" s="111">
        <v>0.29166666666666669</v>
      </c>
      <c r="R118" s="95">
        <v>8</v>
      </c>
      <c r="S118" s="95">
        <v>4</v>
      </c>
      <c r="T118" s="95">
        <v>8</v>
      </c>
      <c r="U118" s="95">
        <v>4</v>
      </c>
      <c r="V118" s="106"/>
      <c r="W118" s="112">
        <v>4</v>
      </c>
      <c r="X118" s="111">
        <v>0.29166666666666669</v>
      </c>
      <c r="Y118" s="95">
        <v>3</v>
      </c>
      <c r="Z118" s="95" t="s">
        <v>149</v>
      </c>
      <c r="AA118" s="95">
        <v>3</v>
      </c>
      <c r="AB118" s="95" t="s">
        <v>149</v>
      </c>
      <c r="AH118" s="133"/>
    </row>
    <row r="119" spans="2:34" ht="15.75" customHeight="1">
      <c r="B119" s="127">
        <v>8</v>
      </c>
      <c r="C119" s="128" t="s">
        <v>111</v>
      </c>
      <c r="D119" s="128" t="s">
        <v>110</v>
      </c>
      <c r="E119" s="129">
        <v>55.665379922701803</v>
      </c>
      <c r="F119" s="129">
        <v>37.786987698191197</v>
      </c>
      <c r="G119" s="128">
        <v>0</v>
      </c>
      <c r="H119" s="240">
        <v>3.093</v>
      </c>
      <c r="I119" s="130">
        <v>0.53600000000000003</v>
      </c>
      <c r="J119" s="128">
        <v>8</v>
      </c>
      <c r="L119" s="91">
        <v>8</v>
      </c>
      <c r="M119" s="128">
        <v>8</v>
      </c>
      <c r="N119" s="128">
        <v>0</v>
      </c>
      <c r="O119" s="99"/>
      <c r="P119" s="95">
        <v>3</v>
      </c>
      <c r="Q119" s="111">
        <v>0.3125</v>
      </c>
      <c r="R119" s="95">
        <v>8</v>
      </c>
      <c r="S119" s="95">
        <v>4</v>
      </c>
      <c r="T119" s="95">
        <v>8</v>
      </c>
      <c r="U119" s="95">
        <v>4</v>
      </c>
      <c r="V119" s="106"/>
      <c r="W119" s="112">
        <v>4</v>
      </c>
      <c r="X119" s="111">
        <v>0.3125</v>
      </c>
      <c r="Y119" s="95">
        <v>2</v>
      </c>
      <c r="Z119" s="95" t="s">
        <v>149</v>
      </c>
      <c r="AA119" s="95">
        <v>2</v>
      </c>
      <c r="AB119" s="95" t="s">
        <v>149</v>
      </c>
      <c r="AH119" s="133"/>
    </row>
    <row r="120" spans="2:34" ht="15.75" customHeight="1">
      <c r="B120" s="127">
        <v>9</v>
      </c>
      <c r="C120" s="128" t="s">
        <v>112</v>
      </c>
      <c r="D120" s="128" t="s">
        <v>110</v>
      </c>
      <c r="E120" s="129">
        <v>55.666861474499299</v>
      </c>
      <c r="F120" s="129">
        <v>37.790539040195902</v>
      </c>
      <c r="G120" s="128">
        <v>0</v>
      </c>
      <c r="H120" s="240">
        <v>3.3690000000000002</v>
      </c>
      <c r="I120" s="130">
        <v>0.27600000000000002</v>
      </c>
      <c r="J120" s="128">
        <v>9</v>
      </c>
      <c r="L120" s="91">
        <v>9</v>
      </c>
      <c r="M120" s="128">
        <v>9</v>
      </c>
      <c r="N120" s="128">
        <v>0</v>
      </c>
      <c r="O120" s="99"/>
      <c r="P120" s="95">
        <v>3</v>
      </c>
      <c r="Q120" s="111">
        <v>0.33333333333333331</v>
      </c>
      <c r="R120" s="95">
        <v>8</v>
      </c>
      <c r="S120" s="95">
        <v>4</v>
      </c>
      <c r="T120" s="95">
        <v>8</v>
      </c>
      <c r="U120" s="95">
        <v>4</v>
      </c>
      <c r="V120" s="106"/>
      <c r="W120" s="112">
        <v>4</v>
      </c>
      <c r="X120" s="111">
        <v>0.33333333333333331</v>
      </c>
      <c r="Y120" s="95">
        <v>3</v>
      </c>
      <c r="Z120" s="95" t="s">
        <v>149</v>
      </c>
      <c r="AA120" s="95">
        <v>3</v>
      </c>
      <c r="AB120" s="95" t="s">
        <v>149</v>
      </c>
      <c r="AH120" s="133"/>
    </row>
    <row r="121" spans="2:34" ht="15.75" customHeight="1">
      <c r="B121" s="127">
        <v>10</v>
      </c>
      <c r="C121" s="128" t="s">
        <v>113</v>
      </c>
      <c r="D121" s="128" t="s">
        <v>110</v>
      </c>
      <c r="E121" s="129">
        <v>55.6696015205317</v>
      </c>
      <c r="F121" s="129">
        <v>37.793079218443502</v>
      </c>
      <c r="G121" s="128">
        <v>0</v>
      </c>
      <c r="H121" s="240">
        <v>3.7109999999999999</v>
      </c>
      <c r="I121" s="130">
        <v>0.34200000000000003</v>
      </c>
      <c r="J121" s="128">
        <v>10</v>
      </c>
      <c r="L121" s="91">
        <v>10</v>
      </c>
      <c r="M121" s="128">
        <v>10</v>
      </c>
      <c r="N121" s="128">
        <v>0</v>
      </c>
      <c r="O121" s="99"/>
      <c r="P121" s="95">
        <v>3</v>
      </c>
      <c r="Q121" s="111">
        <v>0.35416666666666669</v>
      </c>
      <c r="R121" s="95">
        <v>8</v>
      </c>
      <c r="S121" s="95">
        <v>4</v>
      </c>
      <c r="T121" s="95">
        <v>8</v>
      </c>
      <c r="U121" s="95">
        <v>4</v>
      </c>
      <c r="V121" s="106"/>
      <c r="W121" s="112">
        <v>4</v>
      </c>
      <c r="X121" s="111">
        <v>0.35416666666666669</v>
      </c>
      <c r="Y121" s="95">
        <v>2</v>
      </c>
      <c r="Z121" s="95" t="s">
        <v>149</v>
      </c>
      <c r="AA121" s="95">
        <v>2</v>
      </c>
      <c r="AB121" s="95" t="s">
        <v>149</v>
      </c>
      <c r="AH121" s="133"/>
    </row>
    <row r="122" spans="2:34" ht="15.75" customHeight="1">
      <c r="B122" s="127">
        <v>11</v>
      </c>
      <c r="C122" s="128" t="s">
        <v>114</v>
      </c>
      <c r="D122" s="128" t="s">
        <v>110</v>
      </c>
      <c r="E122" s="129">
        <v>55.671624495465998</v>
      </c>
      <c r="F122" s="129">
        <v>37.794847759355299</v>
      </c>
      <c r="G122" s="128">
        <v>0</v>
      </c>
      <c r="H122" s="240">
        <v>3.9620000000000002</v>
      </c>
      <c r="I122" s="130">
        <v>0.251</v>
      </c>
      <c r="J122" s="128">
        <v>11</v>
      </c>
      <c r="L122" s="91">
        <v>11</v>
      </c>
      <c r="M122" s="128">
        <v>11</v>
      </c>
      <c r="N122" s="128">
        <v>0</v>
      </c>
      <c r="O122" s="99"/>
      <c r="P122" s="95">
        <v>3</v>
      </c>
      <c r="Q122" s="111">
        <v>0.375</v>
      </c>
      <c r="R122" s="95">
        <v>8</v>
      </c>
      <c r="S122" s="95">
        <v>4</v>
      </c>
      <c r="T122" s="95">
        <v>8</v>
      </c>
      <c r="U122" s="95">
        <v>4</v>
      </c>
      <c r="V122" s="106"/>
      <c r="W122" s="112">
        <v>4</v>
      </c>
      <c r="X122" s="111">
        <v>0.375</v>
      </c>
      <c r="Y122" s="95">
        <v>3</v>
      </c>
      <c r="Z122" s="95" t="s">
        <v>149</v>
      </c>
      <c r="AA122" s="95">
        <v>3</v>
      </c>
      <c r="AB122" s="95" t="s">
        <v>149</v>
      </c>
      <c r="AH122" s="133"/>
    </row>
    <row r="123" spans="2:34" ht="15.75" customHeight="1">
      <c r="B123" s="127">
        <v>12</v>
      </c>
      <c r="C123" s="128" t="s">
        <v>115</v>
      </c>
      <c r="D123" s="128" t="s">
        <v>110</v>
      </c>
      <c r="E123" s="129">
        <v>55.673901470635798</v>
      </c>
      <c r="F123" s="129">
        <v>37.795297009074403</v>
      </c>
      <c r="G123" s="128">
        <v>0</v>
      </c>
      <c r="H123" s="240">
        <v>4.22</v>
      </c>
      <c r="I123" s="130">
        <v>0.25800000000000001</v>
      </c>
      <c r="J123" s="128">
        <v>12</v>
      </c>
      <c r="L123" s="91">
        <v>12</v>
      </c>
      <c r="M123" s="128">
        <v>12</v>
      </c>
      <c r="N123" s="128">
        <v>0</v>
      </c>
      <c r="O123" s="99"/>
      <c r="P123" s="95">
        <v>3</v>
      </c>
      <c r="Q123" s="111">
        <v>0.39583333333333331</v>
      </c>
      <c r="R123" s="95">
        <v>8</v>
      </c>
      <c r="S123" s="95">
        <v>4</v>
      </c>
      <c r="T123" s="95">
        <v>8</v>
      </c>
      <c r="U123" s="95">
        <v>4</v>
      </c>
      <c r="V123" s="106"/>
      <c r="W123" s="112">
        <v>4</v>
      </c>
      <c r="X123" s="111">
        <v>0.39583333333333331</v>
      </c>
      <c r="Y123" s="95">
        <v>2</v>
      </c>
      <c r="Z123" s="95" t="s">
        <v>149</v>
      </c>
      <c r="AA123" s="95">
        <v>2</v>
      </c>
      <c r="AB123" s="95" t="s">
        <v>149</v>
      </c>
      <c r="AH123" s="133"/>
    </row>
    <row r="124" spans="2:34" ht="15.75" customHeight="1">
      <c r="B124" s="127">
        <v>13</v>
      </c>
      <c r="C124" s="128" t="s">
        <v>115</v>
      </c>
      <c r="D124" s="128" t="s">
        <v>110</v>
      </c>
      <c r="E124" s="129">
        <v>55.672939217539202</v>
      </c>
      <c r="F124" s="129">
        <v>37.7951280918954</v>
      </c>
      <c r="G124" s="128">
        <v>0</v>
      </c>
      <c r="H124" s="240">
        <v>4.3970000000000002</v>
      </c>
      <c r="I124" s="130">
        <v>0.17699999999999999</v>
      </c>
      <c r="J124" s="128">
        <v>13</v>
      </c>
      <c r="L124" s="91">
        <v>13</v>
      </c>
      <c r="M124" s="128">
        <v>13</v>
      </c>
      <c r="N124" s="128">
        <v>0</v>
      </c>
      <c r="O124" s="99"/>
      <c r="P124" s="95">
        <v>3</v>
      </c>
      <c r="Q124" s="111">
        <v>0.41666666666666669</v>
      </c>
      <c r="R124" s="95">
        <v>3</v>
      </c>
      <c r="S124" s="95">
        <v>9</v>
      </c>
      <c r="T124" s="95">
        <v>3</v>
      </c>
      <c r="U124" s="95">
        <v>9</v>
      </c>
      <c r="V124" s="106"/>
      <c r="W124" s="112">
        <v>4</v>
      </c>
      <c r="X124" s="111">
        <v>0.41666666666666669</v>
      </c>
      <c r="Y124" s="95">
        <v>3</v>
      </c>
      <c r="Z124" s="95" t="s">
        <v>149</v>
      </c>
      <c r="AA124" s="95">
        <v>3</v>
      </c>
      <c r="AB124" s="95" t="s">
        <v>149</v>
      </c>
      <c r="AH124" s="133"/>
    </row>
    <row r="125" spans="2:34" ht="15.75" customHeight="1">
      <c r="B125" s="127">
        <v>14</v>
      </c>
      <c r="C125" s="128" t="s">
        <v>115</v>
      </c>
      <c r="D125" s="128" t="s">
        <v>110</v>
      </c>
      <c r="E125" s="129">
        <v>55.672939217539202</v>
      </c>
      <c r="F125" s="129">
        <v>37.7951280918954</v>
      </c>
      <c r="G125" s="128">
        <v>1</v>
      </c>
      <c r="H125" s="240">
        <v>0</v>
      </c>
      <c r="I125" s="130">
        <v>0</v>
      </c>
      <c r="J125" s="128">
        <v>1</v>
      </c>
      <c r="L125" s="91">
        <v>14</v>
      </c>
      <c r="M125" s="128">
        <v>999</v>
      </c>
      <c r="N125" s="128">
        <v>0</v>
      </c>
      <c r="O125" s="99"/>
      <c r="P125" s="95">
        <v>3</v>
      </c>
      <c r="Q125" s="111">
        <v>0.4375</v>
      </c>
      <c r="R125" s="95">
        <v>4</v>
      </c>
      <c r="S125" s="95">
        <v>9</v>
      </c>
      <c r="T125" s="95">
        <v>4</v>
      </c>
      <c r="U125" s="95">
        <v>9</v>
      </c>
      <c r="V125" s="106"/>
      <c r="W125" s="112">
        <v>4</v>
      </c>
      <c r="X125" s="111">
        <v>0.4375</v>
      </c>
      <c r="Y125" s="95">
        <v>3</v>
      </c>
      <c r="Z125" s="95" t="s">
        <v>149</v>
      </c>
      <c r="AA125" s="95">
        <v>3</v>
      </c>
      <c r="AB125" s="95" t="s">
        <v>149</v>
      </c>
      <c r="AH125" s="133"/>
    </row>
    <row r="126" spans="2:34" ht="15.75" customHeight="1">
      <c r="B126" s="127">
        <v>15</v>
      </c>
      <c r="C126" s="128" t="s">
        <v>114</v>
      </c>
      <c r="D126" s="128" t="s">
        <v>110</v>
      </c>
      <c r="E126" s="129">
        <v>55.671558871995003</v>
      </c>
      <c r="F126" s="129">
        <v>37.794227087096601</v>
      </c>
      <c r="G126" s="128">
        <v>1</v>
      </c>
      <c r="H126" s="240">
        <v>0.17100000000000001</v>
      </c>
      <c r="I126" s="130">
        <v>0.17100000000000001</v>
      </c>
      <c r="J126" s="128">
        <v>2</v>
      </c>
      <c r="L126" s="91">
        <v>15</v>
      </c>
      <c r="M126" s="128">
        <v>0</v>
      </c>
      <c r="N126" s="128">
        <v>1</v>
      </c>
      <c r="O126" s="99"/>
      <c r="P126" s="95">
        <v>3</v>
      </c>
      <c r="Q126" s="111">
        <v>0.45833333333333298</v>
      </c>
      <c r="R126" s="95">
        <v>3</v>
      </c>
      <c r="S126" s="95">
        <v>9</v>
      </c>
      <c r="T126" s="95">
        <v>3</v>
      </c>
      <c r="U126" s="95">
        <v>9</v>
      </c>
      <c r="V126" s="106"/>
      <c r="W126" s="112">
        <v>4</v>
      </c>
      <c r="X126" s="111">
        <v>0.45833333333333298</v>
      </c>
      <c r="Y126" s="95">
        <v>2</v>
      </c>
      <c r="Z126" s="95" t="s">
        <v>149</v>
      </c>
      <c r="AA126" s="95">
        <v>2</v>
      </c>
      <c r="AB126" s="95" t="s">
        <v>149</v>
      </c>
      <c r="AH126" s="133"/>
    </row>
    <row r="127" spans="2:34" ht="15.75" customHeight="1">
      <c r="B127" s="127">
        <v>16</v>
      </c>
      <c r="C127" s="128" t="s">
        <v>113</v>
      </c>
      <c r="D127" s="128" t="s">
        <v>110</v>
      </c>
      <c r="E127" s="129">
        <v>55.668939596971803</v>
      </c>
      <c r="F127" s="129">
        <v>37.791950039963901</v>
      </c>
      <c r="G127" s="128">
        <v>1</v>
      </c>
      <c r="H127" s="240">
        <v>0.496</v>
      </c>
      <c r="I127" s="130">
        <v>0.32500000000000001</v>
      </c>
      <c r="J127" s="128">
        <v>3</v>
      </c>
      <c r="L127" s="91">
        <v>16</v>
      </c>
      <c r="M127" s="128">
        <v>0</v>
      </c>
      <c r="N127" s="128">
        <v>2</v>
      </c>
      <c r="O127" s="99"/>
      <c r="P127" s="95">
        <v>3</v>
      </c>
      <c r="Q127" s="111">
        <v>0.47916666666666702</v>
      </c>
      <c r="R127" s="95">
        <v>4</v>
      </c>
      <c r="S127" s="95">
        <v>9</v>
      </c>
      <c r="T127" s="95">
        <v>4</v>
      </c>
      <c r="U127" s="95">
        <v>9</v>
      </c>
      <c r="V127" s="106"/>
      <c r="W127" s="112">
        <v>4</v>
      </c>
      <c r="X127" s="111">
        <v>0.47916666666666702</v>
      </c>
      <c r="Y127" s="95">
        <v>3</v>
      </c>
      <c r="Z127" s="95" t="s">
        <v>149</v>
      </c>
      <c r="AA127" s="95">
        <v>3</v>
      </c>
      <c r="AB127" s="95" t="s">
        <v>149</v>
      </c>
      <c r="AH127" s="133"/>
    </row>
    <row r="128" spans="2:34" ht="15.75" customHeight="1">
      <c r="B128" s="127">
        <v>17</v>
      </c>
      <c r="C128" s="128" t="s">
        <v>112</v>
      </c>
      <c r="D128" s="128" t="s">
        <v>110</v>
      </c>
      <c r="E128" s="129">
        <v>55.666710209467297</v>
      </c>
      <c r="F128" s="129">
        <v>37.7896463341905</v>
      </c>
      <c r="G128" s="128">
        <v>1</v>
      </c>
      <c r="H128" s="240">
        <v>0.79</v>
      </c>
      <c r="I128" s="130">
        <v>0.29399999999999998</v>
      </c>
      <c r="J128" s="128">
        <v>4</v>
      </c>
      <c r="L128" s="91">
        <v>17</v>
      </c>
      <c r="M128" s="128">
        <v>0</v>
      </c>
      <c r="N128" s="128">
        <v>3</v>
      </c>
      <c r="O128" s="99"/>
      <c r="P128" s="95">
        <v>3</v>
      </c>
      <c r="Q128" s="111">
        <v>0.5</v>
      </c>
      <c r="R128" s="95">
        <v>3</v>
      </c>
      <c r="S128" s="95">
        <v>9</v>
      </c>
      <c r="T128" s="95">
        <v>3</v>
      </c>
      <c r="U128" s="95">
        <v>9</v>
      </c>
      <c r="V128" s="106"/>
      <c r="W128" s="112">
        <v>4</v>
      </c>
      <c r="X128" s="111">
        <v>0.5</v>
      </c>
      <c r="Y128" s="95">
        <v>3</v>
      </c>
      <c r="Z128" s="95" t="s">
        <v>149</v>
      </c>
      <c r="AA128" s="95">
        <v>3</v>
      </c>
      <c r="AB128" s="95" t="s">
        <v>149</v>
      </c>
      <c r="AH128" s="133"/>
    </row>
    <row r="129" spans="2:34" ht="15.75" customHeight="1">
      <c r="B129" s="127">
        <v>18</v>
      </c>
      <c r="C129" s="128" t="s">
        <v>111</v>
      </c>
      <c r="D129" s="128" t="s">
        <v>146</v>
      </c>
      <c r="E129" s="129">
        <v>55.666304513594199</v>
      </c>
      <c r="F129" s="129">
        <v>37.784663361379202</v>
      </c>
      <c r="G129" s="128">
        <v>1</v>
      </c>
      <c r="H129" s="240">
        <v>1.226</v>
      </c>
      <c r="I129" s="130">
        <v>0.436</v>
      </c>
      <c r="J129" s="128">
        <v>5</v>
      </c>
      <c r="L129" s="91">
        <v>18</v>
      </c>
      <c r="M129" s="128">
        <v>0</v>
      </c>
      <c r="N129" s="128">
        <v>4</v>
      </c>
      <c r="O129" s="99"/>
      <c r="P129" s="95">
        <v>3</v>
      </c>
      <c r="Q129" s="111">
        <v>0.52083333333333337</v>
      </c>
      <c r="R129" s="95">
        <v>4</v>
      </c>
      <c r="S129" s="95">
        <v>9</v>
      </c>
      <c r="T129" s="95">
        <v>4</v>
      </c>
      <c r="U129" s="95">
        <v>9</v>
      </c>
      <c r="V129" s="106"/>
      <c r="W129" s="112">
        <v>4</v>
      </c>
      <c r="X129" s="111">
        <v>0.52083333333333337</v>
      </c>
      <c r="Y129" s="95">
        <v>2</v>
      </c>
      <c r="Z129" s="95" t="s">
        <v>149</v>
      </c>
      <c r="AA129" s="95">
        <v>2</v>
      </c>
      <c r="AB129" s="95" t="s">
        <v>149</v>
      </c>
      <c r="AH129" s="133"/>
    </row>
    <row r="130" spans="2:34" ht="15.75" customHeight="1">
      <c r="B130" s="127">
        <v>19</v>
      </c>
      <c r="C130" s="128" t="s">
        <v>151</v>
      </c>
      <c r="D130" s="128" t="s">
        <v>146</v>
      </c>
      <c r="E130" s="129">
        <v>55.668871851611698</v>
      </c>
      <c r="F130" s="129">
        <v>37.781840038826303</v>
      </c>
      <c r="G130" s="128">
        <v>1</v>
      </c>
      <c r="H130" s="240">
        <v>1.5629999999999999</v>
      </c>
      <c r="I130" s="130">
        <v>0.33700000000000002</v>
      </c>
      <c r="J130" s="128">
        <v>6</v>
      </c>
      <c r="L130" s="91">
        <v>19</v>
      </c>
      <c r="M130" s="128">
        <v>0</v>
      </c>
      <c r="N130" s="128">
        <v>5</v>
      </c>
      <c r="O130" s="99" t="s">
        <v>79</v>
      </c>
      <c r="P130" s="95">
        <v>3</v>
      </c>
      <c r="Q130" s="111">
        <v>0.54166666666666663</v>
      </c>
      <c r="R130" s="95">
        <v>3</v>
      </c>
      <c r="S130" s="95">
        <v>9</v>
      </c>
      <c r="T130" s="95">
        <v>3</v>
      </c>
      <c r="U130" s="95">
        <v>9</v>
      </c>
      <c r="V130" s="106"/>
      <c r="W130" s="112">
        <v>4</v>
      </c>
      <c r="X130" s="111">
        <v>0.54166666666666663</v>
      </c>
      <c r="Y130" s="95">
        <v>3</v>
      </c>
      <c r="Z130" s="95" t="s">
        <v>149</v>
      </c>
      <c r="AA130" s="95">
        <v>3</v>
      </c>
      <c r="AB130" s="95" t="s">
        <v>149</v>
      </c>
      <c r="AH130" s="133"/>
    </row>
    <row r="131" spans="2:34" ht="15.75" customHeight="1">
      <c r="B131" s="127">
        <v>20</v>
      </c>
      <c r="C131" s="128" t="s">
        <v>150</v>
      </c>
      <c r="D131" s="128" t="s">
        <v>146</v>
      </c>
      <c r="E131" s="129">
        <v>55.671444146316901</v>
      </c>
      <c r="F131" s="129">
        <v>37.778885265398102</v>
      </c>
      <c r="G131" s="128">
        <v>1</v>
      </c>
      <c r="H131" s="240">
        <v>1.9039999999999999</v>
      </c>
      <c r="I131" s="130">
        <v>0.34100000000000003</v>
      </c>
      <c r="J131" s="128">
        <v>7</v>
      </c>
      <c r="L131" s="91">
        <v>20</v>
      </c>
      <c r="M131" s="128">
        <v>0</v>
      </c>
      <c r="N131" s="128">
        <v>6</v>
      </c>
      <c r="O131" s="99"/>
      <c r="P131" s="95">
        <v>3</v>
      </c>
      <c r="Q131" s="111">
        <v>0.5625</v>
      </c>
      <c r="R131" s="95">
        <v>4</v>
      </c>
      <c r="S131" s="95">
        <v>9</v>
      </c>
      <c r="T131" s="95">
        <v>4</v>
      </c>
      <c r="U131" s="95">
        <v>9</v>
      </c>
      <c r="V131" s="106"/>
      <c r="W131" s="112">
        <v>4</v>
      </c>
      <c r="X131" s="111">
        <v>0.5625</v>
      </c>
      <c r="Y131" s="95">
        <v>3</v>
      </c>
      <c r="Z131" s="95" t="s">
        <v>149</v>
      </c>
      <c r="AA131" s="95">
        <v>3</v>
      </c>
      <c r="AB131" s="95" t="s">
        <v>149</v>
      </c>
      <c r="AH131" s="133"/>
    </row>
    <row r="132" spans="2:34" ht="15.75" customHeight="1">
      <c r="B132" s="127">
        <v>21</v>
      </c>
      <c r="C132" s="128" t="s">
        <v>148</v>
      </c>
      <c r="D132" s="128" t="s">
        <v>146</v>
      </c>
      <c r="E132" s="129">
        <v>55.674464354064597</v>
      </c>
      <c r="F132" s="129">
        <v>37.775015095922399</v>
      </c>
      <c r="G132" s="128">
        <v>1</v>
      </c>
      <c r="H132" s="240">
        <v>2.3180000000000001</v>
      </c>
      <c r="I132" s="130">
        <v>0.41399999999999998</v>
      </c>
      <c r="J132" s="128">
        <v>8</v>
      </c>
      <c r="L132" s="91">
        <v>21</v>
      </c>
      <c r="M132" s="128">
        <v>0</v>
      </c>
      <c r="N132" s="128">
        <v>7</v>
      </c>
      <c r="O132" s="99"/>
      <c r="P132" s="95">
        <v>3</v>
      </c>
      <c r="Q132" s="111">
        <v>0.58333333333333337</v>
      </c>
      <c r="R132" s="95">
        <v>3</v>
      </c>
      <c r="S132" s="95">
        <v>9</v>
      </c>
      <c r="T132" s="95">
        <v>3</v>
      </c>
      <c r="U132" s="95">
        <v>9</v>
      </c>
      <c r="V132" s="106"/>
      <c r="W132" s="112">
        <v>4</v>
      </c>
      <c r="X132" s="111">
        <v>0.58333333333333337</v>
      </c>
      <c r="Y132" s="95">
        <v>2</v>
      </c>
      <c r="Z132" s="95" t="s">
        <v>149</v>
      </c>
      <c r="AA132" s="95">
        <v>2</v>
      </c>
      <c r="AB132" s="95" t="s">
        <v>149</v>
      </c>
      <c r="AH132" s="133"/>
    </row>
    <row r="133" spans="2:34" ht="15.75" customHeight="1">
      <c r="B133" s="127">
        <v>22</v>
      </c>
      <c r="C133" s="128" t="s">
        <v>152</v>
      </c>
      <c r="D133" s="128" t="s">
        <v>146</v>
      </c>
      <c r="E133" s="129">
        <v>55.675593992853301</v>
      </c>
      <c r="F133" s="129">
        <v>37.771651106936403</v>
      </c>
      <c r="G133" s="128">
        <v>1</v>
      </c>
      <c r="H133" s="240">
        <v>2.5630000000000002</v>
      </c>
      <c r="I133" s="130">
        <v>0.245</v>
      </c>
      <c r="J133" s="128">
        <v>9</v>
      </c>
      <c r="L133" s="91">
        <v>22</v>
      </c>
      <c r="M133" s="128">
        <v>0</v>
      </c>
      <c r="N133" s="128">
        <v>8</v>
      </c>
      <c r="O133" s="99"/>
      <c r="P133" s="95">
        <v>3</v>
      </c>
      <c r="Q133" s="111">
        <v>0.60416666666666663</v>
      </c>
      <c r="R133" s="95">
        <v>4</v>
      </c>
      <c r="S133" s="95">
        <v>9</v>
      </c>
      <c r="T133" s="95">
        <v>4</v>
      </c>
      <c r="U133" s="95">
        <v>9</v>
      </c>
      <c r="V133" s="106"/>
      <c r="W133" s="112">
        <v>4</v>
      </c>
      <c r="X133" s="111">
        <v>0.60416666666666663</v>
      </c>
      <c r="Y133" s="95">
        <v>3</v>
      </c>
      <c r="Z133" s="95" t="s">
        <v>149</v>
      </c>
      <c r="AA133" s="95">
        <v>3</v>
      </c>
      <c r="AB133" s="95" t="s">
        <v>149</v>
      </c>
      <c r="AH133" s="133"/>
    </row>
    <row r="134" spans="2:34" ht="15.75" customHeight="1">
      <c r="B134" s="127">
        <v>23</v>
      </c>
      <c r="C134" s="128" t="s">
        <v>147</v>
      </c>
      <c r="D134" s="128" t="s">
        <v>146</v>
      </c>
      <c r="E134" s="129">
        <v>55.6762749624638</v>
      </c>
      <c r="F134" s="129">
        <v>37.766916919830599</v>
      </c>
      <c r="G134" s="128">
        <v>1</v>
      </c>
      <c r="H134" s="240">
        <v>2.871</v>
      </c>
      <c r="I134" s="130">
        <v>0.308</v>
      </c>
      <c r="J134" s="128">
        <v>10</v>
      </c>
      <c r="L134" s="91">
        <v>23</v>
      </c>
      <c r="M134" s="128">
        <v>0</v>
      </c>
      <c r="N134" s="128">
        <v>9</v>
      </c>
      <c r="O134" s="99"/>
      <c r="P134" s="95">
        <v>3</v>
      </c>
      <c r="Q134" s="111">
        <v>0.625</v>
      </c>
      <c r="R134" s="95">
        <v>3</v>
      </c>
      <c r="S134" s="95">
        <v>9</v>
      </c>
      <c r="T134" s="95">
        <v>3</v>
      </c>
      <c r="U134" s="95">
        <v>9</v>
      </c>
      <c r="V134" s="106"/>
      <c r="W134" s="112">
        <v>4</v>
      </c>
      <c r="X134" s="111">
        <v>0.625</v>
      </c>
      <c r="Y134" s="95">
        <v>3</v>
      </c>
      <c r="Z134" s="95" t="s">
        <v>149</v>
      </c>
      <c r="AA134" s="95">
        <v>3</v>
      </c>
      <c r="AB134" s="95" t="s">
        <v>149</v>
      </c>
      <c r="AH134" s="133"/>
    </row>
    <row r="135" spans="2:34" ht="15.75" customHeight="1">
      <c r="B135" s="127">
        <v>24</v>
      </c>
      <c r="C135" s="128" t="s">
        <v>145</v>
      </c>
      <c r="D135" s="128" t="s">
        <v>153</v>
      </c>
      <c r="E135" s="129">
        <v>55.677448407555403</v>
      </c>
      <c r="F135" s="129">
        <v>37.762698013327899</v>
      </c>
      <c r="G135" s="128">
        <v>1</v>
      </c>
      <c r="H135" s="240">
        <v>3.2730000000000001</v>
      </c>
      <c r="I135" s="130">
        <v>0.40200000000000002</v>
      </c>
      <c r="J135" s="128">
        <v>11</v>
      </c>
      <c r="L135" s="91">
        <v>24</v>
      </c>
      <c r="M135" s="128">
        <v>0</v>
      </c>
      <c r="N135" s="128">
        <v>10</v>
      </c>
      <c r="O135" s="99"/>
      <c r="P135" s="95">
        <v>3</v>
      </c>
      <c r="Q135" s="111">
        <v>0.64583333333333337</v>
      </c>
      <c r="R135" s="95">
        <v>4</v>
      </c>
      <c r="S135" s="95">
        <v>9</v>
      </c>
      <c r="T135" s="95">
        <v>4</v>
      </c>
      <c r="U135" s="95">
        <v>9</v>
      </c>
      <c r="V135" s="106"/>
      <c r="W135" s="112">
        <v>4</v>
      </c>
      <c r="X135" s="111">
        <v>0.64583333333333337</v>
      </c>
      <c r="Y135" s="95">
        <v>2</v>
      </c>
      <c r="Z135" s="95" t="s">
        <v>149</v>
      </c>
      <c r="AA135" s="95">
        <v>2</v>
      </c>
      <c r="AB135" s="95" t="s">
        <v>149</v>
      </c>
      <c r="AH135" s="133"/>
    </row>
    <row r="136" spans="2:34" ht="15.75" customHeight="1">
      <c r="B136" s="127">
        <v>25</v>
      </c>
      <c r="C136" s="128" t="s">
        <v>154</v>
      </c>
      <c r="D136" s="128" t="s">
        <v>153</v>
      </c>
      <c r="E136" s="129">
        <v>55.681508172326801</v>
      </c>
      <c r="F136" s="129">
        <v>37.764250053781502</v>
      </c>
      <c r="G136" s="128">
        <v>1</v>
      </c>
      <c r="H136" s="240">
        <v>3.7040000000000002</v>
      </c>
      <c r="I136" s="130">
        <v>0.43099999999999999</v>
      </c>
      <c r="J136" s="128">
        <v>12</v>
      </c>
      <c r="L136" s="91">
        <v>25</v>
      </c>
      <c r="M136" s="128">
        <v>0</v>
      </c>
      <c r="N136" s="128">
        <v>11</v>
      </c>
      <c r="O136" s="99"/>
      <c r="P136" s="95">
        <v>3</v>
      </c>
      <c r="Q136" s="111">
        <v>0.66666666666666663</v>
      </c>
      <c r="R136" s="95">
        <v>5</v>
      </c>
      <c r="S136" s="95">
        <v>5</v>
      </c>
      <c r="T136" s="95">
        <v>5</v>
      </c>
      <c r="U136" s="95">
        <v>5</v>
      </c>
      <c r="V136" s="106"/>
      <c r="W136" s="112">
        <v>4</v>
      </c>
      <c r="X136" s="111">
        <v>0.66666666666666663</v>
      </c>
      <c r="Y136" s="95">
        <v>3</v>
      </c>
      <c r="Z136" s="95" t="s">
        <v>149</v>
      </c>
      <c r="AA136" s="95">
        <v>3</v>
      </c>
      <c r="AB136" s="95" t="s">
        <v>149</v>
      </c>
      <c r="AH136" s="133"/>
    </row>
    <row r="137" spans="2:34" ht="15.75" customHeight="1">
      <c r="B137" s="127">
        <v>26</v>
      </c>
      <c r="C137" s="128" t="s">
        <v>141</v>
      </c>
      <c r="D137" s="128" t="s">
        <v>142</v>
      </c>
      <c r="E137" s="129">
        <v>55.6820290764093</v>
      </c>
      <c r="F137" s="129">
        <v>37.763720531310099</v>
      </c>
      <c r="G137" s="128">
        <v>1</v>
      </c>
      <c r="H137" s="240">
        <v>3.7770000000000001</v>
      </c>
      <c r="I137" s="130">
        <v>7.2999999999999995E-2</v>
      </c>
      <c r="J137" s="128">
        <v>13</v>
      </c>
      <c r="L137" s="91">
        <v>26</v>
      </c>
      <c r="M137" s="128">
        <v>0</v>
      </c>
      <c r="N137" s="128">
        <v>12</v>
      </c>
      <c r="O137" s="99"/>
      <c r="P137" s="95">
        <v>3</v>
      </c>
      <c r="Q137" s="111">
        <v>0.6875</v>
      </c>
      <c r="R137" s="95">
        <v>6</v>
      </c>
      <c r="S137" s="95">
        <v>5</v>
      </c>
      <c r="T137" s="95">
        <v>6</v>
      </c>
      <c r="U137" s="95">
        <v>5</v>
      </c>
      <c r="V137" s="106"/>
      <c r="W137" s="112">
        <v>4</v>
      </c>
      <c r="X137" s="111">
        <v>0.6875</v>
      </c>
      <c r="Y137" s="95">
        <v>3</v>
      </c>
      <c r="Z137" s="95" t="s">
        <v>149</v>
      </c>
      <c r="AA137" s="95">
        <v>3</v>
      </c>
      <c r="AB137" s="95" t="s">
        <v>149</v>
      </c>
      <c r="AH137" s="133"/>
    </row>
    <row r="138" spans="2:34" ht="15.75" customHeight="1">
      <c r="B138" s="127" t="s">
        <v>79</v>
      </c>
      <c r="C138" s="128" t="s">
        <v>79</v>
      </c>
      <c r="D138" s="128" t="s">
        <v>79</v>
      </c>
      <c r="E138" s="129" t="s">
        <v>79</v>
      </c>
      <c r="F138" s="129" t="s">
        <v>79</v>
      </c>
      <c r="G138" s="128" t="s">
        <v>79</v>
      </c>
      <c r="H138" s="240" t="s">
        <v>79</v>
      </c>
      <c r="I138" s="130" t="s">
        <v>79</v>
      </c>
      <c r="J138" s="128" t="s">
        <v>79</v>
      </c>
      <c r="L138" s="91">
        <v>27</v>
      </c>
      <c r="M138" s="128">
        <v>0</v>
      </c>
      <c r="N138" s="128">
        <v>13</v>
      </c>
      <c r="O138" s="99"/>
      <c r="P138" s="95">
        <v>3</v>
      </c>
      <c r="Q138" s="111">
        <v>0.70833333333333337</v>
      </c>
      <c r="R138" s="95">
        <v>5</v>
      </c>
      <c r="S138" s="95">
        <v>5</v>
      </c>
      <c r="T138" s="95">
        <v>5</v>
      </c>
      <c r="U138" s="95">
        <v>5</v>
      </c>
      <c r="V138" s="106"/>
      <c r="W138" s="112">
        <v>4</v>
      </c>
      <c r="X138" s="111">
        <v>0.70833333333333337</v>
      </c>
      <c r="Y138" s="95">
        <v>2</v>
      </c>
      <c r="Z138" s="95" t="s">
        <v>149</v>
      </c>
      <c r="AA138" s="95">
        <v>2</v>
      </c>
      <c r="AB138" s="95" t="s">
        <v>149</v>
      </c>
      <c r="AH138" s="133"/>
    </row>
    <row r="139" spans="2:34" ht="15.75" customHeight="1">
      <c r="B139" s="127" t="s">
        <v>79</v>
      </c>
      <c r="C139" s="128" t="s">
        <v>79</v>
      </c>
      <c r="D139" s="128" t="s">
        <v>79</v>
      </c>
      <c r="E139" s="129" t="s">
        <v>79</v>
      </c>
      <c r="F139" s="129" t="s">
        <v>79</v>
      </c>
      <c r="G139" s="128" t="s">
        <v>79</v>
      </c>
      <c r="H139" s="240" t="s">
        <v>79</v>
      </c>
      <c r="I139" s="130" t="s">
        <v>79</v>
      </c>
      <c r="J139" s="128" t="s">
        <v>79</v>
      </c>
      <c r="L139" s="91">
        <v>28</v>
      </c>
      <c r="M139" s="128">
        <v>0</v>
      </c>
      <c r="N139" s="128">
        <v>999</v>
      </c>
      <c r="O139" s="99"/>
      <c r="P139" s="95">
        <v>3</v>
      </c>
      <c r="Q139" s="111">
        <v>0.72916666666666663</v>
      </c>
      <c r="R139" s="95">
        <v>6</v>
      </c>
      <c r="S139" s="95">
        <v>5</v>
      </c>
      <c r="T139" s="95">
        <v>6</v>
      </c>
      <c r="U139" s="95">
        <v>5</v>
      </c>
      <c r="V139" s="106"/>
      <c r="W139" s="112">
        <v>4</v>
      </c>
      <c r="X139" s="111">
        <v>0.72916666666666663</v>
      </c>
      <c r="Y139" s="95">
        <v>3</v>
      </c>
      <c r="Z139" s="95" t="s">
        <v>149</v>
      </c>
      <c r="AA139" s="95">
        <v>3</v>
      </c>
      <c r="AB139" s="95" t="s">
        <v>149</v>
      </c>
      <c r="AH139" s="133"/>
    </row>
    <row r="140" spans="2:34" ht="15.75" customHeight="1">
      <c r="B140" s="127" t="s">
        <v>79</v>
      </c>
      <c r="C140" s="128" t="s">
        <v>79</v>
      </c>
      <c r="D140" s="128" t="s">
        <v>79</v>
      </c>
      <c r="E140" s="129" t="s">
        <v>79</v>
      </c>
      <c r="F140" s="129" t="s">
        <v>79</v>
      </c>
      <c r="G140" s="128" t="s">
        <v>79</v>
      </c>
      <c r="H140" s="240" t="s">
        <v>79</v>
      </c>
      <c r="I140" s="130" t="s">
        <v>79</v>
      </c>
      <c r="J140" s="128" t="s">
        <v>79</v>
      </c>
      <c r="L140" s="91">
        <v>29</v>
      </c>
      <c r="M140" s="128">
        <v>0</v>
      </c>
      <c r="N140" s="128">
        <v>0</v>
      </c>
      <c r="O140" s="99"/>
      <c r="P140" s="95">
        <v>3</v>
      </c>
      <c r="Q140" s="111">
        <v>0.75</v>
      </c>
      <c r="R140" s="95">
        <v>5</v>
      </c>
      <c r="S140" s="95">
        <v>5</v>
      </c>
      <c r="T140" s="95">
        <v>5</v>
      </c>
      <c r="U140" s="95">
        <v>5</v>
      </c>
      <c r="V140" s="106"/>
      <c r="W140" s="112">
        <v>4</v>
      </c>
      <c r="X140" s="111">
        <v>0.75</v>
      </c>
      <c r="Y140" s="95">
        <v>2</v>
      </c>
      <c r="Z140" s="95" t="s">
        <v>149</v>
      </c>
      <c r="AA140" s="95">
        <v>2</v>
      </c>
      <c r="AB140" s="95" t="s">
        <v>149</v>
      </c>
      <c r="AH140" s="133"/>
    </row>
    <row r="141" spans="2:34" ht="15.75" customHeight="1">
      <c r="B141" s="127" t="s">
        <v>79</v>
      </c>
      <c r="C141" s="128" t="s">
        <v>79</v>
      </c>
      <c r="D141" s="128" t="s">
        <v>79</v>
      </c>
      <c r="E141" s="129" t="s">
        <v>79</v>
      </c>
      <c r="F141" s="129" t="s">
        <v>79</v>
      </c>
      <c r="G141" s="128" t="s">
        <v>79</v>
      </c>
      <c r="H141" s="240" t="s">
        <v>79</v>
      </c>
      <c r="I141" s="130" t="s">
        <v>79</v>
      </c>
      <c r="J141" s="128" t="s">
        <v>79</v>
      </c>
      <c r="L141" s="91">
        <v>30</v>
      </c>
      <c r="M141" s="128">
        <v>0</v>
      </c>
      <c r="N141" s="128">
        <v>0</v>
      </c>
      <c r="O141" s="99"/>
      <c r="P141" s="95">
        <v>3</v>
      </c>
      <c r="Q141" s="111">
        <v>0.77083333333333337</v>
      </c>
      <c r="R141" s="95">
        <v>6</v>
      </c>
      <c r="S141" s="95">
        <v>5</v>
      </c>
      <c r="T141" s="95">
        <v>6</v>
      </c>
      <c r="U141" s="95">
        <v>5</v>
      </c>
      <c r="V141" s="106"/>
      <c r="W141" s="112">
        <v>4</v>
      </c>
      <c r="X141" s="111">
        <v>0.77083333333333337</v>
      </c>
      <c r="Y141" s="95">
        <v>3</v>
      </c>
      <c r="Z141" s="95" t="s">
        <v>149</v>
      </c>
      <c r="AA141" s="95">
        <v>3</v>
      </c>
      <c r="AB141" s="95" t="s">
        <v>149</v>
      </c>
      <c r="AH141" s="133"/>
    </row>
    <row r="142" spans="2:34" ht="15.75" customHeight="1">
      <c r="B142" s="127" t="s">
        <v>79</v>
      </c>
      <c r="C142" s="128" t="s">
        <v>79</v>
      </c>
      <c r="D142" s="128" t="s">
        <v>79</v>
      </c>
      <c r="E142" s="129" t="s">
        <v>79</v>
      </c>
      <c r="F142" s="129" t="s">
        <v>79</v>
      </c>
      <c r="G142" s="128" t="s">
        <v>79</v>
      </c>
      <c r="H142" s="240" t="s">
        <v>79</v>
      </c>
      <c r="I142" s="130" t="s">
        <v>79</v>
      </c>
      <c r="J142" s="128" t="s">
        <v>79</v>
      </c>
      <c r="L142" s="91">
        <v>31</v>
      </c>
      <c r="M142" s="128">
        <v>0</v>
      </c>
      <c r="N142" s="128">
        <v>0</v>
      </c>
      <c r="O142" s="99"/>
      <c r="P142" s="95">
        <v>3</v>
      </c>
      <c r="Q142" s="111">
        <v>0.79166666666666663</v>
      </c>
      <c r="R142" s="95">
        <v>5</v>
      </c>
      <c r="S142" s="95">
        <v>5</v>
      </c>
      <c r="T142" s="95">
        <v>5</v>
      </c>
      <c r="U142" s="95">
        <v>5</v>
      </c>
      <c r="V142" s="106"/>
      <c r="W142" s="112">
        <v>4</v>
      </c>
      <c r="X142" s="111">
        <v>0.79166666666666663</v>
      </c>
      <c r="Y142" s="95">
        <v>2</v>
      </c>
      <c r="Z142" s="95" t="s">
        <v>149</v>
      </c>
      <c r="AA142" s="95">
        <v>2</v>
      </c>
      <c r="AB142" s="95" t="s">
        <v>149</v>
      </c>
      <c r="AH142" s="133"/>
    </row>
    <row r="143" spans="2:34" ht="15.75" customHeight="1">
      <c r="B143" s="127" t="s">
        <v>79</v>
      </c>
      <c r="C143" s="128" t="s">
        <v>79</v>
      </c>
      <c r="D143" s="128" t="s">
        <v>79</v>
      </c>
      <c r="E143" s="129" t="s">
        <v>79</v>
      </c>
      <c r="F143" s="129" t="s">
        <v>79</v>
      </c>
      <c r="G143" s="128" t="s">
        <v>79</v>
      </c>
      <c r="H143" s="240" t="s">
        <v>79</v>
      </c>
      <c r="I143" s="130" t="s">
        <v>79</v>
      </c>
      <c r="J143" s="128" t="s">
        <v>79</v>
      </c>
      <c r="L143" s="91">
        <v>32</v>
      </c>
      <c r="M143" s="128">
        <v>0</v>
      </c>
      <c r="N143" s="128">
        <v>0</v>
      </c>
      <c r="O143" s="99"/>
      <c r="P143" s="95">
        <v>3</v>
      </c>
      <c r="Q143" s="111">
        <v>0.8125</v>
      </c>
      <c r="R143" s="95">
        <v>3</v>
      </c>
      <c r="S143" s="95">
        <v>10</v>
      </c>
      <c r="T143" s="95">
        <v>3</v>
      </c>
      <c r="U143" s="95">
        <v>10</v>
      </c>
      <c r="V143" s="106"/>
      <c r="W143" s="112">
        <v>4</v>
      </c>
      <c r="X143" s="111">
        <v>0.8125</v>
      </c>
      <c r="Y143" s="95">
        <v>2</v>
      </c>
      <c r="Z143" s="95" t="s">
        <v>55</v>
      </c>
      <c r="AA143" s="95">
        <v>2</v>
      </c>
      <c r="AB143" s="95" t="s">
        <v>55</v>
      </c>
      <c r="AH143" s="133"/>
    </row>
    <row r="144" spans="2:34" ht="15.75" customHeight="1">
      <c r="B144" s="127" t="s">
        <v>79</v>
      </c>
      <c r="C144" s="128" t="s">
        <v>79</v>
      </c>
      <c r="D144" s="128" t="s">
        <v>79</v>
      </c>
      <c r="E144" s="129" t="s">
        <v>79</v>
      </c>
      <c r="F144" s="129" t="s">
        <v>79</v>
      </c>
      <c r="G144" s="128" t="s">
        <v>79</v>
      </c>
      <c r="H144" s="240" t="s">
        <v>79</v>
      </c>
      <c r="I144" s="130" t="s">
        <v>79</v>
      </c>
      <c r="J144" s="128" t="s">
        <v>79</v>
      </c>
      <c r="L144" s="91">
        <v>33</v>
      </c>
      <c r="M144" s="128">
        <v>0</v>
      </c>
      <c r="N144" s="128">
        <v>0</v>
      </c>
      <c r="O144" s="99"/>
      <c r="P144" s="95">
        <v>3</v>
      </c>
      <c r="Q144" s="111">
        <v>0.83333333333333337</v>
      </c>
      <c r="R144" s="95">
        <v>3</v>
      </c>
      <c r="S144" s="95">
        <v>10</v>
      </c>
      <c r="T144" s="95">
        <v>3</v>
      </c>
      <c r="U144" s="95">
        <v>10</v>
      </c>
      <c r="V144" s="106"/>
      <c r="W144" s="112">
        <v>4</v>
      </c>
      <c r="X144" s="111">
        <v>0.83333333333333337</v>
      </c>
      <c r="Y144" s="95">
        <v>2</v>
      </c>
      <c r="Z144" s="95" t="s">
        <v>55</v>
      </c>
      <c r="AA144" s="95">
        <v>2</v>
      </c>
      <c r="AB144" s="95" t="s">
        <v>55</v>
      </c>
      <c r="AH144" s="133"/>
    </row>
    <row r="145" spans="2:34" ht="15.75" customHeight="1">
      <c r="B145" s="127" t="s">
        <v>79</v>
      </c>
      <c r="C145" s="128" t="s">
        <v>79</v>
      </c>
      <c r="D145" s="128" t="s">
        <v>79</v>
      </c>
      <c r="E145" s="129" t="s">
        <v>79</v>
      </c>
      <c r="F145" s="129" t="s">
        <v>79</v>
      </c>
      <c r="G145" s="128" t="s">
        <v>79</v>
      </c>
      <c r="H145" s="240" t="s">
        <v>79</v>
      </c>
      <c r="I145" s="130" t="s">
        <v>79</v>
      </c>
      <c r="J145" s="128" t="s">
        <v>79</v>
      </c>
      <c r="L145" s="91">
        <v>34</v>
      </c>
      <c r="M145" s="128">
        <v>0</v>
      </c>
      <c r="N145" s="128">
        <v>0</v>
      </c>
      <c r="O145" s="99"/>
      <c r="P145" s="95">
        <v>3</v>
      </c>
      <c r="Q145" s="111">
        <v>0.85416666666666663</v>
      </c>
      <c r="R145" s="95">
        <v>2</v>
      </c>
      <c r="S145" s="95" t="s">
        <v>55</v>
      </c>
      <c r="T145" s="95">
        <v>2</v>
      </c>
      <c r="U145" s="95" t="s">
        <v>55</v>
      </c>
      <c r="V145" s="106"/>
      <c r="W145" s="112">
        <v>4</v>
      </c>
      <c r="X145" s="111">
        <v>0.85416666666666663</v>
      </c>
      <c r="Y145" s="95">
        <v>2</v>
      </c>
      <c r="Z145" s="95" t="s">
        <v>55</v>
      </c>
      <c r="AA145" s="95">
        <v>2</v>
      </c>
      <c r="AB145" s="95" t="s">
        <v>55</v>
      </c>
      <c r="AH145" s="133"/>
    </row>
    <row r="146" spans="2:34" ht="15.75" customHeight="1">
      <c r="B146" s="127" t="s">
        <v>79</v>
      </c>
      <c r="C146" s="128" t="s">
        <v>79</v>
      </c>
      <c r="D146" s="128" t="s">
        <v>79</v>
      </c>
      <c r="E146" s="129" t="s">
        <v>79</v>
      </c>
      <c r="F146" s="129" t="s">
        <v>79</v>
      </c>
      <c r="G146" s="128" t="s">
        <v>79</v>
      </c>
      <c r="H146" s="240" t="s">
        <v>79</v>
      </c>
      <c r="I146" s="130" t="s">
        <v>79</v>
      </c>
      <c r="J146" s="128" t="s">
        <v>79</v>
      </c>
      <c r="L146" s="91">
        <v>35</v>
      </c>
      <c r="M146" s="128">
        <v>0</v>
      </c>
      <c r="N146" s="128">
        <v>0</v>
      </c>
      <c r="O146" s="99"/>
      <c r="P146" s="95">
        <v>3</v>
      </c>
      <c r="Q146" s="111">
        <v>0.875</v>
      </c>
      <c r="R146" s="95">
        <v>2</v>
      </c>
      <c r="S146" s="95" t="s">
        <v>55</v>
      </c>
      <c r="T146" s="95">
        <v>2</v>
      </c>
      <c r="U146" s="95" t="s">
        <v>55</v>
      </c>
      <c r="V146" s="106"/>
      <c r="W146" s="112">
        <v>4</v>
      </c>
      <c r="X146" s="111">
        <v>0.875</v>
      </c>
      <c r="Y146" s="95">
        <v>2</v>
      </c>
      <c r="Z146" s="95" t="s">
        <v>55</v>
      </c>
      <c r="AA146" s="95">
        <v>2</v>
      </c>
      <c r="AB146" s="95" t="s">
        <v>55</v>
      </c>
      <c r="AH146" s="133"/>
    </row>
    <row r="147" spans="2:34" ht="15.75" customHeight="1">
      <c r="B147" s="127" t="s">
        <v>79</v>
      </c>
      <c r="C147" s="128" t="s">
        <v>79</v>
      </c>
      <c r="D147" s="128" t="s">
        <v>79</v>
      </c>
      <c r="E147" s="129" t="s">
        <v>79</v>
      </c>
      <c r="F147" s="129" t="s">
        <v>79</v>
      </c>
      <c r="G147" s="128" t="s">
        <v>79</v>
      </c>
      <c r="H147" s="240" t="s">
        <v>79</v>
      </c>
      <c r="I147" s="130" t="s">
        <v>79</v>
      </c>
      <c r="J147" s="128" t="s">
        <v>79</v>
      </c>
      <c r="L147" s="91">
        <v>36</v>
      </c>
      <c r="M147" s="128">
        <v>0</v>
      </c>
      <c r="N147" s="128">
        <v>0</v>
      </c>
      <c r="O147" s="99"/>
      <c r="P147" s="95">
        <v>3</v>
      </c>
      <c r="Q147" s="111">
        <v>0.89583333333333304</v>
      </c>
      <c r="R147" s="95">
        <v>2</v>
      </c>
      <c r="S147" s="95" t="s">
        <v>55</v>
      </c>
      <c r="T147" s="95">
        <v>2</v>
      </c>
      <c r="U147" s="95" t="s">
        <v>55</v>
      </c>
      <c r="V147" s="106"/>
      <c r="W147" s="112">
        <v>4</v>
      </c>
      <c r="X147" s="111">
        <v>0.89583333333333304</v>
      </c>
      <c r="Y147" s="95">
        <v>2</v>
      </c>
      <c r="Z147" s="95" t="s">
        <v>55</v>
      </c>
      <c r="AA147" s="95">
        <v>2</v>
      </c>
      <c r="AB147" s="95" t="s">
        <v>55</v>
      </c>
      <c r="AH147" s="133"/>
    </row>
    <row r="148" spans="2:34" ht="15.75" customHeight="1">
      <c r="B148" s="127" t="s">
        <v>79</v>
      </c>
      <c r="C148" s="128" t="s">
        <v>79</v>
      </c>
      <c r="D148" s="128" t="s">
        <v>79</v>
      </c>
      <c r="E148" s="129" t="s">
        <v>79</v>
      </c>
      <c r="F148" s="129" t="s">
        <v>79</v>
      </c>
      <c r="G148" s="128" t="s">
        <v>79</v>
      </c>
      <c r="H148" s="240" t="s">
        <v>79</v>
      </c>
      <c r="I148" s="130" t="s">
        <v>79</v>
      </c>
      <c r="J148" s="128" t="s">
        <v>79</v>
      </c>
      <c r="L148" s="91">
        <v>37</v>
      </c>
      <c r="M148" s="128">
        <v>0</v>
      </c>
      <c r="N148" s="128">
        <v>0</v>
      </c>
      <c r="O148" s="99"/>
      <c r="P148" s="95">
        <v>3</v>
      </c>
      <c r="Q148" s="111">
        <v>0.91666666666666663</v>
      </c>
      <c r="R148" s="95">
        <v>2</v>
      </c>
      <c r="S148" s="95" t="s">
        <v>55</v>
      </c>
      <c r="T148" s="95">
        <v>2</v>
      </c>
      <c r="U148" s="95" t="s">
        <v>55</v>
      </c>
      <c r="V148" s="106"/>
      <c r="W148" s="112">
        <v>4</v>
      </c>
      <c r="X148" s="111">
        <v>0.91666666666666663</v>
      </c>
      <c r="Y148" s="95">
        <v>2</v>
      </c>
      <c r="Z148" s="95" t="s">
        <v>55</v>
      </c>
      <c r="AA148" s="95">
        <v>2</v>
      </c>
      <c r="AB148" s="95" t="s">
        <v>55</v>
      </c>
      <c r="AH148" s="133"/>
    </row>
    <row r="149" spans="2:34" ht="15.75" customHeight="1">
      <c r="B149" s="127" t="s">
        <v>79</v>
      </c>
      <c r="C149" s="128" t="s">
        <v>79</v>
      </c>
      <c r="D149" s="128" t="s">
        <v>79</v>
      </c>
      <c r="E149" s="129" t="s">
        <v>79</v>
      </c>
      <c r="F149" s="129" t="s">
        <v>79</v>
      </c>
      <c r="G149" s="128" t="s">
        <v>79</v>
      </c>
      <c r="H149" s="240" t="s">
        <v>79</v>
      </c>
      <c r="I149" s="130" t="s">
        <v>79</v>
      </c>
      <c r="J149" s="128" t="s">
        <v>79</v>
      </c>
      <c r="L149" s="91">
        <v>38</v>
      </c>
      <c r="M149" s="128">
        <v>0</v>
      </c>
      <c r="N149" s="128">
        <v>0</v>
      </c>
      <c r="O149" s="99"/>
      <c r="P149" s="95">
        <v>3</v>
      </c>
      <c r="Q149" s="111">
        <v>0.9375</v>
      </c>
      <c r="R149" s="95">
        <v>2</v>
      </c>
      <c r="S149" s="95" t="s">
        <v>55</v>
      </c>
      <c r="T149" s="95">
        <v>2</v>
      </c>
      <c r="U149" s="95" t="s">
        <v>55</v>
      </c>
      <c r="V149" s="106"/>
      <c r="W149" s="112">
        <v>4</v>
      </c>
      <c r="X149" s="111">
        <v>0.9375</v>
      </c>
      <c r="Y149" s="95">
        <v>2</v>
      </c>
      <c r="Z149" s="95" t="s">
        <v>55</v>
      </c>
      <c r="AA149" s="95">
        <v>2</v>
      </c>
      <c r="AB149" s="95" t="s">
        <v>55</v>
      </c>
      <c r="AH149" s="133"/>
    </row>
    <row r="150" spans="2:34" ht="15.75" customHeight="1">
      <c r="B150" s="127" t="s">
        <v>79</v>
      </c>
      <c r="C150" s="128" t="s">
        <v>79</v>
      </c>
      <c r="D150" s="128" t="s">
        <v>79</v>
      </c>
      <c r="E150" s="129" t="s">
        <v>79</v>
      </c>
      <c r="F150" s="129" t="s">
        <v>79</v>
      </c>
      <c r="G150" s="128" t="s">
        <v>79</v>
      </c>
      <c r="H150" s="240" t="s">
        <v>79</v>
      </c>
      <c r="I150" s="130" t="s">
        <v>79</v>
      </c>
      <c r="J150" s="128" t="s">
        <v>79</v>
      </c>
      <c r="L150" s="91">
        <v>39</v>
      </c>
      <c r="M150" s="128">
        <v>0</v>
      </c>
      <c r="N150" s="128">
        <v>0</v>
      </c>
      <c r="O150" s="99"/>
      <c r="P150" s="95">
        <v>3</v>
      </c>
      <c r="Q150" s="111">
        <v>0.95833333333333337</v>
      </c>
      <c r="R150" s="95">
        <v>2</v>
      </c>
      <c r="S150" s="95" t="s">
        <v>55</v>
      </c>
      <c r="T150" s="95">
        <v>2</v>
      </c>
      <c r="U150" s="95" t="s">
        <v>55</v>
      </c>
      <c r="V150" s="106"/>
      <c r="W150" s="112">
        <v>4</v>
      </c>
      <c r="X150" s="111">
        <v>0.95833333333333337</v>
      </c>
      <c r="Y150" s="95">
        <v>2</v>
      </c>
      <c r="Z150" s="95" t="s">
        <v>55</v>
      </c>
      <c r="AA150" s="95">
        <v>2</v>
      </c>
      <c r="AB150" s="95" t="s">
        <v>55</v>
      </c>
      <c r="AH150" s="133"/>
    </row>
    <row r="151" spans="2:34" ht="15.75" customHeight="1">
      <c r="B151" s="127" t="s">
        <v>79</v>
      </c>
      <c r="C151" s="128" t="s">
        <v>79</v>
      </c>
      <c r="D151" s="128" t="s">
        <v>79</v>
      </c>
      <c r="E151" s="129" t="s">
        <v>79</v>
      </c>
      <c r="F151" s="129" t="s">
        <v>79</v>
      </c>
      <c r="G151" s="128" t="s">
        <v>79</v>
      </c>
      <c r="H151" s="240" t="s">
        <v>79</v>
      </c>
      <c r="I151" s="130" t="s">
        <v>79</v>
      </c>
      <c r="J151" s="128" t="s">
        <v>79</v>
      </c>
      <c r="L151" s="91">
        <v>40</v>
      </c>
      <c r="M151" s="128">
        <v>0</v>
      </c>
      <c r="N151" s="128">
        <v>0</v>
      </c>
      <c r="O151" s="99"/>
      <c r="P151" s="95">
        <v>3</v>
      </c>
      <c r="Q151" s="111">
        <v>0.97916666666666663</v>
      </c>
      <c r="R151" s="95">
        <v>2</v>
      </c>
      <c r="S151" s="95" t="s">
        <v>55</v>
      </c>
      <c r="T151" s="95">
        <v>2</v>
      </c>
      <c r="U151" s="95" t="s">
        <v>55</v>
      </c>
      <c r="V151" s="106"/>
      <c r="W151" s="112">
        <v>4</v>
      </c>
      <c r="X151" s="111">
        <v>0.97916666666666663</v>
      </c>
      <c r="Y151" s="95">
        <v>2</v>
      </c>
      <c r="Z151" s="95" t="s">
        <v>55</v>
      </c>
      <c r="AA151" s="95">
        <v>2</v>
      </c>
      <c r="AB151" s="95" t="s">
        <v>55</v>
      </c>
      <c r="AH151" s="133"/>
    </row>
    <row r="152" spans="2:34" ht="15.75" customHeight="1">
      <c r="B152" s="127" t="s">
        <v>79</v>
      </c>
      <c r="C152" s="128" t="s">
        <v>79</v>
      </c>
      <c r="D152" s="128" t="s">
        <v>79</v>
      </c>
      <c r="E152" s="129" t="s">
        <v>79</v>
      </c>
      <c r="F152" s="129" t="s">
        <v>79</v>
      </c>
      <c r="G152" s="128" t="s">
        <v>79</v>
      </c>
      <c r="H152" s="240" t="s">
        <v>79</v>
      </c>
      <c r="I152" s="130" t="s">
        <v>79</v>
      </c>
      <c r="J152" s="128" t="s">
        <v>79</v>
      </c>
      <c r="L152" s="91">
        <v>41</v>
      </c>
      <c r="M152" s="128">
        <v>0</v>
      </c>
      <c r="N152" s="128">
        <v>0</v>
      </c>
      <c r="O152" s="99"/>
      <c r="P152" s="95">
        <v>3</v>
      </c>
      <c r="Q152" s="111">
        <v>0</v>
      </c>
      <c r="R152" s="95">
        <v>2</v>
      </c>
      <c r="S152" s="95" t="s">
        <v>55</v>
      </c>
      <c r="T152" s="95">
        <v>2</v>
      </c>
      <c r="U152" s="95" t="s">
        <v>55</v>
      </c>
      <c r="V152" s="106"/>
      <c r="W152" s="112">
        <v>4</v>
      </c>
      <c r="X152" s="111">
        <v>0</v>
      </c>
      <c r="Y152" s="95">
        <v>2</v>
      </c>
      <c r="Z152" s="95" t="s">
        <v>55</v>
      </c>
      <c r="AA152" s="95">
        <v>2</v>
      </c>
      <c r="AB152" s="95" t="s">
        <v>55</v>
      </c>
      <c r="AH152" s="133"/>
    </row>
    <row r="153" spans="2:34" ht="15.75" customHeight="1">
      <c r="B153" s="127" t="s">
        <v>79</v>
      </c>
      <c r="C153" s="128" t="s">
        <v>79</v>
      </c>
      <c r="D153" s="128" t="s">
        <v>79</v>
      </c>
      <c r="E153" s="129" t="s">
        <v>79</v>
      </c>
      <c r="F153" s="129" t="s">
        <v>79</v>
      </c>
      <c r="G153" s="128" t="s">
        <v>79</v>
      </c>
      <c r="H153" s="240" t="s">
        <v>79</v>
      </c>
      <c r="I153" s="130" t="s">
        <v>79</v>
      </c>
      <c r="J153" s="128" t="s">
        <v>79</v>
      </c>
      <c r="L153" s="91">
        <v>42</v>
      </c>
      <c r="M153" s="128">
        <v>0</v>
      </c>
      <c r="N153" s="128">
        <v>0</v>
      </c>
      <c r="O153" s="99"/>
      <c r="P153" s="95">
        <v>3</v>
      </c>
      <c r="Q153" s="111">
        <v>2.0833333333333332E-2</v>
      </c>
      <c r="R153" s="95">
        <v>2</v>
      </c>
      <c r="S153" s="95" t="s">
        <v>55</v>
      </c>
      <c r="T153" s="95">
        <v>2</v>
      </c>
      <c r="U153" s="95" t="s">
        <v>55</v>
      </c>
      <c r="V153" s="106"/>
      <c r="W153" s="112">
        <v>4</v>
      </c>
      <c r="X153" s="111">
        <v>2.0833333333333332E-2</v>
      </c>
      <c r="Y153" s="95">
        <v>2</v>
      </c>
      <c r="Z153" s="95" t="s">
        <v>55</v>
      </c>
      <c r="AA153" s="95">
        <v>2</v>
      </c>
      <c r="AB153" s="95" t="s">
        <v>55</v>
      </c>
      <c r="AH153" s="133"/>
    </row>
    <row r="154" spans="2:34" ht="15.75" customHeight="1">
      <c r="B154" s="127" t="s">
        <v>79</v>
      </c>
      <c r="C154" s="128" t="s">
        <v>79</v>
      </c>
      <c r="D154" s="128" t="s">
        <v>79</v>
      </c>
      <c r="E154" s="129" t="s">
        <v>79</v>
      </c>
      <c r="F154" s="129" t="s">
        <v>79</v>
      </c>
      <c r="G154" s="128" t="s">
        <v>79</v>
      </c>
      <c r="H154" s="130" t="s">
        <v>79</v>
      </c>
      <c r="I154" s="130" t="s">
        <v>79</v>
      </c>
      <c r="J154" s="128" t="s">
        <v>79</v>
      </c>
      <c r="L154" s="91">
        <v>43</v>
      </c>
      <c r="M154" s="128">
        <v>0</v>
      </c>
      <c r="N154" s="128">
        <v>0</v>
      </c>
      <c r="O154" s="99"/>
      <c r="P154" s="95">
        <v>3</v>
      </c>
      <c r="Q154" s="111">
        <v>4.1666666666666699E-2</v>
      </c>
      <c r="R154" s="95">
        <v>0</v>
      </c>
      <c r="S154" s="95" t="s">
        <v>47</v>
      </c>
      <c r="T154" s="95">
        <v>0</v>
      </c>
      <c r="U154" s="95" t="s">
        <v>47</v>
      </c>
      <c r="V154" s="106"/>
      <c r="W154" s="112">
        <v>4</v>
      </c>
      <c r="X154" s="111">
        <v>4.1666666666666699E-2</v>
      </c>
      <c r="Y154" s="95">
        <v>0</v>
      </c>
      <c r="Z154" s="95" t="s">
        <v>47</v>
      </c>
      <c r="AA154" s="95">
        <v>0</v>
      </c>
      <c r="AB154" s="95" t="s">
        <v>47</v>
      </c>
      <c r="AH154" s="133"/>
    </row>
    <row r="155" spans="2:34" ht="15.75" customHeight="1">
      <c r="B155" s="127" t="s">
        <v>79</v>
      </c>
      <c r="C155" s="128" t="s">
        <v>79</v>
      </c>
      <c r="D155" s="128" t="s">
        <v>79</v>
      </c>
      <c r="E155" s="129" t="s">
        <v>79</v>
      </c>
      <c r="F155" s="129" t="s">
        <v>79</v>
      </c>
      <c r="G155" s="128" t="s">
        <v>79</v>
      </c>
      <c r="H155" s="130" t="s">
        <v>79</v>
      </c>
      <c r="I155" s="130" t="s">
        <v>79</v>
      </c>
      <c r="J155" s="128" t="s">
        <v>79</v>
      </c>
      <c r="L155" s="91">
        <v>44</v>
      </c>
      <c r="M155" s="128">
        <v>0</v>
      </c>
      <c r="N155" s="128">
        <v>0</v>
      </c>
      <c r="O155" s="99"/>
      <c r="P155" s="95">
        <v>3</v>
      </c>
      <c r="Q155" s="111">
        <v>6.25E-2</v>
      </c>
      <c r="R155" s="95">
        <v>0</v>
      </c>
      <c r="S155" s="95" t="s">
        <v>47</v>
      </c>
      <c r="T155" s="95">
        <v>0</v>
      </c>
      <c r="U155" s="95" t="s">
        <v>47</v>
      </c>
      <c r="V155" s="106"/>
      <c r="W155" s="112">
        <v>4</v>
      </c>
      <c r="X155" s="111">
        <v>6.25E-2</v>
      </c>
      <c r="Y155" s="95">
        <v>0</v>
      </c>
      <c r="Z155" s="95" t="s">
        <v>47</v>
      </c>
      <c r="AA155" s="95">
        <v>0</v>
      </c>
      <c r="AB155" s="95" t="s">
        <v>47</v>
      </c>
      <c r="AH155" s="127"/>
    </row>
    <row r="156" spans="2:34" ht="15.75" customHeight="1">
      <c r="B156" s="127" t="s">
        <v>79</v>
      </c>
      <c r="C156" s="128" t="s">
        <v>79</v>
      </c>
      <c r="D156" s="128" t="s">
        <v>79</v>
      </c>
      <c r="E156" s="129" t="s">
        <v>79</v>
      </c>
      <c r="F156" s="129" t="s">
        <v>79</v>
      </c>
      <c r="G156" s="128" t="s">
        <v>79</v>
      </c>
      <c r="H156" s="130" t="s">
        <v>79</v>
      </c>
      <c r="I156" s="130" t="s">
        <v>79</v>
      </c>
      <c r="J156" s="128" t="s">
        <v>79</v>
      </c>
      <c r="L156" s="91">
        <v>45</v>
      </c>
      <c r="M156" s="128">
        <v>0</v>
      </c>
      <c r="N156" s="128">
        <v>0</v>
      </c>
      <c r="O156" s="99"/>
      <c r="P156" s="95">
        <v>3</v>
      </c>
      <c r="Q156" s="111">
        <v>8.3333333333333301E-2</v>
      </c>
      <c r="R156" s="95">
        <v>0</v>
      </c>
      <c r="S156" s="95" t="s">
        <v>47</v>
      </c>
      <c r="T156" s="95">
        <v>0</v>
      </c>
      <c r="U156" s="95" t="s">
        <v>47</v>
      </c>
      <c r="V156" s="106"/>
      <c r="W156" s="112">
        <v>4</v>
      </c>
      <c r="X156" s="111">
        <v>8.3333333333333301E-2</v>
      </c>
      <c r="Y156" s="95">
        <v>0</v>
      </c>
      <c r="Z156" s="95" t="s">
        <v>47</v>
      </c>
      <c r="AA156" s="95">
        <v>0</v>
      </c>
      <c r="AB156" s="95" t="s">
        <v>47</v>
      </c>
      <c r="AH156" s="127"/>
    </row>
    <row r="157" spans="2:34" ht="15.75" customHeight="1">
      <c r="B157" s="127" t="s">
        <v>79</v>
      </c>
      <c r="C157" s="128" t="s">
        <v>79</v>
      </c>
      <c r="D157" s="128" t="s">
        <v>79</v>
      </c>
      <c r="E157" s="129" t="s">
        <v>79</v>
      </c>
      <c r="F157" s="129" t="s">
        <v>79</v>
      </c>
      <c r="G157" s="128" t="s">
        <v>79</v>
      </c>
      <c r="H157" s="130" t="s">
        <v>79</v>
      </c>
      <c r="I157" s="130" t="s">
        <v>79</v>
      </c>
      <c r="J157" s="128" t="s">
        <v>79</v>
      </c>
      <c r="L157" s="91">
        <v>46</v>
      </c>
      <c r="M157" s="128">
        <v>0</v>
      </c>
      <c r="N157" s="128">
        <v>0</v>
      </c>
      <c r="O157" s="99"/>
      <c r="P157" s="95">
        <v>3</v>
      </c>
      <c r="Q157" s="111">
        <v>0.104166666666667</v>
      </c>
      <c r="R157" s="95">
        <v>0</v>
      </c>
      <c r="S157" s="95" t="s">
        <v>47</v>
      </c>
      <c r="T157" s="95">
        <v>0</v>
      </c>
      <c r="U157" s="95" t="s">
        <v>47</v>
      </c>
      <c r="V157" s="106"/>
      <c r="W157" s="112">
        <v>4</v>
      </c>
      <c r="X157" s="111">
        <v>0.104166666666667</v>
      </c>
      <c r="Y157" s="95">
        <v>0</v>
      </c>
      <c r="Z157" s="95" t="s">
        <v>47</v>
      </c>
      <c r="AA157" s="95">
        <v>0</v>
      </c>
      <c r="AB157" s="95" t="s">
        <v>47</v>
      </c>
      <c r="AH157" s="127"/>
    </row>
    <row r="158" spans="2:34" ht="15.75" customHeight="1">
      <c r="B158" s="127" t="s">
        <v>79</v>
      </c>
      <c r="C158" s="128" t="s">
        <v>79</v>
      </c>
      <c r="D158" s="128" t="s">
        <v>79</v>
      </c>
      <c r="E158" s="129" t="s">
        <v>79</v>
      </c>
      <c r="F158" s="129" t="s">
        <v>79</v>
      </c>
      <c r="G158" s="128" t="s">
        <v>79</v>
      </c>
      <c r="H158" s="130" t="s">
        <v>79</v>
      </c>
      <c r="I158" s="130" t="s">
        <v>79</v>
      </c>
      <c r="J158" s="128" t="s">
        <v>79</v>
      </c>
      <c r="L158" s="91">
        <v>47</v>
      </c>
      <c r="M158" s="128">
        <v>0</v>
      </c>
      <c r="N158" s="128">
        <v>0</v>
      </c>
      <c r="O158" s="99"/>
      <c r="P158" s="268" t="s">
        <v>44</v>
      </c>
      <c r="Q158" s="269"/>
      <c r="R158" s="168">
        <f>SUM(R110:R157)</f>
        <v>158</v>
      </c>
      <c r="S158" s="168"/>
      <c r="T158" s="168">
        <f>SUM(T110:T157)</f>
        <v>158</v>
      </c>
      <c r="U158" s="168"/>
      <c r="V158" s="137"/>
      <c r="W158" s="270" t="s">
        <v>44</v>
      </c>
      <c r="X158" s="271"/>
      <c r="Y158" s="168">
        <f>SUM(Y110:Y157)</f>
        <v>94</v>
      </c>
      <c r="Z158" s="168"/>
      <c r="AA158" s="168">
        <f>SUM(AA110:AA157)</f>
        <v>94</v>
      </c>
      <c r="AB158" s="168"/>
      <c r="AH158" s="127"/>
    </row>
    <row r="159" spans="2:34" ht="15.75" customHeight="1">
      <c r="B159" s="127" t="s">
        <v>79</v>
      </c>
      <c r="C159" s="128" t="s">
        <v>79</v>
      </c>
      <c r="D159" s="128" t="s">
        <v>79</v>
      </c>
      <c r="E159" s="129" t="s">
        <v>79</v>
      </c>
      <c r="F159" s="129" t="s">
        <v>79</v>
      </c>
      <c r="G159" s="128" t="s">
        <v>79</v>
      </c>
      <c r="H159" s="130" t="s">
        <v>79</v>
      </c>
      <c r="I159" s="130" t="s">
        <v>79</v>
      </c>
      <c r="J159" s="128" t="s">
        <v>79</v>
      </c>
      <c r="L159" s="91">
        <v>48</v>
      </c>
      <c r="M159" s="128">
        <v>0</v>
      </c>
      <c r="N159" s="128">
        <v>0</v>
      </c>
      <c r="O159" s="99"/>
      <c r="P159" s="138"/>
      <c r="Q159" s="106"/>
      <c r="R159" s="106"/>
      <c r="S159" s="106"/>
      <c r="T159" s="139"/>
      <c r="U159" s="106"/>
      <c r="V159" s="106"/>
      <c r="W159" s="106"/>
      <c r="X159" s="138"/>
      <c r="Y159" s="138"/>
      <c r="Z159" s="138"/>
      <c r="AA159" s="138"/>
      <c r="AB159" s="138"/>
      <c r="AH159" s="127"/>
    </row>
    <row r="160" spans="2:34" ht="15.75" customHeight="1">
      <c r="B160" s="127" t="s">
        <v>79</v>
      </c>
      <c r="C160" s="128" t="s">
        <v>79</v>
      </c>
      <c r="D160" s="128" t="s">
        <v>79</v>
      </c>
      <c r="E160" s="129" t="s">
        <v>79</v>
      </c>
      <c r="F160" s="129" t="s">
        <v>79</v>
      </c>
      <c r="G160" s="128" t="s">
        <v>79</v>
      </c>
      <c r="H160" s="130" t="s">
        <v>79</v>
      </c>
      <c r="I160" s="130" t="s">
        <v>79</v>
      </c>
      <c r="J160" s="128" t="s">
        <v>79</v>
      </c>
      <c r="L160" s="91">
        <v>49</v>
      </c>
      <c r="M160" s="128">
        <v>0</v>
      </c>
      <c r="N160" s="128">
        <v>0</v>
      </c>
      <c r="O160" s="99"/>
      <c r="P160" s="138"/>
      <c r="Q160" s="138"/>
      <c r="R160" s="138"/>
      <c r="S160" s="138"/>
      <c r="T160" s="138"/>
      <c r="U160" s="138"/>
      <c r="V160" s="138"/>
      <c r="W160" s="138"/>
      <c r="X160" s="138"/>
      <c r="Y160" s="138"/>
      <c r="Z160" s="138"/>
      <c r="AA160" s="138"/>
      <c r="AB160" s="138"/>
      <c r="AH160" s="127"/>
    </row>
    <row r="161" spans="2:34" ht="15.75" customHeight="1">
      <c r="B161" s="127" t="s">
        <v>79</v>
      </c>
      <c r="C161" s="128" t="s">
        <v>79</v>
      </c>
      <c r="D161" s="128" t="s">
        <v>79</v>
      </c>
      <c r="E161" s="129" t="s">
        <v>79</v>
      </c>
      <c r="F161" s="129" t="s">
        <v>79</v>
      </c>
      <c r="G161" s="128" t="s">
        <v>79</v>
      </c>
      <c r="H161" s="130" t="s">
        <v>79</v>
      </c>
      <c r="I161" s="130" t="s">
        <v>79</v>
      </c>
      <c r="J161" s="128" t="s">
        <v>79</v>
      </c>
      <c r="L161" s="91">
        <v>50</v>
      </c>
      <c r="M161" s="128">
        <v>0</v>
      </c>
      <c r="N161" s="128">
        <v>0</v>
      </c>
      <c r="O161" s="99"/>
      <c r="P161" s="138"/>
      <c r="Q161" s="138"/>
      <c r="R161" s="138"/>
      <c r="S161" s="138"/>
      <c r="T161" s="138"/>
      <c r="U161" s="138"/>
      <c r="V161" s="138"/>
      <c r="W161" s="138"/>
      <c r="X161" s="138"/>
      <c r="Y161" s="138"/>
      <c r="Z161" s="138"/>
      <c r="AA161" s="138"/>
      <c r="AB161" s="138"/>
      <c r="AH161" s="127"/>
    </row>
    <row r="162" spans="2:34" ht="15.75" customHeight="1">
      <c r="B162" s="127" t="s">
        <v>79</v>
      </c>
      <c r="C162" s="128" t="s">
        <v>79</v>
      </c>
      <c r="D162" s="128" t="s">
        <v>79</v>
      </c>
      <c r="E162" s="129" t="s">
        <v>79</v>
      </c>
      <c r="F162" s="129" t="s">
        <v>79</v>
      </c>
      <c r="G162" s="128" t="s">
        <v>79</v>
      </c>
      <c r="H162" s="130" t="s">
        <v>79</v>
      </c>
      <c r="I162" s="130" t="s">
        <v>79</v>
      </c>
      <c r="J162" s="128" t="s">
        <v>79</v>
      </c>
      <c r="L162" s="91">
        <v>51</v>
      </c>
      <c r="M162" s="128">
        <v>0</v>
      </c>
      <c r="N162" s="128">
        <v>0</v>
      </c>
      <c r="O162" s="99"/>
      <c r="P162" s="138"/>
      <c r="Q162" s="138"/>
      <c r="R162" s="138"/>
      <c r="S162" s="138"/>
      <c r="T162" s="138"/>
      <c r="U162" s="138"/>
      <c r="V162" s="138"/>
      <c r="W162" s="138"/>
      <c r="X162" s="138"/>
      <c r="Y162" s="138"/>
      <c r="Z162" s="138"/>
      <c r="AA162" s="138"/>
      <c r="AB162" s="138"/>
      <c r="AH162" s="127"/>
    </row>
    <row r="163" spans="2:34" ht="15.75" customHeight="1">
      <c r="B163" s="127" t="s">
        <v>79</v>
      </c>
      <c r="C163" s="128" t="s">
        <v>79</v>
      </c>
      <c r="D163" s="128" t="s">
        <v>79</v>
      </c>
      <c r="E163" s="129" t="s">
        <v>79</v>
      </c>
      <c r="F163" s="129" t="s">
        <v>79</v>
      </c>
      <c r="G163" s="128" t="s">
        <v>79</v>
      </c>
      <c r="H163" s="130" t="s">
        <v>79</v>
      </c>
      <c r="I163" s="130" t="s">
        <v>79</v>
      </c>
      <c r="J163" s="128" t="s">
        <v>79</v>
      </c>
      <c r="L163" s="91">
        <v>52</v>
      </c>
      <c r="M163" s="128">
        <v>0</v>
      </c>
      <c r="N163" s="128">
        <v>0</v>
      </c>
      <c r="O163" s="99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8"/>
      <c r="AB163" s="138"/>
      <c r="AH163" s="127"/>
    </row>
    <row r="164" spans="2:34" ht="15.75" customHeight="1">
      <c r="B164" s="127" t="s">
        <v>79</v>
      </c>
      <c r="C164" s="128" t="s">
        <v>79</v>
      </c>
      <c r="D164" s="128" t="s">
        <v>79</v>
      </c>
      <c r="E164" s="129" t="s">
        <v>79</v>
      </c>
      <c r="F164" s="129" t="s">
        <v>79</v>
      </c>
      <c r="G164" s="128" t="s">
        <v>79</v>
      </c>
      <c r="H164" s="130" t="s">
        <v>79</v>
      </c>
      <c r="I164" s="130" t="s">
        <v>79</v>
      </c>
      <c r="J164" s="128" t="s">
        <v>79</v>
      </c>
      <c r="L164" s="91">
        <v>53</v>
      </c>
      <c r="M164" s="128">
        <v>0</v>
      </c>
      <c r="N164" s="128">
        <v>0</v>
      </c>
      <c r="O164" s="99"/>
      <c r="P164" s="138"/>
      <c r="Q164" s="138"/>
      <c r="R164" s="138"/>
      <c r="S164" s="138"/>
      <c r="T164" s="138"/>
      <c r="U164" s="138"/>
      <c r="V164" s="138"/>
      <c r="W164" s="138"/>
      <c r="X164" s="138"/>
      <c r="Y164" s="138"/>
      <c r="Z164" s="138"/>
      <c r="AA164" s="138"/>
      <c r="AB164" s="138"/>
      <c r="AH164" s="127"/>
    </row>
    <row r="165" spans="2:34" ht="15.75" customHeight="1">
      <c r="B165" s="127" t="s">
        <v>79</v>
      </c>
      <c r="C165" s="128" t="s">
        <v>79</v>
      </c>
      <c r="D165" s="128" t="s">
        <v>79</v>
      </c>
      <c r="E165" s="129" t="s">
        <v>79</v>
      </c>
      <c r="F165" s="129" t="s">
        <v>79</v>
      </c>
      <c r="G165" s="128" t="s">
        <v>79</v>
      </c>
      <c r="H165" s="130" t="s">
        <v>79</v>
      </c>
      <c r="I165" s="130" t="s">
        <v>79</v>
      </c>
      <c r="J165" s="128" t="s">
        <v>79</v>
      </c>
      <c r="L165" s="91">
        <v>54</v>
      </c>
      <c r="M165" s="128">
        <v>0</v>
      </c>
      <c r="N165" s="128">
        <v>0</v>
      </c>
      <c r="O165" s="99"/>
      <c r="P165" s="138"/>
      <c r="Q165" s="138"/>
      <c r="R165" s="138"/>
      <c r="S165" s="138"/>
      <c r="T165" s="138"/>
      <c r="U165" s="138"/>
      <c r="V165" s="138"/>
      <c r="W165" s="138"/>
      <c r="X165" s="138"/>
      <c r="Y165" s="138"/>
      <c r="Z165" s="138"/>
      <c r="AA165" s="138"/>
      <c r="AB165" s="138"/>
      <c r="AH165" s="127"/>
    </row>
    <row r="166" spans="2:34" ht="15.75" customHeight="1">
      <c r="B166" s="127" t="s">
        <v>79</v>
      </c>
      <c r="C166" s="128" t="s">
        <v>79</v>
      </c>
      <c r="D166" s="128" t="s">
        <v>79</v>
      </c>
      <c r="E166" s="129" t="s">
        <v>79</v>
      </c>
      <c r="F166" s="129" t="s">
        <v>79</v>
      </c>
      <c r="G166" s="128" t="s">
        <v>79</v>
      </c>
      <c r="H166" s="130" t="s">
        <v>79</v>
      </c>
      <c r="I166" s="130" t="s">
        <v>79</v>
      </c>
      <c r="J166" s="128" t="s">
        <v>79</v>
      </c>
      <c r="L166" s="91">
        <v>55</v>
      </c>
      <c r="M166" s="128">
        <v>0</v>
      </c>
      <c r="N166" s="128">
        <v>0</v>
      </c>
      <c r="O166" s="99"/>
      <c r="P166" s="138"/>
      <c r="Q166" s="106"/>
      <c r="R166" s="106"/>
      <c r="S166" s="106"/>
      <c r="T166" s="106"/>
      <c r="U166" s="106"/>
      <c r="V166" s="106"/>
      <c r="W166" s="106"/>
      <c r="X166" s="138"/>
      <c r="Y166" s="138"/>
      <c r="Z166" s="138"/>
      <c r="AA166" s="138"/>
      <c r="AB166" s="138"/>
      <c r="AH166" s="127"/>
    </row>
    <row r="167" spans="2:34" ht="15.75" customHeight="1">
      <c r="B167" s="127" t="s">
        <v>79</v>
      </c>
      <c r="C167" s="128" t="s">
        <v>79</v>
      </c>
      <c r="D167" s="128" t="s">
        <v>79</v>
      </c>
      <c r="E167" s="129" t="s">
        <v>79</v>
      </c>
      <c r="F167" s="129" t="s">
        <v>79</v>
      </c>
      <c r="G167" s="128" t="s">
        <v>79</v>
      </c>
      <c r="H167" s="130" t="s">
        <v>79</v>
      </c>
      <c r="I167" s="130" t="s">
        <v>79</v>
      </c>
      <c r="J167" s="128" t="s">
        <v>79</v>
      </c>
      <c r="L167" s="91">
        <v>56</v>
      </c>
      <c r="M167" s="128">
        <v>0</v>
      </c>
      <c r="N167" s="128">
        <v>0</v>
      </c>
      <c r="O167" s="99"/>
      <c r="P167" s="138"/>
      <c r="Q167" s="106"/>
      <c r="R167" s="106"/>
      <c r="S167" s="106"/>
      <c r="T167" s="106"/>
      <c r="U167" s="106"/>
      <c r="V167" s="106"/>
      <c r="W167" s="106"/>
      <c r="X167" s="138"/>
      <c r="Y167" s="138"/>
      <c r="Z167" s="138"/>
      <c r="AA167" s="138"/>
      <c r="AB167" s="138"/>
      <c r="AH167" s="127"/>
    </row>
    <row r="168" spans="2:34" ht="15.75" customHeight="1">
      <c r="B168" s="127" t="s">
        <v>79</v>
      </c>
      <c r="C168" s="128" t="s">
        <v>79</v>
      </c>
      <c r="D168" s="128" t="s">
        <v>79</v>
      </c>
      <c r="E168" s="129" t="s">
        <v>79</v>
      </c>
      <c r="F168" s="129" t="s">
        <v>79</v>
      </c>
      <c r="G168" s="128" t="s">
        <v>79</v>
      </c>
      <c r="H168" s="130" t="s">
        <v>79</v>
      </c>
      <c r="I168" s="130" t="s">
        <v>79</v>
      </c>
      <c r="J168" s="128" t="s">
        <v>79</v>
      </c>
      <c r="L168" s="91">
        <v>57</v>
      </c>
      <c r="M168" s="128">
        <v>0</v>
      </c>
      <c r="N168" s="128">
        <v>0</v>
      </c>
      <c r="O168" s="99"/>
      <c r="P168" s="138"/>
      <c r="Q168" s="106"/>
      <c r="R168" s="106"/>
      <c r="S168" s="106"/>
      <c r="T168" s="106"/>
      <c r="U168" s="106"/>
      <c r="V168" s="106"/>
      <c r="W168" s="106"/>
      <c r="X168" s="138"/>
      <c r="Y168" s="138"/>
      <c r="Z168" s="138"/>
      <c r="AA168" s="138"/>
      <c r="AB168" s="138"/>
      <c r="AH168" s="127"/>
    </row>
    <row r="169" spans="2:34" ht="15.75" customHeight="1">
      <c r="B169" s="127" t="s">
        <v>79</v>
      </c>
      <c r="C169" s="128" t="s">
        <v>79</v>
      </c>
      <c r="D169" s="128" t="s">
        <v>79</v>
      </c>
      <c r="E169" s="129" t="s">
        <v>79</v>
      </c>
      <c r="F169" s="129" t="s">
        <v>79</v>
      </c>
      <c r="G169" s="128" t="s">
        <v>79</v>
      </c>
      <c r="H169" s="130" t="s">
        <v>79</v>
      </c>
      <c r="I169" s="130" t="s">
        <v>79</v>
      </c>
      <c r="J169" s="128" t="s">
        <v>79</v>
      </c>
      <c r="L169" s="91">
        <v>58</v>
      </c>
      <c r="M169" s="128">
        <v>0</v>
      </c>
      <c r="N169" s="128">
        <v>0</v>
      </c>
      <c r="O169" s="99"/>
      <c r="P169" s="138"/>
      <c r="Q169" s="106"/>
      <c r="R169" s="106"/>
      <c r="S169" s="106"/>
      <c r="T169" s="106"/>
      <c r="U169" s="106"/>
      <c r="V169" s="106"/>
      <c r="W169" s="106"/>
      <c r="X169" s="138"/>
      <c r="Y169" s="138"/>
      <c r="Z169" s="138"/>
      <c r="AA169" s="138"/>
      <c r="AB169" s="138"/>
      <c r="AH169" s="127"/>
    </row>
    <row r="170" spans="2:34" ht="15.75" customHeight="1">
      <c r="B170" s="127" t="s">
        <v>79</v>
      </c>
      <c r="C170" s="128" t="s">
        <v>79</v>
      </c>
      <c r="D170" s="128" t="s">
        <v>79</v>
      </c>
      <c r="E170" s="129" t="s">
        <v>79</v>
      </c>
      <c r="F170" s="129" t="s">
        <v>79</v>
      </c>
      <c r="G170" s="128" t="s">
        <v>79</v>
      </c>
      <c r="H170" s="130" t="s">
        <v>79</v>
      </c>
      <c r="I170" s="130" t="s">
        <v>79</v>
      </c>
      <c r="J170" s="128" t="s">
        <v>79</v>
      </c>
      <c r="L170" s="91">
        <v>59</v>
      </c>
      <c r="M170" s="128">
        <v>0</v>
      </c>
      <c r="N170" s="128">
        <v>0</v>
      </c>
      <c r="O170" s="99"/>
      <c r="P170" s="138"/>
      <c r="Q170" s="106"/>
      <c r="R170" s="106"/>
      <c r="S170" s="106"/>
      <c r="T170" s="106"/>
      <c r="U170" s="106"/>
      <c r="V170" s="106"/>
      <c r="W170" s="106"/>
      <c r="X170" s="138"/>
      <c r="Y170" s="138"/>
      <c r="Z170" s="138"/>
      <c r="AA170" s="138"/>
      <c r="AB170" s="138"/>
      <c r="AH170" s="142"/>
    </row>
    <row r="171" spans="2:34" ht="15.75" customHeight="1">
      <c r="B171" s="127" t="s">
        <v>79</v>
      </c>
      <c r="C171" s="128" t="s">
        <v>79</v>
      </c>
      <c r="D171" s="128" t="s">
        <v>79</v>
      </c>
      <c r="E171" s="129" t="s">
        <v>79</v>
      </c>
      <c r="F171" s="129" t="s">
        <v>79</v>
      </c>
      <c r="G171" s="128" t="s">
        <v>79</v>
      </c>
      <c r="H171" s="130" t="s">
        <v>79</v>
      </c>
      <c r="I171" s="130" t="s">
        <v>79</v>
      </c>
      <c r="J171" s="128" t="s">
        <v>79</v>
      </c>
      <c r="L171" s="91">
        <v>60</v>
      </c>
      <c r="M171" s="128">
        <v>0</v>
      </c>
      <c r="N171" s="128">
        <v>0</v>
      </c>
      <c r="O171" s="99"/>
      <c r="P171" s="138"/>
      <c r="Q171" s="106"/>
      <c r="R171" s="106"/>
      <c r="S171" s="106"/>
      <c r="T171" s="106"/>
      <c r="U171" s="106"/>
      <c r="V171" s="106"/>
      <c r="W171" s="106"/>
      <c r="X171" s="138"/>
      <c r="Y171" s="138"/>
      <c r="Z171" s="138"/>
      <c r="AA171" s="138"/>
      <c r="AB171" s="138"/>
      <c r="AH171" s="142"/>
    </row>
    <row r="172" spans="2:34" ht="15.75" customHeight="1">
      <c r="B172" s="127" t="s">
        <v>79</v>
      </c>
      <c r="C172" s="128" t="s">
        <v>79</v>
      </c>
      <c r="D172" s="128" t="s">
        <v>79</v>
      </c>
      <c r="E172" s="129" t="s">
        <v>79</v>
      </c>
      <c r="F172" s="129" t="s">
        <v>79</v>
      </c>
      <c r="G172" s="128" t="s">
        <v>79</v>
      </c>
      <c r="H172" s="130" t="s">
        <v>79</v>
      </c>
      <c r="I172" s="130" t="s">
        <v>79</v>
      </c>
      <c r="J172" s="128" t="s">
        <v>79</v>
      </c>
      <c r="L172" s="91">
        <v>61</v>
      </c>
      <c r="M172" s="128">
        <v>0</v>
      </c>
      <c r="N172" s="128">
        <v>0</v>
      </c>
      <c r="O172" s="99"/>
      <c r="P172" s="138"/>
      <c r="Q172" s="106"/>
      <c r="R172" s="106"/>
      <c r="S172" s="106"/>
      <c r="T172" s="106"/>
      <c r="U172" s="106"/>
      <c r="V172" s="106"/>
      <c r="W172" s="106"/>
      <c r="X172" s="138"/>
      <c r="Y172" s="138"/>
      <c r="Z172" s="138"/>
      <c r="AA172" s="138"/>
      <c r="AB172" s="138"/>
      <c r="AH172" s="142"/>
    </row>
    <row r="173" spans="2:34" ht="15.75" customHeight="1">
      <c r="B173" s="127" t="s">
        <v>79</v>
      </c>
      <c r="C173" s="128" t="s">
        <v>79</v>
      </c>
      <c r="D173" s="128" t="s">
        <v>79</v>
      </c>
      <c r="E173" s="129" t="s">
        <v>79</v>
      </c>
      <c r="F173" s="129" t="s">
        <v>79</v>
      </c>
      <c r="G173" s="128" t="s">
        <v>79</v>
      </c>
      <c r="H173" s="130" t="s">
        <v>79</v>
      </c>
      <c r="I173" s="130" t="s">
        <v>79</v>
      </c>
      <c r="J173" s="128" t="s">
        <v>79</v>
      </c>
      <c r="L173" s="91">
        <v>62</v>
      </c>
      <c r="M173" s="128">
        <v>0</v>
      </c>
      <c r="N173" s="128">
        <v>0</v>
      </c>
      <c r="O173" s="99"/>
      <c r="P173" s="138"/>
      <c r="Q173" s="106"/>
      <c r="R173" s="106"/>
      <c r="S173" s="106"/>
      <c r="T173" s="106"/>
      <c r="U173" s="106"/>
      <c r="V173" s="106"/>
      <c r="W173" s="106"/>
      <c r="X173" s="138"/>
      <c r="Y173" s="138"/>
      <c r="Z173" s="138"/>
      <c r="AA173" s="138"/>
      <c r="AB173" s="138"/>
      <c r="AH173" s="142"/>
    </row>
    <row r="174" spans="2:34" ht="15.75" customHeight="1">
      <c r="B174" s="127" t="s">
        <v>79</v>
      </c>
      <c r="C174" s="128" t="s">
        <v>79</v>
      </c>
      <c r="D174" s="128" t="s">
        <v>79</v>
      </c>
      <c r="E174" s="129" t="s">
        <v>79</v>
      </c>
      <c r="F174" s="129" t="s">
        <v>79</v>
      </c>
      <c r="G174" s="128" t="s">
        <v>79</v>
      </c>
      <c r="H174" s="130" t="s">
        <v>79</v>
      </c>
      <c r="I174" s="130" t="s">
        <v>79</v>
      </c>
      <c r="J174" s="128" t="s">
        <v>79</v>
      </c>
      <c r="L174" s="91">
        <v>63</v>
      </c>
      <c r="M174" s="128">
        <v>0</v>
      </c>
      <c r="N174" s="128">
        <v>0</v>
      </c>
      <c r="O174" s="99"/>
      <c r="P174" s="138"/>
      <c r="Q174" s="106"/>
      <c r="R174" s="106"/>
      <c r="S174" s="106"/>
      <c r="T174" s="106"/>
      <c r="U174" s="106"/>
      <c r="V174" s="106"/>
      <c r="W174" s="106"/>
      <c r="X174" s="138"/>
      <c r="Y174" s="138"/>
      <c r="Z174" s="138"/>
      <c r="AA174" s="138"/>
      <c r="AB174" s="138"/>
      <c r="AH174" s="142"/>
    </row>
    <row r="175" spans="2:34" ht="15.75" customHeight="1">
      <c r="B175" s="127" t="s">
        <v>79</v>
      </c>
      <c r="C175" s="128" t="s">
        <v>79</v>
      </c>
      <c r="D175" s="128" t="s">
        <v>79</v>
      </c>
      <c r="E175" s="129" t="s">
        <v>79</v>
      </c>
      <c r="F175" s="129" t="s">
        <v>79</v>
      </c>
      <c r="G175" s="128" t="s">
        <v>79</v>
      </c>
      <c r="H175" s="130" t="s">
        <v>79</v>
      </c>
      <c r="I175" s="130" t="s">
        <v>79</v>
      </c>
      <c r="J175" s="128" t="s">
        <v>79</v>
      </c>
      <c r="L175" s="91">
        <v>64</v>
      </c>
      <c r="M175" s="128">
        <v>0</v>
      </c>
      <c r="N175" s="128">
        <v>0</v>
      </c>
      <c r="O175" s="99"/>
      <c r="P175" s="138"/>
      <c r="Q175" s="106"/>
      <c r="R175" s="106"/>
      <c r="S175" s="106"/>
      <c r="T175" s="106"/>
      <c r="U175" s="106"/>
      <c r="V175" s="106"/>
      <c r="W175" s="106"/>
      <c r="X175" s="138"/>
      <c r="Y175" s="138"/>
      <c r="Z175" s="138"/>
      <c r="AA175" s="138"/>
      <c r="AB175" s="138"/>
      <c r="AH175" s="142"/>
    </row>
    <row r="176" spans="2:34" ht="15.75" customHeight="1">
      <c r="B176" s="127" t="s">
        <v>79</v>
      </c>
      <c r="C176" s="128" t="s">
        <v>79</v>
      </c>
      <c r="D176" s="128" t="s">
        <v>79</v>
      </c>
      <c r="E176" s="129" t="s">
        <v>79</v>
      </c>
      <c r="F176" s="129" t="s">
        <v>79</v>
      </c>
      <c r="G176" s="128" t="s">
        <v>79</v>
      </c>
      <c r="H176" s="130" t="s">
        <v>79</v>
      </c>
      <c r="I176" s="130" t="s">
        <v>79</v>
      </c>
      <c r="J176" s="128" t="s">
        <v>79</v>
      </c>
      <c r="L176" s="91">
        <v>65</v>
      </c>
      <c r="M176" s="128">
        <v>0</v>
      </c>
      <c r="N176" s="128">
        <v>0</v>
      </c>
      <c r="O176" s="99"/>
      <c r="P176" s="138"/>
      <c r="Q176" s="106"/>
      <c r="R176" s="106"/>
      <c r="S176" s="106"/>
      <c r="T176" s="106"/>
      <c r="U176" s="106"/>
      <c r="V176" s="106"/>
      <c r="W176" s="106"/>
      <c r="X176" s="138"/>
      <c r="Y176" s="138"/>
      <c r="Z176" s="138"/>
      <c r="AA176" s="138"/>
      <c r="AB176" s="138"/>
      <c r="AH176" s="142"/>
    </row>
    <row r="177" spans="2:34" ht="15.75" customHeight="1">
      <c r="B177" s="127" t="s">
        <v>79</v>
      </c>
      <c r="C177" s="128" t="s">
        <v>79</v>
      </c>
      <c r="D177" s="128" t="s">
        <v>79</v>
      </c>
      <c r="E177" s="129" t="s">
        <v>79</v>
      </c>
      <c r="F177" s="129" t="s">
        <v>79</v>
      </c>
      <c r="G177" s="128" t="s">
        <v>79</v>
      </c>
      <c r="H177" s="130" t="s">
        <v>79</v>
      </c>
      <c r="I177" s="130" t="s">
        <v>79</v>
      </c>
      <c r="J177" s="128" t="s">
        <v>79</v>
      </c>
      <c r="L177" s="91">
        <v>66</v>
      </c>
      <c r="M177" s="128">
        <v>0</v>
      </c>
      <c r="N177" s="128">
        <v>0</v>
      </c>
      <c r="O177" s="99"/>
      <c r="P177" s="138"/>
      <c r="Q177" s="106"/>
      <c r="R177" s="106"/>
      <c r="S177" s="106"/>
      <c r="T177" s="106"/>
      <c r="U177" s="106"/>
      <c r="V177" s="106"/>
      <c r="W177" s="106"/>
      <c r="X177" s="138"/>
      <c r="Y177" s="138"/>
      <c r="Z177" s="138"/>
      <c r="AA177" s="138"/>
      <c r="AB177" s="138"/>
      <c r="AH177" s="142"/>
    </row>
    <row r="178" spans="2:34" ht="15.75" customHeight="1">
      <c r="B178" s="127" t="s">
        <v>79</v>
      </c>
      <c r="C178" s="128" t="s">
        <v>79</v>
      </c>
      <c r="D178" s="128" t="s">
        <v>79</v>
      </c>
      <c r="E178" s="129" t="s">
        <v>79</v>
      </c>
      <c r="F178" s="129" t="s">
        <v>79</v>
      </c>
      <c r="G178" s="128" t="s">
        <v>79</v>
      </c>
      <c r="H178" s="130" t="s">
        <v>79</v>
      </c>
      <c r="I178" s="130" t="s">
        <v>79</v>
      </c>
      <c r="J178" s="128" t="s">
        <v>79</v>
      </c>
      <c r="L178" s="91">
        <v>67</v>
      </c>
      <c r="M178" s="128">
        <v>0</v>
      </c>
      <c r="N178" s="128">
        <v>0</v>
      </c>
      <c r="O178" s="99"/>
      <c r="P178" s="138"/>
      <c r="Q178" s="106"/>
      <c r="R178" s="106"/>
      <c r="S178" s="106"/>
      <c r="T178" s="106"/>
      <c r="U178" s="106"/>
      <c r="V178" s="106"/>
      <c r="W178" s="106"/>
      <c r="X178" s="138"/>
      <c r="Y178" s="138"/>
      <c r="Z178" s="138"/>
      <c r="AA178" s="138"/>
      <c r="AB178" s="138"/>
      <c r="AH178" s="142"/>
    </row>
    <row r="179" spans="2:34" ht="15.75" customHeight="1">
      <c r="B179" s="127" t="s">
        <v>79</v>
      </c>
      <c r="C179" s="128" t="s">
        <v>79</v>
      </c>
      <c r="D179" s="128" t="s">
        <v>79</v>
      </c>
      <c r="E179" s="129" t="s">
        <v>79</v>
      </c>
      <c r="F179" s="129" t="s">
        <v>79</v>
      </c>
      <c r="G179" s="128" t="s">
        <v>79</v>
      </c>
      <c r="H179" s="130" t="s">
        <v>79</v>
      </c>
      <c r="I179" s="130" t="s">
        <v>79</v>
      </c>
      <c r="J179" s="128" t="s">
        <v>79</v>
      </c>
      <c r="L179" s="91">
        <v>68</v>
      </c>
      <c r="M179" s="128">
        <v>0</v>
      </c>
      <c r="N179" s="128">
        <v>0</v>
      </c>
      <c r="O179" s="99"/>
      <c r="P179" s="138"/>
      <c r="Q179" s="106"/>
      <c r="R179" s="106"/>
      <c r="S179" s="106"/>
      <c r="T179" s="106"/>
      <c r="U179" s="106"/>
      <c r="V179" s="106"/>
      <c r="W179" s="106"/>
      <c r="X179" s="138"/>
      <c r="Y179" s="138"/>
      <c r="Z179" s="138"/>
      <c r="AA179" s="138"/>
      <c r="AB179" s="138"/>
      <c r="AH179" s="142"/>
    </row>
    <row r="180" spans="2:34" ht="15.75" customHeight="1">
      <c r="B180" s="127" t="s">
        <v>79</v>
      </c>
      <c r="C180" s="128" t="s">
        <v>79</v>
      </c>
      <c r="D180" s="128" t="s">
        <v>79</v>
      </c>
      <c r="E180" s="129" t="s">
        <v>79</v>
      </c>
      <c r="F180" s="129" t="s">
        <v>79</v>
      </c>
      <c r="G180" s="128" t="s">
        <v>79</v>
      </c>
      <c r="H180" s="130" t="s">
        <v>79</v>
      </c>
      <c r="I180" s="130" t="s">
        <v>79</v>
      </c>
      <c r="J180" s="128" t="s">
        <v>79</v>
      </c>
      <c r="L180" s="91">
        <v>69</v>
      </c>
      <c r="M180" s="128">
        <v>0</v>
      </c>
      <c r="N180" s="128">
        <v>0</v>
      </c>
      <c r="O180" s="99"/>
      <c r="P180" s="138"/>
      <c r="Q180" s="106"/>
      <c r="R180" s="106"/>
      <c r="S180" s="106"/>
      <c r="T180" s="106"/>
      <c r="U180" s="106"/>
      <c r="V180" s="106"/>
      <c r="W180" s="106"/>
      <c r="X180" s="138"/>
      <c r="Y180" s="138"/>
      <c r="Z180" s="138"/>
      <c r="AA180" s="138"/>
      <c r="AB180" s="138"/>
      <c r="AH180" s="142"/>
    </row>
    <row r="181" spans="2:34" ht="15.75" customHeight="1">
      <c r="B181" s="127" t="s">
        <v>79</v>
      </c>
      <c r="C181" s="128" t="s">
        <v>79</v>
      </c>
      <c r="D181" s="128" t="s">
        <v>79</v>
      </c>
      <c r="E181" s="129" t="s">
        <v>79</v>
      </c>
      <c r="F181" s="129" t="s">
        <v>79</v>
      </c>
      <c r="G181" s="128" t="s">
        <v>79</v>
      </c>
      <c r="H181" s="130" t="s">
        <v>79</v>
      </c>
      <c r="I181" s="130" t="s">
        <v>79</v>
      </c>
      <c r="J181" s="128" t="s">
        <v>79</v>
      </c>
      <c r="L181" s="91">
        <v>70</v>
      </c>
      <c r="M181" s="128">
        <v>0</v>
      </c>
      <c r="N181" s="128">
        <v>0</v>
      </c>
      <c r="O181" s="99"/>
      <c r="P181" s="138"/>
      <c r="Q181" s="106"/>
      <c r="R181" s="106"/>
      <c r="S181" s="106"/>
      <c r="T181" s="106"/>
      <c r="U181" s="106"/>
      <c r="V181" s="106"/>
      <c r="W181" s="106"/>
      <c r="X181" s="138"/>
      <c r="Y181" s="138"/>
      <c r="Z181" s="138"/>
      <c r="AA181" s="138"/>
      <c r="AB181" s="138"/>
      <c r="AH181" s="142"/>
    </row>
    <row r="182" spans="2:34" ht="15.75" customHeight="1">
      <c r="B182" s="127" t="s">
        <v>79</v>
      </c>
      <c r="C182" s="128" t="s">
        <v>79</v>
      </c>
      <c r="D182" s="128" t="s">
        <v>79</v>
      </c>
      <c r="E182" s="129" t="s">
        <v>79</v>
      </c>
      <c r="F182" s="129" t="s">
        <v>79</v>
      </c>
      <c r="G182" s="128" t="s">
        <v>79</v>
      </c>
      <c r="H182" s="130" t="s">
        <v>79</v>
      </c>
      <c r="I182" s="130" t="s">
        <v>79</v>
      </c>
      <c r="J182" s="128" t="s">
        <v>79</v>
      </c>
      <c r="L182" s="91">
        <v>71</v>
      </c>
      <c r="M182" s="128">
        <v>0</v>
      </c>
      <c r="N182" s="128">
        <v>0</v>
      </c>
      <c r="O182" s="99"/>
      <c r="P182" s="138"/>
      <c r="Q182" s="106"/>
      <c r="R182" s="106"/>
      <c r="S182" s="106"/>
      <c r="T182" s="106"/>
      <c r="U182" s="106"/>
      <c r="V182" s="106"/>
      <c r="W182" s="106"/>
      <c r="X182" s="138"/>
      <c r="Y182" s="138"/>
      <c r="Z182" s="138"/>
      <c r="AA182" s="138"/>
      <c r="AB182" s="138"/>
      <c r="AH182" s="142"/>
    </row>
    <row r="183" spans="2:34" ht="15.75" customHeight="1">
      <c r="B183" s="127" t="s">
        <v>79</v>
      </c>
      <c r="C183" s="128" t="s">
        <v>79</v>
      </c>
      <c r="D183" s="128" t="s">
        <v>79</v>
      </c>
      <c r="E183" s="129" t="s">
        <v>79</v>
      </c>
      <c r="F183" s="129" t="s">
        <v>79</v>
      </c>
      <c r="G183" s="128" t="s">
        <v>79</v>
      </c>
      <c r="H183" s="130" t="s">
        <v>79</v>
      </c>
      <c r="I183" s="130" t="s">
        <v>79</v>
      </c>
      <c r="J183" s="128" t="s">
        <v>79</v>
      </c>
      <c r="L183" s="91">
        <v>72</v>
      </c>
      <c r="M183" s="128">
        <v>0</v>
      </c>
      <c r="N183" s="128">
        <v>0</v>
      </c>
      <c r="O183" s="99"/>
      <c r="P183" s="138"/>
      <c r="Q183" s="106"/>
      <c r="R183" s="106"/>
      <c r="S183" s="106"/>
      <c r="T183" s="106"/>
      <c r="U183" s="106"/>
      <c r="V183" s="106"/>
      <c r="W183" s="106"/>
      <c r="X183" s="138"/>
      <c r="Y183" s="138"/>
      <c r="Z183" s="138"/>
      <c r="AA183" s="138"/>
      <c r="AB183" s="138"/>
      <c r="AH183" s="142"/>
    </row>
    <row r="184" spans="2:34" ht="15.75" customHeight="1">
      <c r="B184" s="127" t="s">
        <v>79</v>
      </c>
      <c r="C184" s="128" t="s">
        <v>79</v>
      </c>
      <c r="D184" s="128" t="s">
        <v>79</v>
      </c>
      <c r="E184" s="129" t="s">
        <v>79</v>
      </c>
      <c r="F184" s="129" t="s">
        <v>79</v>
      </c>
      <c r="G184" s="128" t="s">
        <v>79</v>
      </c>
      <c r="H184" s="130" t="s">
        <v>79</v>
      </c>
      <c r="I184" s="130" t="s">
        <v>79</v>
      </c>
      <c r="J184" s="128" t="s">
        <v>79</v>
      </c>
      <c r="L184" s="91">
        <v>73</v>
      </c>
      <c r="M184" s="128">
        <v>0</v>
      </c>
      <c r="N184" s="128">
        <v>0</v>
      </c>
      <c r="O184" s="99"/>
      <c r="P184" s="138"/>
      <c r="Q184" s="106"/>
      <c r="R184" s="106"/>
      <c r="S184" s="106"/>
      <c r="T184" s="106"/>
      <c r="U184" s="106"/>
      <c r="V184" s="106"/>
      <c r="W184" s="106"/>
      <c r="X184" s="138"/>
      <c r="Y184" s="138"/>
      <c r="Z184" s="138"/>
      <c r="AA184" s="138"/>
      <c r="AB184" s="138"/>
      <c r="AH184" s="142"/>
    </row>
    <row r="185" spans="2:34" ht="15.75" customHeight="1">
      <c r="B185" s="127" t="s">
        <v>79</v>
      </c>
      <c r="C185" s="128" t="s">
        <v>79</v>
      </c>
      <c r="D185" s="128" t="s">
        <v>79</v>
      </c>
      <c r="E185" s="129" t="s">
        <v>79</v>
      </c>
      <c r="F185" s="129" t="s">
        <v>79</v>
      </c>
      <c r="G185" s="128" t="s">
        <v>79</v>
      </c>
      <c r="H185" s="130" t="s">
        <v>79</v>
      </c>
      <c r="I185" s="130" t="s">
        <v>79</v>
      </c>
      <c r="J185" s="128" t="s">
        <v>79</v>
      </c>
      <c r="L185" s="91">
        <v>74</v>
      </c>
      <c r="M185" s="128">
        <v>0</v>
      </c>
      <c r="N185" s="128">
        <v>0</v>
      </c>
      <c r="O185" s="99"/>
      <c r="P185" s="138"/>
      <c r="Q185" s="106"/>
      <c r="R185" s="106"/>
      <c r="S185" s="106"/>
      <c r="T185" s="106"/>
      <c r="U185" s="106"/>
      <c r="V185" s="106"/>
      <c r="W185" s="106"/>
      <c r="X185" s="138"/>
      <c r="Y185" s="138"/>
      <c r="Z185" s="138"/>
      <c r="AA185" s="138"/>
      <c r="AB185" s="138"/>
      <c r="AH185" s="142"/>
    </row>
    <row r="186" spans="2:34" ht="15.75" customHeight="1">
      <c r="B186" s="127" t="s">
        <v>79</v>
      </c>
      <c r="C186" s="128" t="s">
        <v>79</v>
      </c>
      <c r="D186" s="128" t="s">
        <v>79</v>
      </c>
      <c r="E186" s="129" t="s">
        <v>79</v>
      </c>
      <c r="F186" s="129" t="s">
        <v>79</v>
      </c>
      <c r="G186" s="128" t="s">
        <v>79</v>
      </c>
      <c r="H186" s="130" t="s">
        <v>79</v>
      </c>
      <c r="I186" s="130" t="s">
        <v>79</v>
      </c>
      <c r="J186" s="128" t="s">
        <v>79</v>
      </c>
      <c r="L186" s="91">
        <v>75</v>
      </c>
      <c r="M186" s="128">
        <v>0</v>
      </c>
      <c r="N186" s="128">
        <v>0</v>
      </c>
      <c r="O186" s="99"/>
      <c r="P186" s="138"/>
      <c r="Q186" s="106"/>
      <c r="R186" s="106"/>
      <c r="S186" s="106"/>
      <c r="T186" s="106"/>
      <c r="U186" s="106"/>
      <c r="V186" s="106"/>
      <c r="W186" s="106"/>
      <c r="X186" s="138"/>
      <c r="Y186" s="138"/>
      <c r="Z186" s="138"/>
      <c r="AA186" s="138"/>
      <c r="AB186" s="138"/>
      <c r="AH186" s="142"/>
    </row>
    <row r="187" spans="2:34" ht="15.75" customHeight="1">
      <c r="B187" s="127" t="s">
        <v>79</v>
      </c>
      <c r="C187" s="128" t="s">
        <v>79</v>
      </c>
      <c r="D187" s="128" t="s">
        <v>79</v>
      </c>
      <c r="E187" s="129" t="s">
        <v>79</v>
      </c>
      <c r="F187" s="129" t="s">
        <v>79</v>
      </c>
      <c r="G187" s="128" t="s">
        <v>79</v>
      </c>
      <c r="H187" s="130" t="s">
        <v>79</v>
      </c>
      <c r="I187" s="130" t="s">
        <v>79</v>
      </c>
      <c r="J187" s="128" t="s">
        <v>79</v>
      </c>
      <c r="L187" s="91">
        <v>76</v>
      </c>
      <c r="M187" s="128">
        <v>0</v>
      </c>
      <c r="N187" s="128">
        <v>0</v>
      </c>
      <c r="O187" s="99"/>
      <c r="P187" s="138"/>
      <c r="Q187" s="106"/>
      <c r="R187" s="106"/>
      <c r="S187" s="106"/>
      <c r="T187" s="106"/>
      <c r="U187" s="106"/>
      <c r="V187" s="106"/>
      <c r="W187" s="106"/>
      <c r="X187" s="138"/>
      <c r="Y187" s="138"/>
      <c r="Z187" s="138"/>
      <c r="AA187" s="138"/>
      <c r="AB187" s="138"/>
      <c r="AH187" s="142"/>
    </row>
    <row r="188" spans="2:34" ht="15.75" customHeight="1">
      <c r="B188" s="127" t="s">
        <v>79</v>
      </c>
      <c r="C188" s="128" t="s">
        <v>79</v>
      </c>
      <c r="D188" s="128" t="s">
        <v>79</v>
      </c>
      <c r="E188" s="129" t="s">
        <v>79</v>
      </c>
      <c r="F188" s="129" t="s">
        <v>79</v>
      </c>
      <c r="G188" s="128" t="s">
        <v>79</v>
      </c>
      <c r="H188" s="130" t="s">
        <v>79</v>
      </c>
      <c r="I188" s="130" t="s">
        <v>79</v>
      </c>
      <c r="J188" s="128" t="s">
        <v>79</v>
      </c>
      <c r="L188" s="91">
        <v>77</v>
      </c>
      <c r="M188" s="128">
        <v>0</v>
      </c>
      <c r="N188" s="128">
        <v>0</v>
      </c>
      <c r="O188" s="99"/>
      <c r="P188" s="138"/>
      <c r="Q188" s="106"/>
      <c r="R188" s="106"/>
      <c r="S188" s="106"/>
      <c r="T188" s="106"/>
      <c r="U188" s="106"/>
      <c r="V188" s="106"/>
      <c r="W188" s="106"/>
      <c r="X188" s="138"/>
      <c r="Y188" s="138"/>
      <c r="Z188" s="138"/>
      <c r="AA188" s="138"/>
      <c r="AB188" s="138"/>
      <c r="AH188" s="142"/>
    </row>
    <row r="189" spans="2:34" ht="15.75" customHeight="1">
      <c r="B189" s="127" t="s">
        <v>79</v>
      </c>
      <c r="C189" s="128" t="s">
        <v>79</v>
      </c>
      <c r="D189" s="128" t="s">
        <v>79</v>
      </c>
      <c r="E189" s="129" t="s">
        <v>79</v>
      </c>
      <c r="F189" s="129" t="s">
        <v>79</v>
      </c>
      <c r="G189" s="128" t="s">
        <v>79</v>
      </c>
      <c r="H189" s="130" t="s">
        <v>79</v>
      </c>
      <c r="I189" s="130" t="s">
        <v>79</v>
      </c>
      <c r="J189" s="128" t="s">
        <v>79</v>
      </c>
      <c r="L189" s="91">
        <v>78</v>
      </c>
      <c r="M189" s="128">
        <v>0</v>
      </c>
      <c r="N189" s="128">
        <v>0</v>
      </c>
      <c r="O189" s="99"/>
      <c r="P189" s="138"/>
      <c r="Q189" s="106"/>
      <c r="R189" s="106"/>
      <c r="S189" s="106"/>
      <c r="T189" s="106"/>
      <c r="U189" s="106"/>
      <c r="V189" s="106"/>
      <c r="W189" s="106"/>
      <c r="X189" s="138"/>
      <c r="Y189" s="138"/>
      <c r="Z189" s="138"/>
      <c r="AA189" s="138"/>
      <c r="AB189" s="138"/>
      <c r="AH189" s="142"/>
    </row>
    <row r="190" spans="2:34" ht="15.75" customHeight="1">
      <c r="B190" s="127" t="s">
        <v>79</v>
      </c>
      <c r="C190" s="128" t="s">
        <v>79</v>
      </c>
      <c r="D190" s="128" t="s">
        <v>79</v>
      </c>
      <c r="E190" s="129" t="s">
        <v>79</v>
      </c>
      <c r="F190" s="129" t="s">
        <v>79</v>
      </c>
      <c r="G190" s="128" t="s">
        <v>79</v>
      </c>
      <c r="H190" s="130" t="s">
        <v>79</v>
      </c>
      <c r="I190" s="130" t="s">
        <v>79</v>
      </c>
      <c r="J190" s="128" t="s">
        <v>79</v>
      </c>
      <c r="L190" s="91">
        <v>79</v>
      </c>
      <c r="M190" s="128">
        <v>0</v>
      </c>
      <c r="N190" s="128">
        <v>0</v>
      </c>
      <c r="O190" s="99"/>
      <c r="P190" s="138"/>
      <c r="Q190" s="106"/>
      <c r="R190" s="106"/>
      <c r="S190" s="106"/>
      <c r="T190" s="106"/>
      <c r="U190" s="106"/>
      <c r="V190" s="106"/>
      <c r="W190" s="106"/>
      <c r="X190" s="138"/>
      <c r="Y190" s="138"/>
      <c r="Z190" s="138"/>
      <c r="AA190" s="138"/>
      <c r="AB190" s="138"/>
      <c r="AH190" s="142"/>
    </row>
    <row r="191" spans="2:34" ht="15.75" customHeight="1">
      <c r="B191" s="127" t="s">
        <v>79</v>
      </c>
      <c r="C191" s="128" t="s">
        <v>79</v>
      </c>
      <c r="D191" s="128" t="s">
        <v>79</v>
      </c>
      <c r="E191" s="129" t="s">
        <v>79</v>
      </c>
      <c r="F191" s="129" t="s">
        <v>79</v>
      </c>
      <c r="G191" s="128" t="s">
        <v>79</v>
      </c>
      <c r="H191" s="130" t="s">
        <v>79</v>
      </c>
      <c r="I191" s="130" t="s">
        <v>79</v>
      </c>
      <c r="J191" s="128" t="s">
        <v>79</v>
      </c>
      <c r="L191" s="91">
        <v>80</v>
      </c>
      <c r="M191" s="128">
        <v>0</v>
      </c>
      <c r="N191" s="128">
        <v>0</v>
      </c>
      <c r="O191" s="99"/>
      <c r="P191" s="138"/>
      <c r="Q191" s="106"/>
      <c r="R191" s="106"/>
      <c r="S191" s="106"/>
      <c r="T191" s="106"/>
      <c r="U191" s="106"/>
      <c r="V191" s="106"/>
      <c r="W191" s="106"/>
      <c r="X191" s="138"/>
      <c r="Y191" s="138"/>
      <c r="Z191" s="138"/>
      <c r="AA191" s="138"/>
      <c r="AB191" s="138"/>
      <c r="AH191" s="142"/>
    </row>
    <row r="192" spans="2:34" ht="15.75" customHeight="1">
      <c r="B192" s="127" t="s">
        <v>79</v>
      </c>
      <c r="C192" s="128" t="s">
        <v>79</v>
      </c>
      <c r="D192" s="128" t="s">
        <v>79</v>
      </c>
      <c r="E192" s="129" t="s">
        <v>79</v>
      </c>
      <c r="F192" s="129" t="s">
        <v>79</v>
      </c>
      <c r="G192" s="128" t="s">
        <v>79</v>
      </c>
      <c r="H192" s="130" t="s">
        <v>79</v>
      </c>
      <c r="I192" s="130" t="s">
        <v>79</v>
      </c>
      <c r="J192" s="128" t="s">
        <v>79</v>
      </c>
      <c r="L192" s="91">
        <v>81</v>
      </c>
      <c r="M192" s="128">
        <v>0</v>
      </c>
      <c r="N192" s="128">
        <v>0</v>
      </c>
      <c r="O192" s="99"/>
      <c r="P192" s="138"/>
      <c r="Q192" s="106"/>
      <c r="R192" s="106"/>
      <c r="S192" s="106"/>
      <c r="T192" s="106"/>
      <c r="U192" s="106"/>
      <c r="V192" s="106"/>
      <c r="W192" s="106"/>
      <c r="X192" s="138"/>
      <c r="Y192" s="138"/>
      <c r="Z192" s="138"/>
      <c r="AA192" s="138"/>
      <c r="AB192" s="138"/>
      <c r="AH192" s="142"/>
    </row>
    <row r="193" spans="2:34" ht="15.75" customHeight="1">
      <c r="B193" s="127" t="s">
        <v>79</v>
      </c>
      <c r="C193" s="128" t="s">
        <v>79</v>
      </c>
      <c r="D193" s="128" t="s">
        <v>79</v>
      </c>
      <c r="E193" s="129" t="s">
        <v>79</v>
      </c>
      <c r="F193" s="129" t="s">
        <v>79</v>
      </c>
      <c r="G193" s="128" t="s">
        <v>79</v>
      </c>
      <c r="H193" s="130" t="s">
        <v>79</v>
      </c>
      <c r="I193" s="130" t="s">
        <v>79</v>
      </c>
      <c r="J193" s="128" t="s">
        <v>79</v>
      </c>
      <c r="L193" s="91">
        <v>82</v>
      </c>
      <c r="M193" s="128">
        <v>0</v>
      </c>
      <c r="N193" s="128">
        <v>0</v>
      </c>
      <c r="O193" s="99"/>
      <c r="P193" s="138"/>
      <c r="Q193" s="106"/>
      <c r="R193" s="106"/>
      <c r="S193" s="106"/>
      <c r="T193" s="106"/>
      <c r="U193" s="106"/>
      <c r="V193" s="106"/>
      <c r="W193" s="106"/>
      <c r="X193" s="138"/>
      <c r="Y193" s="138"/>
      <c r="Z193" s="138"/>
      <c r="AA193" s="138"/>
      <c r="AB193" s="138"/>
      <c r="AH193" s="142"/>
    </row>
    <row r="194" spans="2:34" ht="15.75" customHeight="1">
      <c r="B194" s="127" t="s">
        <v>79</v>
      </c>
      <c r="C194" s="128" t="s">
        <v>79</v>
      </c>
      <c r="D194" s="128" t="s">
        <v>79</v>
      </c>
      <c r="E194" s="129" t="s">
        <v>79</v>
      </c>
      <c r="F194" s="129" t="s">
        <v>79</v>
      </c>
      <c r="G194" s="128" t="s">
        <v>79</v>
      </c>
      <c r="H194" s="130" t="s">
        <v>79</v>
      </c>
      <c r="I194" s="130" t="s">
        <v>79</v>
      </c>
      <c r="J194" s="128" t="s">
        <v>79</v>
      </c>
      <c r="L194" s="91">
        <v>83</v>
      </c>
      <c r="M194" s="128">
        <v>0</v>
      </c>
      <c r="N194" s="128">
        <v>0</v>
      </c>
      <c r="O194" s="99"/>
      <c r="P194" s="138"/>
      <c r="Q194" s="106"/>
      <c r="R194" s="106"/>
      <c r="S194" s="106"/>
      <c r="T194" s="106"/>
      <c r="U194" s="106"/>
      <c r="V194" s="106"/>
      <c r="W194" s="106"/>
      <c r="X194" s="138"/>
      <c r="Y194" s="138"/>
      <c r="Z194" s="138"/>
      <c r="AA194" s="138"/>
      <c r="AB194" s="138"/>
      <c r="AH194" s="142"/>
    </row>
    <row r="195" spans="2:34" ht="15.75" customHeight="1">
      <c r="B195" s="127" t="s">
        <v>79</v>
      </c>
      <c r="C195" s="128" t="s">
        <v>79</v>
      </c>
      <c r="D195" s="128" t="s">
        <v>79</v>
      </c>
      <c r="E195" s="129" t="s">
        <v>79</v>
      </c>
      <c r="F195" s="129" t="s">
        <v>79</v>
      </c>
      <c r="G195" s="128" t="s">
        <v>79</v>
      </c>
      <c r="H195" s="130" t="s">
        <v>79</v>
      </c>
      <c r="I195" s="130" t="s">
        <v>79</v>
      </c>
      <c r="J195" s="128" t="s">
        <v>79</v>
      </c>
      <c r="L195" s="91">
        <v>84</v>
      </c>
      <c r="M195" s="128">
        <v>0</v>
      </c>
      <c r="N195" s="128">
        <v>0</v>
      </c>
      <c r="O195" s="99"/>
      <c r="P195" s="138"/>
      <c r="Q195" s="106"/>
      <c r="R195" s="106"/>
      <c r="S195" s="106"/>
      <c r="T195" s="106"/>
      <c r="U195" s="106"/>
      <c r="V195" s="106"/>
      <c r="W195" s="106"/>
      <c r="X195" s="138"/>
      <c r="Y195" s="138"/>
      <c r="Z195" s="138"/>
      <c r="AA195" s="138"/>
      <c r="AB195" s="138"/>
      <c r="AH195" s="142"/>
    </row>
    <row r="196" spans="2:34" ht="15.75" customHeight="1">
      <c r="B196" s="127" t="s">
        <v>79</v>
      </c>
      <c r="C196" s="128" t="s">
        <v>79</v>
      </c>
      <c r="D196" s="128" t="s">
        <v>79</v>
      </c>
      <c r="E196" s="129" t="s">
        <v>79</v>
      </c>
      <c r="F196" s="129" t="s">
        <v>79</v>
      </c>
      <c r="G196" s="128" t="s">
        <v>79</v>
      </c>
      <c r="H196" s="130" t="s">
        <v>79</v>
      </c>
      <c r="I196" s="130" t="s">
        <v>79</v>
      </c>
      <c r="J196" s="128" t="s">
        <v>79</v>
      </c>
      <c r="L196" s="91">
        <v>85</v>
      </c>
      <c r="M196" s="128">
        <v>0</v>
      </c>
      <c r="N196" s="128">
        <v>0</v>
      </c>
      <c r="O196" s="99"/>
      <c r="P196" s="138"/>
      <c r="Q196" s="106"/>
      <c r="R196" s="106"/>
      <c r="S196" s="106"/>
      <c r="T196" s="106"/>
      <c r="U196" s="106"/>
      <c r="V196" s="106"/>
      <c r="W196" s="106"/>
      <c r="X196" s="138"/>
      <c r="Y196" s="138"/>
      <c r="Z196" s="138"/>
      <c r="AA196" s="138"/>
      <c r="AB196" s="138"/>
      <c r="AH196" s="142"/>
    </row>
    <row r="197" spans="2:34" ht="15.75" customHeight="1">
      <c r="B197" s="127" t="s">
        <v>79</v>
      </c>
      <c r="C197" s="128" t="s">
        <v>79</v>
      </c>
      <c r="D197" s="128" t="s">
        <v>79</v>
      </c>
      <c r="E197" s="129" t="s">
        <v>79</v>
      </c>
      <c r="F197" s="129" t="s">
        <v>79</v>
      </c>
      <c r="G197" s="128" t="s">
        <v>79</v>
      </c>
      <c r="H197" s="130" t="s">
        <v>79</v>
      </c>
      <c r="I197" s="130" t="s">
        <v>79</v>
      </c>
      <c r="J197" s="128" t="s">
        <v>79</v>
      </c>
      <c r="L197" s="91">
        <v>86</v>
      </c>
      <c r="M197" s="128">
        <v>0</v>
      </c>
      <c r="N197" s="128">
        <v>0</v>
      </c>
      <c r="O197" s="99"/>
      <c r="P197" s="138"/>
      <c r="Q197" s="106"/>
      <c r="R197" s="106"/>
      <c r="S197" s="106"/>
      <c r="T197" s="106"/>
      <c r="U197" s="106"/>
      <c r="V197" s="106"/>
      <c r="W197" s="106"/>
      <c r="X197" s="138"/>
      <c r="Y197" s="138"/>
      <c r="Z197" s="138"/>
      <c r="AA197" s="138"/>
      <c r="AB197" s="138"/>
      <c r="AH197" s="142"/>
    </row>
    <row r="198" spans="2:34" ht="15.75" customHeight="1">
      <c r="B198" s="127" t="s">
        <v>79</v>
      </c>
      <c r="C198" s="128" t="s">
        <v>79</v>
      </c>
      <c r="D198" s="128" t="s">
        <v>79</v>
      </c>
      <c r="E198" s="129" t="s">
        <v>79</v>
      </c>
      <c r="F198" s="129" t="s">
        <v>79</v>
      </c>
      <c r="G198" s="128" t="s">
        <v>79</v>
      </c>
      <c r="H198" s="130" t="s">
        <v>79</v>
      </c>
      <c r="I198" s="130" t="s">
        <v>79</v>
      </c>
      <c r="J198" s="128" t="s">
        <v>79</v>
      </c>
      <c r="L198" s="91">
        <v>87</v>
      </c>
      <c r="M198" s="128">
        <v>0</v>
      </c>
      <c r="N198" s="128">
        <v>0</v>
      </c>
      <c r="O198" s="99"/>
      <c r="P198" s="138"/>
      <c r="Q198" s="106"/>
      <c r="R198" s="106"/>
      <c r="S198" s="106"/>
      <c r="T198" s="106"/>
      <c r="U198" s="106"/>
      <c r="V198" s="106"/>
      <c r="W198" s="106"/>
      <c r="X198" s="138"/>
      <c r="Y198" s="138"/>
      <c r="Z198" s="138"/>
      <c r="AA198" s="138"/>
      <c r="AB198" s="138"/>
      <c r="AH198" s="142"/>
    </row>
    <row r="199" spans="2:34" ht="15.75" customHeight="1">
      <c r="B199" s="127" t="s">
        <v>79</v>
      </c>
      <c r="C199" s="128" t="s">
        <v>79</v>
      </c>
      <c r="D199" s="128" t="s">
        <v>79</v>
      </c>
      <c r="E199" s="129" t="s">
        <v>79</v>
      </c>
      <c r="F199" s="129" t="s">
        <v>79</v>
      </c>
      <c r="G199" s="128" t="s">
        <v>79</v>
      </c>
      <c r="H199" s="130" t="s">
        <v>79</v>
      </c>
      <c r="I199" s="130" t="s">
        <v>79</v>
      </c>
      <c r="J199" s="128" t="s">
        <v>79</v>
      </c>
      <c r="L199" s="91">
        <v>88</v>
      </c>
      <c r="M199" s="128">
        <v>0</v>
      </c>
      <c r="N199" s="128">
        <v>0</v>
      </c>
      <c r="O199" s="99"/>
      <c r="P199" s="138"/>
      <c r="Q199" s="106"/>
      <c r="R199" s="106"/>
      <c r="S199" s="106"/>
      <c r="T199" s="106"/>
      <c r="U199" s="106"/>
      <c r="V199" s="106"/>
      <c r="W199" s="106"/>
      <c r="X199" s="138"/>
      <c r="Y199" s="138"/>
      <c r="Z199" s="138"/>
      <c r="AA199" s="138"/>
      <c r="AB199" s="138"/>
      <c r="AH199" s="142"/>
    </row>
    <row r="200" spans="2:34" ht="15.75" customHeight="1">
      <c r="B200" s="127" t="s">
        <v>79</v>
      </c>
      <c r="C200" s="128" t="s">
        <v>79</v>
      </c>
      <c r="D200" s="128" t="s">
        <v>79</v>
      </c>
      <c r="E200" s="129" t="s">
        <v>79</v>
      </c>
      <c r="F200" s="129" t="s">
        <v>79</v>
      </c>
      <c r="G200" s="128" t="s">
        <v>79</v>
      </c>
      <c r="H200" s="130" t="s">
        <v>79</v>
      </c>
      <c r="I200" s="130" t="s">
        <v>79</v>
      </c>
      <c r="J200" s="128" t="s">
        <v>79</v>
      </c>
      <c r="L200" s="91">
        <v>89</v>
      </c>
      <c r="M200" s="128">
        <v>0</v>
      </c>
      <c r="N200" s="128">
        <v>0</v>
      </c>
      <c r="O200" s="99"/>
      <c r="P200" s="138"/>
      <c r="Q200" s="106"/>
      <c r="R200" s="106"/>
      <c r="S200" s="106"/>
      <c r="T200" s="106"/>
      <c r="U200" s="106"/>
      <c r="V200" s="106"/>
      <c r="W200" s="106"/>
      <c r="X200" s="138"/>
      <c r="Y200" s="138"/>
      <c r="Z200" s="138"/>
      <c r="AA200" s="138"/>
      <c r="AB200" s="138"/>
      <c r="AH200" s="142"/>
    </row>
    <row r="201" spans="2:34" ht="15.75" customHeight="1">
      <c r="B201" s="127" t="s">
        <v>79</v>
      </c>
      <c r="C201" s="128" t="s">
        <v>79</v>
      </c>
      <c r="D201" s="128" t="s">
        <v>79</v>
      </c>
      <c r="E201" s="129" t="s">
        <v>79</v>
      </c>
      <c r="F201" s="129" t="s">
        <v>79</v>
      </c>
      <c r="G201" s="128" t="s">
        <v>79</v>
      </c>
      <c r="H201" s="130" t="s">
        <v>79</v>
      </c>
      <c r="I201" s="130" t="s">
        <v>79</v>
      </c>
      <c r="J201" s="128" t="s">
        <v>79</v>
      </c>
      <c r="L201" s="91">
        <v>90</v>
      </c>
      <c r="M201" s="128">
        <v>0</v>
      </c>
      <c r="N201" s="128">
        <v>0</v>
      </c>
      <c r="O201" s="99"/>
      <c r="P201" s="138"/>
      <c r="Q201" s="106"/>
      <c r="R201" s="106"/>
      <c r="S201" s="106"/>
      <c r="T201" s="106"/>
      <c r="U201" s="106"/>
      <c r="V201" s="106"/>
      <c r="W201" s="106"/>
      <c r="X201" s="138"/>
      <c r="Y201" s="138"/>
      <c r="Z201" s="138"/>
      <c r="AA201" s="138"/>
      <c r="AB201" s="138"/>
      <c r="AH201" s="142"/>
    </row>
    <row r="202" spans="2:34" ht="15.75" customHeight="1">
      <c r="B202" s="127" t="s">
        <v>79</v>
      </c>
      <c r="C202" s="128" t="s">
        <v>79</v>
      </c>
      <c r="D202" s="128" t="s">
        <v>79</v>
      </c>
      <c r="E202" s="129" t="s">
        <v>79</v>
      </c>
      <c r="F202" s="129" t="s">
        <v>79</v>
      </c>
      <c r="G202" s="128" t="s">
        <v>79</v>
      </c>
      <c r="H202" s="130" t="s">
        <v>79</v>
      </c>
      <c r="I202" s="130" t="s">
        <v>79</v>
      </c>
      <c r="J202" s="128" t="s">
        <v>79</v>
      </c>
      <c r="L202" s="91">
        <v>91</v>
      </c>
      <c r="M202" s="128">
        <v>0</v>
      </c>
      <c r="N202" s="128">
        <v>0</v>
      </c>
      <c r="O202" s="99"/>
      <c r="P202" s="138"/>
      <c r="Q202" s="106"/>
      <c r="R202" s="106"/>
      <c r="S202" s="106"/>
      <c r="T202" s="106"/>
      <c r="U202" s="106"/>
      <c r="V202" s="106"/>
      <c r="W202" s="106"/>
      <c r="X202" s="138"/>
      <c r="Y202" s="138"/>
      <c r="Z202" s="138"/>
      <c r="AA202" s="138"/>
      <c r="AB202" s="138"/>
      <c r="AH202" s="142"/>
    </row>
    <row r="203" spans="2:34" ht="15.75" customHeight="1">
      <c r="B203" s="127" t="s">
        <v>79</v>
      </c>
      <c r="C203" s="128" t="s">
        <v>79</v>
      </c>
      <c r="D203" s="128" t="s">
        <v>79</v>
      </c>
      <c r="E203" s="129" t="s">
        <v>79</v>
      </c>
      <c r="F203" s="129" t="s">
        <v>79</v>
      </c>
      <c r="G203" s="128" t="s">
        <v>79</v>
      </c>
      <c r="H203" s="130" t="s">
        <v>79</v>
      </c>
      <c r="I203" s="130" t="s">
        <v>79</v>
      </c>
      <c r="J203" s="128" t="s">
        <v>79</v>
      </c>
      <c r="L203" s="91">
        <v>92</v>
      </c>
      <c r="M203" s="128">
        <v>0</v>
      </c>
      <c r="N203" s="128">
        <v>0</v>
      </c>
      <c r="O203" s="99"/>
      <c r="P203" s="138"/>
      <c r="Q203" s="106"/>
      <c r="R203" s="106"/>
      <c r="S203" s="106"/>
      <c r="T203" s="106"/>
      <c r="U203" s="106"/>
      <c r="V203" s="106"/>
      <c r="W203" s="106"/>
      <c r="X203" s="138"/>
      <c r="Y203" s="138"/>
      <c r="Z203" s="138"/>
      <c r="AA203" s="138"/>
      <c r="AB203" s="138"/>
      <c r="AH203" s="142"/>
    </row>
    <row r="204" spans="2:34" ht="15.75" customHeight="1">
      <c r="B204" s="127" t="s">
        <v>79</v>
      </c>
      <c r="C204" s="128" t="s">
        <v>79</v>
      </c>
      <c r="D204" s="128" t="s">
        <v>79</v>
      </c>
      <c r="E204" s="129" t="s">
        <v>79</v>
      </c>
      <c r="F204" s="129" t="s">
        <v>79</v>
      </c>
      <c r="G204" s="128" t="s">
        <v>79</v>
      </c>
      <c r="H204" s="130" t="s">
        <v>79</v>
      </c>
      <c r="I204" s="130" t="s">
        <v>79</v>
      </c>
      <c r="J204" s="128" t="s">
        <v>79</v>
      </c>
      <c r="L204" s="91">
        <v>93</v>
      </c>
      <c r="M204" s="128">
        <v>0</v>
      </c>
      <c r="N204" s="128">
        <v>0</v>
      </c>
      <c r="O204" s="99"/>
      <c r="P204" s="138"/>
      <c r="Q204" s="106"/>
      <c r="R204" s="106"/>
      <c r="S204" s="106"/>
      <c r="T204" s="106"/>
      <c r="U204" s="106"/>
      <c r="V204" s="106"/>
      <c r="W204" s="106"/>
      <c r="X204" s="138"/>
      <c r="Y204" s="138"/>
      <c r="Z204" s="138"/>
      <c r="AA204" s="138"/>
      <c r="AB204" s="138"/>
      <c r="AH204" s="142"/>
    </row>
    <row r="205" spans="2:34" ht="15.75" customHeight="1">
      <c r="B205" s="127" t="s">
        <v>79</v>
      </c>
      <c r="C205" s="128" t="s">
        <v>79</v>
      </c>
      <c r="D205" s="128" t="s">
        <v>79</v>
      </c>
      <c r="E205" s="129" t="s">
        <v>79</v>
      </c>
      <c r="F205" s="129" t="s">
        <v>79</v>
      </c>
      <c r="G205" s="128" t="s">
        <v>79</v>
      </c>
      <c r="H205" s="130" t="s">
        <v>79</v>
      </c>
      <c r="I205" s="130" t="s">
        <v>79</v>
      </c>
      <c r="J205" s="128" t="s">
        <v>79</v>
      </c>
      <c r="L205" s="91">
        <v>94</v>
      </c>
      <c r="M205" s="128">
        <v>0</v>
      </c>
      <c r="N205" s="128">
        <v>0</v>
      </c>
      <c r="O205" s="99"/>
      <c r="P205" s="138"/>
      <c r="Q205" s="106"/>
      <c r="R205" s="106"/>
      <c r="S205" s="106"/>
      <c r="T205" s="106"/>
      <c r="U205" s="106"/>
      <c r="V205" s="106"/>
      <c r="W205" s="106"/>
      <c r="X205" s="138"/>
      <c r="Y205" s="138"/>
      <c r="Z205" s="138"/>
      <c r="AA205" s="138"/>
      <c r="AB205" s="138"/>
      <c r="AH205" s="142"/>
    </row>
    <row r="206" spans="2:34" ht="15.75" customHeight="1">
      <c r="B206" s="127" t="s">
        <v>79</v>
      </c>
      <c r="C206" s="128" t="s">
        <v>79</v>
      </c>
      <c r="D206" s="128" t="s">
        <v>79</v>
      </c>
      <c r="E206" s="129" t="s">
        <v>79</v>
      </c>
      <c r="F206" s="129" t="s">
        <v>79</v>
      </c>
      <c r="G206" s="128" t="s">
        <v>79</v>
      </c>
      <c r="H206" s="130" t="s">
        <v>79</v>
      </c>
      <c r="I206" s="130" t="s">
        <v>79</v>
      </c>
      <c r="J206" s="128" t="s">
        <v>79</v>
      </c>
      <c r="L206" s="91">
        <v>95</v>
      </c>
      <c r="M206" s="128">
        <v>0</v>
      </c>
      <c r="N206" s="128">
        <v>0</v>
      </c>
      <c r="O206" s="99"/>
      <c r="P206" s="138"/>
      <c r="Q206" s="106"/>
      <c r="R206" s="106"/>
      <c r="S206" s="106"/>
      <c r="T206" s="106"/>
      <c r="U206" s="106"/>
      <c r="V206" s="106"/>
      <c r="W206" s="106"/>
      <c r="X206" s="138"/>
      <c r="Y206" s="138"/>
      <c r="Z206" s="138"/>
      <c r="AA206" s="138"/>
      <c r="AB206" s="138"/>
      <c r="AH206" s="142"/>
    </row>
    <row r="207" spans="2:34" ht="15.75" customHeight="1">
      <c r="B207" s="127" t="s">
        <v>79</v>
      </c>
      <c r="C207" s="128" t="s">
        <v>79</v>
      </c>
      <c r="D207" s="128" t="s">
        <v>79</v>
      </c>
      <c r="E207" s="129" t="s">
        <v>79</v>
      </c>
      <c r="F207" s="129" t="s">
        <v>79</v>
      </c>
      <c r="G207" s="128" t="s">
        <v>79</v>
      </c>
      <c r="H207" s="130" t="s">
        <v>79</v>
      </c>
      <c r="I207" s="130" t="s">
        <v>79</v>
      </c>
      <c r="J207" s="128" t="s">
        <v>79</v>
      </c>
      <c r="L207" s="91">
        <v>96</v>
      </c>
      <c r="M207" s="128">
        <v>0</v>
      </c>
      <c r="N207" s="128">
        <v>0</v>
      </c>
      <c r="O207" s="99"/>
      <c r="P207" s="138"/>
      <c r="Q207" s="106"/>
      <c r="R207" s="106"/>
      <c r="S207" s="106"/>
      <c r="T207" s="106"/>
      <c r="U207" s="106"/>
      <c r="V207" s="106"/>
      <c r="W207" s="106"/>
      <c r="X207" s="138"/>
      <c r="Y207" s="138"/>
      <c r="Z207" s="138"/>
      <c r="AA207" s="138"/>
      <c r="AB207" s="138"/>
      <c r="AH207" s="142"/>
    </row>
    <row r="208" spans="2:34" ht="15.75" customHeight="1">
      <c r="B208" s="127" t="s">
        <v>79</v>
      </c>
      <c r="C208" s="128" t="s">
        <v>79</v>
      </c>
      <c r="D208" s="128" t="s">
        <v>79</v>
      </c>
      <c r="E208" s="129" t="s">
        <v>79</v>
      </c>
      <c r="F208" s="129" t="s">
        <v>79</v>
      </c>
      <c r="G208" s="128" t="s">
        <v>79</v>
      </c>
      <c r="H208" s="130" t="s">
        <v>79</v>
      </c>
      <c r="I208" s="130" t="s">
        <v>79</v>
      </c>
      <c r="J208" s="128" t="s">
        <v>79</v>
      </c>
      <c r="L208" s="91">
        <v>97</v>
      </c>
      <c r="M208" s="128">
        <v>0</v>
      </c>
      <c r="N208" s="128">
        <v>0</v>
      </c>
      <c r="O208" s="99"/>
      <c r="P208" s="138"/>
      <c r="Q208" s="106"/>
      <c r="R208" s="106"/>
      <c r="S208" s="106"/>
      <c r="T208" s="106"/>
      <c r="U208" s="106"/>
      <c r="V208" s="106"/>
      <c r="W208" s="106"/>
      <c r="X208" s="138"/>
      <c r="Y208" s="138"/>
      <c r="Z208" s="138"/>
      <c r="AA208" s="138"/>
      <c r="AB208" s="138"/>
      <c r="AH208" s="142"/>
    </row>
    <row r="209" spans="2:34" ht="15.75" customHeight="1">
      <c r="B209" s="127" t="s">
        <v>79</v>
      </c>
      <c r="C209" s="128" t="s">
        <v>79</v>
      </c>
      <c r="D209" s="128" t="s">
        <v>79</v>
      </c>
      <c r="E209" s="129" t="s">
        <v>79</v>
      </c>
      <c r="F209" s="129" t="s">
        <v>79</v>
      </c>
      <c r="G209" s="128" t="s">
        <v>79</v>
      </c>
      <c r="H209" s="130" t="s">
        <v>79</v>
      </c>
      <c r="I209" s="130" t="s">
        <v>79</v>
      </c>
      <c r="J209" s="128" t="s">
        <v>79</v>
      </c>
      <c r="L209" s="91">
        <v>98</v>
      </c>
      <c r="M209" s="128">
        <v>0</v>
      </c>
      <c r="N209" s="128">
        <v>0</v>
      </c>
      <c r="O209" s="99"/>
      <c r="P209" s="138"/>
      <c r="Q209" s="106"/>
      <c r="R209" s="106"/>
      <c r="S209" s="106"/>
      <c r="T209" s="106"/>
      <c r="U209" s="106"/>
      <c r="V209" s="106"/>
      <c r="W209" s="106"/>
      <c r="X209" s="138"/>
      <c r="Y209" s="138"/>
      <c r="Z209" s="138"/>
      <c r="AA209" s="138"/>
      <c r="AB209" s="138"/>
      <c r="AH209" s="142"/>
    </row>
    <row r="210" spans="2:34" ht="15.75" customHeight="1">
      <c r="B210" s="127" t="s">
        <v>79</v>
      </c>
      <c r="C210" s="128" t="s">
        <v>79</v>
      </c>
      <c r="D210" s="128" t="s">
        <v>79</v>
      </c>
      <c r="E210" s="129" t="s">
        <v>79</v>
      </c>
      <c r="F210" s="129" t="s">
        <v>79</v>
      </c>
      <c r="G210" s="128" t="s">
        <v>79</v>
      </c>
      <c r="H210" s="130" t="s">
        <v>79</v>
      </c>
      <c r="I210" s="130" t="s">
        <v>79</v>
      </c>
      <c r="J210" s="128" t="s">
        <v>79</v>
      </c>
      <c r="L210" s="91">
        <v>99</v>
      </c>
      <c r="M210" s="128">
        <v>0</v>
      </c>
      <c r="N210" s="128">
        <v>0</v>
      </c>
      <c r="O210" s="99"/>
      <c r="P210" s="138"/>
      <c r="Q210" s="106"/>
      <c r="R210" s="106"/>
      <c r="S210" s="106"/>
      <c r="T210" s="106"/>
      <c r="U210" s="106"/>
      <c r="V210" s="106"/>
      <c r="W210" s="106"/>
      <c r="X210" s="138"/>
      <c r="Y210" s="138"/>
      <c r="Z210" s="138"/>
      <c r="AA210" s="138"/>
      <c r="AB210" s="138"/>
      <c r="AH210" s="142"/>
    </row>
    <row r="211" spans="2:34" ht="15.75" customHeight="1">
      <c r="B211" s="127" t="s">
        <v>79</v>
      </c>
      <c r="C211" s="128" t="s">
        <v>79</v>
      </c>
      <c r="D211" s="128" t="s">
        <v>79</v>
      </c>
      <c r="E211" s="129" t="s">
        <v>79</v>
      </c>
      <c r="F211" s="129" t="s">
        <v>79</v>
      </c>
      <c r="G211" s="128" t="s">
        <v>79</v>
      </c>
      <c r="H211" s="130" t="s">
        <v>79</v>
      </c>
      <c r="I211" s="130" t="s">
        <v>79</v>
      </c>
      <c r="J211" s="128" t="s">
        <v>79</v>
      </c>
      <c r="L211" s="91">
        <v>100</v>
      </c>
      <c r="M211" s="128">
        <v>0</v>
      </c>
      <c r="N211" s="128">
        <v>0</v>
      </c>
      <c r="O211" s="99"/>
      <c r="P211" s="138"/>
      <c r="Q211" s="106"/>
      <c r="R211" s="106"/>
      <c r="S211" s="106"/>
      <c r="T211" s="106"/>
      <c r="U211" s="106"/>
      <c r="V211" s="106"/>
      <c r="W211" s="106"/>
      <c r="X211" s="138"/>
      <c r="Y211" s="138"/>
      <c r="Z211" s="138"/>
      <c r="AA211" s="138"/>
      <c r="AB211" s="138"/>
      <c r="AH211" s="142"/>
    </row>
    <row r="212" spans="2:34" ht="15.75" customHeight="1">
      <c r="B212" s="127" t="s">
        <v>79</v>
      </c>
      <c r="C212" s="128" t="s">
        <v>79</v>
      </c>
      <c r="D212" s="128" t="s">
        <v>79</v>
      </c>
      <c r="E212" s="129" t="s">
        <v>79</v>
      </c>
      <c r="F212" s="129" t="s">
        <v>79</v>
      </c>
      <c r="G212" s="128" t="s">
        <v>79</v>
      </c>
      <c r="H212" s="130" t="s">
        <v>79</v>
      </c>
      <c r="I212" s="130" t="s">
        <v>79</v>
      </c>
      <c r="J212" s="128" t="s">
        <v>79</v>
      </c>
      <c r="L212" s="91">
        <v>101</v>
      </c>
      <c r="M212" s="128">
        <v>0</v>
      </c>
      <c r="N212" s="128">
        <v>0</v>
      </c>
      <c r="O212" s="99"/>
      <c r="P212" s="138"/>
      <c r="Q212" s="106"/>
      <c r="R212" s="106"/>
      <c r="S212" s="106"/>
      <c r="T212" s="106"/>
      <c r="U212" s="106"/>
      <c r="V212" s="106"/>
      <c r="W212" s="106"/>
      <c r="X212" s="138"/>
      <c r="Y212" s="138"/>
      <c r="Z212" s="138"/>
      <c r="AA212" s="138"/>
      <c r="AB212" s="138"/>
      <c r="AH212" s="142"/>
    </row>
    <row r="213" spans="2:34" ht="15.75" customHeight="1">
      <c r="B213" s="127" t="s">
        <v>79</v>
      </c>
      <c r="C213" s="128" t="s">
        <v>79</v>
      </c>
      <c r="D213" s="128" t="s">
        <v>79</v>
      </c>
      <c r="E213" s="129" t="s">
        <v>79</v>
      </c>
      <c r="F213" s="129" t="s">
        <v>79</v>
      </c>
      <c r="G213" s="128" t="s">
        <v>79</v>
      </c>
      <c r="H213" s="130" t="s">
        <v>79</v>
      </c>
      <c r="I213" s="130" t="s">
        <v>79</v>
      </c>
      <c r="J213" s="128" t="s">
        <v>79</v>
      </c>
      <c r="L213" s="91">
        <v>102</v>
      </c>
      <c r="M213" s="128">
        <v>0</v>
      </c>
      <c r="N213" s="128">
        <v>0</v>
      </c>
      <c r="O213" s="99"/>
      <c r="P213" s="138"/>
      <c r="Q213" s="106"/>
      <c r="R213" s="106"/>
      <c r="S213" s="106"/>
      <c r="T213" s="106"/>
      <c r="U213" s="106"/>
      <c r="V213" s="106"/>
      <c r="W213" s="106"/>
      <c r="X213" s="138"/>
      <c r="Y213" s="138"/>
      <c r="Z213" s="138"/>
      <c r="AA213" s="138"/>
      <c r="AB213" s="138"/>
      <c r="AH213" s="142"/>
    </row>
    <row r="214" spans="2:34" ht="15.75" customHeight="1">
      <c r="B214" s="127" t="s">
        <v>79</v>
      </c>
      <c r="C214" s="128" t="s">
        <v>79</v>
      </c>
      <c r="D214" s="128" t="s">
        <v>79</v>
      </c>
      <c r="E214" s="129" t="s">
        <v>79</v>
      </c>
      <c r="F214" s="129" t="s">
        <v>79</v>
      </c>
      <c r="G214" s="128" t="s">
        <v>79</v>
      </c>
      <c r="H214" s="130" t="s">
        <v>79</v>
      </c>
      <c r="I214" s="130" t="s">
        <v>79</v>
      </c>
      <c r="J214" s="128" t="s">
        <v>79</v>
      </c>
      <c r="L214" s="91">
        <v>103</v>
      </c>
      <c r="M214" s="128">
        <v>0</v>
      </c>
      <c r="N214" s="128">
        <v>0</v>
      </c>
      <c r="O214" s="99"/>
      <c r="P214" s="138"/>
      <c r="Q214" s="106"/>
      <c r="R214" s="106"/>
      <c r="S214" s="106"/>
      <c r="T214" s="106"/>
      <c r="U214" s="106"/>
      <c r="V214" s="106"/>
      <c r="W214" s="106"/>
      <c r="X214" s="138"/>
      <c r="Y214" s="138"/>
      <c r="Z214" s="138"/>
      <c r="AA214" s="138"/>
      <c r="AB214" s="138"/>
      <c r="AH214" s="142"/>
    </row>
    <row r="215" spans="2:34" ht="15.75" customHeight="1">
      <c r="B215" s="127" t="s">
        <v>79</v>
      </c>
      <c r="C215" s="128" t="s">
        <v>79</v>
      </c>
      <c r="D215" s="128" t="s">
        <v>79</v>
      </c>
      <c r="E215" s="129" t="s">
        <v>79</v>
      </c>
      <c r="F215" s="129" t="s">
        <v>79</v>
      </c>
      <c r="G215" s="128" t="s">
        <v>79</v>
      </c>
      <c r="H215" s="130" t="s">
        <v>79</v>
      </c>
      <c r="I215" s="130" t="s">
        <v>79</v>
      </c>
      <c r="J215" s="128" t="s">
        <v>79</v>
      </c>
      <c r="L215" s="91">
        <v>104</v>
      </c>
      <c r="M215" s="128">
        <v>0</v>
      </c>
      <c r="N215" s="128">
        <v>0</v>
      </c>
      <c r="O215" s="99"/>
      <c r="P215" s="138"/>
      <c r="Q215" s="106"/>
      <c r="R215" s="106"/>
      <c r="S215" s="106"/>
      <c r="T215" s="106"/>
      <c r="U215" s="106"/>
      <c r="V215" s="106"/>
      <c r="W215" s="106"/>
      <c r="X215" s="138"/>
      <c r="Y215" s="138"/>
      <c r="Z215" s="138"/>
      <c r="AA215" s="138"/>
      <c r="AB215" s="138"/>
      <c r="AH215" s="142"/>
    </row>
    <row r="216" spans="2:34" ht="15.75" customHeight="1">
      <c r="B216" s="127" t="s">
        <v>79</v>
      </c>
      <c r="C216" s="128" t="s">
        <v>79</v>
      </c>
      <c r="D216" s="128" t="s">
        <v>79</v>
      </c>
      <c r="E216" s="129" t="s">
        <v>79</v>
      </c>
      <c r="F216" s="129" t="s">
        <v>79</v>
      </c>
      <c r="G216" s="128" t="s">
        <v>79</v>
      </c>
      <c r="H216" s="130" t="s">
        <v>79</v>
      </c>
      <c r="I216" s="130" t="s">
        <v>79</v>
      </c>
      <c r="J216" s="128" t="s">
        <v>79</v>
      </c>
      <c r="L216" s="91">
        <v>105</v>
      </c>
      <c r="M216" s="128">
        <v>0</v>
      </c>
      <c r="N216" s="128">
        <v>0</v>
      </c>
      <c r="O216" s="99"/>
      <c r="P216" s="138"/>
      <c r="Q216" s="106"/>
      <c r="R216" s="106"/>
      <c r="S216" s="106"/>
      <c r="T216" s="106"/>
      <c r="U216" s="106"/>
      <c r="V216" s="106"/>
      <c r="W216" s="106"/>
      <c r="X216" s="138"/>
      <c r="Y216" s="138"/>
      <c r="Z216" s="138"/>
      <c r="AA216" s="138"/>
      <c r="AB216" s="138"/>
      <c r="AH216" s="142"/>
    </row>
    <row r="217" spans="2:34" ht="15.75" customHeight="1">
      <c r="B217" s="127" t="s">
        <v>79</v>
      </c>
      <c r="C217" s="128" t="s">
        <v>79</v>
      </c>
      <c r="D217" s="128" t="s">
        <v>79</v>
      </c>
      <c r="E217" s="129" t="s">
        <v>79</v>
      </c>
      <c r="F217" s="129" t="s">
        <v>79</v>
      </c>
      <c r="G217" s="128" t="s">
        <v>79</v>
      </c>
      <c r="H217" s="130" t="s">
        <v>79</v>
      </c>
      <c r="I217" s="130" t="s">
        <v>79</v>
      </c>
      <c r="J217" s="128" t="s">
        <v>79</v>
      </c>
      <c r="L217" s="91">
        <v>106</v>
      </c>
      <c r="M217" s="128">
        <v>0</v>
      </c>
      <c r="N217" s="128">
        <v>0</v>
      </c>
      <c r="O217" s="99"/>
      <c r="P217" s="138"/>
      <c r="Q217" s="106"/>
      <c r="R217" s="106"/>
      <c r="S217" s="106"/>
      <c r="T217" s="106"/>
      <c r="U217" s="106"/>
      <c r="V217" s="106"/>
      <c r="W217" s="106"/>
      <c r="X217" s="138"/>
      <c r="Y217" s="138"/>
      <c r="Z217" s="138"/>
      <c r="AA217" s="138"/>
      <c r="AB217" s="138"/>
      <c r="AH217" s="142"/>
    </row>
    <row r="218" spans="2:34" ht="15.75" customHeight="1">
      <c r="B218" s="127" t="s">
        <v>79</v>
      </c>
      <c r="C218" s="128" t="s">
        <v>79</v>
      </c>
      <c r="D218" s="128" t="s">
        <v>79</v>
      </c>
      <c r="E218" s="129" t="s">
        <v>79</v>
      </c>
      <c r="F218" s="129" t="s">
        <v>79</v>
      </c>
      <c r="G218" s="128" t="s">
        <v>79</v>
      </c>
      <c r="H218" s="130" t="s">
        <v>79</v>
      </c>
      <c r="I218" s="130" t="s">
        <v>79</v>
      </c>
      <c r="J218" s="128" t="s">
        <v>79</v>
      </c>
      <c r="L218" s="91">
        <v>107</v>
      </c>
      <c r="M218" s="128">
        <v>0</v>
      </c>
      <c r="N218" s="128">
        <v>0</v>
      </c>
      <c r="O218" s="99"/>
      <c r="P218" s="138"/>
      <c r="Q218" s="106"/>
      <c r="R218" s="106"/>
      <c r="S218" s="106"/>
      <c r="T218" s="106"/>
      <c r="U218" s="106"/>
      <c r="V218" s="106"/>
      <c r="W218" s="106"/>
      <c r="X218" s="138"/>
      <c r="Y218" s="138"/>
      <c r="Z218" s="138"/>
      <c r="AA218" s="138"/>
      <c r="AB218" s="138"/>
      <c r="AH218" s="142"/>
    </row>
    <row r="219" spans="2:34" ht="15.75" customHeight="1">
      <c r="B219" s="127" t="s">
        <v>79</v>
      </c>
      <c r="C219" s="128" t="s">
        <v>79</v>
      </c>
      <c r="D219" s="128" t="s">
        <v>79</v>
      </c>
      <c r="E219" s="129" t="s">
        <v>79</v>
      </c>
      <c r="F219" s="129" t="s">
        <v>79</v>
      </c>
      <c r="G219" s="128" t="s">
        <v>79</v>
      </c>
      <c r="H219" s="130" t="s">
        <v>79</v>
      </c>
      <c r="I219" s="130" t="s">
        <v>79</v>
      </c>
      <c r="J219" s="128" t="s">
        <v>79</v>
      </c>
      <c r="L219" s="91">
        <v>108</v>
      </c>
      <c r="M219" s="128">
        <v>0</v>
      </c>
      <c r="N219" s="128">
        <v>0</v>
      </c>
      <c r="O219" s="99"/>
      <c r="P219" s="138"/>
      <c r="Q219" s="106"/>
      <c r="R219" s="106"/>
      <c r="S219" s="106"/>
      <c r="T219" s="106"/>
      <c r="U219" s="106"/>
      <c r="V219" s="106"/>
      <c r="W219" s="106"/>
      <c r="X219" s="138"/>
      <c r="Y219" s="138"/>
      <c r="Z219" s="138"/>
      <c r="AA219" s="138"/>
      <c r="AB219" s="138"/>
      <c r="AH219" s="142"/>
    </row>
    <row r="220" spans="2:34" ht="15.75" customHeight="1">
      <c r="B220" s="127" t="s">
        <v>79</v>
      </c>
      <c r="C220" s="128" t="s">
        <v>79</v>
      </c>
      <c r="D220" s="128" t="s">
        <v>79</v>
      </c>
      <c r="E220" s="129" t="s">
        <v>79</v>
      </c>
      <c r="F220" s="129" t="s">
        <v>79</v>
      </c>
      <c r="G220" s="128" t="s">
        <v>79</v>
      </c>
      <c r="H220" s="130" t="s">
        <v>79</v>
      </c>
      <c r="I220" s="130" t="s">
        <v>79</v>
      </c>
      <c r="J220" s="128" t="s">
        <v>79</v>
      </c>
      <c r="L220" s="91">
        <v>109</v>
      </c>
      <c r="M220" s="128">
        <v>0</v>
      </c>
      <c r="N220" s="128">
        <v>0</v>
      </c>
      <c r="O220" s="99"/>
      <c r="P220" s="138"/>
      <c r="Q220" s="106"/>
      <c r="R220" s="106"/>
      <c r="S220" s="106"/>
      <c r="T220" s="106"/>
      <c r="U220" s="106"/>
      <c r="V220" s="106"/>
      <c r="W220" s="106"/>
      <c r="X220" s="138"/>
      <c r="Y220" s="138"/>
      <c r="Z220" s="138"/>
      <c r="AA220" s="138"/>
      <c r="AB220" s="138"/>
      <c r="AH220" s="142"/>
    </row>
    <row r="221" spans="2:34" ht="15.75" customHeight="1">
      <c r="B221" s="127" t="s">
        <v>79</v>
      </c>
      <c r="C221" s="128" t="s">
        <v>79</v>
      </c>
      <c r="D221" s="128" t="s">
        <v>79</v>
      </c>
      <c r="E221" s="129" t="s">
        <v>79</v>
      </c>
      <c r="F221" s="129" t="s">
        <v>79</v>
      </c>
      <c r="G221" s="128" t="s">
        <v>79</v>
      </c>
      <c r="H221" s="130" t="s">
        <v>79</v>
      </c>
      <c r="I221" s="130" t="s">
        <v>79</v>
      </c>
      <c r="J221" s="128" t="s">
        <v>79</v>
      </c>
      <c r="L221" s="91">
        <v>110</v>
      </c>
      <c r="M221" s="128">
        <v>0</v>
      </c>
      <c r="N221" s="128">
        <v>0</v>
      </c>
      <c r="O221" s="99"/>
      <c r="P221" s="138"/>
      <c r="Q221" s="106"/>
      <c r="R221" s="106"/>
      <c r="S221" s="106"/>
      <c r="T221" s="106"/>
      <c r="U221" s="106"/>
      <c r="V221" s="106"/>
      <c r="W221" s="106"/>
      <c r="X221" s="138"/>
      <c r="Y221" s="138"/>
      <c r="Z221" s="138"/>
      <c r="AA221" s="138"/>
      <c r="AB221" s="138"/>
      <c r="AH221" s="142"/>
    </row>
    <row r="222" spans="2:34" ht="15.75" customHeight="1">
      <c r="D222" s="128" t="s">
        <v>79</v>
      </c>
      <c r="J222" s="142"/>
      <c r="L222" s="91"/>
      <c r="M222" s="91"/>
      <c r="N222" s="91"/>
      <c r="O222" s="99"/>
      <c r="P222" s="138"/>
      <c r="Q222" s="106"/>
      <c r="R222" s="106"/>
      <c r="S222" s="106"/>
      <c r="T222" s="106"/>
      <c r="U222" s="106"/>
      <c r="V222" s="106"/>
      <c r="W222" s="106"/>
      <c r="X222" s="138"/>
      <c r="Y222" s="138"/>
      <c r="Z222" s="138"/>
      <c r="AA222" s="138"/>
      <c r="AB222" s="138"/>
      <c r="AH222" s="142"/>
    </row>
    <row r="223" spans="2:34" ht="15.75" customHeight="1">
      <c r="D223" s="128" t="s">
        <v>79</v>
      </c>
      <c r="J223" s="142"/>
      <c r="L223" s="91"/>
      <c r="M223" s="91"/>
      <c r="N223" s="91"/>
      <c r="P223" s="138"/>
      <c r="Q223" s="106"/>
      <c r="R223" s="106"/>
      <c r="S223" s="106"/>
      <c r="T223" s="106"/>
      <c r="U223" s="106"/>
      <c r="V223" s="106"/>
      <c r="W223" s="106"/>
      <c r="X223" s="138"/>
      <c r="Y223" s="138"/>
      <c r="Z223" s="138"/>
      <c r="AA223" s="138"/>
      <c r="AB223" s="138"/>
      <c r="AH223" s="142"/>
    </row>
    <row r="224" spans="2:34" ht="15.75" customHeight="1">
      <c r="J224" s="142"/>
      <c r="P224" s="138"/>
      <c r="Q224" s="106"/>
      <c r="R224" s="106"/>
      <c r="S224" s="106"/>
      <c r="T224" s="106"/>
      <c r="U224" s="106"/>
      <c r="V224" s="106"/>
      <c r="W224" s="106"/>
      <c r="X224" s="138"/>
      <c r="Y224" s="138"/>
      <c r="Z224" s="138"/>
      <c r="AA224" s="138"/>
      <c r="AB224" s="138"/>
      <c r="AH224" s="142"/>
    </row>
    <row r="225" spans="10:34" ht="15.75" customHeight="1">
      <c r="J225" s="142"/>
      <c r="P225" s="138"/>
      <c r="Q225" s="106"/>
      <c r="R225" s="106"/>
      <c r="S225" s="106"/>
      <c r="T225" s="106"/>
      <c r="U225" s="106"/>
      <c r="V225" s="106"/>
      <c r="W225" s="106"/>
      <c r="X225" s="138"/>
      <c r="Y225" s="138"/>
      <c r="Z225" s="138"/>
      <c r="AA225" s="138"/>
      <c r="AB225" s="138"/>
      <c r="AH225" s="142"/>
    </row>
    <row r="226" spans="10:34">
      <c r="P226" s="138"/>
      <c r="Q226" s="106"/>
      <c r="R226" s="106"/>
      <c r="S226" s="106"/>
      <c r="T226" s="106"/>
      <c r="U226" s="106"/>
      <c r="V226" s="106"/>
      <c r="W226" s="106"/>
      <c r="X226" s="138"/>
      <c r="Y226" s="138"/>
      <c r="Z226" s="138"/>
      <c r="AA226" s="138"/>
      <c r="AB226" s="138"/>
    </row>
    <row r="227" spans="10:34">
      <c r="P227" s="138"/>
      <c r="Q227" s="106"/>
      <c r="R227" s="106"/>
      <c r="S227" s="106"/>
      <c r="T227" s="106"/>
      <c r="U227" s="106"/>
      <c r="V227" s="106"/>
      <c r="W227" s="106"/>
      <c r="X227" s="138"/>
      <c r="Y227" s="138"/>
      <c r="Z227" s="138"/>
      <c r="AA227" s="138"/>
      <c r="AB227" s="138"/>
    </row>
    <row r="228" spans="10:34">
      <c r="P228" s="138"/>
      <c r="Q228" s="106"/>
      <c r="R228" s="106"/>
      <c r="S228" s="106"/>
      <c r="T228" s="106"/>
      <c r="U228" s="106"/>
      <c r="V228" s="106"/>
      <c r="W228" s="106"/>
      <c r="X228" s="138"/>
      <c r="Y228" s="138"/>
      <c r="Z228" s="138"/>
      <c r="AA228" s="138"/>
      <c r="AB228" s="138"/>
    </row>
    <row r="229" spans="10:34">
      <c r="P229" s="138"/>
      <c r="Q229" s="106"/>
      <c r="R229" s="106"/>
      <c r="S229" s="106"/>
      <c r="T229" s="106"/>
      <c r="U229" s="106"/>
      <c r="V229" s="106"/>
      <c r="W229" s="106"/>
      <c r="X229" s="138"/>
      <c r="Y229" s="138"/>
      <c r="Z229" s="138"/>
      <c r="AA229" s="138"/>
      <c r="AB229" s="138"/>
    </row>
    <row r="230" spans="10:34">
      <c r="P230" s="138"/>
      <c r="Q230" s="106"/>
      <c r="R230" s="106"/>
      <c r="S230" s="106"/>
      <c r="T230" s="106"/>
      <c r="U230" s="106"/>
      <c r="V230" s="106"/>
      <c r="W230" s="106"/>
      <c r="X230" s="138"/>
      <c r="Y230" s="138"/>
      <c r="Z230" s="138"/>
      <c r="AA230" s="138"/>
      <c r="AB230" s="138"/>
    </row>
    <row r="231" spans="10:34">
      <c r="P231" s="138"/>
      <c r="Q231" s="106"/>
      <c r="R231" s="106"/>
      <c r="S231" s="106"/>
      <c r="T231" s="106"/>
      <c r="U231" s="106"/>
      <c r="V231" s="106"/>
      <c r="W231" s="106"/>
      <c r="X231" s="138"/>
      <c r="Y231" s="138"/>
      <c r="Z231" s="138"/>
      <c r="AA231" s="138"/>
      <c r="AB231" s="138"/>
    </row>
    <row r="232" spans="10:34">
      <c r="P232" s="138"/>
      <c r="Q232" s="106"/>
      <c r="R232" s="106"/>
      <c r="S232" s="106"/>
      <c r="T232" s="106"/>
      <c r="U232" s="106"/>
      <c r="V232" s="106"/>
      <c r="W232" s="106"/>
      <c r="X232" s="138"/>
      <c r="Y232" s="138"/>
      <c r="Z232" s="138"/>
      <c r="AA232" s="138"/>
      <c r="AB232" s="138"/>
    </row>
    <row r="233" spans="10:34">
      <c r="P233" s="138"/>
      <c r="Q233" s="106"/>
      <c r="R233" s="106"/>
      <c r="S233" s="106"/>
      <c r="T233" s="106"/>
      <c r="U233" s="106"/>
      <c r="V233" s="106"/>
      <c r="W233" s="106"/>
      <c r="X233" s="138"/>
      <c r="Y233" s="138"/>
      <c r="Z233" s="138"/>
      <c r="AA233" s="138"/>
      <c r="AB233" s="138"/>
    </row>
    <row r="234" spans="10:34">
      <c r="P234" s="138"/>
      <c r="Q234" s="106"/>
      <c r="R234" s="106"/>
      <c r="S234" s="106"/>
      <c r="T234" s="106"/>
      <c r="U234" s="106"/>
      <c r="V234" s="106"/>
      <c r="W234" s="106"/>
      <c r="X234" s="138"/>
      <c r="Y234" s="138"/>
      <c r="Z234" s="138"/>
      <c r="AA234" s="138"/>
      <c r="AB234" s="138"/>
    </row>
    <row r="235" spans="10:34">
      <c r="P235" s="138"/>
      <c r="Q235" s="106"/>
      <c r="R235" s="106"/>
      <c r="S235" s="106"/>
      <c r="T235" s="106"/>
      <c r="U235" s="106"/>
      <c r="V235" s="106"/>
      <c r="W235" s="106"/>
      <c r="X235" s="138"/>
      <c r="Y235" s="138"/>
      <c r="Z235" s="138"/>
      <c r="AA235" s="138"/>
      <c r="AB235" s="138"/>
    </row>
    <row r="236" spans="10:34">
      <c r="P236" s="138"/>
      <c r="Q236" s="106"/>
      <c r="R236" s="106"/>
      <c r="S236" s="106"/>
      <c r="T236" s="106"/>
      <c r="U236" s="106"/>
      <c r="V236" s="106"/>
      <c r="W236" s="106"/>
      <c r="X236" s="138"/>
      <c r="Y236" s="138"/>
      <c r="Z236" s="138"/>
      <c r="AA236" s="138"/>
      <c r="AB236" s="138"/>
    </row>
    <row r="40432" spans="15:15">
      <c r="O40432" s="142"/>
    </row>
    <row r="40433" spans="4:34">
      <c r="AH40433" s="142"/>
    </row>
    <row r="40435" spans="4:34">
      <c r="D40435" s="142">
        <v>1888</v>
      </c>
      <c r="J40435" s="142"/>
      <c r="K40435" s="142"/>
    </row>
  </sheetData>
  <mergeCells count="96"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E35:E36"/>
    <mergeCell ref="B37:D38"/>
    <mergeCell ref="E37:E38"/>
    <mergeCell ref="T22:T26"/>
    <mergeCell ref="B35:D36"/>
    <mergeCell ref="B26:J27"/>
    <mergeCell ref="B33:J34"/>
    <mergeCell ref="B30:J31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U22:U26"/>
    <mergeCell ref="Y22:Y26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12:C221 D112:J112 E113:J221 D113:D223">
    <cfRule type="notContainsBlanks" dxfId="30" priority="2">
      <formula>LEN(TRIM(C112))&gt;0</formula>
    </cfRule>
  </conditionalFormatting>
  <conditionalFormatting sqref="B112:B221">
    <cfRule type="expression" dxfId="29" priority="3">
      <formula>IF($C112=" ",FALSE,TRUE)</formula>
    </cfRule>
  </conditionalFormatting>
  <conditionalFormatting sqref="B112:B221">
    <cfRule type="expression" dxfId="28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50" zoomScaleNormal="50" zoomScaleSheetLayoutView="50" workbookViewId="0">
      <selection activeCell="E1" sqref="E1:J3"/>
    </sheetView>
  </sheetViews>
  <sheetFormatPr defaultRowHeight="15.75"/>
  <cols>
    <col min="1" max="1" width="5.7109375" style="173" customWidth="1"/>
    <col min="2" max="2" width="9.7109375" style="173" customWidth="1"/>
    <col min="3" max="3" width="42.85546875" style="173" customWidth="1"/>
    <col min="4" max="4" width="33" style="173" customWidth="1"/>
    <col min="5" max="5" width="18.7109375" style="173" customWidth="1"/>
    <col min="6" max="6" width="19.140625" style="173" customWidth="1"/>
    <col min="7" max="7" width="10.85546875" style="173" customWidth="1"/>
    <col min="8" max="8" width="12" style="173" customWidth="1"/>
    <col min="9" max="9" width="12.5703125" style="173" customWidth="1"/>
    <col min="10" max="10" width="16.140625" style="175" customWidth="1"/>
    <col min="11" max="11" width="5.5703125" style="175" customWidth="1"/>
    <col min="12" max="12" width="11" style="173" hidden="1" customWidth="1"/>
    <col min="13" max="13" width="43" style="173" hidden="1" customWidth="1"/>
    <col min="14" max="14" width="19.42578125" style="173" hidden="1" customWidth="1"/>
    <col min="15" max="15" width="5.7109375" style="174" customWidth="1"/>
    <col min="16" max="16" width="9.5703125" style="174" customWidth="1"/>
    <col min="17" max="17" width="10" style="178" customWidth="1"/>
    <col min="18" max="18" width="13.5703125" style="178" customWidth="1"/>
    <col min="19" max="19" width="18.85546875" style="178" customWidth="1"/>
    <col min="20" max="20" width="13.5703125" style="178" customWidth="1"/>
    <col min="21" max="21" width="18.85546875" style="178" customWidth="1"/>
    <col min="22" max="22" width="9.42578125" style="178" customWidth="1"/>
    <col min="23" max="23" width="9.5703125" style="178" customWidth="1"/>
    <col min="24" max="24" width="10" style="174" customWidth="1"/>
    <col min="25" max="25" width="13.5703125" style="174" customWidth="1"/>
    <col min="26" max="26" width="18.85546875" style="174" customWidth="1"/>
    <col min="27" max="27" width="13.5703125" style="174" customWidth="1"/>
    <col min="28" max="28" width="18.85546875" style="174" customWidth="1"/>
    <col min="29" max="29" width="5.7109375" style="174" customWidth="1"/>
    <col min="30" max="30" width="17.5703125" style="173" customWidth="1"/>
    <col min="31" max="31" width="14.28515625" style="173" customWidth="1"/>
    <col min="32" max="32" width="17.7109375" style="173" customWidth="1"/>
    <col min="33" max="33" width="7.140625" style="173" customWidth="1"/>
    <col min="34" max="34" width="14.42578125" style="179" customWidth="1"/>
    <col min="35" max="35" width="17.5703125" style="173" customWidth="1"/>
    <col min="36" max="36" width="14.42578125" style="173" customWidth="1"/>
    <col min="37" max="37" width="17.7109375" style="173" customWidth="1"/>
    <col min="38" max="256" width="9.140625" style="173"/>
    <col min="257" max="257" width="5.7109375" style="173" customWidth="1"/>
    <col min="258" max="258" width="9.7109375" style="173" customWidth="1"/>
    <col min="259" max="259" width="42.85546875" style="173" customWidth="1"/>
    <col min="260" max="260" width="33" style="173" customWidth="1"/>
    <col min="261" max="261" width="18.7109375" style="173" customWidth="1"/>
    <col min="262" max="262" width="19.140625" style="173" customWidth="1"/>
    <col min="263" max="263" width="10.85546875" style="173" customWidth="1"/>
    <col min="264" max="264" width="12" style="173" customWidth="1"/>
    <col min="265" max="265" width="12.5703125" style="173" customWidth="1"/>
    <col min="266" max="266" width="16.140625" style="173" customWidth="1"/>
    <col min="267" max="267" width="5.5703125" style="173" customWidth="1"/>
    <col min="268" max="270" width="0" style="173" hidden="1" customWidth="1"/>
    <col min="271" max="271" width="5.7109375" style="173" customWidth="1"/>
    <col min="272" max="272" width="9.5703125" style="173" customWidth="1"/>
    <col min="273" max="273" width="10" style="173" customWidth="1"/>
    <col min="274" max="274" width="13.5703125" style="173" customWidth="1"/>
    <col min="275" max="275" width="18.85546875" style="173" customWidth="1"/>
    <col min="276" max="276" width="13.5703125" style="173" customWidth="1"/>
    <col min="277" max="277" width="18.85546875" style="173" customWidth="1"/>
    <col min="278" max="278" width="9.42578125" style="173" customWidth="1"/>
    <col min="279" max="279" width="9.5703125" style="173" customWidth="1"/>
    <col min="280" max="280" width="10" style="173" customWidth="1"/>
    <col min="281" max="281" width="13.5703125" style="173" customWidth="1"/>
    <col min="282" max="282" width="18.85546875" style="173" customWidth="1"/>
    <col min="283" max="283" width="13.5703125" style="173" customWidth="1"/>
    <col min="284" max="284" width="18.85546875" style="173" customWidth="1"/>
    <col min="285" max="285" width="5.7109375" style="173" customWidth="1"/>
    <col min="286" max="286" width="17.5703125" style="173" customWidth="1"/>
    <col min="287" max="287" width="14.28515625" style="173" customWidth="1"/>
    <col min="288" max="288" width="17.7109375" style="173" customWidth="1"/>
    <col min="289" max="289" width="7.140625" style="173" customWidth="1"/>
    <col min="290" max="290" width="14.42578125" style="173" customWidth="1"/>
    <col min="291" max="291" width="17.5703125" style="173" customWidth="1"/>
    <col min="292" max="292" width="14.42578125" style="173" customWidth="1"/>
    <col min="293" max="293" width="17.7109375" style="173" customWidth="1"/>
    <col min="294" max="512" width="9.140625" style="173"/>
    <col min="513" max="513" width="5.7109375" style="173" customWidth="1"/>
    <col min="514" max="514" width="9.7109375" style="173" customWidth="1"/>
    <col min="515" max="515" width="42.85546875" style="173" customWidth="1"/>
    <col min="516" max="516" width="33" style="173" customWidth="1"/>
    <col min="517" max="517" width="18.7109375" style="173" customWidth="1"/>
    <col min="518" max="518" width="19.140625" style="173" customWidth="1"/>
    <col min="519" max="519" width="10.85546875" style="173" customWidth="1"/>
    <col min="520" max="520" width="12" style="173" customWidth="1"/>
    <col min="521" max="521" width="12.5703125" style="173" customWidth="1"/>
    <col min="522" max="522" width="16.140625" style="173" customWidth="1"/>
    <col min="523" max="523" width="5.5703125" style="173" customWidth="1"/>
    <col min="524" max="526" width="0" style="173" hidden="1" customWidth="1"/>
    <col min="527" max="527" width="5.7109375" style="173" customWidth="1"/>
    <col min="528" max="528" width="9.5703125" style="173" customWidth="1"/>
    <col min="529" max="529" width="10" style="173" customWidth="1"/>
    <col min="530" max="530" width="13.5703125" style="173" customWidth="1"/>
    <col min="531" max="531" width="18.85546875" style="173" customWidth="1"/>
    <col min="532" max="532" width="13.5703125" style="173" customWidth="1"/>
    <col min="533" max="533" width="18.85546875" style="173" customWidth="1"/>
    <col min="534" max="534" width="9.42578125" style="173" customWidth="1"/>
    <col min="535" max="535" width="9.5703125" style="173" customWidth="1"/>
    <col min="536" max="536" width="10" style="173" customWidth="1"/>
    <col min="537" max="537" width="13.5703125" style="173" customWidth="1"/>
    <col min="538" max="538" width="18.85546875" style="173" customWidth="1"/>
    <col min="539" max="539" width="13.5703125" style="173" customWidth="1"/>
    <col min="540" max="540" width="18.85546875" style="173" customWidth="1"/>
    <col min="541" max="541" width="5.7109375" style="173" customWidth="1"/>
    <col min="542" max="542" width="17.5703125" style="173" customWidth="1"/>
    <col min="543" max="543" width="14.28515625" style="173" customWidth="1"/>
    <col min="544" max="544" width="17.7109375" style="173" customWidth="1"/>
    <col min="545" max="545" width="7.140625" style="173" customWidth="1"/>
    <col min="546" max="546" width="14.42578125" style="173" customWidth="1"/>
    <col min="547" max="547" width="17.5703125" style="173" customWidth="1"/>
    <col min="548" max="548" width="14.42578125" style="173" customWidth="1"/>
    <col min="549" max="549" width="17.7109375" style="173" customWidth="1"/>
    <col min="550" max="768" width="9.140625" style="173"/>
    <col min="769" max="769" width="5.7109375" style="173" customWidth="1"/>
    <col min="770" max="770" width="9.7109375" style="173" customWidth="1"/>
    <col min="771" max="771" width="42.85546875" style="173" customWidth="1"/>
    <col min="772" max="772" width="33" style="173" customWidth="1"/>
    <col min="773" max="773" width="18.7109375" style="173" customWidth="1"/>
    <col min="774" max="774" width="19.140625" style="173" customWidth="1"/>
    <col min="775" max="775" width="10.85546875" style="173" customWidth="1"/>
    <col min="776" max="776" width="12" style="173" customWidth="1"/>
    <col min="777" max="777" width="12.5703125" style="173" customWidth="1"/>
    <col min="778" max="778" width="16.140625" style="173" customWidth="1"/>
    <col min="779" max="779" width="5.5703125" style="173" customWidth="1"/>
    <col min="780" max="782" width="0" style="173" hidden="1" customWidth="1"/>
    <col min="783" max="783" width="5.7109375" style="173" customWidth="1"/>
    <col min="784" max="784" width="9.5703125" style="173" customWidth="1"/>
    <col min="785" max="785" width="10" style="173" customWidth="1"/>
    <col min="786" max="786" width="13.5703125" style="173" customWidth="1"/>
    <col min="787" max="787" width="18.85546875" style="173" customWidth="1"/>
    <col min="788" max="788" width="13.5703125" style="173" customWidth="1"/>
    <col min="789" max="789" width="18.85546875" style="173" customWidth="1"/>
    <col min="790" max="790" width="9.42578125" style="173" customWidth="1"/>
    <col min="791" max="791" width="9.5703125" style="173" customWidth="1"/>
    <col min="792" max="792" width="10" style="173" customWidth="1"/>
    <col min="793" max="793" width="13.5703125" style="173" customWidth="1"/>
    <col min="794" max="794" width="18.85546875" style="173" customWidth="1"/>
    <col min="795" max="795" width="13.5703125" style="173" customWidth="1"/>
    <col min="796" max="796" width="18.85546875" style="173" customWidth="1"/>
    <col min="797" max="797" width="5.7109375" style="173" customWidth="1"/>
    <col min="798" max="798" width="17.5703125" style="173" customWidth="1"/>
    <col min="799" max="799" width="14.28515625" style="173" customWidth="1"/>
    <col min="800" max="800" width="17.7109375" style="173" customWidth="1"/>
    <col min="801" max="801" width="7.140625" style="173" customWidth="1"/>
    <col min="802" max="802" width="14.42578125" style="173" customWidth="1"/>
    <col min="803" max="803" width="17.5703125" style="173" customWidth="1"/>
    <col min="804" max="804" width="14.42578125" style="173" customWidth="1"/>
    <col min="805" max="805" width="17.7109375" style="173" customWidth="1"/>
    <col min="806" max="1024" width="9.140625" style="173"/>
    <col min="1025" max="1025" width="5.7109375" style="173" customWidth="1"/>
    <col min="1026" max="1026" width="9.7109375" style="173" customWidth="1"/>
    <col min="1027" max="1027" width="42.85546875" style="173" customWidth="1"/>
    <col min="1028" max="1028" width="33" style="173" customWidth="1"/>
    <col min="1029" max="1029" width="18.7109375" style="173" customWidth="1"/>
    <col min="1030" max="1030" width="19.140625" style="173" customWidth="1"/>
    <col min="1031" max="1031" width="10.85546875" style="173" customWidth="1"/>
    <col min="1032" max="1032" width="12" style="173" customWidth="1"/>
    <col min="1033" max="1033" width="12.5703125" style="173" customWidth="1"/>
    <col min="1034" max="1034" width="16.140625" style="173" customWidth="1"/>
    <col min="1035" max="1035" width="5.5703125" style="173" customWidth="1"/>
    <col min="1036" max="1038" width="0" style="173" hidden="1" customWidth="1"/>
    <col min="1039" max="1039" width="5.7109375" style="173" customWidth="1"/>
    <col min="1040" max="1040" width="9.5703125" style="173" customWidth="1"/>
    <col min="1041" max="1041" width="10" style="173" customWidth="1"/>
    <col min="1042" max="1042" width="13.5703125" style="173" customWidth="1"/>
    <col min="1043" max="1043" width="18.85546875" style="173" customWidth="1"/>
    <col min="1044" max="1044" width="13.5703125" style="173" customWidth="1"/>
    <col min="1045" max="1045" width="18.85546875" style="173" customWidth="1"/>
    <col min="1046" max="1046" width="9.42578125" style="173" customWidth="1"/>
    <col min="1047" max="1047" width="9.5703125" style="173" customWidth="1"/>
    <col min="1048" max="1048" width="10" style="173" customWidth="1"/>
    <col min="1049" max="1049" width="13.5703125" style="173" customWidth="1"/>
    <col min="1050" max="1050" width="18.85546875" style="173" customWidth="1"/>
    <col min="1051" max="1051" width="13.5703125" style="173" customWidth="1"/>
    <col min="1052" max="1052" width="18.85546875" style="173" customWidth="1"/>
    <col min="1053" max="1053" width="5.7109375" style="173" customWidth="1"/>
    <col min="1054" max="1054" width="17.5703125" style="173" customWidth="1"/>
    <col min="1055" max="1055" width="14.28515625" style="173" customWidth="1"/>
    <col min="1056" max="1056" width="17.7109375" style="173" customWidth="1"/>
    <col min="1057" max="1057" width="7.140625" style="173" customWidth="1"/>
    <col min="1058" max="1058" width="14.42578125" style="173" customWidth="1"/>
    <col min="1059" max="1059" width="17.5703125" style="173" customWidth="1"/>
    <col min="1060" max="1060" width="14.42578125" style="173" customWidth="1"/>
    <col min="1061" max="1061" width="17.7109375" style="173" customWidth="1"/>
    <col min="1062" max="1280" width="9.140625" style="173"/>
    <col min="1281" max="1281" width="5.7109375" style="173" customWidth="1"/>
    <col min="1282" max="1282" width="9.7109375" style="173" customWidth="1"/>
    <col min="1283" max="1283" width="42.85546875" style="173" customWidth="1"/>
    <col min="1284" max="1284" width="33" style="173" customWidth="1"/>
    <col min="1285" max="1285" width="18.7109375" style="173" customWidth="1"/>
    <col min="1286" max="1286" width="19.140625" style="173" customWidth="1"/>
    <col min="1287" max="1287" width="10.85546875" style="173" customWidth="1"/>
    <col min="1288" max="1288" width="12" style="173" customWidth="1"/>
    <col min="1289" max="1289" width="12.5703125" style="173" customWidth="1"/>
    <col min="1290" max="1290" width="16.140625" style="173" customWidth="1"/>
    <col min="1291" max="1291" width="5.5703125" style="173" customWidth="1"/>
    <col min="1292" max="1294" width="0" style="173" hidden="1" customWidth="1"/>
    <col min="1295" max="1295" width="5.7109375" style="173" customWidth="1"/>
    <col min="1296" max="1296" width="9.5703125" style="173" customWidth="1"/>
    <col min="1297" max="1297" width="10" style="173" customWidth="1"/>
    <col min="1298" max="1298" width="13.5703125" style="173" customWidth="1"/>
    <col min="1299" max="1299" width="18.85546875" style="173" customWidth="1"/>
    <col min="1300" max="1300" width="13.5703125" style="173" customWidth="1"/>
    <col min="1301" max="1301" width="18.85546875" style="173" customWidth="1"/>
    <col min="1302" max="1302" width="9.42578125" style="173" customWidth="1"/>
    <col min="1303" max="1303" width="9.5703125" style="173" customWidth="1"/>
    <col min="1304" max="1304" width="10" style="173" customWidth="1"/>
    <col min="1305" max="1305" width="13.5703125" style="173" customWidth="1"/>
    <col min="1306" max="1306" width="18.85546875" style="173" customWidth="1"/>
    <col min="1307" max="1307" width="13.5703125" style="173" customWidth="1"/>
    <col min="1308" max="1308" width="18.85546875" style="173" customWidth="1"/>
    <col min="1309" max="1309" width="5.7109375" style="173" customWidth="1"/>
    <col min="1310" max="1310" width="17.5703125" style="173" customWidth="1"/>
    <col min="1311" max="1311" width="14.28515625" style="173" customWidth="1"/>
    <col min="1312" max="1312" width="17.7109375" style="173" customWidth="1"/>
    <col min="1313" max="1313" width="7.140625" style="173" customWidth="1"/>
    <col min="1314" max="1314" width="14.42578125" style="173" customWidth="1"/>
    <col min="1315" max="1315" width="17.5703125" style="173" customWidth="1"/>
    <col min="1316" max="1316" width="14.42578125" style="173" customWidth="1"/>
    <col min="1317" max="1317" width="17.7109375" style="173" customWidth="1"/>
    <col min="1318" max="1536" width="9.140625" style="173"/>
    <col min="1537" max="1537" width="5.7109375" style="173" customWidth="1"/>
    <col min="1538" max="1538" width="9.7109375" style="173" customWidth="1"/>
    <col min="1539" max="1539" width="42.85546875" style="173" customWidth="1"/>
    <col min="1540" max="1540" width="33" style="173" customWidth="1"/>
    <col min="1541" max="1541" width="18.7109375" style="173" customWidth="1"/>
    <col min="1542" max="1542" width="19.140625" style="173" customWidth="1"/>
    <col min="1543" max="1543" width="10.85546875" style="173" customWidth="1"/>
    <col min="1544" max="1544" width="12" style="173" customWidth="1"/>
    <col min="1545" max="1545" width="12.5703125" style="173" customWidth="1"/>
    <col min="1546" max="1546" width="16.140625" style="173" customWidth="1"/>
    <col min="1547" max="1547" width="5.5703125" style="173" customWidth="1"/>
    <col min="1548" max="1550" width="0" style="173" hidden="1" customWidth="1"/>
    <col min="1551" max="1551" width="5.7109375" style="173" customWidth="1"/>
    <col min="1552" max="1552" width="9.5703125" style="173" customWidth="1"/>
    <col min="1553" max="1553" width="10" style="173" customWidth="1"/>
    <col min="1554" max="1554" width="13.5703125" style="173" customWidth="1"/>
    <col min="1555" max="1555" width="18.85546875" style="173" customWidth="1"/>
    <col min="1556" max="1556" width="13.5703125" style="173" customWidth="1"/>
    <col min="1557" max="1557" width="18.85546875" style="173" customWidth="1"/>
    <col min="1558" max="1558" width="9.42578125" style="173" customWidth="1"/>
    <col min="1559" max="1559" width="9.5703125" style="173" customWidth="1"/>
    <col min="1560" max="1560" width="10" style="173" customWidth="1"/>
    <col min="1561" max="1561" width="13.5703125" style="173" customWidth="1"/>
    <col min="1562" max="1562" width="18.85546875" style="173" customWidth="1"/>
    <col min="1563" max="1563" width="13.5703125" style="173" customWidth="1"/>
    <col min="1564" max="1564" width="18.85546875" style="173" customWidth="1"/>
    <col min="1565" max="1565" width="5.7109375" style="173" customWidth="1"/>
    <col min="1566" max="1566" width="17.5703125" style="173" customWidth="1"/>
    <col min="1567" max="1567" width="14.28515625" style="173" customWidth="1"/>
    <col min="1568" max="1568" width="17.7109375" style="173" customWidth="1"/>
    <col min="1569" max="1569" width="7.140625" style="173" customWidth="1"/>
    <col min="1570" max="1570" width="14.42578125" style="173" customWidth="1"/>
    <col min="1571" max="1571" width="17.5703125" style="173" customWidth="1"/>
    <col min="1572" max="1572" width="14.42578125" style="173" customWidth="1"/>
    <col min="1573" max="1573" width="17.7109375" style="173" customWidth="1"/>
    <col min="1574" max="1792" width="9.140625" style="173"/>
    <col min="1793" max="1793" width="5.7109375" style="173" customWidth="1"/>
    <col min="1794" max="1794" width="9.7109375" style="173" customWidth="1"/>
    <col min="1795" max="1795" width="42.85546875" style="173" customWidth="1"/>
    <col min="1796" max="1796" width="33" style="173" customWidth="1"/>
    <col min="1797" max="1797" width="18.7109375" style="173" customWidth="1"/>
    <col min="1798" max="1798" width="19.140625" style="173" customWidth="1"/>
    <col min="1799" max="1799" width="10.85546875" style="173" customWidth="1"/>
    <col min="1800" max="1800" width="12" style="173" customWidth="1"/>
    <col min="1801" max="1801" width="12.5703125" style="173" customWidth="1"/>
    <col min="1802" max="1802" width="16.140625" style="173" customWidth="1"/>
    <col min="1803" max="1803" width="5.5703125" style="173" customWidth="1"/>
    <col min="1804" max="1806" width="0" style="173" hidden="1" customWidth="1"/>
    <col min="1807" max="1807" width="5.7109375" style="173" customWidth="1"/>
    <col min="1808" max="1808" width="9.5703125" style="173" customWidth="1"/>
    <col min="1809" max="1809" width="10" style="173" customWidth="1"/>
    <col min="1810" max="1810" width="13.5703125" style="173" customWidth="1"/>
    <col min="1811" max="1811" width="18.85546875" style="173" customWidth="1"/>
    <col min="1812" max="1812" width="13.5703125" style="173" customWidth="1"/>
    <col min="1813" max="1813" width="18.85546875" style="173" customWidth="1"/>
    <col min="1814" max="1814" width="9.42578125" style="173" customWidth="1"/>
    <col min="1815" max="1815" width="9.5703125" style="173" customWidth="1"/>
    <col min="1816" max="1816" width="10" style="173" customWidth="1"/>
    <col min="1817" max="1817" width="13.5703125" style="173" customWidth="1"/>
    <col min="1818" max="1818" width="18.85546875" style="173" customWidth="1"/>
    <col min="1819" max="1819" width="13.5703125" style="173" customWidth="1"/>
    <col min="1820" max="1820" width="18.85546875" style="173" customWidth="1"/>
    <col min="1821" max="1821" width="5.7109375" style="173" customWidth="1"/>
    <col min="1822" max="1822" width="17.5703125" style="173" customWidth="1"/>
    <col min="1823" max="1823" width="14.28515625" style="173" customWidth="1"/>
    <col min="1824" max="1824" width="17.7109375" style="173" customWidth="1"/>
    <col min="1825" max="1825" width="7.140625" style="173" customWidth="1"/>
    <col min="1826" max="1826" width="14.42578125" style="173" customWidth="1"/>
    <col min="1827" max="1827" width="17.5703125" style="173" customWidth="1"/>
    <col min="1828" max="1828" width="14.42578125" style="173" customWidth="1"/>
    <col min="1829" max="1829" width="17.7109375" style="173" customWidth="1"/>
    <col min="1830" max="2048" width="9.140625" style="173"/>
    <col min="2049" max="2049" width="5.7109375" style="173" customWidth="1"/>
    <col min="2050" max="2050" width="9.7109375" style="173" customWidth="1"/>
    <col min="2051" max="2051" width="42.85546875" style="173" customWidth="1"/>
    <col min="2052" max="2052" width="33" style="173" customWidth="1"/>
    <col min="2053" max="2053" width="18.7109375" style="173" customWidth="1"/>
    <col min="2054" max="2054" width="19.140625" style="173" customWidth="1"/>
    <col min="2055" max="2055" width="10.85546875" style="173" customWidth="1"/>
    <col min="2056" max="2056" width="12" style="173" customWidth="1"/>
    <col min="2057" max="2057" width="12.5703125" style="173" customWidth="1"/>
    <col min="2058" max="2058" width="16.140625" style="173" customWidth="1"/>
    <col min="2059" max="2059" width="5.5703125" style="173" customWidth="1"/>
    <col min="2060" max="2062" width="0" style="173" hidden="1" customWidth="1"/>
    <col min="2063" max="2063" width="5.7109375" style="173" customWidth="1"/>
    <col min="2064" max="2064" width="9.5703125" style="173" customWidth="1"/>
    <col min="2065" max="2065" width="10" style="173" customWidth="1"/>
    <col min="2066" max="2066" width="13.5703125" style="173" customWidth="1"/>
    <col min="2067" max="2067" width="18.85546875" style="173" customWidth="1"/>
    <col min="2068" max="2068" width="13.5703125" style="173" customWidth="1"/>
    <col min="2069" max="2069" width="18.85546875" style="173" customWidth="1"/>
    <col min="2070" max="2070" width="9.42578125" style="173" customWidth="1"/>
    <col min="2071" max="2071" width="9.5703125" style="173" customWidth="1"/>
    <col min="2072" max="2072" width="10" style="173" customWidth="1"/>
    <col min="2073" max="2073" width="13.5703125" style="173" customWidth="1"/>
    <col min="2074" max="2074" width="18.85546875" style="173" customWidth="1"/>
    <col min="2075" max="2075" width="13.5703125" style="173" customWidth="1"/>
    <col min="2076" max="2076" width="18.85546875" style="173" customWidth="1"/>
    <col min="2077" max="2077" width="5.7109375" style="173" customWidth="1"/>
    <col min="2078" max="2078" width="17.5703125" style="173" customWidth="1"/>
    <col min="2079" max="2079" width="14.28515625" style="173" customWidth="1"/>
    <col min="2080" max="2080" width="17.7109375" style="173" customWidth="1"/>
    <col min="2081" max="2081" width="7.140625" style="173" customWidth="1"/>
    <col min="2082" max="2082" width="14.42578125" style="173" customWidth="1"/>
    <col min="2083" max="2083" width="17.5703125" style="173" customWidth="1"/>
    <col min="2084" max="2084" width="14.42578125" style="173" customWidth="1"/>
    <col min="2085" max="2085" width="17.7109375" style="173" customWidth="1"/>
    <col min="2086" max="2304" width="9.140625" style="173"/>
    <col min="2305" max="2305" width="5.7109375" style="173" customWidth="1"/>
    <col min="2306" max="2306" width="9.7109375" style="173" customWidth="1"/>
    <col min="2307" max="2307" width="42.85546875" style="173" customWidth="1"/>
    <col min="2308" max="2308" width="33" style="173" customWidth="1"/>
    <col min="2309" max="2309" width="18.7109375" style="173" customWidth="1"/>
    <col min="2310" max="2310" width="19.140625" style="173" customWidth="1"/>
    <col min="2311" max="2311" width="10.85546875" style="173" customWidth="1"/>
    <col min="2312" max="2312" width="12" style="173" customWidth="1"/>
    <col min="2313" max="2313" width="12.5703125" style="173" customWidth="1"/>
    <col min="2314" max="2314" width="16.140625" style="173" customWidth="1"/>
    <col min="2315" max="2315" width="5.5703125" style="173" customWidth="1"/>
    <col min="2316" max="2318" width="0" style="173" hidden="1" customWidth="1"/>
    <col min="2319" max="2319" width="5.7109375" style="173" customWidth="1"/>
    <col min="2320" max="2320" width="9.5703125" style="173" customWidth="1"/>
    <col min="2321" max="2321" width="10" style="173" customWidth="1"/>
    <col min="2322" max="2322" width="13.5703125" style="173" customWidth="1"/>
    <col min="2323" max="2323" width="18.85546875" style="173" customWidth="1"/>
    <col min="2324" max="2324" width="13.5703125" style="173" customWidth="1"/>
    <col min="2325" max="2325" width="18.85546875" style="173" customWidth="1"/>
    <col min="2326" max="2326" width="9.42578125" style="173" customWidth="1"/>
    <col min="2327" max="2327" width="9.5703125" style="173" customWidth="1"/>
    <col min="2328" max="2328" width="10" style="173" customWidth="1"/>
    <col min="2329" max="2329" width="13.5703125" style="173" customWidth="1"/>
    <col min="2330" max="2330" width="18.85546875" style="173" customWidth="1"/>
    <col min="2331" max="2331" width="13.5703125" style="173" customWidth="1"/>
    <col min="2332" max="2332" width="18.85546875" style="173" customWidth="1"/>
    <col min="2333" max="2333" width="5.7109375" style="173" customWidth="1"/>
    <col min="2334" max="2334" width="17.5703125" style="173" customWidth="1"/>
    <col min="2335" max="2335" width="14.28515625" style="173" customWidth="1"/>
    <col min="2336" max="2336" width="17.7109375" style="173" customWidth="1"/>
    <col min="2337" max="2337" width="7.140625" style="173" customWidth="1"/>
    <col min="2338" max="2338" width="14.42578125" style="173" customWidth="1"/>
    <col min="2339" max="2339" width="17.5703125" style="173" customWidth="1"/>
    <col min="2340" max="2340" width="14.42578125" style="173" customWidth="1"/>
    <col min="2341" max="2341" width="17.7109375" style="173" customWidth="1"/>
    <col min="2342" max="2560" width="9.140625" style="173"/>
    <col min="2561" max="2561" width="5.7109375" style="173" customWidth="1"/>
    <col min="2562" max="2562" width="9.7109375" style="173" customWidth="1"/>
    <col min="2563" max="2563" width="42.85546875" style="173" customWidth="1"/>
    <col min="2564" max="2564" width="33" style="173" customWidth="1"/>
    <col min="2565" max="2565" width="18.7109375" style="173" customWidth="1"/>
    <col min="2566" max="2566" width="19.140625" style="173" customWidth="1"/>
    <col min="2567" max="2567" width="10.85546875" style="173" customWidth="1"/>
    <col min="2568" max="2568" width="12" style="173" customWidth="1"/>
    <col min="2569" max="2569" width="12.5703125" style="173" customWidth="1"/>
    <col min="2570" max="2570" width="16.140625" style="173" customWidth="1"/>
    <col min="2571" max="2571" width="5.5703125" style="173" customWidth="1"/>
    <col min="2572" max="2574" width="0" style="173" hidden="1" customWidth="1"/>
    <col min="2575" max="2575" width="5.7109375" style="173" customWidth="1"/>
    <col min="2576" max="2576" width="9.5703125" style="173" customWidth="1"/>
    <col min="2577" max="2577" width="10" style="173" customWidth="1"/>
    <col min="2578" max="2578" width="13.5703125" style="173" customWidth="1"/>
    <col min="2579" max="2579" width="18.85546875" style="173" customWidth="1"/>
    <col min="2580" max="2580" width="13.5703125" style="173" customWidth="1"/>
    <col min="2581" max="2581" width="18.85546875" style="173" customWidth="1"/>
    <col min="2582" max="2582" width="9.42578125" style="173" customWidth="1"/>
    <col min="2583" max="2583" width="9.5703125" style="173" customWidth="1"/>
    <col min="2584" max="2584" width="10" style="173" customWidth="1"/>
    <col min="2585" max="2585" width="13.5703125" style="173" customWidth="1"/>
    <col min="2586" max="2586" width="18.85546875" style="173" customWidth="1"/>
    <col min="2587" max="2587" width="13.5703125" style="173" customWidth="1"/>
    <col min="2588" max="2588" width="18.85546875" style="173" customWidth="1"/>
    <col min="2589" max="2589" width="5.7109375" style="173" customWidth="1"/>
    <col min="2590" max="2590" width="17.5703125" style="173" customWidth="1"/>
    <col min="2591" max="2591" width="14.28515625" style="173" customWidth="1"/>
    <col min="2592" max="2592" width="17.7109375" style="173" customWidth="1"/>
    <col min="2593" max="2593" width="7.140625" style="173" customWidth="1"/>
    <col min="2594" max="2594" width="14.42578125" style="173" customWidth="1"/>
    <col min="2595" max="2595" width="17.5703125" style="173" customWidth="1"/>
    <col min="2596" max="2596" width="14.42578125" style="173" customWidth="1"/>
    <col min="2597" max="2597" width="17.7109375" style="173" customWidth="1"/>
    <col min="2598" max="2816" width="9.140625" style="173"/>
    <col min="2817" max="2817" width="5.7109375" style="173" customWidth="1"/>
    <col min="2818" max="2818" width="9.7109375" style="173" customWidth="1"/>
    <col min="2819" max="2819" width="42.85546875" style="173" customWidth="1"/>
    <col min="2820" max="2820" width="33" style="173" customWidth="1"/>
    <col min="2821" max="2821" width="18.7109375" style="173" customWidth="1"/>
    <col min="2822" max="2822" width="19.140625" style="173" customWidth="1"/>
    <col min="2823" max="2823" width="10.85546875" style="173" customWidth="1"/>
    <col min="2824" max="2824" width="12" style="173" customWidth="1"/>
    <col min="2825" max="2825" width="12.5703125" style="173" customWidth="1"/>
    <col min="2826" max="2826" width="16.140625" style="173" customWidth="1"/>
    <col min="2827" max="2827" width="5.5703125" style="173" customWidth="1"/>
    <col min="2828" max="2830" width="0" style="173" hidden="1" customWidth="1"/>
    <col min="2831" max="2831" width="5.7109375" style="173" customWidth="1"/>
    <col min="2832" max="2832" width="9.5703125" style="173" customWidth="1"/>
    <col min="2833" max="2833" width="10" style="173" customWidth="1"/>
    <col min="2834" max="2834" width="13.5703125" style="173" customWidth="1"/>
    <col min="2835" max="2835" width="18.85546875" style="173" customWidth="1"/>
    <col min="2836" max="2836" width="13.5703125" style="173" customWidth="1"/>
    <col min="2837" max="2837" width="18.85546875" style="173" customWidth="1"/>
    <col min="2838" max="2838" width="9.42578125" style="173" customWidth="1"/>
    <col min="2839" max="2839" width="9.5703125" style="173" customWidth="1"/>
    <col min="2840" max="2840" width="10" style="173" customWidth="1"/>
    <col min="2841" max="2841" width="13.5703125" style="173" customWidth="1"/>
    <col min="2842" max="2842" width="18.85546875" style="173" customWidth="1"/>
    <col min="2843" max="2843" width="13.5703125" style="173" customWidth="1"/>
    <col min="2844" max="2844" width="18.85546875" style="173" customWidth="1"/>
    <col min="2845" max="2845" width="5.7109375" style="173" customWidth="1"/>
    <col min="2846" max="2846" width="17.5703125" style="173" customWidth="1"/>
    <col min="2847" max="2847" width="14.28515625" style="173" customWidth="1"/>
    <col min="2848" max="2848" width="17.7109375" style="173" customWidth="1"/>
    <col min="2849" max="2849" width="7.140625" style="173" customWidth="1"/>
    <col min="2850" max="2850" width="14.42578125" style="173" customWidth="1"/>
    <col min="2851" max="2851" width="17.5703125" style="173" customWidth="1"/>
    <col min="2852" max="2852" width="14.42578125" style="173" customWidth="1"/>
    <col min="2853" max="2853" width="17.7109375" style="173" customWidth="1"/>
    <col min="2854" max="3072" width="9.140625" style="173"/>
    <col min="3073" max="3073" width="5.7109375" style="173" customWidth="1"/>
    <col min="3074" max="3074" width="9.7109375" style="173" customWidth="1"/>
    <col min="3075" max="3075" width="42.85546875" style="173" customWidth="1"/>
    <col min="3076" max="3076" width="33" style="173" customWidth="1"/>
    <col min="3077" max="3077" width="18.7109375" style="173" customWidth="1"/>
    <col min="3078" max="3078" width="19.140625" style="173" customWidth="1"/>
    <col min="3079" max="3079" width="10.85546875" style="173" customWidth="1"/>
    <col min="3080" max="3080" width="12" style="173" customWidth="1"/>
    <col min="3081" max="3081" width="12.5703125" style="173" customWidth="1"/>
    <col min="3082" max="3082" width="16.140625" style="173" customWidth="1"/>
    <col min="3083" max="3083" width="5.5703125" style="173" customWidth="1"/>
    <col min="3084" max="3086" width="0" style="173" hidden="1" customWidth="1"/>
    <col min="3087" max="3087" width="5.7109375" style="173" customWidth="1"/>
    <col min="3088" max="3088" width="9.5703125" style="173" customWidth="1"/>
    <col min="3089" max="3089" width="10" style="173" customWidth="1"/>
    <col min="3090" max="3090" width="13.5703125" style="173" customWidth="1"/>
    <col min="3091" max="3091" width="18.85546875" style="173" customWidth="1"/>
    <col min="3092" max="3092" width="13.5703125" style="173" customWidth="1"/>
    <col min="3093" max="3093" width="18.85546875" style="173" customWidth="1"/>
    <col min="3094" max="3094" width="9.42578125" style="173" customWidth="1"/>
    <col min="3095" max="3095" width="9.5703125" style="173" customWidth="1"/>
    <col min="3096" max="3096" width="10" style="173" customWidth="1"/>
    <col min="3097" max="3097" width="13.5703125" style="173" customWidth="1"/>
    <col min="3098" max="3098" width="18.85546875" style="173" customWidth="1"/>
    <col min="3099" max="3099" width="13.5703125" style="173" customWidth="1"/>
    <col min="3100" max="3100" width="18.85546875" style="173" customWidth="1"/>
    <col min="3101" max="3101" width="5.7109375" style="173" customWidth="1"/>
    <col min="3102" max="3102" width="17.5703125" style="173" customWidth="1"/>
    <col min="3103" max="3103" width="14.28515625" style="173" customWidth="1"/>
    <col min="3104" max="3104" width="17.7109375" style="173" customWidth="1"/>
    <col min="3105" max="3105" width="7.140625" style="173" customWidth="1"/>
    <col min="3106" max="3106" width="14.42578125" style="173" customWidth="1"/>
    <col min="3107" max="3107" width="17.5703125" style="173" customWidth="1"/>
    <col min="3108" max="3108" width="14.42578125" style="173" customWidth="1"/>
    <col min="3109" max="3109" width="17.7109375" style="173" customWidth="1"/>
    <col min="3110" max="3328" width="9.140625" style="173"/>
    <col min="3329" max="3329" width="5.7109375" style="173" customWidth="1"/>
    <col min="3330" max="3330" width="9.7109375" style="173" customWidth="1"/>
    <col min="3331" max="3331" width="42.85546875" style="173" customWidth="1"/>
    <col min="3332" max="3332" width="33" style="173" customWidth="1"/>
    <col min="3333" max="3333" width="18.7109375" style="173" customWidth="1"/>
    <col min="3334" max="3334" width="19.140625" style="173" customWidth="1"/>
    <col min="3335" max="3335" width="10.85546875" style="173" customWidth="1"/>
    <col min="3336" max="3336" width="12" style="173" customWidth="1"/>
    <col min="3337" max="3337" width="12.5703125" style="173" customWidth="1"/>
    <col min="3338" max="3338" width="16.140625" style="173" customWidth="1"/>
    <col min="3339" max="3339" width="5.5703125" style="173" customWidth="1"/>
    <col min="3340" max="3342" width="0" style="173" hidden="1" customWidth="1"/>
    <col min="3343" max="3343" width="5.7109375" style="173" customWidth="1"/>
    <col min="3344" max="3344" width="9.5703125" style="173" customWidth="1"/>
    <col min="3345" max="3345" width="10" style="173" customWidth="1"/>
    <col min="3346" max="3346" width="13.5703125" style="173" customWidth="1"/>
    <col min="3347" max="3347" width="18.85546875" style="173" customWidth="1"/>
    <col min="3348" max="3348" width="13.5703125" style="173" customWidth="1"/>
    <col min="3349" max="3349" width="18.85546875" style="173" customWidth="1"/>
    <col min="3350" max="3350" width="9.42578125" style="173" customWidth="1"/>
    <col min="3351" max="3351" width="9.5703125" style="173" customWidth="1"/>
    <col min="3352" max="3352" width="10" style="173" customWidth="1"/>
    <col min="3353" max="3353" width="13.5703125" style="173" customWidth="1"/>
    <col min="3354" max="3354" width="18.85546875" style="173" customWidth="1"/>
    <col min="3355" max="3355" width="13.5703125" style="173" customWidth="1"/>
    <col min="3356" max="3356" width="18.85546875" style="173" customWidth="1"/>
    <col min="3357" max="3357" width="5.7109375" style="173" customWidth="1"/>
    <col min="3358" max="3358" width="17.5703125" style="173" customWidth="1"/>
    <col min="3359" max="3359" width="14.28515625" style="173" customWidth="1"/>
    <col min="3360" max="3360" width="17.7109375" style="173" customWidth="1"/>
    <col min="3361" max="3361" width="7.140625" style="173" customWidth="1"/>
    <col min="3362" max="3362" width="14.42578125" style="173" customWidth="1"/>
    <col min="3363" max="3363" width="17.5703125" style="173" customWidth="1"/>
    <col min="3364" max="3364" width="14.42578125" style="173" customWidth="1"/>
    <col min="3365" max="3365" width="17.7109375" style="173" customWidth="1"/>
    <col min="3366" max="3584" width="9.140625" style="173"/>
    <col min="3585" max="3585" width="5.7109375" style="173" customWidth="1"/>
    <col min="3586" max="3586" width="9.7109375" style="173" customWidth="1"/>
    <col min="3587" max="3587" width="42.85546875" style="173" customWidth="1"/>
    <col min="3588" max="3588" width="33" style="173" customWidth="1"/>
    <col min="3589" max="3589" width="18.7109375" style="173" customWidth="1"/>
    <col min="3590" max="3590" width="19.140625" style="173" customWidth="1"/>
    <col min="3591" max="3591" width="10.85546875" style="173" customWidth="1"/>
    <col min="3592" max="3592" width="12" style="173" customWidth="1"/>
    <col min="3593" max="3593" width="12.5703125" style="173" customWidth="1"/>
    <col min="3594" max="3594" width="16.140625" style="173" customWidth="1"/>
    <col min="3595" max="3595" width="5.5703125" style="173" customWidth="1"/>
    <col min="3596" max="3598" width="0" style="173" hidden="1" customWidth="1"/>
    <col min="3599" max="3599" width="5.7109375" style="173" customWidth="1"/>
    <col min="3600" max="3600" width="9.5703125" style="173" customWidth="1"/>
    <col min="3601" max="3601" width="10" style="173" customWidth="1"/>
    <col min="3602" max="3602" width="13.5703125" style="173" customWidth="1"/>
    <col min="3603" max="3603" width="18.85546875" style="173" customWidth="1"/>
    <col min="3604" max="3604" width="13.5703125" style="173" customWidth="1"/>
    <col min="3605" max="3605" width="18.85546875" style="173" customWidth="1"/>
    <col min="3606" max="3606" width="9.42578125" style="173" customWidth="1"/>
    <col min="3607" max="3607" width="9.5703125" style="173" customWidth="1"/>
    <col min="3608" max="3608" width="10" style="173" customWidth="1"/>
    <col min="3609" max="3609" width="13.5703125" style="173" customWidth="1"/>
    <col min="3610" max="3610" width="18.85546875" style="173" customWidth="1"/>
    <col min="3611" max="3611" width="13.5703125" style="173" customWidth="1"/>
    <col min="3612" max="3612" width="18.85546875" style="173" customWidth="1"/>
    <col min="3613" max="3613" width="5.7109375" style="173" customWidth="1"/>
    <col min="3614" max="3614" width="17.5703125" style="173" customWidth="1"/>
    <col min="3615" max="3615" width="14.28515625" style="173" customWidth="1"/>
    <col min="3616" max="3616" width="17.7109375" style="173" customWidth="1"/>
    <col min="3617" max="3617" width="7.140625" style="173" customWidth="1"/>
    <col min="3618" max="3618" width="14.42578125" style="173" customWidth="1"/>
    <col min="3619" max="3619" width="17.5703125" style="173" customWidth="1"/>
    <col min="3620" max="3620" width="14.42578125" style="173" customWidth="1"/>
    <col min="3621" max="3621" width="17.7109375" style="173" customWidth="1"/>
    <col min="3622" max="3840" width="9.140625" style="173"/>
    <col min="3841" max="3841" width="5.7109375" style="173" customWidth="1"/>
    <col min="3842" max="3842" width="9.7109375" style="173" customWidth="1"/>
    <col min="3843" max="3843" width="42.85546875" style="173" customWidth="1"/>
    <col min="3844" max="3844" width="33" style="173" customWidth="1"/>
    <col min="3845" max="3845" width="18.7109375" style="173" customWidth="1"/>
    <col min="3846" max="3846" width="19.140625" style="173" customWidth="1"/>
    <col min="3847" max="3847" width="10.85546875" style="173" customWidth="1"/>
    <col min="3848" max="3848" width="12" style="173" customWidth="1"/>
    <col min="3849" max="3849" width="12.5703125" style="173" customWidth="1"/>
    <col min="3850" max="3850" width="16.140625" style="173" customWidth="1"/>
    <col min="3851" max="3851" width="5.5703125" style="173" customWidth="1"/>
    <col min="3852" max="3854" width="0" style="173" hidden="1" customWidth="1"/>
    <col min="3855" max="3855" width="5.7109375" style="173" customWidth="1"/>
    <col min="3856" max="3856" width="9.5703125" style="173" customWidth="1"/>
    <col min="3857" max="3857" width="10" style="173" customWidth="1"/>
    <col min="3858" max="3858" width="13.5703125" style="173" customWidth="1"/>
    <col min="3859" max="3859" width="18.85546875" style="173" customWidth="1"/>
    <col min="3860" max="3860" width="13.5703125" style="173" customWidth="1"/>
    <col min="3861" max="3861" width="18.85546875" style="173" customWidth="1"/>
    <col min="3862" max="3862" width="9.42578125" style="173" customWidth="1"/>
    <col min="3863" max="3863" width="9.5703125" style="173" customWidth="1"/>
    <col min="3864" max="3864" width="10" style="173" customWidth="1"/>
    <col min="3865" max="3865" width="13.5703125" style="173" customWidth="1"/>
    <col min="3866" max="3866" width="18.85546875" style="173" customWidth="1"/>
    <col min="3867" max="3867" width="13.5703125" style="173" customWidth="1"/>
    <col min="3868" max="3868" width="18.85546875" style="173" customWidth="1"/>
    <col min="3869" max="3869" width="5.7109375" style="173" customWidth="1"/>
    <col min="3870" max="3870" width="17.5703125" style="173" customWidth="1"/>
    <col min="3871" max="3871" width="14.28515625" style="173" customWidth="1"/>
    <col min="3872" max="3872" width="17.7109375" style="173" customWidth="1"/>
    <col min="3873" max="3873" width="7.140625" style="173" customWidth="1"/>
    <col min="3874" max="3874" width="14.42578125" style="173" customWidth="1"/>
    <col min="3875" max="3875" width="17.5703125" style="173" customWidth="1"/>
    <col min="3876" max="3876" width="14.42578125" style="173" customWidth="1"/>
    <col min="3877" max="3877" width="17.7109375" style="173" customWidth="1"/>
    <col min="3878" max="4096" width="9.140625" style="173"/>
    <col min="4097" max="4097" width="5.7109375" style="173" customWidth="1"/>
    <col min="4098" max="4098" width="9.7109375" style="173" customWidth="1"/>
    <col min="4099" max="4099" width="42.85546875" style="173" customWidth="1"/>
    <col min="4100" max="4100" width="33" style="173" customWidth="1"/>
    <col min="4101" max="4101" width="18.7109375" style="173" customWidth="1"/>
    <col min="4102" max="4102" width="19.140625" style="173" customWidth="1"/>
    <col min="4103" max="4103" width="10.85546875" style="173" customWidth="1"/>
    <col min="4104" max="4104" width="12" style="173" customWidth="1"/>
    <col min="4105" max="4105" width="12.5703125" style="173" customWidth="1"/>
    <col min="4106" max="4106" width="16.140625" style="173" customWidth="1"/>
    <col min="4107" max="4107" width="5.5703125" style="173" customWidth="1"/>
    <col min="4108" max="4110" width="0" style="173" hidden="1" customWidth="1"/>
    <col min="4111" max="4111" width="5.7109375" style="173" customWidth="1"/>
    <col min="4112" max="4112" width="9.5703125" style="173" customWidth="1"/>
    <col min="4113" max="4113" width="10" style="173" customWidth="1"/>
    <col min="4114" max="4114" width="13.5703125" style="173" customWidth="1"/>
    <col min="4115" max="4115" width="18.85546875" style="173" customWidth="1"/>
    <col min="4116" max="4116" width="13.5703125" style="173" customWidth="1"/>
    <col min="4117" max="4117" width="18.85546875" style="173" customWidth="1"/>
    <col min="4118" max="4118" width="9.42578125" style="173" customWidth="1"/>
    <col min="4119" max="4119" width="9.5703125" style="173" customWidth="1"/>
    <col min="4120" max="4120" width="10" style="173" customWidth="1"/>
    <col min="4121" max="4121" width="13.5703125" style="173" customWidth="1"/>
    <col min="4122" max="4122" width="18.85546875" style="173" customWidth="1"/>
    <col min="4123" max="4123" width="13.5703125" style="173" customWidth="1"/>
    <col min="4124" max="4124" width="18.85546875" style="173" customWidth="1"/>
    <col min="4125" max="4125" width="5.7109375" style="173" customWidth="1"/>
    <col min="4126" max="4126" width="17.5703125" style="173" customWidth="1"/>
    <col min="4127" max="4127" width="14.28515625" style="173" customWidth="1"/>
    <col min="4128" max="4128" width="17.7109375" style="173" customWidth="1"/>
    <col min="4129" max="4129" width="7.140625" style="173" customWidth="1"/>
    <col min="4130" max="4130" width="14.42578125" style="173" customWidth="1"/>
    <col min="4131" max="4131" width="17.5703125" style="173" customWidth="1"/>
    <col min="4132" max="4132" width="14.42578125" style="173" customWidth="1"/>
    <col min="4133" max="4133" width="17.7109375" style="173" customWidth="1"/>
    <col min="4134" max="4352" width="9.140625" style="173"/>
    <col min="4353" max="4353" width="5.7109375" style="173" customWidth="1"/>
    <col min="4354" max="4354" width="9.7109375" style="173" customWidth="1"/>
    <col min="4355" max="4355" width="42.85546875" style="173" customWidth="1"/>
    <col min="4356" max="4356" width="33" style="173" customWidth="1"/>
    <col min="4357" max="4357" width="18.7109375" style="173" customWidth="1"/>
    <col min="4358" max="4358" width="19.140625" style="173" customWidth="1"/>
    <col min="4359" max="4359" width="10.85546875" style="173" customWidth="1"/>
    <col min="4360" max="4360" width="12" style="173" customWidth="1"/>
    <col min="4361" max="4361" width="12.5703125" style="173" customWidth="1"/>
    <col min="4362" max="4362" width="16.140625" style="173" customWidth="1"/>
    <col min="4363" max="4363" width="5.5703125" style="173" customWidth="1"/>
    <col min="4364" max="4366" width="0" style="173" hidden="1" customWidth="1"/>
    <col min="4367" max="4367" width="5.7109375" style="173" customWidth="1"/>
    <col min="4368" max="4368" width="9.5703125" style="173" customWidth="1"/>
    <col min="4369" max="4369" width="10" style="173" customWidth="1"/>
    <col min="4370" max="4370" width="13.5703125" style="173" customWidth="1"/>
    <col min="4371" max="4371" width="18.85546875" style="173" customWidth="1"/>
    <col min="4372" max="4372" width="13.5703125" style="173" customWidth="1"/>
    <col min="4373" max="4373" width="18.85546875" style="173" customWidth="1"/>
    <col min="4374" max="4374" width="9.42578125" style="173" customWidth="1"/>
    <col min="4375" max="4375" width="9.5703125" style="173" customWidth="1"/>
    <col min="4376" max="4376" width="10" style="173" customWidth="1"/>
    <col min="4377" max="4377" width="13.5703125" style="173" customWidth="1"/>
    <col min="4378" max="4378" width="18.85546875" style="173" customWidth="1"/>
    <col min="4379" max="4379" width="13.5703125" style="173" customWidth="1"/>
    <col min="4380" max="4380" width="18.85546875" style="173" customWidth="1"/>
    <col min="4381" max="4381" width="5.7109375" style="173" customWidth="1"/>
    <col min="4382" max="4382" width="17.5703125" style="173" customWidth="1"/>
    <col min="4383" max="4383" width="14.28515625" style="173" customWidth="1"/>
    <col min="4384" max="4384" width="17.7109375" style="173" customWidth="1"/>
    <col min="4385" max="4385" width="7.140625" style="173" customWidth="1"/>
    <col min="4386" max="4386" width="14.42578125" style="173" customWidth="1"/>
    <col min="4387" max="4387" width="17.5703125" style="173" customWidth="1"/>
    <col min="4388" max="4388" width="14.42578125" style="173" customWidth="1"/>
    <col min="4389" max="4389" width="17.7109375" style="173" customWidth="1"/>
    <col min="4390" max="4608" width="9.140625" style="173"/>
    <col min="4609" max="4609" width="5.7109375" style="173" customWidth="1"/>
    <col min="4610" max="4610" width="9.7109375" style="173" customWidth="1"/>
    <col min="4611" max="4611" width="42.85546875" style="173" customWidth="1"/>
    <col min="4612" max="4612" width="33" style="173" customWidth="1"/>
    <col min="4613" max="4613" width="18.7109375" style="173" customWidth="1"/>
    <col min="4614" max="4614" width="19.140625" style="173" customWidth="1"/>
    <col min="4615" max="4615" width="10.85546875" style="173" customWidth="1"/>
    <col min="4616" max="4616" width="12" style="173" customWidth="1"/>
    <col min="4617" max="4617" width="12.5703125" style="173" customWidth="1"/>
    <col min="4618" max="4618" width="16.140625" style="173" customWidth="1"/>
    <col min="4619" max="4619" width="5.5703125" style="173" customWidth="1"/>
    <col min="4620" max="4622" width="0" style="173" hidden="1" customWidth="1"/>
    <col min="4623" max="4623" width="5.7109375" style="173" customWidth="1"/>
    <col min="4624" max="4624" width="9.5703125" style="173" customWidth="1"/>
    <col min="4625" max="4625" width="10" style="173" customWidth="1"/>
    <col min="4626" max="4626" width="13.5703125" style="173" customWidth="1"/>
    <col min="4627" max="4627" width="18.85546875" style="173" customWidth="1"/>
    <col min="4628" max="4628" width="13.5703125" style="173" customWidth="1"/>
    <col min="4629" max="4629" width="18.85546875" style="173" customWidth="1"/>
    <col min="4630" max="4630" width="9.42578125" style="173" customWidth="1"/>
    <col min="4631" max="4631" width="9.5703125" style="173" customWidth="1"/>
    <col min="4632" max="4632" width="10" style="173" customWidth="1"/>
    <col min="4633" max="4633" width="13.5703125" style="173" customWidth="1"/>
    <col min="4634" max="4634" width="18.85546875" style="173" customWidth="1"/>
    <col min="4635" max="4635" width="13.5703125" style="173" customWidth="1"/>
    <col min="4636" max="4636" width="18.85546875" style="173" customWidth="1"/>
    <col min="4637" max="4637" width="5.7109375" style="173" customWidth="1"/>
    <col min="4638" max="4638" width="17.5703125" style="173" customWidth="1"/>
    <col min="4639" max="4639" width="14.28515625" style="173" customWidth="1"/>
    <col min="4640" max="4640" width="17.7109375" style="173" customWidth="1"/>
    <col min="4641" max="4641" width="7.140625" style="173" customWidth="1"/>
    <col min="4642" max="4642" width="14.42578125" style="173" customWidth="1"/>
    <col min="4643" max="4643" width="17.5703125" style="173" customWidth="1"/>
    <col min="4644" max="4644" width="14.42578125" style="173" customWidth="1"/>
    <col min="4645" max="4645" width="17.7109375" style="173" customWidth="1"/>
    <col min="4646" max="4864" width="9.140625" style="173"/>
    <col min="4865" max="4865" width="5.7109375" style="173" customWidth="1"/>
    <col min="4866" max="4866" width="9.7109375" style="173" customWidth="1"/>
    <col min="4867" max="4867" width="42.85546875" style="173" customWidth="1"/>
    <col min="4868" max="4868" width="33" style="173" customWidth="1"/>
    <col min="4869" max="4869" width="18.7109375" style="173" customWidth="1"/>
    <col min="4870" max="4870" width="19.140625" style="173" customWidth="1"/>
    <col min="4871" max="4871" width="10.85546875" style="173" customWidth="1"/>
    <col min="4872" max="4872" width="12" style="173" customWidth="1"/>
    <col min="4873" max="4873" width="12.5703125" style="173" customWidth="1"/>
    <col min="4874" max="4874" width="16.140625" style="173" customWidth="1"/>
    <col min="4875" max="4875" width="5.5703125" style="173" customWidth="1"/>
    <col min="4876" max="4878" width="0" style="173" hidden="1" customWidth="1"/>
    <col min="4879" max="4879" width="5.7109375" style="173" customWidth="1"/>
    <col min="4880" max="4880" width="9.5703125" style="173" customWidth="1"/>
    <col min="4881" max="4881" width="10" style="173" customWidth="1"/>
    <col min="4882" max="4882" width="13.5703125" style="173" customWidth="1"/>
    <col min="4883" max="4883" width="18.85546875" style="173" customWidth="1"/>
    <col min="4884" max="4884" width="13.5703125" style="173" customWidth="1"/>
    <col min="4885" max="4885" width="18.85546875" style="173" customWidth="1"/>
    <col min="4886" max="4886" width="9.42578125" style="173" customWidth="1"/>
    <col min="4887" max="4887" width="9.5703125" style="173" customWidth="1"/>
    <col min="4888" max="4888" width="10" style="173" customWidth="1"/>
    <col min="4889" max="4889" width="13.5703125" style="173" customWidth="1"/>
    <col min="4890" max="4890" width="18.85546875" style="173" customWidth="1"/>
    <col min="4891" max="4891" width="13.5703125" style="173" customWidth="1"/>
    <col min="4892" max="4892" width="18.85546875" style="173" customWidth="1"/>
    <col min="4893" max="4893" width="5.7109375" style="173" customWidth="1"/>
    <col min="4894" max="4894" width="17.5703125" style="173" customWidth="1"/>
    <col min="4895" max="4895" width="14.28515625" style="173" customWidth="1"/>
    <col min="4896" max="4896" width="17.7109375" style="173" customWidth="1"/>
    <col min="4897" max="4897" width="7.140625" style="173" customWidth="1"/>
    <col min="4898" max="4898" width="14.42578125" style="173" customWidth="1"/>
    <col min="4899" max="4899" width="17.5703125" style="173" customWidth="1"/>
    <col min="4900" max="4900" width="14.42578125" style="173" customWidth="1"/>
    <col min="4901" max="4901" width="17.7109375" style="173" customWidth="1"/>
    <col min="4902" max="5120" width="9.140625" style="173"/>
    <col min="5121" max="5121" width="5.7109375" style="173" customWidth="1"/>
    <col min="5122" max="5122" width="9.7109375" style="173" customWidth="1"/>
    <col min="5123" max="5123" width="42.85546875" style="173" customWidth="1"/>
    <col min="5124" max="5124" width="33" style="173" customWidth="1"/>
    <col min="5125" max="5125" width="18.7109375" style="173" customWidth="1"/>
    <col min="5126" max="5126" width="19.140625" style="173" customWidth="1"/>
    <col min="5127" max="5127" width="10.85546875" style="173" customWidth="1"/>
    <col min="5128" max="5128" width="12" style="173" customWidth="1"/>
    <col min="5129" max="5129" width="12.5703125" style="173" customWidth="1"/>
    <col min="5130" max="5130" width="16.140625" style="173" customWidth="1"/>
    <col min="5131" max="5131" width="5.5703125" style="173" customWidth="1"/>
    <col min="5132" max="5134" width="0" style="173" hidden="1" customWidth="1"/>
    <col min="5135" max="5135" width="5.7109375" style="173" customWidth="1"/>
    <col min="5136" max="5136" width="9.5703125" style="173" customWidth="1"/>
    <col min="5137" max="5137" width="10" style="173" customWidth="1"/>
    <col min="5138" max="5138" width="13.5703125" style="173" customWidth="1"/>
    <col min="5139" max="5139" width="18.85546875" style="173" customWidth="1"/>
    <col min="5140" max="5140" width="13.5703125" style="173" customWidth="1"/>
    <col min="5141" max="5141" width="18.85546875" style="173" customWidth="1"/>
    <col min="5142" max="5142" width="9.42578125" style="173" customWidth="1"/>
    <col min="5143" max="5143" width="9.5703125" style="173" customWidth="1"/>
    <col min="5144" max="5144" width="10" style="173" customWidth="1"/>
    <col min="5145" max="5145" width="13.5703125" style="173" customWidth="1"/>
    <col min="5146" max="5146" width="18.85546875" style="173" customWidth="1"/>
    <col min="5147" max="5147" width="13.5703125" style="173" customWidth="1"/>
    <col min="5148" max="5148" width="18.85546875" style="173" customWidth="1"/>
    <col min="5149" max="5149" width="5.7109375" style="173" customWidth="1"/>
    <col min="5150" max="5150" width="17.5703125" style="173" customWidth="1"/>
    <col min="5151" max="5151" width="14.28515625" style="173" customWidth="1"/>
    <col min="5152" max="5152" width="17.7109375" style="173" customWidth="1"/>
    <col min="5153" max="5153" width="7.140625" style="173" customWidth="1"/>
    <col min="5154" max="5154" width="14.42578125" style="173" customWidth="1"/>
    <col min="5155" max="5155" width="17.5703125" style="173" customWidth="1"/>
    <col min="5156" max="5156" width="14.42578125" style="173" customWidth="1"/>
    <col min="5157" max="5157" width="17.7109375" style="173" customWidth="1"/>
    <col min="5158" max="5376" width="9.140625" style="173"/>
    <col min="5377" max="5377" width="5.7109375" style="173" customWidth="1"/>
    <col min="5378" max="5378" width="9.7109375" style="173" customWidth="1"/>
    <col min="5379" max="5379" width="42.85546875" style="173" customWidth="1"/>
    <col min="5380" max="5380" width="33" style="173" customWidth="1"/>
    <col min="5381" max="5381" width="18.7109375" style="173" customWidth="1"/>
    <col min="5382" max="5382" width="19.140625" style="173" customWidth="1"/>
    <col min="5383" max="5383" width="10.85546875" style="173" customWidth="1"/>
    <col min="5384" max="5384" width="12" style="173" customWidth="1"/>
    <col min="5385" max="5385" width="12.5703125" style="173" customWidth="1"/>
    <col min="5386" max="5386" width="16.140625" style="173" customWidth="1"/>
    <col min="5387" max="5387" width="5.5703125" style="173" customWidth="1"/>
    <col min="5388" max="5390" width="0" style="173" hidden="1" customWidth="1"/>
    <col min="5391" max="5391" width="5.7109375" style="173" customWidth="1"/>
    <col min="5392" max="5392" width="9.5703125" style="173" customWidth="1"/>
    <col min="5393" max="5393" width="10" style="173" customWidth="1"/>
    <col min="5394" max="5394" width="13.5703125" style="173" customWidth="1"/>
    <col min="5395" max="5395" width="18.85546875" style="173" customWidth="1"/>
    <col min="5396" max="5396" width="13.5703125" style="173" customWidth="1"/>
    <col min="5397" max="5397" width="18.85546875" style="173" customWidth="1"/>
    <col min="5398" max="5398" width="9.42578125" style="173" customWidth="1"/>
    <col min="5399" max="5399" width="9.5703125" style="173" customWidth="1"/>
    <col min="5400" max="5400" width="10" style="173" customWidth="1"/>
    <col min="5401" max="5401" width="13.5703125" style="173" customWidth="1"/>
    <col min="5402" max="5402" width="18.85546875" style="173" customWidth="1"/>
    <col min="5403" max="5403" width="13.5703125" style="173" customWidth="1"/>
    <col min="5404" max="5404" width="18.85546875" style="173" customWidth="1"/>
    <col min="5405" max="5405" width="5.7109375" style="173" customWidth="1"/>
    <col min="5406" max="5406" width="17.5703125" style="173" customWidth="1"/>
    <col min="5407" max="5407" width="14.28515625" style="173" customWidth="1"/>
    <col min="5408" max="5408" width="17.7109375" style="173" customWidth="1"/>
    <col min="5409" max="5409" width="7.140625" style="173" customWidth="1"/>
    <col min="5410" max="5410" width="14.42578125" style="173" customWidth="1"/>
    <col min="5411" max="5411" width="17.5703125" style="173" customWidth="1"/>
    <col min="5412" max="5412" width="14.42578125" style="173" customWidth="1"/>
    <col min="5413" max="5413" width="17.7109375" style="173" customWidth="1"/>
    <col min="5414" max="5632" width="9.140625" style="173"/>
    <col min="5633" max="5633" width="5.7109375" style="173" customWidth="1"/>
    <col min="5634" max="5634" width="9.7109375" style="173" customWidth="1"/>
    <col min="5635" max="5635" width="42.85546875" style="173" customWidth="1"/>
    <col min="5636" max="5636" width="33" style="173" customWidth="1"/>
    <col min="5637" max="5637" width="18.7109375" style="173" customWidth="1"/>
    <col min="5638" max="5638" width="19.140625" style="173" customWidth="1"/>
    <col min="5639" max="5639" width="10.85546875" style="173" customWidth="1"/>
    <col min="5640" max="5640" width="12" style="173" customWidth="1"/>
    <col min="5641" max="5641" width="12.5703125" style="173" customWidth="1"/>
    <col min="5642" max="5642" width="16.140625" style="173" customWidth="1"/>
    <col min="5643" max="5643" width="5.5703125" style="173" customWidth="1"/>
    <col min="5644" max="5646" width="0" style="173" hidden="1" customWidth="1"/>
    <col min="5647" max="5647" width="5.7109375" style="173" customWidth="1"/>
    <col min="5648" max="5648" width="9.5703125" style="173" customWidth="1"/>
    <col min="5649" max="5649" width="10" style="173" customWidth="1"/>
    <col min="5650" max="5650" width="13.5703125" style="173" customWidth="1"/>
    <col min="5651" max="5651" width="18.85546875" style="173" customWidth="1"/>
    <col min="5652" max="5652" width="13.5703125" style="173" customWidth="1"/>
    <col min="5653" max="5653" width="18.85546875" style="173" customWidth="1"/>
    <col min="5654" max="5654" width="9.42578125" style="173" customWidth="1"/>
    <col min="5655" max="5655" width="9.5703125" style="173" customWidth="1"/>
    <col min="5656" max="5656" width="10" style="173" customWidth="1"/>
    <col min="5657" max="5657" width="13.5703125" style="173" customWidth="1"/>
    <col min="5658" max="5658" width="18.85546875" style="173" customWidth="1"/>
    <col min="5659" max="5659" width="13.5703125" style="173" customWidth="1"/>
    <col min="5660" max="5660" width="18.85546875" style="173" customWidth="1"/>
    <col min="5661" max="5661" width="5.7109375" style="173" customWidth="1"/>
    <col min="5662" max="5662" width="17.5703125" style="173" customWidth="1"/>
    <col min="5663" max="5663" width="14.28515625" style="173" customWidth="1"/>
    <col min="5664" max="5664" width="17.7109375" style="173" customWidth="1"/>
    <col min="5665" max="5665" width="7.140625" style="173" customWidth="1"/>
    <col min="5666" max="5666" width="14.42578125" style="173" customWidth="1"/>
    <col min="5667" max="5667" width="17.5703125" style="173" customWidth="1"/>
    <col min="5668" max="5668" width="14.42578125" style="173" customWidth="1"/>
    <col min="5669" max="5669" width="17.7109375" style="173" customWidth="1"/>
    <col min="5670" max="5888" width="9.140625" style="173"/>
    <col min="5889" max="5889" width="5.7109375" style="173" customWidth="1"/>
    <col min="5890" max="5890" width="9.7109375" style="173" customWidth="1"/>
    <col min="5891" max="5891" width="42.85546875" style="173" customWidth="1"/>
    <col min="5892" max="5892" width="33" style="173" customWidth="1"/>
    <col min="5893" max="5893" width="18.7109375" style="173" customWidth="1"/>
    <col min="5894" max="5894" width="19.140625" style="173" customWidth="1"/>
    <col min="5895" max="5895" width="10.85546875" style="173" customWidth="1"/>
    <col min="5896" max="5896" width="12" style="173" customWidth="1"/>
    <col min="5897" max="5897" width="12.5703125" style="173" customWidth="1"/>
    <col min="5898" max="5898" width="16.140625" style="173" customWidth="1"/>
    <col min="5899" max="5899" width="5.5703125" style="173" customWidth="1"/>
    <col min="5900" max="5902" width="0" style="173" hidden="1" customWidth="1"/>
    <col min="5903" max="5903" width="5.7109375" style="173" customWidth="1"/>
    <col min="5904" max="5904" width="9.5703125" style="173" customWidth="1"/>
    <col min="5905" max="5905" width="10" style="173" customWidth="1"/>
    <col min="5906" max="5906" width="13.5703125" style="173" customWidth="1"/>
    <col min="5907" max="5907" width="18.85546875" style="173" customWidth="1"/>
    <col min="5908" max="5908" width="13.5703125" style="173" customWidth="1"/>
    <col min="5909" max="5909" width="18.85546875" style="173" customWidth="1"/>
    <col min="5910" max="5910" width="9.42578125" style="173" customWidth="1"/>
    <col min="5911" max="5911" width="9.5703125" style="173" customWidth="1"/>
    <col min="5912" max="5912" width="10" style="173" customWidth="1"/>
    <col min="5913" max="5913" width="13.5703125" style="173" customWidth="1"/>
    <col min="5914" max="5914" width="18.85546875" style="173" customWidth="1"/>
    <col min="5915" max="5915" width="13.5703125" style="173" customWidth="1"/>
    <col min="5916" max="5916" width="18.85546875" style="173" customWidth="1"/>
    <col min="5917" max="5917" width="5.7109375" style="173" customWidth="1"/>
    <col min="5918" max="5918" width="17.5703125" style="173" customWidth="1"/>
    <col min="5919" max="5919" width="14.28515625" style="173" customWidth="1"/>
    <col min="5920" max="5920" width="17.7109375" style="173" customWidth="1"/>
    <col min="5921" max="5921" width="7.140625" style="173" customWidth="1"/>
    <col min="5922" max="5922" width="14.42578125" style="173" customWidth="1"/>
    <col min="5923" max="5923" width="17.5703125" style="173" customWidth="1"/>
    <col min="5924" max="5924" width="14.42578125" style="173" customWidth="1"/>
    <col min="5925" max="5925" width="17.7109375" style="173" customWidth="1"/>
    <col min="5926" max="6144" width="9.140625" style="173"/>
    <col min="6145" max="6145" width="5.7109375" style="173" customWidth="1"/>
    <col min="6146" max="6146" width="9.7109375" style="173" customWidth="1"/>
    <col min="6147" max="6147" width="42.85546875" style="173" customWidth="1"/>
    <col min="6148" max="6148" width="33" style="173" customWidth="1"/>
    <col min="6149" max="6149" width="18.7109375" style="173" customWidth="1"/>
    <col min="6150" max="6150" width="19.140625" style="173" customWidth="1"/>
    <col min="6151" max="6151" width="10.85546875" style="173" customWidth="1"/>
    <col min="6152" max="6152" width="12" style="173" customWidth="1"/>
    <col min="6153" max="6153" width="12.5703125" style="173" customWidth="1"/>
    <col min="6154" max="6154" width="16.140625" style="173" customWidth="1"/>
    <col min="6155" max="6155" width="5.5703125" style="173" customWidth="1"/>
    <col min="6156" max="6158" width="0" style="173" hidden="1" customWidth="1"/>
    <col min="6159" max="6159" width="5.7109375" style="173" customWidth="1"/>
    <col min="6160" max="6160" width="9.5703125" style="173" customWidth="1"/>
    <col min="6161" max="6161" width="10" style="173" customWidth="1"/>
    <col min="6162" max="6162" width="13.5703125" style="173" customWidth="1"/>
    <col min="6163" max="6163" width="18.85546875" style="173" customWidth="1"/>
    <col min="6164" max="6164" width="13.5703125" style="173" customWidth="1"/>
    <col min="6165" max="6165" width="18.85546875" style="173" customWidth="1"/>
    <col min="6166" max="6166" width="9.42578125" style="173" customWidth="1"/>
    <col min="6167" max="6167" width="9.5703125" style="173" customWidth="1"/>
    <col min="6168" max="6168" width="10" style="173" customWidth="1"/>
    <col min="6169" max="6169" width="13.5703125" style="173" customWidth="1"/>
    <col min="6170" max="6170" width="18.85546875" style="173" customWidth="1"/>
    <col min="6171" max="6171" width="13.5703125" style="173" customWidth="1"/>
    <col min="6172" max="6172" width="18.85546875" style="173" customWidth="1"/>
    <col min="6173" max="6173" width="5.7109375" style="173" customWidth="1"/>
    <col min="6174" max="6174" width="17.5703125" style="173" customWidth="1"/>
    <col min="6175" max="6175" width="14.28515625" style="173" customWidth="1"/>
    <col min="6176" max="6176" width="17.7109375" style="173" customWidth="1"/>
    <col min="6177" max="6177" width="7.140625" style="173" customWidth="1"/>
    <col min="6178" max="6178" width="14.42578125" style="173" customWidth="1"/>
    <col min="6179" max="6179" width="17.5703125" style="173" customWidth="1"/>
    <col min="6180" max="6180" width="14.42578125" style="173" customWidth="1"/>
    <col min="6181" max="6181" width="17.7109375" style="173" customWidth="1"/>
    <col min="6182" max="6400" width="9.140625" style="173"/>
    <col min="6401" max="6401" width="5.7109375" style="173" customWidth="1"/>
    <col min="6402" max="6402" width="9.7109375" style="173" customWidth="1"/>
    <col min="6403" max="6403" width="42.85546875" style="173" customWidth="1"/>
    <col min="6404" max="6404" width="33" style="173" customWidth="1"/>
    <col min="6405" max="6405" width="18.7109375" style="173" customWidth="1"/>
    <col min="6406" max="6406" width="19.140625" style="173" customWidth="1"/>
    <col min="6407" max="6407" width="10.85546875" style="173" customWidth="1"/>
    <col min="6408" max="6408" width="12" style="173" customWidth="1"/>
    <col min="6409" max="6409" width="12.5703125" style="173" customWidth="1"/>
    <col min="6410" max="6410" width="16.140625" style="173" customWidth="1"/>
    <col min="6411" max="6411" width="5.5703125" style="173" customWidth="1"/>
    <col min="6412" max="6414" width="0" style="173" hidden="1" customWidth="1"/>
    <col min="6415" max="6415" width="5.7109375" style="173" customWidth="1"/>
    <col min="6416" max="6416" width="9.5703125" style="173" customWidth="1"/>
    <col min="6417" max="6417" width="10" style="173" customWidth="1"/>
    <col min="6418" max="6418" width="13.5703125" style="173" customWidth="1"/>
    <col min="6419" max="6419" width="18.85546875" style="173" customWidth="1"/>
    <col min="6420" max="6420" width="13.5703125" style="173" customWidth="1"/>
    <col min="6421" max="6421" width="18.85546875" style="173" customWidth="1"/>
    <col min="6422" max="6422" width="9.42578125" style="173" customWidth="1"/>
    <col min="6423" max="6423" width="9.5703125" style="173" customWidth="1"/>
    <col min="6424" max="6424" width="10" style="173" customWidth="1"/>
    <col min="6425" max="6425" width="13.5703125" style="173" customWidth="1"/>
    <col min="6426" max="6426" width="18.85546875" style="173" customWidth="1"/>
    <col min="6427" max="6427" width="13.5703125" style="173" customWidth="1"/>
    <col min="6428" max="6428" width="18.85546875" style="173" customWidth="1"/>
    <col min="6429" max="6429" width="5.7109375" style="173" customWidth="1"/>
    <col min="6430" max="6430" width="17.5703125" style="173" customWidth="1"/>
    <col min="6431" max="6431" width="14.28515625" style="173" customWidth="1"/>
    <col min="6432" max="6432" width="17.7109375" style="173" customWidth="1"/>
    <col min="6433" max="6433" width="7.140625" style="173" customWidth="1"/>
    <col min="6434" max="6434" width="14.42578125" style="173" customWidth="1"/>
    <col min="6435" max="6435" width="17.5703125" style="173" customWidth="1"/>
    <col min="6436" max="6436" width="14.42578125" style="173" customWidth="1"/>
    <col min="6437" max="6437" width="17.7109375" style="173" customWidth="1"/>
    <col min="6438" max="6656" width="9.140625" style="173"/>
    <col min="6657" max="6657" width="5.7109375" style="173" customWidth="1"/>
    <col min="6658" max="6658" width="9.7109375" style="173" customWidth="1"/>
    <col min="6659" max="6659" width="42.85546875" style="173" customWidth="1"/>
    <col min="6660" max="6660" width="33" style="173" customWidth="1"/>
    <col min="6661" max="6661" width="18.7109375" style="173" customWidth="1"/>
    <col min="6662" max="6662" width="19.140625" style="173" customWidth="1"/>
    <col min="6663" max="6663" width="10.85546875" style="173" customWidth="1"/>
    <col min="6664" max="6664" width="12" style="173" customWidth="1"/>
    <col min="6665" max="6665" width="12.5703125" style="173" customWidth="1"/>
    <col min="6666" max="6666" width="16.140625" style="173" customWidth="1"/>
    <col min="6667" max="6667" width="5.5703125" style="173" customWidth="1"/>
    <col min="6668" max="6670" width="0" style="173" hidden="1" customWidth="1"/>
    <col min="6671" max="6671" width="5.7109375" style="173" customWidth="1"/>
    <col min="6672" max="6672" width="9.5703125" style="173" customWidth="1"/>
    <col min="6673" max="6673" width="10" style="173" customWidth="1"/>
    <col min="6674" max="6674" width="13.5703125" style="173" customWidth="1"/>
    <col min="6675" max="6675" width="18.85546875" style="173" customWidth="1"/>
    <col min="6676" max="6676" width="13.5703125" style="173" customWidth="1"/>
    <col min="6677" max="6677" width="18.85546875" style="173" customWidth="1"/>
    <col min="6678" max="6678" width="9.42578125" style="173" customWidth="1"/>
    <col min="6679" max="6679" width="9.5703125" style="173" customWidth="1"/>
    <col min="6680" max="6680" width="10" style="173" customWidth="1"/>
    <col min="6681" max="6681" width="13.5703125" style="173" customWidth="1"/>
    <col min="6682" max="6682" width="18.85546875" style="173" customWidth="1"/>
    <col min="6683" max="6683" width="13.5703125" style="173" customWidth="1"/>
    <col min="6684" max="6684" width="18.85546875" style="173" customWidth="1"/>
    <col min="6685" max="6685" width="5.7109375" style="173" customWidth="1"/>
    <col min="6686" max="6686" width="17.5703125" style="173" customWidth="1"/>
    <col min="6687" max="6687" width="14.28515625" style="173" customWidth="1"/>
    <col min="6688" max="6688" width="17.7109375" style="173" customWidth="1"/>
    <col min="6689" max="6689" width="7.140625" style="173" customWidth="1"/>
    <col min="6690" max="6690" width="14.42578125" style="173" customWidth="1"/>
    <col min="6691" max="6691" width="17.5703125" style="173" customWidth="1"/>
    <col min="6692" max="6692" width="14.42578125" style="173" customWidth="1"/>
    <col min="6693" max="6693" width="17.7109375" style="173" customWidth="1"/>
    <col min="6694" max="6912" width="9.140625" style="173"/>
    <col min="6913" max="6913" width="5.7109375" style="173" customWidth="1"/>
    <col min="6914" max="6914" width="9.7109375" style="173" customWidth="1"/>
    <col min="6915" max="6915" width="42.85546875" style="173" customWidth="1"/>
    <col min="6916" max="6916" width="33" style="173" customWidth="1"/>
    <col min="6917" max="6917" width="18.7109375" style="173" customWidth="1"/>
    <col min="6918" max="6918" width="19.140625" style="173" customWidth="1"/>
    <col min="6919" max="6919" width="10.85546875" style="173" customWidth="1"/>
    <col min="6920" max="6920" width="12" style="173" customWidth="1"/>
    <col min="6921" max="6921" width="12.5703125" style="173" customWidth="1"/>
    <col min="6922" max="6922" width="16.140625" style="173" customWidth="1"/>
    <col min="6923" max="6923" width="5.5703125" style="173" customWidth="1"/>
    <col min="6924" max="6926" width="0" style="173" hidden="1" customWidth="1"/>
    <col min="6927" max="6927" width="5.7109375" style="173" customWidth="1"/>
    <col min="6928" max="6928" width="9.5703125" style="173" customWidth="1"/>
    <col min="6929" max="6929" width="10" style="173" customWidth="1"/>
    <col min="6930" max="6930" width="13.5703125" style="173" customWidth="1"/>
    <col min="6931" max="6931" width="18.85546875" style="173" customWidth="1"/>
    <col min="6932" max="6932" width="13.5703125" style="173" customWidth="1"/>
    <col min="6933" max="6933" width="18.85546875" style="173" customWidth="1"/>
    <col min="6934" max="6934" width="9.42578125" style="173" customWidth="1"/>
    <col min="6935" max="6935" width="9.5703125" style="173" customWidth="1"/>
    <col min="6936" max="6936" width="10" style="173" customWidth="1"/>
    <col min="6937" max="6937" width="13.5703125" style="173" customWidth="1"/>
    <col min="6938" max="6938" width="18.85546875" style="173" customWidth="1"/>
    <col min="6939" max="6939" width="13.5703125" style="173" customWidth="1"/>
    <col min="6940" max="6940" width="18.85546875" style="173" customWidth="1"/>
    <col min="6941" max="6941" width="5.7109375" style="173" customWidth="1"/>
    <col min="6942" max="6942" width="17.5703125" style="173" customWidth="1"/>
    <col min="6943" max="6943" width="14.28515625" style="173" customWidth="1"/>
    <col min="6944" max="6944" width="17.7109375" style="173" customWidth="1"/>
    <col min="6945" max="6945" width="7.140625" style="173" customWidth="1"/>
    <col min="6946" max="6946" width="14.42578125" style="173" customWidth="1"/>
    <col min="6947" max="6947" width="17.5703125" style="173" customWidth="1"/>
    <col min="6948" max="6948" width="14.42578125" style="173" customWidth="1"/>
    <col min="6949" max="6949" width="17.7109375" style="173" customWidth="1"/>
    <col min="6950" max="7168" width="9.140625" style="173"/>
    <col min="7169" max="7169" width="5.7109375" style="173" customWidth="1"/>
    <col min="7170" max="7170" width="9.7109375" style="173" customWidth="1"/>
    <col min="7171" max="7171" width="42.85546875" style="173" customWidth="1"/>
    <col min="7172" max="7172" width="33" style="173" customWidth="1"/>
    <col min="7173" max="7173" width="18.7109375" style="173" customWidth="1"/>
    <col min="7174" max="7174" width="19.140625" style="173" customWidth="1"/>
    <col min="7175" max="7175" width="10.85546875" style="173" customWidth="1"/>
    <col min="7176" max="7176" width="12" style="173" customWidth="1"/>
    <col min="7177" max="7177" width="12.5703125" style="173" customWidth="1"/>
    <col min="7178" max="7178" width="16.140625" style="173" customWidth="1"/>
    <col min="7179" max="7179" width="5.5703125" style="173" customWidth="1"/>
    <col min="7180" max="7182" width="0" style="173" hidden="1" customWidth="1"/>
    <col min="7183" max="7183" width="5.7109375" style="173" customWidth="1"/>
    <col min="7184" max="7184" width="9.5703125" style="173" customWidth="1"/>
    <col min="7185" max="7185" width="10" style="173" customWidth="1"/>
    <col min="7186" max="7186" width="13.5703125" style="173" customWidth="1"/>
    <col min="7187" max="7187" width="18.85546875" style="173" customWidth="1"/>
    <col min="7188" max="7188" width="13.5703125" style="173" customWidth="1"/>
    <col min="7189" max="7189" width="18.85546875" style="173" customWidth="1"/>
    <col min="7190" max="7190" width="9.42578125" style="173" customWidth="1"/>
    <col min="7191" max="7191" width="9.5703125" style="173" customWidth="1"/>
    <col min="7192" max="7192" width="10" style="173" customWidth="1"/>
    <col min="7193" max="7193" width="13.5703125" style="173" customWidth="1"/>
    <col min="7194" max="7194" width="18.85546875" style="173" customWidth="1"/>
    <col min="7195" max="7195" width="13.5703125" style="173" customWidth="1"/>
    <col min="7196" max="7196" width="18.85546875" style="173" customWidth="1"/>
    <col min="7197" max="7197" width="5.7109375" style="173" customWidth="1"/>
    <col min="7198" max="7198" width="17.5703125" style="173" customWidth="1"/>
    <col min="7199" max="7199" width="14.28515625" style="173" customWidth="1"/>
    <col min="7200" max="7200" width="17.7109375" style="173" customWidth="1"/>
    <col min="7201" max="7201" width="7.140625" style="173" customWidth="1"/>
    <col min="7202" max="7202" width="14.42578125" style="173" customWidth="1"/>
    <col min="7203" max="7203" width="17.5703125" style="173" customWidth="1"/>
    <col min="7204" max="7204" width="14.42578125" style="173" customWidth="1"/>
    <col min="7205" max="7205" width="17.7109375" style="173" customWidth="1"/>
    <col min="7206" max="7424" width="9.140625" style="173"/>
    <col min="7425" max="7425" width="5.7109375" style="173" customWidth="1"/>
    <col min="7426" max="7426" width="9.7109375" style="173" customWidth="1"/>
    <col min="7427" max="7427" width="42.85546875" style="173" customWidth="1"/>
    <col min="7428" max="7428" width="33" style="173" customWidth="1"/>
    <col min="7429" max="7429" width="18.7109375" style="173" customWidth="1"/>
    <col min="7430" max="7430" width="19.140625" style="173" customWidth="1"/>
    <col min="7431" max="7431" width="10.85546875" style="173" customWidth="1"/>
    <col min="7432" max="7432" width="12" style="173" customWidth="1"/>
    <col min="7433" max="7433" width="12.5703125" style="173" customWidth="1"/>
    <col min="7434" max="7434" width="16.140625" style="173" customWidth="1"/>
    <col min="7435" max="7435" width="5.5703125" style="173" customWidth="1"/>
    <col min="7436" max="7438" width="0" style="173" hidden="1" customWidth="1"/>
    <col min="7439" max="7439" width="5.7109375" style="173" customWidth="1"/>
    <col min="7440" max="7440" width="9.5703125" style="173" customWidth="1"/>
    <col min="7441" max="7441" width="10" style="173" customWidth="1"/>
    <col min="7442" max="7442" width="13.5703125" style="173" customWidth="1"/>
    <col min="7443" max="7443" width="18.85546875" style="173" customWidth="1"/>
    <col min="7444" max="7444" width="13.5703125" style="173" customWidth="1"/>
    <col min="7445" max="7445" width="18.85546875" style="173" customWidth="1"/>
    <col min="7446" max="7446" width="9.42578125" style="173" customWidth="1"/>
    <col min="7447" max="7447" width="9.5703125" style="173" customWidth="1"/>
    <col min="7448" max="7448" width="10" style="173" customWidth="1"/>
    <col min="7449" max="7449" width="13.5703125" style="173" customWidth="1"/>
    <col min="7450" max="7450" width="18.85546875" style="173" customWidth="1"/>
    <col min="7451" max="7451" width="13.5703125" style="173" customWidth="1"/>
    <col min="7452" max="7452" width="18.85546875" style="173" customWidth="1"/>
    <col min="7453" max="7453" width="5.7109375" style="173" customWidth="1"/>
    <col min="7454" max="7454" width="17.5703125" style="173" customWidth="1"/>
    <col min="7455" max="7455" width="14.28515625" style="173" customWidth="1"/>
    <col min="7456" max="7456" width="17.7109375" style="173" customWidth="1"/>
    <col min="7457" max="7457" width="7.140625" style="173" customWidth="1"/>
    <col min="7458" max="7458" width="14.42578125" style="173" customWidth="1"/>
    <col min="7459" max="7459" width="17.5703125" style="173" customWidth="1"/>
    <col min="7460" max="7460" width="14.42578125" style="173" customWidth="1"/>
    <col min="7461" max="7461" width="17.7109375" style="173" customWidth="1"/>
    <col min="7462" max="7680" width="9.140625" style="173"/>
    <col min="7681" max="7681" width="5.7109375" style="173" customWidth="1"/>
    <col min="7682" max="7682" width="9.7109375" style="173" customWidth="1"/>
    <col min="7683" max="7683" width="42.85546875" style="173" customWidth="1"/>
    <col min="7684" max="7684" width="33" style="173" customWidth="1"/>
    <col min="7685" max="7685" width="18.7109375" style="173" customWidth="1"/>
    <col min="7686" max="7686" width="19.140625" style="173" customWidth="1"/>
    <col min="7687" max="7687" width="10.85546875" style="173" customWidth="1"/>
    <col min="7688" max="7688" width="12" style="173" customWidth="1"/>
    <col min="7689" max="7689" width="12.5703125" style="173" customWidth="1"/>
    <col min="7690" max="7690" width="16.140625" style="173" customWidth="1"/>
    <col min="7691" max="7691" width="5.5703125" style="173" customWidth="1"/>
    <col min="7692" max="7694" width="0" style="173" hidden="1" customWidth="1"/>
    <col min="7695" max="7695" width="5.7109375" style="173" customWidth="1"/>
    <col min="7696" max="7696" width="9.5703125" style="173" customWidth="1"/>
    <col min="7697" max="7697" width="10" style="173" customWidth="1"/>
    <col min="7698" max="7698" width="13.5703125" style="173" customWidth="1"/>
    <col min="7699" max="7699" width="18.85546875" style="173" customWidth="1"/>
    <col min="7700" max="7700" width="13.5703125" style="173" customWidth="1"/>
    <col min="7701" max="7701" width="18.85546875" style="173" customWidth="1"/>
    <col min="7702" max="7702" width="9.42578125" style="173" customWidth="1"/>
    <col min="7703" max="7703" width="9.5703125" style="173" customWidth="1"/>
    <col min="7704" max="7704" width="10" style="173" customWidth="1"/>
    <col min="7705" max="7705" width="13.5703125" style="173" customWidth="1"/>
    <col min="7706" max="7706" width="18.85546875" style="173" customWidth="1"/>
    <col min="7707" max="7707" width="13.5703125" style="173" customWidth="1"/>
    <col min="7708" max="7708" width="18.85546875" style="173" customWidth="1"/>
    <col min="7709" max="7709" width="5.7109375" style="173" customWidth="1"/>
    <col min="7710" max="7710" width="17.5703125" style="173" customWidth="1"/>
    <col min="7711" max="7711" width="14.28515625" style="173" customWidth="1"/>
    <col min="7712" max="7712" width="17.7109375" style="173" customWidth="1"/>
    <col min="7713" max="7713" width="7.140625" style="173" customWidth="1"/>
    <col min="7714" max="7714" width="14.42578125" style="173" customWidth="1"/>
    <col min="7715" max="7715" width="17.5703125" style="173" customWidth="1"/>
    <col min="7716" max="7716" width="14.42578125" style="173" customWidth="1"/>
    <col min="7717" max="7717" width="17.7109375" style="173" customWidth="1"/>
    <col min="7718" max="7936" width="9.140625" style="173"/>
    <col min="7937" max="7937" width="5.7109375" style="173" customWidth="1"/>
    <col min="7938" max="7938" width="9.7109375" style="173" customWidth="1"/>
    <col min="7939" max="7939" width="42.85546875" style="173" customWidth="1"/>
    <col min="7940" max="7940" width="33" style="173" customWidth="1"/>
    <col min="7941" max="7941" width="18.7109375" style="173" customWidth="1"/>
    <col min="7942" max="7942" width="19.140625" style="173" customWidth="1"/>
    <col min="7943" max="7943" width="10.85546875" style="173" customWidth="1"/>
    <col min="7944" max="7944" width="12" style="173" customWidth="1"/>
    <col min="7945" max="7945" width="12.5703125" style="173" customWidth="1"/>
    <col min="7946" max="7946" width="16.140625" style="173" customWidth="1"/>
    <col min="7947" max="7947" width="5.5703125" style="173" customWidth="1"/>
    <col min="7948" max="7950" width="0" style="173" hidden="1" customWidth="1"/>
    <col min="7951" max="7951" width="5.7109375" style="173" customWidth="1"/>
    <col min="7952" max="7952" width="9.5703125" style="173" customWidth="1"/>
    <col min="7953" max="7953" width="10" style="173" customWidth="1"/>
    <col min="7954" max="7954" width="13.5703125" style="173" customWidth="1"/>
    <col min="7955" max="7955" width="18.85546875" style="173" customWidth="1"/>
    <col min="7956" max="7956" width="13.5703125" style="173" customWidth="1"/>
    <col min="7957" max="7957" width="18.85546875" style="173" customWidth="1"/>
    <col min="7958" max="7958" width="9.42578125" style="173" customWidth="1"/>
    <col min="7959" max="7959" width="9.5703125" style="173" customWidth="1"/>
    <col min="7960" max="7960" width="10" style="173" customWidth="1"/>
    <col min="7961" max="7961" width="13.5703125" style="173" customWidth="1"/>
    <col min="7962" max="7962" width="18.85546875" style="173" customWidth="1"/>
    <col min="7963" max="7963" width="13.5703125" style="173" customWidth="1"/>
    <col min="7964" max="7964" width="18.85546875" style="173" customWidth="1"/>
    <col min="7965" max="7965" width="5.7109375" style="173" customWidth="1"/>
    <col min="7966" max="7966" width="17.5703125" style="173" customWidth="1"/>
    <col min="7967" max="7967" width="14.28515625" style="173" customWidth="1"/>
    <col min="7968" max="7968" width="17.7109375" style="173" customWidth="1"/>
    <col min="7969" max="7969" width="7.140625" style="173" customWidth="1"/>
    <col min="7970" max="7970" width="14.42578125" style="173" customWidth="1"/>
    <col min="7971" max="7971" width="17.5703125" style="173" customWidth="1"/>
    <col min="7972" max="7972" width="14.42578125" style="173" customWidth="1"/>
    <col min="7973" max="7973" width="17.7109375" style="173" customWidth="1"/>
    <col min="7974" max="8192" width="9.140625" style="173"/>
    <col min="8193" max="8193" width="5.7109375" style="173" customWidth="1"/>
    <col min="8194" max="8194" width="9.7109375" style="173" customWidth="1"/>
    <col min="8195" max="8195" width="42.85546875" style="173" customWidth="1"/>
    <col min="8196" max="8196" width="33" style="173" customWidth="1"/>
    <col min="8197" max="8197" width="18.7109375" style="173" customWidth="1"/>
    <col min="8198" max="8198" width="19.140625" style="173" customWidth="1"/>
    <col min="8199" max="8199" width="10.85546875" style="173" customWidth="1"/>
    <col min="8200" max="8200" width="12" style="173" customWidth="1"/>
    <col min="8201" max="8201" width="12.5703125" style="173" customWidth="1"/>
    <col min="8202" max="8202" width="16.140625" style="173" customWidth="1"/>
    <col min="8203" max="8203" width="5.5703125" style="173" customWidth="1"/>
    <col min="8204" max="8206" width="0" style="173" hidden="1" customWidth="1"/>
    <col min="8207" max="8207" width="5.7109375" style="173" customWidth="1"/>
    <col min="8208" max="8208" width="9.5703125" style="173" customWidth="1"/>
    <col min="8209" max="8209" width="10" style="173" customWidth="1"/>
    <col min="8210" max="8210" width="13.5703125" style="173" customWidth="1"/>
    <col min="8211" max="8211" width="18.85546875" style="173" customWidth="1"/>
    <col min="8212" max="8212" width="13.5703125" style="173" customWidth="1"/>
    <col min="8213" max="8213" width="18.85546875" style="173" customWidth="1"/>
    <col min="8214" max="8214" width="9.42578125" style="173" customWidth="1"/>
    <col min="8215" max="8215" width="9.5703125" style="173" customWidth="1"/>
    <col min="8216" max="8216" width="10" style="173" customWidth="1"/>
    <col min="8217" max="8217" width="13.5703125" style="173" customWidth="1"/>
    <col min="8218" max="8218" width="18.85546875" style="173" customWidth="1"/>
    <col min="8219" max="8219" width="13.5703125" style="173" customWidth="1"/>
    <col min="8220" max="8220" width="18.85546875" style="173" customWidth="1"/>
    <col min="8221" max="8221" width="5.7109375" style="173" customWidth="1"/>
    <col min="8222" max="8222" width="17.5703125" style="173" customWidth="1"/>
    <col min="8223" max="8223" width="14.28515625" style="173" customWidth="1"/>
    <col min="8224" max="8224" width="17.7109375" style="173" customWidth="1"/>
    <col min="8225" max="8225" width="7.140625" style="173" customWidth="1"/>
    <col min="8226" max="8226" width="14.42578125" style="173" customWidth="1"/>
    <col min="8227" max="8227" width="17.5703125" style="173" customWidth="1"/>
    <col min="8228" max="8228" width="14.42578125" style="173" customWidth="1"/>
    <col min="8229" max="8229" width="17.7109375" style="173" customWidth="1"/>
    <col min="8230" max="8448" width="9.140625" style="173"/>
    <col min="8449" max="8449" width="5.7109375" style="173" customWidth="1"/>
    <col min="8450" max="8450" width="9.7109375" style="173" customWidth="1"/>
    <col min="8451" max="8451" width="42.85546875" style="173" customWidth="1"/>
    <col min="8452" max="8452" width="33" style="173" customWidth="1"/>
    <col min="8453" max="8453" width="18.7109375" style="173" customWidth="1"/>
    <col min="8454" max="8454" width="19.140625" style="173" customWidth="1"/>
    <col min="8455" max="8455" width="10.85546875" style="173" customWidth="1"/>
    <col min="8456" max="8456" width="12" style="173" customWidth="1"/>
    <col min="8457" max="8457" width="12.5703125" style="173" customWidth="1"/>
    <col min="8458" max="8458" width="16.140625" style="173" customWidth="1"/>
    <col min="8459" max="8459" width="5.5703125" style="173" customWidth="1"/>
    <col min="8460" max="8462" width="0" style="173" hidden="1" customWidth="1"/>
    <col min="8463" max="8463" width="5.7109375" style="173" customWidth="1"/>
    <col min="8464" max="8464" width="9.5703125" style="173" customWidth="1"/>
    <col min="8465" max="8465" width="10" style="173" customWidth="1"/>
    <col min="8466" max="8466" width="13.5703125" style="173" customWidth="1"/>
    <col min="8467" max="8467" width="18.85546875" style="173" customWidth="1"/>
    <col min="8468" max="8468" width="13.5703125" style="173" customWidth="1"/>
    <col min="8469" max="8469" width="18.85546875" style="173" customWidth="1"/>
    <col min="8470" max="8470" width="9.42578125" style="173" customWidth="1"/>
    <col min="8471" max="8471" width="9.5703125" style="173" customWidth="1"/>
    <col min="8472" max="8472" width="10" style="173" customWidth="1"/>
    <col min="8473" max="8473" width="13.5703125" style="173" customWidth="1"/>
    <col min="8474" max="8474" width="18.85546875" style="173" customWidth="1"/>
    <col min="8475" max="8475" width="13.5703125" style="173" customWidth="1"/>
    <col min="8476" max="8476" width="18.85546875" style="173" customWidth="1"/>
    <col min="8477" max="8477" width="5.7109375" style="173" customWidth="1"/>
    <col min="8478" max="8478" width="17.5703125" style="173" customWidth="1"/>
    <col min="8479" max="8479" width="14.28515625" style="173" customWidth="1"/>
    <col min="8480" max="8480" width="17.7109375" style="173" customWidth="1"/>
    <col min="8481" max="8481" width="7.140625" style="173" customWidth="1"/>
    <col min="8482" max="8482" width="14.42578125" style="173" customWidth="1"/>
    <col min="8483" max="8483" width="17.5703125" style="173" customWidth="1"/>
    <col min="8484" max="8484" width="14.42578125" style="173" customWidth="1"/>
    <col min="8485" max="8485" width="17.7109375" style="173" customWidth="1"/>
    <col min="8486" max="8704" width="9.140625" style="173"/>
    <col min="8705" max="8705" width="5.7109375" style="173" customWidth="1"/>
    <col min="8706" max="8706" width="9.7109375" style="173" customWidth="1"/>
    <col min="8707" max="8707" width="42.85546875" style="173" customWidth="1"/>
    <col min="8708" max="8708" width="33" style="173" customWidth="1"/>
    <col min="8709" max="8709" width="18.7109375" style="173" customWidth="1"/>
    <col min="8710" max="8710" width="19.140625" style="173" customWidth="1"/>
    <col min="8711" max="8711" width="10.85546875" style="173" customWidth="1"/>
    <col min="8712" max="8712" width="12" style="173" customWidth="1"/>
    <col min="8713" max="8713" width="12.5703125" style="173" customWidth="1"/>
    <col min="8714" max="8714" width="16.140625" style="173" customWidth="1"/>
    <col min="8715" max="8715" width="5.5703125" style="173" customWidth="1"/>
    <col min="8716" max="8718" width="0" style="173" hidden="1" customWidth="1"/>
    <col min="8719" max="8719" width="5.7109375" style="173" customWidth="1"/>
    <col min="8720" max="8720" width="9.5703125" style="173" customWidth="1"/>
    <col min="8721" max="8721" width="10" style="173" customWidth="1"/>
    <col min="8722" max="8722" width="13.5703125" style="173" customWidth="1"/>
    <col min="8723" max="8723" width="18.85546875" style="173" customWidth="1"/>
    <col min="8724" max="8724" width="13.5703125" style="173" customWidth="1"/>
    <col min="8725" max="8725" width="18.85546875" style="173" customWidth="1"/>
    <col min="8726" max="8726" width="9.42578125" style="173" customWidth="1"/>
    <col min="8727" max="8727" width="9.5703125" style="173" customWidth="1"/>
    <col min="8728" max="8728" width="10" style="173" customWidth="1"/>
    <col min="8729" max="8729" width="13.5703125" style="173" customWidth="1"/>
    <col min="8730" max="8730" width="18.85546875" style="173" customWidth="1"/>
    <col min="8731" max="8731" width="13.5703125" style="173" customWidth="1"/>
    <col min="8732" max="8732" width="18.85546875" style="173" customWidth="1"/>
    <col min="8733" max="8733" width="5.7109375" style="173" customWidth="1"/>
    <col min="8734" max="8734" width="17.5703125" style="173" customWidth="1"/>
    <col min="8735" max="8735" width="14.28515625" style="173" customWidth="1"/>
    <col min="8736" max="8736" width="17.7109375" style="173" customWidth="1"/>
    <col min="8737" max="8737" width="7.140625" style="173" customWidth="1"/>
    <col min="8738" max="8738" width="14.42578125" style="173" customWidth="1"/>
    <col min="8739" max="8739" width="17.5703125" style="173" customWidth="1"/>
    <col min="8740" max="8740" width="14.42578125" style="173" customWidth="1"/>
    <col min="8741" max="8741" width="17.7109375" style="173" customWidth="1"/>
    <col min="8742" max="8960" width="9.140625" style="173"/>
    <col min="8961" max="8961" width="5.7109375" style="173" customWidth="1"/>
    <col min="8962" max="8962" width="9.7109375" style="173" customWidth="1"/>
    <col min="8963" max="8963" width="42.85546875" style="173" customWidth="1"/>
    <col min="8964" max="8964" width="33" style="173" customWidth="1"/>
    <col min="8965" max="8965" width="18.7109375" style="173" customWidth="1"/>
    <col min="8966" max="8966" width="19.140625" style="173" customWidth="1"/>
    <col min="8967" max="8967" width="10.85546875" style="173" customWidth="1"/>
    <col min="8968" max="8968" width="12" style="173" customWidth="1"/>
    <col min="8969" max="8969" width="12.5703125" style="173" customWidth="1"/>
    <col min="8970" max="8970" width="16.140625" style="173" customWidth="1"/>
    <col min="8971" max="8971" width="5.5703125" style="173" customWidth="1"/>
    <col min="8972" max="8974" width="0" style="173" hidden="1" customWidth="1"/>
    <col min="8975" max="8975" width="5.7109375" style="173" customWidth="1"/>
    <col min="8976" max="8976" width="9.5703125" style="173" customWidth="1"/>
    <col min="8977" max="8977" width="10" style="173" customWidth="1"/>
    <col min="8978" max="8978" width="13.5703125" style="173" customWidth="1"/>
    <col min="8979" max="8979" width="18.85546875" style="173" customWidth="1"/>
    <col min="8980" max="8980" width="13.5703125" style="173" customWidth="1"/>
    <col min="8981" max="8981" width="18.85546875" style="173" customWidth="1"/>
    <col min="8982" max="8982" width="9.42578125" style="173" customWidth="1"/>
    <col min="8983" max="8983" width="9.5703125" style="173" customWidth="1"/>
    <col min="8984" max="8984" width="10" style="173" customWidth="1"/>
    <col min="8985" max="8985" width="13.5703125" style="173" customWidth="1"/>
    <col min="8986" max="8986" width="18.85546875" style="173" customWidth="1"/>
    <col min="8987" max="8987" width="13.5703125" style="173" customWidth="1"/>
    <col min="8988" max="8988" width="18.85546875" style="173" customWidth="1"/>
    <col min="8989" max="8989" width="5.7109375" style="173" customWidth="1"/>
    <col min="8990" max="8990" width="17.5703125" style="173" customWidth="1"/>
    <col min="8991" max="8991" width="14.28515625" style="173" customWidth="1"/>
    <col min="8992" max="8992" width="17.7109375" style="173" customWidth="1"/>
    <col min="8993" max="8993" width="7.140625" style="173" customWidth="1"/>
    <col min="8994" max="8994" width="14.42578125" style="173" customWidth="1"/>
    <col min="8995" max="8995" width="17.5703125" style="173" customWidth="1"/>
    <col min="8996" max="8996" width="14.42578125" style="173" customWidth="1"/>
    <col min="8997" max="8997" width="17.7109375" style="173" customWidth="1"/>
    <col min="8998" max="9216" width="9.140625" style="173"/>
    <col min="9217" max="9217" width="5.7109375" style="173" customWidth="1"/>
    <col min="9218" max="9218" width="9.7109375" style="173" customWidth="1"/>
    <col min="9219" max="9219" width="42.85546875" style="173" customWidth="1"/>
    <col min="9220" max="9220" width="33" style="173" customWidth="1"/>
    <col min="9221" max="9221" width="18.7109375" style="173" customWidth="1"/>
    <col min="9222" max="9222" width="19.140625" style="173" customWidth="1"/>
    <col min="9223" max="9223" width="10.85546875" style="173" customWidth="1"/>
    <col min="9224" max="9224" width="12" style="173" customWidth="1"/>
    <col min="9225" max="9225" width="12.5703125" style="173" customWidth="1"/>
    <col min="9226" max="9226" width="16.140625" style="173" customWidth="1"/>
    <col min="9227" max="9227" width="5.5703125" style="173" customWidth="1"/>
    <col min="9228" max="9230" width="0" style="173" hidden="1" customWidth="1"/>
    <col min="9231" max="9231" width="5.7109375" style="173" customWidth="1"/>
    <col min="9232" max="9232" width="9.5703125" style="173" customWidth="1"/>
    <col min="9233" max="9233" width="10" style="173" customWidth="1"/>
    <col min="9234" max="9234" width="13.5703125" style="173" customWidth="1"/>
    <col min="9235" max="9235" width="18.85546875" style="173" customWidth="1"/>
    <col min="9236" max="9236" width="13.5703125" style="173" customWidth="1"/>
    <col min="9237" max="9237" width="18.85546875" style="173" customWidth="1"/>
    <col min="9238" max="9238" width="9.42578125" style="173" customWidth="1"/>
    <col min="9239" max="9239" width="9.5703125" style="173" customWidth="1"/>
    <col min="9240" max="9240" width="10" style="173" customWidth="1"/>
    <col min="9241" max="9241" width="13.5703125" style="173" customWidth="1"/>
    <col min="9242" max="9242" width="18.85546875" style="173" customWidth="1"/>
    <col min="9243" max="9243" width="13.5703125" style="173" customWidth="1"/>
    <col min="9244" max="9244" width="18.85546875" style="173" customWidth="1"/>
    <col min="9245" max="9245" width="5.7109375" style="173" customWidth="1"/>
    <col min="9246" max="9246" width="17.5703125" style="173" customWidth="1"/>
    <col min="9247" max="9247" width="14.28515625" style="173" customWidth="1"/>
    <col min="9248" max="9248" width="17.7109375" style="173" customWidth="1"/>
    <col min="9249" max="9249" width="7.140625" style="173" customWidth="1"/>
    <col min="9250" max="9250" width="14.42578125" style="173" customWidth="1"/>
    <col min="9251" max="9251" width="17.5703125" style="173" customWidth="1"/>
    <col min="9252" max="9252" width="14.42578125" style="173" customWidth="1"/>
    <col min="9253" max="9253" width="17.7109375" style="173" customWidth="1"/>
    <col min="9254" max="9472" width="9.140625" style="173"/>
    <col min="9473" max="9473" width="5.7109375" style="173" customWidth="1"/>
    <col min="9474" max="9474" width="9.7109375" style="173" customWidth="1"/>
    <col min="9475" max="9475" width="42.85546875" style="173" customWidth="1"/>
    <col min="9476" max="9476" width="33" style="173" customWidth="1"/>
    <col min="9477" max="9477" width="18.7109375" style="173" customWidth="1"/>
    <col min="9478" max="9478" width="19.140625" style="173" customWidth="1"/>
    <col min="9479" max="9479" width="10.85546875" style="173" customWidth="1"/>
    <col min="9480" max="9480" width="12" style="173" customWidth="1"/>
    <col min="9481" max="9481" width="12.5703125" style="173" customWidth="1"/>
    <col min="9482" max="9482" width="16.140625" style="173" customWidth="1"/>
    <col min="9483" max="9483" width="5.5703125" style="173" customWidth="1"/>
    <col min="9484" max="9486" width="0" style="173" hidden="1" customWidth="1"/>
    <col min="9487" max="9487" width="5.7109375" style="173" customWidth="1"/>
    <col min="9488" max="9488" width="9.5703125" style="173" customWidth="1"/>
    <col min="9489" max="9489" width="10" style="173" customWidth="1"/>
    <col min="9490" max="9490" width="13.5703125" style="173" customWidth="1"/>
    <col min="9491" max="9491" width="18.85546875" style="173" customWidth="1"/>
    <col min="9492" max="9492" width="13.5703125" style="173" customWidth="1"/>
    <col min="9493" max="9493" width="18.85546875" style="173" customWidth="1"/>
    <col min="9494" max="9494" width="9.42578125" style="173" customWidth="1"/>
    <col min="9495" max="9495" width="9.5703125" style="173" customWidth="1"/>
    <col min="9496" max="9496" width="10" style="173" customWidth="1"/>
    <col min="9497" max="9497" width="13.5703125" style="173" customWidth="1"/>
    <col min="9498" max="9498" width="18.85546875" style="173" customWidth="1"/>
    <col min="9499" max="9499" width="13.5703125" style="173" customWidth="1"/>
    <col min="9500" max="9500" width="18.85546875" style="173" customWidth="1"/>
    <col min="9501" max="9501" width="5.7109375" style="173" customWidth="1"/>
    <col min="9502" max="9502" width="17.5703125" style="173" customWidth="1"/>
    <col min="9503" max="9503" width="14.28515625" style="173" customWidth="1"/>
    <col min="9504" max="9504" width="17.7109375" style="173" customWidth="1"/>
    <col min="9505" max="9505" width="7.140625" style="173" customWidth="1"/>
    <col min="9506" max="9506" width="14.42578125" style="173" customWidth="1"/>
    <col min="9507" max="9507" width="17.5703125" style="173" customWidth="1"/>
    <col min="9508" max="9508" width="14.42578125" style="173" customWidth="1"/>
    <col min="9509" max="9509" width="17.7109375" style="173" customWidth="1"/>
    <col min="9510" max="9728" width="9.140625" style="173"/>
    <col min="9729" max="9729" width="5.7109375" style="173" customWidth="1"/>
    <col min="9730" max="9730" width="9.7109375" style="173" customWidth="1"/>
    <col min="9731" max="9731" width="42.85546875" style="173" customWidth="1"/>
    <col min="9732" max="9732" width="33" style="173" customWidth="1"/>
    <col min="9733" max="9733" width="18.7109375" style="173" customWidth="1"/>
    <col min="9734" max="9734" width="19.140625" style="173" customWidth="1"/>
    <col min="9735" max="9735" width="10.85546875" style="173" customWidth="1"/>
    <col min="9736" max="9736" width="12" style="173" customWidth="1"/>
    <col min="9737" max="9737" width="12.5703125" style="173" customWidth="1"/>
    <col min="9738" max="9738" width="16.140625" style="173" customWidth="1"/>
    <col min="9739" max="9739" width="5.5703125" style="173" customWidth="1"/>
    <col min="9740" max="9742" width="0" style="173" hidden="1" customWidth="1"/>
    <col min="9743" max="9743" width="5.7109375" style="173" customWidth="1"/>
    <col min="9744" max="9744" width="9.5703125" style="173" customWidth="1"/>
    <col min="9745" max="9745" width="10" style="173" customWidth="1"/>
    <col min="9746" max="9746" width="13.5703125" style="173" customWidth="1"/>
    <col min="9747" max="9747" width="18.85546875" style="173" customWidth="1"/>
    <col min="9748" max="9748" width="13.5703125" style="173" customWidth="1"/>
    <col min="9749" max="9749" width="18.85546875" style="173" customWidth="1"/>
    <col min="9750" max="9750" width="9.42578125" style="173" customWidth="1"/>
    <col min="9751" max="9751" width="9.5703125" style="173" customWidth="1"/>
    <col min="9752" max="9752" width="10" style="173" customWidth="1"/>
    <col min="9753" max="9753" width="13.5703125" style="173" customWidth="1"/>
    <col min="9754" max="9754" width="18.85546875" style="173" customWidth="1"/>
    <col min="9755" max="9755" width="13.5703125" style="173" customWidth="1"/>
    <col min="9756" max="9756" width="18.85546875" style="173" customWidth="1"/>
    <col min="9757" max="9757" width="5.7109375" style="173" customWidth="1"/>
    <col min="9758" max="9758" width="17.5703125" style="173" customWidth="1"/>
    <col min="9759" max="9759" width="14.28515625" style="173" customWidth="1"/>
    <col min="9760" max="9760" width="17.7109375" style="173" customWidth="1"/>
    <col min="9761" max="9761" width="7.140625" style="173" customWidth="1"/>
    <col min="9762" max="9762" width="14.42578125" style="173" customWidth="1"/>
    <col min="9763" max="9763" width="17.5703125" style="173" customWidth="1"/>
    <col min="9764" max="9764" width="14.42578125" style="173" customWidth="1"/>
    <col min="9765" max="9765" width="17.7109375" style="173" customWidth="1"/>
    <col min="9766" max="9984" width="9.140625" style="173"/>
    <col min="9985" max="9985" width="5.7109375" style="173" customWidth="1"/>
    <col min="9986" max="9986" width="9.7109375" style="173" customWidth="1"/>
    <col min="9987" max="9987" width="42.85546875" style="173" customWidth="1"/>
    <col min="9988" max="9988" width="33" style="173" customWidth="1"/>
    <col min="9989" max="9989" width="18.7109375" style="173" customWidth="1"/>
    <col min="9990" max="9990" width="19.140625" style="173" customWidth="1"/>
    <col min="9991" max="9991" width="10.85546875" style="173" customWidth="1"/>
    <col min="9992" max="9992" width="12" style="173" customWidth="1"/>
    <col min="9993" max="9993" width="12.5703125" style="173" customWidth="1"/>
    <col min="9994" max="9994" width="16.140625" style="173" customWidth="1"/>
    <col min="9995" max="9995" width="5.5703125" style="173" customWidth="1"/>
    <col min="9996" max="9998" width="0" style="173" hidden="1" customWidth="1"/>
    <col min="9999" max="9999" width="5.7109375" style="173" customWidth="1"/>
    <col min="10000" max="10000" width="9.5703125" style="173" customWidth="1"/>
    <col min="10001" max="10001" width="10" style="173" customWidth="1"/>
    <col min="10002" max="10002" width="13.5703125" style="173" customWidth="1"/>
    <col min="10003" max="10003" width="18.85546875" style="173" customWidth="1"/>
    <col min="10004" max="10004" width="13.5703125" style="173" customWidth="1"/>
    <col min="10005" max="10005" width="18.85546875" style="173" customWidth="1"/>
    <col min="10006" max="10006" width="9.42578125" style="173" customWidth="1"/>
    <col min="10007" max="10007" width="9.5703125" style="173" customWidth="1"/>
    <col min="10008" max="10008" width="10" style="173" customWidth="1"/>
    <col min="10009" max="10009" width="13.5703125" style="173" customWidth="1"/>
    <col min="10010" max="10010" width="18.85546875" style="173" customWidth="1"/>
    <col min="10011" max="10011" width="13.5703125" style="173" customWidth="1"/>
    <col min="10012" max="10012" width="18.85546875" style="173" customWidth="1"/>
    <col min="10013" max="10013" width="5.7109375" style="173" customWidth="1"/>
    <col min="10014" max="10014" width="17.5703125" style="173" customWidth="1"/>
    <col min="10015" max="10015" width="14.28515625" style="173" customWidth="1"/>
    <col min="10016" max="10016" width="17.7109375" style="173" customWidth="1"/>
    <col min="10017" max="10017" width="7.140625" style="173" customWidth="1"/>
    <col min="10018" max="10018" width="14.42578125" style="173" customWidth="1"/>
    <col min="10019" max="10019" width="17.5703125" style="173" customWidth="1"/>
    <col min="10020" max="10020" width="14.42578125" style="173" customWidth="1"/>
    <col min="10021" max="10021" width="17.7109375" style="173" customWidth="1"/>
    <col min="10022" max="10240" width="9.140625" style="173"/>
    <col min="10241" max="10241" width="5.7109375" style="173" customWidth="1"/>
    <col min="10242" max="10242" width="9.7109375" style="173" customWidth="1"/>
    <col min="10243" max="10243" width="42.85546875" style="173" customWidth="1"/>
    <col min="10244" max="10244" width="33" style="173" customWidth="1"/>
    <col min="10245" max="10245" width="18.7109375" style="173" customWidth="1"/>
    <col min="10246" max="10246" width="19.140625" style="173" customWidth="1"/>
    <col min="10247" max="10247" width="10.85546875" style="173" customWidth="1"/>
    <col min="10248" max="10248" width="12" style="173" customWidth="1"/>
    <col min="10249" max="10249" width="12.5703125" style="173" customWidth="1"/>
    <col min="10250" max="10250" width="16.140625" style="173" customWidth="1"/>
    <col min="10251" max="10251" width="5.5703125" style="173" customWidth="1"/>
    <col min="10252" max="10254" width="0" style="173" hidden="1" customWidth="1"/>
    <col min="10255" max="10255" width="5.7109375" style="173" customWidth="1"/>
    <col min="10256" max="10256" width="9.5703125" style="173" customWidth="1"/>
    <col min="10257" max="10257" width="10" style="173" customWidth="1"/>
    <col min="10258" max="10258" width="13.5703125" style="173" customWidth="1"/>
    <col min="10259" max="10259" width="18.85546875" style="173" customWidth="1"/>
    <col min="10260" max="10260" width="13.5703125" style="173" customWidth="1"/>
    <col min="10261" max="10261" width="18.85546875" style="173" customWidth="1"/>
    <col min="10262" max="10262" width="9.42578125" style="173" customWidth="1"/>
    <col min="10263" max="10263" width="9.5703125" style="173" customWidth="1"/>
    <col min="10264" max="10264" width="10" style="173" customWidth="1"/>
    <col min="10265" max="10265" width="13.5703125" style="173" customWidth="1"/>
    <col min="10266" max="10266" width="18.85546875" style="173" customWidth="1"/>
    <col min="10267" max="10267" width="13.5703125" style="173" customWidth="1"/>
    <col min="10268" max="10268" width="18.85546875" style="173" customWidth="1"/>
    <col min="10269" max="10269" width="5.7109375" style="173" customWidth="1"/>
    <col min="10270" max="10270" width="17.5703125" style="173" customWidth="1"/>
    <col min="10271" max="10271" width="14.28515625" style="173" customWidth="1"/>
    <col min="10272" max="10272" width="17.7109375" style="173" customWidth="1"/>
    <col min="10273" max="10273" width="7.140625" style="173" customWidth="1"/>
    <col min="10274" max="10274" width="14.42578125" style="173" customWidth="1"/>
    <col min="10275" max="10275" width="17.5703125" style="173" customWidth="1"/>
    <col min="10276" max="10276" width="14.42578125" style="173" customWidth="1"/>
    <col min="10277" max="10277" width="17.7109375" style="173" customWidth="1"/>
    <col min="10278" max="10496" width="9.140625" style="173"/>
    <col min="10497" max="10497" width="5.7109375" style="173" customWidth="1"/>
    <col min="10498" max="10498" width="9.7109375" style="173" customWidth="1"/>
    <col min="10499" max="10499" width="42.85546875" style="173" customWidth="1"/>
    <col min="10500" max="10500" width="33" style="173" customWidth="1"/>
    <col min="10501" max="10501" width="18.7109375" style="173" customWidth="1"/>
    <col min="10502" max="10502" width="19.140625" style="173" customWidth="1"/>
    <col min="10503" max="10503" width="10.85546875" style="173" customWidth="1"/>
    <col min="10504" max="10504" width="12" style="173" customWidth="1"/>
    <col min="10505" max="10505" width="12.5703125" style="173" customWidth="1"/>
    <col min="10506" max="10506" width="16.140625" style="173" customWidth="1"/>
    <col min="10507" max="10507" width="5.5703125" style="173" customWidth="1"/>
    <col min="10508" max="10510" width="0" style="173" hidden="1" customWidth="1"/>
    <col min="10511" max="10511" width="5.7109375" style="173" customWidth="1"/>
    <col min="10512" max="10512" width="9.5703125" style="173" customWidth="1"/>
    <col min="10513" max="10513" width="10" style="173" customWidth="1"/>
    <col min="10514" max="10514" width="13.5703125" style="173" customWidth="1"/>
    <col min="10515" max="10515" width="18.85546875" style="173" customWidth="1"/>
    <col min="10516" max="10516" width="13.5703125" style="173" customWidth="1"/>
    <col min="10517" max="10517" width="18.85546875" style="173" customWidth="1"/>
    <col min="10518" max="10518" width="9.42578125" style="173" customWidth="1"/>
    <col min="10519" max="10519" width="9.5703125" style="173" customWidth="1"/>
    <col min="10520" max="10520" width="10" style="173" customWidth="1"/>
    <col min="10521" max="10521" width="13.5703125" style="173" customWidth="1"/>
    <col min="10522" max="10522" width="18.85546875" style="173" customWidth="1"/>
    <col min="10523" max="10523" width="13.5703125" style="173" customWidth="1"/>
    <col min="10524" max="10524" width="18.85546875" style="173" customWidth="1"/>
    <col min="10525" max="10525" width="5.7109375" style="173" customWidth="1"/>
    <col min="10526" max="10526" width="17.5703125" style="173" customWidth="1"/>
    <col min="10527" max="10527" width="14.28515625" style="173" customWidth="1"/>
    <col min="10528" max="10528" width="17.7109375" style="173" customWidth="1"/>
    <col min="10529" max="10529" width="7.140625" style="173" customWidth="1"/>
    <col min="10530" max="10530" width="14.42578125" style="173" customWidth="1"/>
    <col min="10531" max="10531" width="17.5703125" style="173" customWidth="1"/>
    <col min="10532" max="10532" width="14.42578125" style="173" customWidth="1"/>
    <col min="10533" max="10533" width="17.7109375" style="173" customWidth="1"/>
    <col min="10534" max="10752" width="9.140625" style="173"/>
    <col min="10753" max="10753" width="5.7109375" style="173" customWidth="1"/>
    <col min="10754" max="10754" width="9.7109375" style="173" customWidth="1"/>
    <col min="10755" max="10755" width="42.85546875" style="173" customWidth="1"/>
    <col min="10756" max="10756" width="33" style="173" customWidth="1"/>
    <col min="10757" max="10757" width="18.7109375" style="173" customWidth="1"/>
    <col min="10758" max="10758" width="19.140625" style="173" customWidth="1"/>
    <col min="10759" max="10759" width="10.85546875" style="173" customWidth="1"/>
    <col min="10760" max="10760" width="12" style="173" customWidth="1"/>
    <col min="10761" max="10761" width="12.5703125" style="173" customWidth="1"/>
    <col min="10762" max="10762" width="16.140625" style="173" customWidth="1"/>
    <col min="10763" max="10763" width="5.5703125" style="173" customWidth="1"/>
    <col min="10764" max="10766" width="0" style="173" hidden="1" customWidth="1"/>
    <col min="10767" max="10767" width="5.7109375" style="173" customWidth="1"/>
    <col min="10768" max="10768" width="9.5703125" style="173" customWidth="1"/>
    <col min="10769" max="10769" width="10" style="173" customWidth="1"/>
    <col min="10770" max="10770" width="13.5703125" style="173" customWidth="1"/>
    <col min="10771" max="10771" width="18.85546875" style="173" customWidth="1"/>
    <col min="10772" max="10772" width="13.5703125" style="173" customWidth="1"/>
    <col min="10773" max="10773" width="18.85546875" style="173" customWidth="1"/>
    <col min="10774" max="10774" width="9.42578125" style="173" customWidth="1"/>
    <col min="10775" max="10775" width="9.5703125" style="173" customWidth="1"/>
    <col min="10776" max="10776" width="10" style="173" customWidth="1"/>
    <col min="10777" max="10777" width="13.5703125" style="173" customWidth="1"/>
    <col min="10778" max="10778" width="18.85546875" style="173" customWidth="1"/>
    <col min="10779" max="10779" width="13.5703125" style="173" customWidth="1"/>
    <col min="10780" max="10780" width="18.85546875" style="173" customWidth="1"/>
    <col min="10781" max="10781" width="5.7109375" style="173" customWidth="1"/>
    <col min="10782" max="10782" width="17.5703125" style="173" customWidth="1"/>
    <col min="10783" max="10783" width="14.28515625" style="173" customWidth="1"/>
    <col min="10784" max="10784" width="17.7109375" style="173" customWidth="1"/>
    <col min="10785" max="10785" width="7.140625" style="173" customWidth="1"/>
    <col min="10786" max="10786" width="14.42578125" style="173" customWidth="1"/>
    <col min="10787" max="10787" width="17.5703125" style="173" customWidth="1"/>
    <col min="10788" max="10788" width="14.42578125" style="173" customWidth="1"/>
    <col min="10789" max="10789" width="17.7109375" style="173" customWidth="1"/>
    <col min="10790" max="11008" width="9.140625" style="173"/>
    <col min="11009" max="11009" width="5.7109375" style="173" customWidth="1"/>
    <col min="11010" max="11010" width="9.7109375" style="173" customWidth="1"/>
    <col min="11011" max="11011" width="42.85546875" style="173" customWidth="1"/>
    <col min="11012" max="11012" width="33" style="173" customWidth="1"/>
    <col min="11013" max="11013" width="18.7109375" style="173" customWidth="1"/>
    <col min="11014" max="11014" width="19.140625" style="173" customWidth="1"/>
    <col min="11015" max="11015" width="10.85546875" style="173" customWidth="1"/>
    <col min="11016" max="11016" width="12" style="173" customWidth="1"/>
    <col min="11017" max="11017" width="12.5703125" style="173" customWidth="1"/>
    <col min="11018" max="11018" width="16.140625" style="173" customWidth="1"/>
    <col min="11019" max="11019" width="5.5703125" style="173" customWidth="1"/>
    <col min="11020" max="11022" width="0" style="173" hidden="1" customWidth="1"/>
    <col min="11023" max="11023" width="5.7109375" style="173" customWidth="1"/>
    <col min="11024" max="11024" width="9.5703125" style="173" customWidth="1"/>
    <col min="11025" max="11025" width="10" style="173" customWidth="1"/>
    <col min="11026" max="11026" width="13.5703125" style="173" customWidth="1"/>
    <col min="11027" max="11027" width="18.85546875" style="173" customWidth="1"/>
    <col min="11028" max="11028" width="13.5703125" style="173" customWidth="1"/>
    <col min="11029" max="11029" width="18.85546875" style="173" customWidth="1"/>
    <col min="11030" max="11030" width="9.42578125" style="173" customWidth="1"/>
    <col min="11031" max="11031" width="9.5703125" style="173" customWidth="1"/>
    <col min="11032" max="11032" width="10" style="173" customWidth="1"/>
    <col min="11033" max="11033" width="13.5703125" style="173" customWidth="1"/>
    <col min="11034" max="11034" width="18.85546875" style="173" customWidth="1"/>
    <col min="11035" max="11035" width="13.5703125" style="173" customWidth="1"/>
    <col min="11036" max="11036" width="18.85546875" style="173" customWidth="1"/>
    <col min="11037" max="11037" width="5.7109375" style="173" customWidth="1"/>
    <col min="11038" max="11038" width="17.5703125" style="173" customWidth="1"/>
    <col min="11039" max="11039" width="14.28515625" style="173" customWidth="1"/>
    <col min="11040" max="11040" width="17.7109375" style="173" customWidth="1"/>
    <col min="11041" max="11041" width="7.140625" style="173" customWidth="1"/>
    <col min="11042" max="11042" width="14.42578125" style="173" customWidth="1"/>
    <col min="11043" max="11043" width="17.5703125" style="173" customWidth="1"/>
    <col min="11044" max="11044" width="14.42578125" style="173" customWidth="1"/>
    <col min="11045" max="11045" width="17.7109375" style="173" customWidth="1"/>
    <col min="11046" max="11264" width="9.140625" style="173"/>
    <col min="11265" max="11265" width="5.7109375" style="173" customWidth="1"/>
    <col min="11266" max="11266" width="9.7109375" style="173" customWidth="1"/>
    <col min="11267" max="11267" width="42.85546875" style="173" customWidth="1"/>
    <col min="11268" max="11268" width="33" style="173" customWidth="1"/>
    <col min="11269" max="11269" width="18.7109375" style="173" customWidth="1"/>
    <col min="11270" max="11270" width="19.140625" style="173" customWidth="1"/>
    <col min="11271" max="11271" width="10.85546875" style="173" customWidth="1"/>
    <col min="11272" max="11272" width="12" style="173" customWidth="1"/>
    <col min="11273" max="11273" width="12.5703125" style="173" customWidth="1"/>
    <col min="11274" max="11274" width="16.140625" style="173" customWidth="1"/>
    <col min="11275" max="11275" width="5.5703125" style="173" customWidth="1"/>
    <col min="11276" max="11278" width="0" style="173" hidden="1" customWidth="1"/>
    <col min="11279" max="11279" width="5.7109375" style="173" customWidth="1"/>
    <col min="11280" max="11280" width="9.5703125" style="173" customWidth="1"/>
    <col min="11281" max="11281" width="10" style="173" customWidth="1"/>
    <col min="11282" max="11282" width="13.5703125" style="173" customWidth="1"/>
    <col min="11283" max="11283" width="18.85546875" style="173" customWidth="1"/>
    <col min="11284" max="11284" width="13.5703125" style="173" customWidth="1"/>
    <col min="11285" max="11285" width="18.85546875" style="173" customWidth="1"/>
    <col min="11286" max="11286" width="9.42578125" style="173" customWidth="1"/>
    <col min="11287" max="11287" width="9.5703125" style="173" customWidth="1"/>
    <col min="11288" max="11288" width="10" style="173" customWidth="1"/>
    <col min="11289" max="11289" width="13.5703125" style="173" customWidth="1"/>
    <col min="11290" max="11290" width="18.85546875" style="173" customWidth="1"/>
    <col min="11291" max="11291" width="13.5703125" style="173" customWidth="1"/>
    <col min="11292" max="11292" width="18.85546875" style="173" customWidth="1"/>
    <col min="11293" max="11293" width="5.7109375" style="173" customWidth="1"/>
    <col min="11294" max="11294" width="17.5703125" style="173" customWidth="1"/>
    <col min="11295" max="11295" width="14.28515625" style="173" customWidth="1"/>
    <col min="11296" max="11296" width="17.7109375" style="173" customWidth="1"/>
    <col min="11297" max="11297" width="7.140625" style="173" customWidth="1"/>
    <col min="11298" max="11298" width="14.42578125" style="173" customWidth="1"/>
    <col min="11299" max="11299" width="17.5703125" style="173" customWidth="1"/>
    <col min="11300" max="11300" width="14.42578125" style="173" customWidth="1"/>
    <col min="11301" max="11301" width="17.7109375" style="173" customWidth="1"/>
    <col min="11302" max="11520" width="9.140625" style="173"/>
    <col min="11521" max="11521" width="5.7109375" style="173" customWidth="1"/>
    <col min="11522" max="11522" width="9.7109375" style="173" customWidth="1"/>
    <col min="11523" max="11523" width="42.85546875" style="173" customWidth="1"/>
    <col min="11524" max="11524" width="33" style="173" customWidth="1"/>
    <col min="11525" max="11525" width="18.7109375" style="173" customWidth="1"/>
    <col min="11526" max="11526" width="19.140625" style="173" customWidth="1"/>
    <col min="11527" max="11527" width="10.85546875" style="173" customWidth="1"/>
    <col min="11528" max="11528" width="12" style="173" customWidth="1"/>
    <col min="11529" max="11529" width="12.5703125" style="173" customWidth="1"/>
    <col min="11530" max="11530" width="16.140625" style="173" customWidth="1"/>
    <col min="11531" max="11531" width="5.5703125" style="173" customWidth="1"/>
    <col min="11532" max="11534" width="0" style="173" hidden="1" customWidth="1"/>
    <col min="11535" max="11535" width="5.7109375" style="173" customWidth="1"/>
    <col min="11536" max="11536" width="9.5703125" style="173" customWidth="1"/>
    <col min="11537" max="11537" width="10" style="173" customWidth="1"/>
    <col min="11538" max="11538" width="13.5703125" style="173" customWidth="1"/>
    <col min="11539" max="11539" width="18.85546875" style="173" customWidth="1"/>
    <col min="11540" max="11540" width="13.5703125" style="173" customWidth="1"/>
    <col min="11541" max="11541" width="18.85546875" style="173" customWidth="1"/>
    <col min="11542" max="11542" width="9.42578125" style="173" customWidth="1"/>
    <col min="11543" max="11543" width="9.5703125" style="173" customWidth="1"/>
    <col min="11544" max="11544" width="10" style="173" customWidth="1"/>
    <col min="11545" max="11545" width="13.5703125" style="173" customWidth="1"/>
    <col min="11546" max="11546" width="18.85546875" style="173" customWidth="1"/>
    <col min="11547" max="11547" width="13.5703125" style="173" customWidth="1"/>
    <col min="11548" max="11548" width="18.85546875" style="173" customWidth="1"/>
    <col min="11549" max="11549" width="5.7109375" style="173" customWidth="1"/>
    <col min="11550" max="11550" width="17.5703125" style="173" customWidth="1"/>
    <col min="11551" max="11551" width="14.28515625" style="173" customWidth="1"/>
    <col min="11552" max="11552" width="17.7109375" style="173" customWidth="1"/>
    <col min="11553" max="11553" width="7.140625" style="173" customWidth="1"/>
    <col min="11554" max="11554" width="14.42578125" style="173" customWidth="1"/>
    <col min="11555" max="11555" width="17.5703125" style="173" customWidth="1"/>
    <col min="11556" max="11556" width="14.42578125" style="173" customWidth="1"/>
    <col min="11557" max="11557" width="17.7109375" style="173" customWidth="1"/>
    <col min="11558" max="11776" width="9.140625" style="173"/>
    <col min="11777" max="11777" width="5.7109375" style="173" customWidth="1"/>
    <col min="11778" max="11778" width="9.7109375" style="173" customWidth="1"/>
    <col min="11779" max="11779" width="42.85546875" style="173" customWidth="1"/>
    <col min="11780" max="11780" width="33" style="173" customWidth="1"/>
    <col min="11781" max="11781" width="18.7109375" style="173" customWidth="1"/>
    <col min="11782" max="11782" width="19.140625" style="173" customWidth="1"/>
    <col min="11783" max="11783" width="10.85546875" style="173" customWidth="1"/>
    <col min="11784" max="11784" width="12" style="173" customWidth="1"/>
    <col min="11785" max="11785" width="12.5703125" style="173" customWidth="1"/>
    <col min="11786" max="11786" width="16.140625" style="173" customWidth="1"/>
    <col min="11787" max="11787" width="5.5703125" style="173" customWidth="1"/>
    <col min="11788" max="11790" width="0" style="173" hidden="1" customWidth="1"/>
    <col min="11791" max="11791" width="5.7109375" style="173" customWidth="1"/>
    <col min="11792" max="11792" width="9.5703125" style="173" customWidth="1"/>
    <col min="11793" max="11793" width="10" style="173" customWidth="1"/>
    <col min="11794" max="11794" width="13.5703125" style="173" customWidth="1"/>
    <col min="11795" max="11795" width="18.85546875" style="173" customWidth="1"/>
    <col min="11796" max="11796" width="13.5703125" style="173" customWidth="1"/>
    <col min="11797" max="11797" width="18.85546875" style="173" customWidth="1"/>
    <col min="11798" max="11798" width="9.42578125" style="173" customWidth="1"/>
    <col min="11799" max="11799" width="9.5703125" style="173" customWidth="1"/>
    <col min="11800" max="11800" width="10" style="173" customWidth="1"/>
    <col min="11801" max="11801" width="13.5703125" style="173" customWidth="1"/>
    <col min="11802" max="11802" width="18.85546875" style="173" customWidth="1"/>
    <col min="11803" max="11803" width="13.5703125" style="173" customWidth="1"/>
    <col min="11804" max="11804" width="18.85546875" style="173" customWidth="1"/>
    <col min="11805" max="11805" width="5.7109375" style="173" customWidth="1"/>
    <col min="11806" max="11806" width="17.5703125" style="173" customWidth="1"/>
    <col min="11807" max="11807" width="14.28515625" style="173" customWidth="1"/>
    <col min="11808" max="11808" width="17.7109375" style="173" customWidth="1"/>
    <col min="11809" max="11809" width="7.140625" style="173" customWidth="1"/>
    <col min="11810" max="11810" width="14.42578125" style="173" customWidth="1"/>
    <col min="11811" max="11811" width="17.5703125" style="173" customWidth="1"/>
    <col min="11812" max="11812" width="14.42578125" style="173" customWidth="1"/>
    <col min="11813" max="11813" width="17.7109375" style="173" customWidth="1"/>
    <col min="11814" max="12032" width="9.140625" style="173"/>
    <col min="12033" max="12033" width="5.7109375" style="173" customWidth="1"/>
    <col min="12034" max="12034" width="9.7109375" style="173" customWidth="1"/>
    <col min="12035" max="12035" width="42.85546875" style="173" customWidth="1"/>
    <col min="12036" max="12036" width="33" style="173" customWidth="1"/>
    <col min="12037" max="12037" width="18.7109375" style="173" customWidth="1"/>
    <col min="12038" max="12038" width="19.140625" style="173" customWidth="1"/>
    <col min="12039" max="12039" width="10.85546875" style="173" customWidth="1"/>
    <col min="12040" max="12040" width="12" style="173" customWidth="1"/>
    <col min="12041" max="12041" width="12.5703125" style="173" customWidth="1"/>
    <col min="12042" max="12042" width="16.140625" style="173" customWidth="1"/>
    <col min="12043" max="12043" width="5.5703125" style="173" customWidth="1"/>
    <col min="12044" max="12046" width="0" style="173" hidden="1" customWidth="1"/>
    <col min="12047" max="12047" width="5.7109375" style="173" customWidth="1"/>
    <col min="12048" max="12048" width="9.5703125" style="173" customWidth="1"/>
    <col min="12049" max="12049" width="10" style="173" customWidth="1"/>
    <col min="12050" max="12050" width="13.5703125" style="173" customWidth="1"/>
    <col min="12051" max="12051" width="18.85546875" style="173" customWidth="1"/>
    <col min="12052" max="12052" width="13.5703125" style="173" customWidth="1"/>
    <col min="12053" max="12053" width="18.85546875" style="173" customWidth="1"/>
    <col min="12054" max="12054" width="9.42578125" style="173" customWidth="1"/>
    <col min="12055" max="12055" width="9.5703125" style="173" customWidth="1"/>
    <col min="12056" max="12056" width="10" style="173" customWidth="1"/>
    <col min="12057" max="12057" width="13.5703125" style="173" customWidth="1"/>
    <col min="12058" max="12058" width="18.85546875" style="173" customWidth="1"/>
    <col min="12059" max="12059" width="13.5703125" style="173" customWidth="1"/>
    <col min="12060" max="12060" width="18.85546875" style="173" customWidth="1"/>
    <col min="12061" max="12061" width="5.7109375" style="173" customWidth="1"/>
    <col min="12062" max="12062" width="17.5703125" style="173" customWidth="1"/>
    <col min="12063" max="12063" width="14.28515625" style="173" customWidth="1"/>
    <col min="12064" max="12064" width="17.7109375" style="173" customWidth="1"/>
    <col min="12065" max="12065" width="7.140625" style="173" customWidth="1"/>
    <col min="12066" max="12066" width="14.42578125" style="173" customWidth="1"/>
    <col min="12067" max="12067" width="17.5703125" style="173" customWidth="1"/>
    <col min="12068" max="12068" width="14.42578125" style="173" customWidth="1"/>
    <col min="12069" max="12069" width="17.7109375" style="173" customWidth="1"/>
    <col min="12070" max="12288" width="9.140625" style="173"/>
    <col min="12289" max="12289" width="5.7109375" style="173" customWidth="1"/>
    <col min="12290" max="12290" width="9.7109375" style="173" customWidth="1"/>
    <col min="12291" max="12291" width="42.85546875" style="173" customWidth="1"/>
    <col min="12292" max="12292" width="33" style="173" customWidth="1"/>
    <col min="12293" max="12293" width="18.7109375" style="173" customWidth="1"/>
    <col min="12294" max="12294" width="19.140625" style="173" customWidth="1"/>
    <col min="12295" max="12295" width="10.85546875" style="173" customWidth="1"/>
    <col min="12296" max="12296" width="12" style="173" customWidth="1"/>
    <col min="12297" max="12297" width="12.5703125" style="173" customWidth="1"/>
    <col min="12298" max="12298" width="16.140625" style="173" customWidth="1"/>
    <col min="12299" max="12299" width="5.5703125" style="173" customWidth="1"/>
    <col min="12300" max="12302" width="0" style="173" hidden="1" customWidth="1"/>
    <col min="12303" max="12303" width="5.7109375" style="173" customWidth="1"/>
    <col min="12304" max="12304" width="9.5703125" style="173" customWidth="1"/>
    <col min="12305" max="12305" width="10" style="173" customWidth="1"/>
    <col min="12306" max="12306" width="13.5703125" style="173" customWidth="1"/>
    <col min="12307" max="12307" width="18.85546875" style="173" customWidth="1"/>
    <col min="12308" max="12308" width="13.5703125" style="173" customWidth="1"/>
    <col min="12309" max="12309" width="18.85546875" style="173" customWidth="1"/>
    <col min="12310" max="12310" width="9.42578125" style="173" customWidth="1"/>
    <col min="12311" max="12311" width="9.5703125" style="173" customWidth="1"/>
    <col min="12312" max="12312" width="10" style="173" customWidth="1"/>
    <col min="12313" max="12313" width="13.5703125" style="173" customWidth="1"/>
    <col min="12314" max="12314" width="18.85546875" style="173" customWidth="1"/>
    <col min="12315" max="12315" width="13.5703125" style="173" customWidth="1"/>
    <col min="12316" max="12316" width="18.85546875" style="173" customWidth="1"/>
    <col min="12317" max="12317" width="5.7109375" style="173" customWidth="1"/>
    <col min="12318" max="12318" width="17.5703125" style="173" customWidth="1"/>
    <col min="12319" max="12319" width="14.28515625" style="173" customWidth="1"/>
    <col min="12320" max="12320" width="17.7109375" style="173" customWidth="1"/>
    <col min="12321" max="12321" width="7.140625" style="173" customWidth="1"/>
    <col min="12322" max="12322" width="14.42578125" style="173" customWidth="1"/>
    <col min="12323" max="12323" width="17.5703125" style="173" customWidth="1"/>
    <col min="12324" max="12324" width="14.42578125" style="173" customWidth="1"/>
    <col min="12325" max="12325" width="17.7109375" style="173" customWidth="1"/>
    <col min="12326" max="12544" width="9.140625" style="173"/>
    <col min="12545" max="12545" width="5.7109375" style="173" customWidth="1"/>
    <col min="12546" max="12546" width="9.7109375" style="173" customWidth="1"/>
    <col min="12547" max="12547" width="42.85546875" style="173" customWidth="1"/>
    <col min="12548" max="12548" width="33" style="173" customWidth="1"/>
    <col min="12549" max="12549" width="18.7109375" style="173" customWidth="1"/>
    <col min="12550" max="12550" width="19.140625" style="173" customWidth="1"/>
    <col min="12551" max="12551" width="10.85546875" style="173" customWidth="1"/>
    <col min="12552" max="12552" width="12" style="173" customWidth="1"/>
    <col min="12553" max="12553" width="12.5703125" style="173" customWidth="1"/>
    <col min="12554" max="12554" width="16.140625" style="173" customWidth="1"/>
    <col min="12555" max="12555" width="5.5703125" style="173" customWidth="1"/>
    <col min="12556" max="12558" width="0" style="173" hidden="1" customWidth="1"/>
    <col min="12559" max="12559" width="5.7109375" style="173" customWidth="1"/>
    <col min="12560" max="12560" width="9.5703125" style="173" customWidth="1"/>
    <col min="12561" max="12561" width="10" style="173" customWidth="1"/>
    <col min="12562" max="12562" width="13.5703125" style="173" customWidth="1"/>
    <col min="12563" max="12563" width="18.85546875" style="173" customWidth="1"/>
    <col min="12564" max="12564" width="13.5703125" style="173" customWidth="1"/>
    <col min="12565" max="12565" width="18.85546875" style="173" customWidth="1"/>
    <col min="12566" max="12566" width="9.42578125" style="173" customWidth="1"/>
    <col min="12567" max="12567" width="9.5703125" style="173" customWidth="1"/>
    <col min="12568" max="12568" width="10" style="173" customWidth="1"/>
    <col min="12569" max="12569" width="13.5703125" style="173" customWidth="1"/>
    <col min="12570" max="12570" width="18.85546875" style="173" customWidth="1"/>
    <col min="12571" max="12571" width="13.5703125" style="173" customWidth="1"/>
    <col min="12572" max="12572" width="18.85546875" style="173" customWidth="1"/>
    <col min="12573" max="12573" width="5.7109375" style="173" customWidth="1"/>
    <col min="12574" max="12574" width="17.5703125" style="173" customWidth="1"/>
    <col min="12575" max="12575" width="14.28515625" style="173" customWidth="1"/>
    <col min="12576" max="12576" width="17.7109375" style="173" customWidth="1"/>
    <col min="12577" max="12577" width="7.140625" style="173" customWidth="1"/>
    <col min="12578" max="12578" width="14.42578125" style="173" customWidth="1"/>
    <col min="12579" max="12579" width="17.5703125" style="173" customWidth="1"/>
    <col min="12580" max="12580" width="14.42578125" style="173" customWidth="1"/>
    <col min="12581" max="12581" width="17.7109375" style="173" customWidth="1"/>
    <col min="12582" max="12800" width="9.140625" style="173"/>
    <col min="12801" max="12801" width="5.7109375" style="173" customWidth="1"/>
    <col min="12802" max="12802" width="9.7109375" style="173" customWidth="1"/>
    <col min="12803" max="12803" width="42.85546875" style="173" customWidth="1"/>
    <col min="12804" max="12804" width="33" style="173" customWidth="1"/>
    <col min="12805" max="12805" width="18.7109375" style="173" customWidth="1"/>
    <col min="12806" max="12806" width="19.140625" style="173" customWidth="1"/>
    <col min="12807" max="12807" width="10.85546875" style="173" customWidth="1"/>
    <col min="12808" max="12808" width="12" style="173" customWidth="1"/>
    <col min="12809" max="12809" width="12.5703125" style="173" customWidth="1"/>
    <col min="12810" max="12810" width="16.140625" style="173" customWidth="1"/>
    <col min="12811" max="12811" width="5.5703125" style="173" customWidth="1"/>
    <col min="12812" max="12814" width="0" style="173" hidden="1" customWidth="1"/>
    <col min="12815" max="12815" width="5.7109375" style="173" customWidth="1"/>
    <col min="12816" max="12816" width="9.5703125" style="173" customWidth="1"/>
    <col min="12817" max="12817" width="10" style="173" customWidth="1"/>
    <col min="12818" max="12818" width="13.5703125" style="173" customWidth="1"/>
    <col min="12819" max="12819" width="18.85546875" style="173" customWidth="1"/>
    <col min="12820" max="12820" width="13.5703125" style="173" customWidth="1"/>
    <col min="12821" max="12821" width="18.85546875" style="173" customWidth="1"/>
    <col min="12822" max="12822" width="9.42578125" style="173" customWidth="1"/>
    <col min="12823" max="12823" width="9.5703125" style="173" customWidth="1"/>
    <col min="12824" max="12824" width="10" style="173" customWidth="1"/>
    <col min="12825" max="12825" width="13.5703125" style="173" customWidth="1"/>
    <col min="12826" max="12826" width="18.85546875" style="173" customWidth="1"/>
    <col min="12827" max="12827" width="13.5703125" style="173" customWidth="1"/>
    <col min="12828" max="12828" width="18.85546875" style="173" customWidth="1"/>
    <col min="12829" max="12829" width="5.7109375" style="173" customWidth="1"/>
    <col min="12830" max="12830" width="17.5703125" style="173" customWidth="1"/>
    <col min="12831" max="12831" width="14.28515625" style="173" customWidth="1"/>
    <col min="12832" max="12832" width="17.7109375" style="173" customWidth="1"/>
    <col min="12833" max="12833" width="7.140625" style="173" customWidth="1"/>
    <col min="12834" max="12834" width="14.42578125" style="173" customWidth="1"/>
    <col min="12835" max="12835" width="17.5703125" style="173" customWidth="1"/>
    <col min="12836" max="12836" width="14.42578125" style="173" customWidth="1"/>
    <col min="12837" max="12837" width="17.7109375" style="173" customWidth="1"/>
    <col min="12838" max="13056" width="9.140625" style="173"/>
    <col min="13057" max="13057" width="5.7109375" style="173" customWidth="1"/>
    <col min="13058" max="13058" width="9.7109375" style="173" customWidth="1"/>
    <col min="13059" max="13059" width="42.85546875" style="173" customWidth="1"/>
    <col min="13060" max="13060" width="33" style="173" customWidth="1"/>
    <col min="13061" max="13061" width="18.7109375" style="173" customWidth="1"/>
    <col min="13062" max="13062" width="19.140625" style="173" customWidth="1"/>
    <col min="13063" max="13063" width="10.85546875" style="173" customWidth="1"/>
    <col min="13064" max="13064" width="12" style="173" customWidth="1"/>
    <col min="13065" max="13065" width="12.5703125" style="173" customWidth="1"/>
    <col min="13066" max="13066" width="16.140625" style="173" customWidth="1"/>
    <col min="13067" max="13067" width="5.5703125" style="173" customWidth="1"/>
    <col min="13068" max="13070" width="0" style="173" hidden="1" customWidth="1"/>
    <col min="13071" max="13071" width="5.7109375" style="173" customWidth="1"/>
    <col min="13072" max="13072" width="9.5703125" style="173" customWidth="1"/>
    <col min="13073" max="13073" width="10" style="173" customWidth="1"/>
    <col min="13074" max="13074" width="13.5703125" style="173" customWidth="1"/>
    <col min="13075" max="13075" width="18.85546875" style="173" customWidth="1"/>
    <col min="13076" max="13076" width="13.5703125" style="173" customWidth="1"/>
    <col min="13077" max="13077" width="18.85546875" style="173" customWidth="1"/>
    <col min="13078" max="13078" width="9.42578125" style="173" customWidth="1"/>
    <col min="13079" max="13079" width="9.5703125" style="173" customWidth="1"/>
    <col min="13080" max="13080" width="10" style="173" customWidth="1"/>
    <col min="13081" max="13081" width="13.5703125" style="173" customWidth="1"/>
    <col min="13082" max="13082" width="18.85546875" style="173" customWidth="1"/>
    <col min="13083" max="13083" width="13.5703125" style="173" customWidth="1"/>
    <col min="13084" max="13084" width="18.85546875" style="173" customWidth="1"/>
    <col min="13085" max="13085" width="5.7109375" style="173" customWidth="1"/>
    <col min="13086" max="13086" width="17.5703125" style="173" customWidth="1"/>
    <col min="13087" max="13087" width="14.28515625" style="173" customWidth="1"/>
    <col min="13088" max="13088" width="17.7109375" style="173" customWidth="1"/>
    <col min="13089" max="13089" width="7.140625" style="173" customWidth="1"/>
    <col min="13090" max="13090" width="14.42578125" style="173" customWidth="1"/>
    <col min="13091" max="13091" width="17.5703125" style="173" customWidth="1"/>
    <col min="13092" max="13092" width="14.42578125" style="173" customWidth="1"/>
    <col min="13093" max="13093" width="17.7109375" style="173" customWidth="1"/>
    <col min="13094" max="13312" width="9.140625" style="173"/>
    <col min="13313" max="13313" width="5.7109375" style="173" customWidth="1"/>
    <col min="13314" max="13314" width="9.7109375" style="173" customWidth="1"/>
    <col min="13315" max="13315" width="42.85546875" style="173" customWidth="1"/>
    <col min="13316" max="13316" width="33" style="173" customWidth="1"/>
    <col min="13317" max="13317" width="18.7109375" style="173" customWidth="1"/>
    <col min="13318" max="13318" width="19.140625" style="173" customWidth="1"/>
    <col min="13319" max="13319" width="10.85546875" style="173" customWidth="1"/>
    <col min="13320" max="13320" width="12" style="173" customWidth="1"/>
    <col min="13321" max="13321" width="12.5703125" style="173" customWidth="1"/>
    <col min="13322" max="13322" width="16.140625" style="173" customWidth="1"/>
    <col min="13323" max="13323" width="5.5703125" style="173" customWidth="1"/>
    <col min="13324" max="13326" width="0" style="173" hidden="1" customWidth="1"/>
    <col min="13327" max="13327" width="5.7109375" style="173" customWidth="1"/>
    <col min="13328" max="13328" width="9.5703125" style="173" customWidth="1"/>
    <col min="13329" max="13329" width="10" style="173" customWidth="1"/>
    <col min="13330" max="13330" width="13.5703125" style="173" customWidth="1"/>
    <col min="13331" max="13331" width="18.85546875" style="173" customWidth="1"/>
    <col min="13332" max="13332" width="13.5703125" style="173" customWidth="1"/>
    <col min="13333" max="13333" width="18.85546875" style="173" customWidth="1"/>
    <col min="13334" max="13334" width="9.42578125" style="173" customWidth="1"/>
    <col min="13335" max="13335" width="9.5703125" style="173" customWidth="1"/>
    <col min="13336" max="13336" width="10" style="173" customWidth="1"/>
    <col min="13337" max="13337" width="13.5703125" style="173" customWidth="1"/>
    <col min="13338" max="13338" width="18.85546875" style="173" customWidth="1"/>
    <col min="13339" max="13339" width="13.5703125" style="173" customWidth="1"/>
    <col min="13340" max="13340" width="18.85546875" style="173" customWidth="1"/>
    <col min="13341" max="13341" width="5.7109375" style="173" customWidth="1"/>
    <col min="13342" max="13342" width="17.5703125" style="173" customWidth="1"/>
    <col min="13343" max="13343" width="14.28515625" style="173" customWidth="1"/>
    <col min="13344" max="13344" width="17.7109375" style="173" customWidth="1"/>
    <col min="13345" max="13345" width="7.140625" style="173" customWidth="1"/>
    <col min="13346" max="13346" width="14.42578125" style="173" customWidth="1"/>
    <col min="13347" max="13347" width="17.5703125" style="173" customWidth="1"/>
    <col min="13348" max="13348" width="14.42578125" style="173" customWidth="1"/>
    <col min="13349" max="13349" width="17.7109375" style="173" customWidth="1"/>
    <col min="13350" max="13568" width="9.140625" style="173"/>
    <col min="13569" max="13569" width="5.7109375" style="173" customWidth="1"/>
    <col min="13570" max="13570" width="9.7109375" style="173" customWidth="1"/>
    <col min="13571" max="13571" width="42.85546875" style="173" customWidth="1"/>
    <col min="13572" max="13572" width="33" style="173" customWidth="1"/>
    <col min="13573" max="13573" width="18.7109375" style="173" customWidth="1"/>
    <col min="13574" max="13574" width="19.140625" style="173" customWidth="1"/>
    <col min="13575" max="13575" width="10.85546875" style="173" customWidth="1"/>
    <col min="13576" max="13576" width="12" style="173" customWidth="1"/>
    <col min="13577" max="13577" width="12.5703125" style="173" customWidth="1"/>
    <col min="13578" max="13578" width="16.140625" style="173" customWidth="1"/>
    <col min="13579" max="13579" width="5.5703125" style="173" customWidth="1"/>
    <col min="13580" max="13582" width="0" style="173" hidden="1" customWidth="1"/>
    <col min="13583" max="13583" width="5.7109375" style="173" customWidth="1"/>
    <col min="13584" max="13584" width="9.5703125" style="173" customWidth="1"/>
    <col min="13585" max="13585" width="10" style="173" customWidth="1"/>
    <col min="13586" max="13586" width="13.5703125" style="173" customWidth="1"/>
    <col min="13587" max="13587" width="18.85546875" style="173" customWidth="1"/>
    <col min="13588" max="13588" width="13.5703125" style="173" customWidth="1"/>
    <col min="13589" max="13589" width="18.85546875" style="173" customWidth="1"/>
    <col min="13590" max="13590" width="9.42578125" style="173" customWidth="1"/>
    <col min="13591" max="13591" width="9.5703125" style="173" customWidth="1"/>
    <col min="13592" max="13592" width="10" style="173" customWidth="1"/>
    <col min="13593" max="13593" width="13.5703125" style="173" customWidth="1"/>
    <col min="13594" max="13594" width="18.85546875" style="173" customWidth="1"/>
    <col min="13595" max="13595" width="13.5703125" style="173" customWidth="1"/>
    <col min="13596" max="13596" width="18.85546875" style="173" customWidth="1"/>
    <col min="13597" max="13597" width="5.7109375" style="173" customWidth="1"/>
    <col min="13598" max="13598" width="17.5703125" style="173" customWidth="1"/>
    <col min="13599" max="13599" width="14.28515625" style="173" customWidth="1"/>
    <col min="13600" max="13600" width="17.7109375" style="173" customWidth="1"/>
    <col min="13601" max="13601" width="7.140625" style="173" customWidth="1"/>
    <col min="13602" max="13602" width="14.42578125" style="173" customWidth="1"/>
    <col min="13603" max="13603" width="17.5703125" style="173" customWidth="1"/>
    <col min="13604" max="13604" width="14.42578125" style="173" customWidth="1"/>
    <col min="13605" max="13605" width="17.7109375" style="173" customWidth="1"/>
    <col min="13606" max="13824" width="9.140625" style="173"/>
    <col min="13825" max="13825" width="5.7109375" style="173" customWidth="1"/>
    <col min="13826" max="13826" width="9.7109375" style="173" customWidth="1"/>
    <col min="13827" max="13827" width="42.85546875" style="173" customWidth="1"/>
    <col min="13828" max="13828" width="33" style="173" customWidth="1"/>
    <col min="13829" max="13829" width="18.7109375" style="173" customWidth="1"/>
    <col min="13830" max="13830" width="19.140625" style="173" customWidth="1"/>
    <col min="13831" max="13831" width="10.85546875" style="173" customWidth="1"/>
    <col min="13832" max="13832" width="12" style="173" customWidth="1"/>
    <col min="13833" max="13833" width="12.5703125" style="173" customWidth="1"/>
    <col min="13834" max="13834" width="16.140625" style="173" customWidth="1"/>
    <col min="13835" max="13835" width="5.5703125" style="173" customWidth="1"/>
    <col min="13836" max="13838" width="0" style="173" hidden="1" customWidth="1"/>
    <col min="13839" max="13839" width="5.7109375" style="173" customWidth="1"/>
    <col min="13840" max="13840" width="9.5703125" style="173" customWidth="1"/>
    <col min="13841" max="13841" width="10" style="173" customWidth="1"/>
    <col min="13842" max="13842" width="13.5703125" style="173" customWidth="1"/>
    <col min="13843" max="13843" width="18.85546875" style="173" customWidth="1"/>
    <col min="13844" max="13844" width="13.5703125" style="173" customWidth="1"/>
    <col min="13845" max="13845" width="18.85546875" style="173" customWidth="1"/>
    <col min="13846" max="13846" width="9.42578125" style="173" customWidth="1"/>
    <col min="13847" max="13847" width="9.5703125" style="173" customWidth="1"/>
    <col min="13848" max="13848" width="10" style="173" customWidth="1"/>
    <col min="13849" max="13849" width="13.5703125" style="173" customWidth="1"/>
    <col min="13850" max="13850" width="18.85546875" style="173" customWidth="1"/>
    <col min="13851" max="13851" width="13.5703125" style="173" customWidth="1"/>
    <col min="13852" max="13852" width="18.85546875" style="173" customWidth="1"/>
    <col min="13853" max="13853" width="5.7109375" style="173" customWidth="1"/>
    <col min="13854" max="13854" width="17.5703125" style="173" customWidth="1"/>
    <col min="13855" max="13855" width="14.28515625" style="173" customWidth="1"/>
    <col min="13856" max="13856" width="17.7109375" style="173" customWidth="1"/>
    <col min="13857" max="13857" width="7.140625" style="173" customWidth="1"/>
    <col min="13858" max="13858" width="14.42578125" style="173" customWidth="1"/>
    <col min="13859" max="13859" width="17.5703125" style="173" customWidth="1"/>
    <col min="13860" max="13860" width="14.42578125" style="173" customWidth="1"/>
    <col min="13861" max="13861" width="17.7109375" style="173" customWidth="1"/>
    <col min="13862" max="14080" width="9.140625" style="173"/>
    <col min="14081" max="14081" width="5.7109375" style="173" customWidth="1"/>
    <col min="14082" max="14082" width="9.7109375" style="173" customWidth="1"/>
    <col min="14083" max="14083" width="42.85546875" style="173" customWidth="1"/>
    <col min="14084" max="14084" width="33" style="173" customWidth="1"/>
    <col min="14085" max="14085" width="18.7109375" style="173" customWidth="1"/>
    <col min="14086" max="14086" width="19.140625" style="173" customWidth="1"/>
    <col min="14087" max="14087" width="10.85546875" style="173" customWidth="1"/>
    <col min="14088" max="14088" width="12" style="173" customWidth="1"/>
    <col min="14089" max="14089" width="12.5703125" style="173" customWidth="1"/>
    <col min="14090" max="14090" width="16.140625" style="173" customWidth="1"/>
    <col min="14091" max="14091" width="5.5703125" style="173" customWidth="1"/>
    <col min="14092" max="14094" width="0" style="173" hidden="1" customWidth="1"/>
    <col min="14095" max="14095" width="5.7109375" style="173" customWidth="1"/>
    <col min="14096" max="14096" width="9.5703125" style="173" customWidth="1"/>
    <col min="14097" max="14097" width="10" style="173" customWidth="1"/>
    <col min="14098" max="14098" width="13.5703125" style="173" customWidth="1"/>
    <col min="14099" max="14099" width="18.85546875" style="173" customWidth="1"/>
    <col min="14100" max="14100" width="13.5703125" style="173" customWidth="1"/>
    <col min="14101" max="14101" width="18.85546875" style="173" customWidth="1"/>
    <col min="14102" max="14102" width="9.42578125" style="173" customWidth="1"/>
    <col min="14103" max="14103" width="9.5703125" style="173" customWidth="1"/>
    <col min="14104" max="14104" width="10" style="173" customWidth="1"/>
    <col min="14105" max="14105" width="13.5703125" style="173" customWidth="1"/>
    <col min="14106" max="14106" width="18.85546875" style="173" customWidth="1"/>
    <col min="14107" max="14107" width="13.5703125" style="173" customWidth="1"/>
    <col min="14108" max="14108" width="18.85546875" style="173" customWidth="1"/>
    <col min="14109" max="14109" width="5.7109375" style="173" customWidth="1"/>
    <col min="14110" max="14110" width="17.5703125" style="173" customWidth="1"/>
    <col min="14111" max="14111" width="14.28515625" style="173" customWidth="1"/>
    <col min="14112" max="14112" width="17.7109375" style="173" customWidth="1"/>
    <col min="14113" max="14113" width="7.140625" style="173" customWidth="1"/>
    <col min="14114" max="14114" width="14.42578125" style="173" customWidth="1"/>
    <col min="14115" max="14115" width="17.5703125" style="173" customWidth="1"/>
    <col min="14116" max="14116" width="14.42578125" style="173" customWidth="1"/>
    <col min="14117" max="14117" width="17.7109375" style="173" customWidth="1"/>
    <col min="14118" max="14336" width="9.140625" style="173"/>
    <col min="14337" max="14337" width="5.7109375" style="173" customWidth="1"/>
    <col min="14338" max="14338" width="9.7109375" style="173" customWidth="1"/>
    <col min="14339" max="14339" width="42.85546875" style="173" customWidth="1"/>
    <col min="14340" max="14340" width="33" style="173" customWidth="1"/>
    <col min="14341" max="14341" width="18.7109375" style="173" customWidth="1"/>
    <col min="14342" max="14342" width="19.140625" style="173" customWidth="1"/>
    <col min="14343" max="14343" width="10.85546875" style="173" customWidth="1"/>
    <col min="14344" max="14344" width="12" style="173" customWidth="1"/>
    <col min="14345" max="14345" width="12.5703125" style="173" customWidth="1"/>
    <col min="14346" max="14346" width="16.140625" style="173" customWidth="1"/>
    <col min="14347" max="14347" width="5.5703125" style="173" customWidth="1"/>
    <col min="14348" max="14350" width="0" style="173" hidden="1" customWidth="1"/>
    <col min="14351" max="14351" width="5.7109375" style="173" customWidth="1"/>
    <col min="14352" max="14352" width="9.5703125" style="173" customWidth="1"/>
    <col min="14353" max="14353" width="10" style="173" customWidth="1"/>
    <col min="14354" max="14354" width="13.5703125" style="173" customWidth="1"/>
    <col min="14355" max="14355" width="18.85546875" style="173" customWidth="1"/>
    <col min="14356" max="14356" width="13.5703125" style="173" customWidth="1"/>
    <col min="14357" max="14357" width="18.85546875" style="173" customWidth="1"/>
    <col min="14358" max="14358" width="9.42578125" style="173" customWidth="1"/>
    <col min="14359" max="14359" width="9.5703125" style="173" customWidth="1"/>
    <col min="14360" max="14360" width="10" style="173" customWidth="1"/>
    <col min="14361" max="14361" width="13.5703125" style="173" customWidth="1"/>
    <col min="14362" max="14362" width="18.85546875" style="173" customWidth="1"/>
    <col min="14363" max="14363" width="13.5703125" style="173" customWidth="1"/>
    <col min="14364" max="14364" width="18.85546875" style="173" customWidth="1"/>
    <col min="14365" max="14365" width="5.7109375" style="173" customWidth="1"/>
    <col min="14366" max="14366" width="17.5703125" style="173" customWidth="1"/>
    <col min="14367" max="14367" width="14.28515625" style="173" customWidth="1"/>
    <col min="14368" max="14368" width="17.7109375" style="173" customWidth="1"/>
    <col min="14369" max="14369" width="7.140625" style="173" customWidth="1"/>
    <col min="14370" max="14370" width="14.42578125" style="173" customWidth="1"/>
    <col min="14371" max="14371" width="17.5703125" style="173" customWidth="1"/>
    <col min="14372" max="14372" width="14.42578125" style="173" customWidth="1"/>
    <col min="14373" max="14373" width="17.7109375" style="173" customWidth="1"/>
    <col min="14374" max="14592" width="9.140625" style="173"/>
    <col min="14593" max="14593" width="5.7109375" style="173" customWidth="1"/>
    <col min="14594" max="14594" width="9.7109375" style="173" customWidth="1"/>
    <col min="14595" max="14595" width="42.85546875" style="173" customWidth="1"/>
    <col min="14596" max="14596" width="33" style="173" customWidth="1"/>
    <col min="14597" max="14597" width="18.7109375" style="173" customWidth="1"/>
    <col min="14598" max="14598" width="19.140625" style="173" customWidth="1"/>
    <col min="14599" max="14599" width="10.85546875" style="173" customWidth="1"/>
    <col min="14600" max="14600" width="12" style="173" customWidth="1"/>
    <col min="14601" max="14601" width="12.5703125" style="173" customWidth="1"/>
    <col min="14602" max="14602" width="16.140625" style="173" customWidth="1"/>
    <col min="14603" max="14603" width="5.5703125" style="173" customWidth="1"/>
    <col min="14604" max="14606" width="0" style="173" hidden="1" customWidth="1"/>
    <col min="14607" max="14607" width="5.7109375" style="173" customWidth="1"/>
    <col min="14608" max="14608" width="9.5703125" style="173" customWidth="1"/>
    <col min="14609" max="14609" width="10" style="173" customWidth="1"/>
    <col min="14610" max="14610" width="13.5703125" style="173" customWidth="1"/>
    <col min="14611" max="14611" width="18.85546875" style="173" customWidth="1"/>
    <col min="14612" max="14612" width="13.5703125" style="173" customWidth="1"/>
    <col min="14613" max="14613" width="18.85546875" style="173" customWidth="1"/>
    <col min="14614" max="14614" width="9.42578125" style="173" customWidth="1"/>
    <col min="14615" max="14615" width="9.5703125" style="173" customWidth="1"/>
    <col min="14616" max="14616" width="10" style="173" customWidth="1"/>
    <col min="14617" max="14617" width="13.5703125" style="173" customWidth="1"/>
    <col min="14618" max="14618" width="18.85546875" style="173" customWidth="1"/>
    <col min="14619" max="14619" width="13.5703125" style="173" customWidth="1"/>
    <col min="14620" max="14620" width="18.85546875" style="173" customWidth="1"/>
    <col min="14621" max="14621" width="5.7109375" style="173" customWidth="1"/>
    <col min="14622" max="14622" width="17.5703125" style="173" customWidth="1"/>
    <col min="14623" max="14623" width="14.28515625" style="173" customWidth="1"/>
    <col min="14624" max="14624" width="17.7109375" style="173" customWidth="1"/>
    <col min="14625" max="14625" width="7.140625" style="173" customWidth="1"/>
    <col min="14626" max="14626" width="14.42578125" style="173" customWidth="1"/>
    <col min="14627" max="14627" width="17.5703125" style="173" customWidth="1"/>
    <col min="14628" max="14628" width="14.42578125" style="173" customWidth="1"/>
    <col min="14629" max="14629" width="17.7109375" style="173" customWidth="1"/>
    <col min="14630" max="14848" width="9.140625" style="173"/>
    <col min="14849" max="14849" width="5.7109375" style="173" customWidth="1"/>
    <col min="14850" max="14850" width="9.7109375" style="173" customWidth="1"/>
    <col min="14851" max="14851" width="42.85546875" style="173" customWidth="1"/>
    <col min="14852" max="14852" width="33" style="173" customWidth="1"/>
    <col min="14853" max="14853" width="18.7109375" style="173" customWidth="1"/>
    <col min="14854" max="14854" width="19.140625" style="173" customWidth="1"/>
    <col min="14855" max="14855" width="10.85546875" style="173" customWidth="1"/>
    <col min="14856" max="14856" width="12" style="173" customWidth="1"/>
    <col min="14857" max="14857" width="12.5703125" style="173" customWidth="1"/>
    <col min="14858" max="14858" width="16.140625" style="173" customWidth="1"/>
    <col min="14859" max="14859" width="5.5703125" style="173" customWidth="1"/>
    <col min="14860" max="14862" width="0" style="173" hidden="1" customWidth="1"/>
    <col min="14863" max="14863" width="5.7109375" style="173" customWidth="1"/>
    <col min="14864" max="14864" width="9.5703125" style="173" customWidth="1"/>
    <col min="14865" max="14865" width="10" style="173" customWidth="1"/>
    <col min="14866" max="14866" width="13.5703125" style="173" customWidth="1"/>
    <col min="14867" max="14867" width="18.85546875" style="173" customWidth="1"/>
    <col min="14868" max="14868" width="13.5703125" style="173" customWidth="1"/>
    <col min="14869" max="14869" width="18.85546875" style="173" customWidth="1"/>
    <col min="14870" max="14870" width="9.42578125" style="173" customWidth="1"/>
    <col min="14871" max="14871" width="9.5703125" style="173" customWidth="1"/>
    <col min="14872" max="14872" width="10" style="173" customWidth="1"/>
    <col min="14873" max="14873" width="13.5703125" style="173" customWidth="1"/>
    <col min="14874" max="14874" width="18.85546875" style="173" customWidth="1"/>
    <col min="14875" max="14875" width="13.5703125" style="173" customWidth="1"/>
    <col min="14876" max="14876" width="18.85546875" style="173" customWidth="1"/>
    <col min="14877" max="14877" width="5.7109375" style="173" customWidth="1"/>
    <col min="14878" max="14878" width="17.5703125" style="173" customWidth="1"/>
    <col min="14879" max="14879" width="14.28515625" style="173" customWidth="1"/>
    <col min="14880" max="14880" width="17.7109375" style="173" customWidth="1"/>
    <col min="14881" max="14881" width="7.140625" style="173" customWidth="1"/>
    <col min="14882" max="14882" width="14.42578125" style="173" customWidth="1"/>
    <col min="14883" max="14883" width="17.5703125" style="173" customWidth="1"/>
    <col min="14884" max="14884" width="14.42578125" style="173" customWidth="1"/>
    <col min="14885" max="14885" width="17.7109375" style="173" customWidth="1"/>
    <col min="14886" max="15104" width="9.140625" style="173"/>
    <col min="15105" max="15105" width="5.7109375" style="173" customWidth="1"/>
    <col min="15106" max="15106" width="9.7109375" style="173" customWidth="1"/>
    <col min="15107" max="15107" width="42.85546875" style="173" customWidth="1"/>
    <col min="15108" max="15108" width="33" style="173" customWidth="1"/>
    <col min="15109" max="15109" width="18.7109375" style="173" customWidth="1"/>
    <col min="15110" max="15110" width="19.140625" style="173" customWidth="1"/>
    <col min="15111" max="15111" width="10.85546875" style="173" customWidth="1"/>
    <col min="15112" max="15112" width="12" style="173" customWidth="1"/>
    <col min="15113" max="15113" width="12.5703125" style="173" customWidth="1"/>
    <col min="15114" max="15114" width="16.140625" style="173" customWidth="1"/>
    <col min="15115" max="15115" width="5.5703125" style="173" customWidth="1"/>
    <col min="15116" max="15118" width="0" style="173" hidden="1" customWidth="1"/>
    <col min="15119" max="15119" width="5.7109375" style="173" customWidth="1"/>
    <col min="15120" max="15120" width="9.5703125" style="173" customWidth="1"/>
    <col min="15121" max="15121" width="10" style="173" customWidth="1"/>
    <col min="15122" max="15122" width="13.5703125" style="173" customWidth="1"/>
    <col min="15123" max="15123" width="18.85546875" style="173" customWidth="1"/>
    <col min="15124" max="15124" width="13.5703125" style="173" customWidth="1"/>
    <col min="15125" max="15125" width="18.85546875" style="173" customWidth="1"/>
    <col min="15126" max="15126" width="9.42578125" style="173" customWidth="1"/>
    <col min="15127" max="15127" width="9.5703125" style="173" customWidth="1"/>
    <col min="15128" max="15128" width="10" style="173" customWidth="1"/>
    <col min="15129" max="15129" width="13.5703125" style="173" customWidth="1"/>
    <col min="15130" max="15130" width="18.85546875" style="173" customWidth="1"/>
    <col min="15131" max="15131" width="13.5703125" style="173" customWidth="1"/>
    <col min="15132" max="15132" width="18.85546875" style="173" customWidth="1"/>
    <col min="15133" max="15133" width="5.7109375" style="173" customWidth="1"/>
    <col min="15134" max="15134" width="17.5703125" style="173" customWidth="1"/>
    <col min="15135" max="15135" width="14.28515625" style="173" customWidth="1"/>
    <col min="15136" max="15136" width="17.7109375" style="173" customWidth="1"/>
    <col min="15137" max="15137" width="7.140625" style="173" customWidth="1"/>
    <col min="15138" max="15138" width="14.42578125" style="173" customWidth="1"/>
    <col min="15139" max="15139" width="17.5703125" style="173" customWidth="1"/>
    <col min="15140" max="15140" width="14.42578125" style="173" customWidth="1"/>
    <col min="15141" max="15141" width="17.7109375" style="173" customWidth="1"/>
    <col min="15142" max="15360" width="9.140625" style="173"/>
    <col min="15361" max="15361" width="5.7109375" style="173" customWidth="1"/>
    <col min="15362" max="15362" width="9.7109375" style="173" customWidth="1"/>
    <col min="15363" max="15363" width="42.85546875" style="173" customWidth="1"/>
    <col min="15364" max="15364" width="33" style="173" customWidth="1"/>
    <col min="15365" max="15365" width="18.7109375" style="173" customWidth="1"/>
    <col min="15366" max="15366" width="19.140625" style="173" customWidth="1"/>
    <col min="15367" max="15367" width="10.85546875" style="173" customWidth="1"/>
    <col min="15368" max="15368" width="12" style="173" customWidth="1"/>
    <col min="15369" max="15369" width="12.5703125" style="173" customWidth="1"/>
    <col min="15370" max="15370" width="16.140625" style="173" customWidth="1"/>
    <col min="15371" max="15371" width="5.5703125" style="173" customWidth="1"/>
    <col min="15372" max="15374" width="0" style="173" hidden="1" customWidth="1"/>
    <col min="15375" max="15375" width="5.7109375" style="173" customWidth="1"/>
    <col min="15376" max="15376" width="9.5703125" style="173" customWidth="1"/>
    <col min="15377" max="15377" width="10" style="173" customWidth="1"/>
    <col min="15378" max="15378" width="13.5703125" style="173" customWidth="1"/>
    <col min="15379" max="15379" width="18.85546875" style="173" customWidth="1"/>
    <col min="15380" max="15380" width="13.5703125" style="173" customWidth="1"/>
    <col min="15381" max="15381" width="18.85546875" style="173" customWidth="1"/>
    <col min="15382" max="15382" width="9.42578125" style="173" customWidth="1"/>
    <col min="15383" max="15383" width="9.5703125" style="173" customWidth="1"/>
    <col min="15384" max="15384" width="10" style="173" customWidth="1"/>
    <col min="15385" max="15385" width="13.5703125" style="173" customWidth="1"/>
    <col min="15386" max="15386" width="18.85546875" style="173" customWidth="1"/>
    <col min="15387" max="15387" width="13.5703125" style="173" customWidth="1"/>
    <col min="15388" max="15388" width="18.85546875" style="173" customWidth="1"/>
    <col min="15389" max="15389" width="5.7109375" style="173" customWidth="1"/>
    <col min="15390" max="15390" width="17.5703125" style="173" customWidth="1"/>
    <col min="15391" max="15391" width="14.28515625" style="173" customWidth="1"/>
    <col min="15392" max="15392" width="17.7109375" style="173" customWidth="1"/>
    <col min="15393" max="15393" width="7.140625" style="173" customWidth="1"/>
    <col min="15394" max="15394" width="14.42578125" style="173" customWidth="1"/>
    <col min="15395" max="15395" width="17.5703125" style="173" customWidth="1"/>
    <col min="15396" max="15396" width="14.42578125" style="173" customWidth="1"/>
    <col min="15397" max="15397" width="17.7109375" style="173" customWidth="1"/>
    <col min="15398" max="15616" width="9.140625" style="173"/>
    <col min="15617" max="15617" width="5.7109375" style="173" customWidth="1"/>
    <col min="15618" max="15618" width="9.7109375" style="173" customWidth="1"/>
    <col min="15619" max="15619" width="42.85546875" style="173" customWidth="1"/>
    <col min="15620" max="15620" width="33" style="173" customWidth="1"/>
    <col min="15621" max="15621" width="18.7109375" style="173" customWidth="1"/>
    <col min="15622" max="15622" width="19.140625" style="173" customWidth="1"/>
    <col min="15623" max="15623" width="10.85546875" style="173" customWidth="1"/>
    <col min="15624" max="15624" width="12" style="173" customWidth="1"/>
    <col min="15625" max="15625" width="12.5703125" style="173" customWidth="1"/>
    <col min="15626" max="15626" width="16.140625" style="173" customWidth="1"/>
    <col min="15627" max="15627" width="5.5703125" style="173" customWidth="1"/>
    <col min="15628" max="15630" width="0" style="173" hidden="1" customWidth="1"/>
    <col min="15631" max="15631" width="5.7109375" style="173" customWidth="1"/>
    <col min="15632" max="15632" width="9.5703125" style="173" customWidth="1"/>
    <col min="15633" max="15633" width="10" style="173" customWidth="1"/>
    <col min="15634" max="15634" width="13.5703125" style="173" customWidth="1"/>
    <col min="15635" max="15635" width="18.85546875" style="173" customWidth="1"/>
    <col min="15636" max="15636" width="13.5703125" style="173" customWidth="1"/>
    <col min="15637" max="15637" width="18.85546875" style="173" customWidth="1"/>
    <col min="15638" max="15638" width="9.42578125" style="173" customWidth="1"/>
    <col min="15639" max="15639" width="9.5703125" style="173" customWidth="1"/>
    <col min="15640" max="15640" width="10" style="173" customWidth="1"/>
    <col min="15641" max="15641" width="13.5703125" style="173" customWidth="1"/>
    <col min="15642" max="15642" width="18.85546875" style="173" customWidth="1"/>
    <col min="15643" max="15643" width="13.5703125" style="173" customWidth="1"/>
    <col min="15644" max="15644" width="18.85546875" style="173" customWidth="1"/>
    <col min="15645" max="15645" width="5.7109375" style="173" customWidth="1"/>
    <col min="15646" max="15646" width="17.5703125" style="173" customWidth="1"/>
    <col min="15647" max="15647" width="14.28515625" style="173" customWidth="1"/>
    <col min="15648" max="15648" width="17.7109375" style="173" customWidth="1"/>
    <col min="15649" max="15649" width="7.140625" style="173" customWidth="1"/>
    <col min="15650" max="15650" width="14.42578125" style="173" customWidth="1"/>
    <col min="15651" max="15651" width="17.5703125" style="173" customWidth="1"/>
    <col min="15652" max="15652" width="14.42578125" style="173" customWidth="1"/>
    <col min="15653" max="15653" width="17.7109375" style="173" customWidth="1"/>
    <col min="15654" max="15872" width="9.140625" style="173"/>
    <col min="15873" max="15873" width="5.7109375" style="173" customWidth="1"/>
    <col min="15874" max="15874" width="9.7109375" style="173" customWidth="1"/>
    <col min="15875" max="15875" width="42.85546875" style="173" customWidth="1"/>
    <col min="15876" max="15876" width="33" style="173" customWidth="1"/>
    <col min="15877" max="15877" width="18.7109375" style="173" customWidth="1"/>
    <col min="15878" max="15878" width="19.140625" style="173" customWidth="1"/>
    <col min="15879" max="15879" width="10.85546875" style="173" customWidth="1"/>
    <col min="15880" max="15880" width="12" style="173" customWidth="1"/>
    <col min="15881" max="15881" width="12.5703125" style="173" customWidth="1"/>
    <col min="15882" max="15882" width="16.140625" style="173" customWidth="1"/>
    <col min="15883" max="15883" width="5.5703125" style="173" customWidth="1"/>
    <col min="15884" max="15886" width="0" style="173" hidden="1" customWidth="1"/>
    <col min="15887" max="15887" width="5.7109375" style="173" customWidth="1"/>
    <col min="15888" max="15888" width="9.5703125" style="173" customWidth="1"/>
    <col min="15889" max="15889" width="10" style="173" customWidth="1"/>
    <col min="15890" max="15890" width="13.5703125" style="173" customWidth="1"/>
    <col min="15891" max="15891" width="18.85546875" style="173" customWidth="1"/>
    <col min="15892" max="15892" width="13.5703125" style="173" customWidth="1"/>
    <col min="15893" max="15893" width="18.85546875" style="173" customWidth="1"/>
    <col min="15894" max="15894" width="9.42578125" style="173" customWidth="1"/>
    <col min="15895" max="15895" width="9.5703125" style="173" customWidth="1"/>
    <col min="15896" max="15896" width="10" style="173" customWidth="1"/>
    <col min="15897" max="15897" width="13.5703125" style="173" customWidth="1"/>
    <col min="15898" max="15898" width="18.85546875" style="173" customWidth="1"/>
    <col min="15899" max="15899" width="13.5703125" style="173" customWidth="1"/>
    <col min="15900" max="15900" width="18.85546875" style="173" customWidth="1"/>
    <col min="15901" max="15901" width="5.7109375" style="173" customWidth="1"/>
    <col min="15902" max="15902" width="17.5703125" style="173" customWidth="1"/>
    <col min="15903" max="15903" width="14.28515625" style="173" customWidth="1"/>
    <col min="15904" max="15904" width="17.7109375" style="173" customWidth="1"/>
    <col min="15905" max="15905" width="7.140625" style="173" customWidth="1"/>
    <col min="15906" max="15906" width="14.42578125" style="173" customWidth="1"/>
    <col min="15907" max="15907" width="17.5703125" style="173" customWidth="1"/>
    <col min="15908" max="15908" width="14.42578125" style="173" customWidth="1"/>
    <col min="15909" max="15909" width="17.7109375" style="173" customWidth="1"/>
    <col min="15910" max="16128" width="9.140625" style="173"/>
    <col min="16129" max="16129" width="5.7109375" style="173" customWidth="1"/>
    <col min="16130" max="16130" width="9.7109375" style="173" customWidth="1"/>
    <col min="16131" max="16131" width="42.85546875" style="173" customWidth="1"/>
    <col min="16132" max="16132" width="33" style="173" customWidth="1"/>
    <col min="16133" max="16133" width="18.7109375" style="173" customWidth="1"/>
    <col min="16134" max="16134" width="19.140625" style="173" customWidth="1"/>
    <col min="16135" max="16135" width="10.85546875" style="173" customWidth="1"/>
    <col min="16136" max="16136" width="12" style="173" customWidth="1"/>
    <col min="16137" max="16137" width="12.5703125" style="173" customWidth="1"/>
    <col min="16138" max="16138" width="16.140625" style="173" customWidth="1"/>
    <col min="16139" max="16139" width="5.5703125" style="173" customWidth="1"/>
    <col min="16140" max="16142" width="0" style="173" hidden="1" customWidth="1"/>
    <col min="16143" max="16143" width="5.7109375" style="173" customWidth="1"/>
    <col min="16144" max="16144" width="9.5703125" style="173" customWidth="1"/>
    <col min="16145" max="16145" width="10" style="173" customWidth="1"/>
    <col min="16146" max="16146" width="13.5703125" style="173" customWidth="1"/>
    <col min="16147" max="16147" width="18.85546875" style="173" customWidth="1"/>
    <col min="16148" max="16148" width="13.5703125" style="173" customWidth="1"/>
    <col min="16149" max="16149" width="18.85546875" style="173" customWidth="1"/>
    <col min="16150" max="16150" width="9.42578125" style="173" customWidth="1"/>
    <col min="16151" max="16151" width="9.5703125" style="173" customWidth="1"/>
    <col min="16152" max="16152" width="10" style="173" customWidth="1"/>
    <col min="16153" max="16153" width="13.5703125" style="173" customWidth="1"/>
    <col min="16154" max="16154" width="18.85546875" style="173" customWidth="1"/>
    <col min="16155" max="16155" width="13.5703125" style="173" customWidth="1"/>
    <col min="16156" max="16156" width="18.85546875" style="173" customWidth="1"/>
    <col min="16157" max="16157" width="5.7109375" style="173" customWidth="1"/>
    <col min="16158" max="16158" width="17.5703125" style="173" customWidth="1"/>
    <col min="16159" max="16159" width="14.28515625" style="173" customWidth="1"/>
    <col min="16160" max="16160" width="17.7109375" style="173" customWidth="1"/>
    <col min="16161" max="16161" width="7.140625" style="173" customWidth="1"/>
    <col min="16162" max="16162" width="14.42578125" style="173" customWidth="1"/>
    <col min="16163" max="16163" width="17.5703125" style="173" customWidth="1"/>
    <col min="16164" max="16164" width="14.42578125" style="173" customWidth="1"/>
    <col min="16165" max="16165" width="17.7109375" style="173" customWidth="1"/>
    <col min="16166" max="16384" width="9.140625" style="173"/>
  </cols>
  <sheetData>
    <row r="1" spans="1:38" ht="90" customHeight="1">
      <c r="D1" s="174"/>
      <c r="E1" s="242" t="s">
        <v>197</v>
      </c>
      <c r="F1" s="242"/>
      <c r="G1" s="242"/>
      <c r="H1" s="242"/>
      <c r="I1" s="242"/>
      <c r="J1" s="242"/>
      <c r="L1" s="176" t="s">
        <v>0</v>
      </c>
      <c r="N1" s="177">
        <v>11</v>
      </c>
    </row>
    <row r="2" spans="1:38" ht="16.5" customHeight="1">
      <c r="D2" s="174"/>
      <c r="E2" s="242"/>
      <c r="F2" s="242"/>
      <c r="G2" s="242"/>
      <c r="H2" s="242"/>
      <c r="I2" s="242"/>
      <c r="J2" s="242"/>
      <c r="L2" s="180" t="e">
        <f ca="1">INDIRECT("лоты!C"&amp;SUM(N1,3))</f>
        <v>#REF!</v>
      </c>
      <c r="M2" s="181" t="s">
        <v>1</v>
      </c>
      <c r="N2" s="182"/>
      <c r="O2" s="183"/>
      <c r="P2" s="275" t="s">
        <v>2</v>
      </c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D2" s="184"/>
      <c r="AE2" s="184"/>
      <c r="AF2" s="184"/>
      <c r="AG2" s="184"/>
      <c r="AH2" s="185"/>
      <c r="AI2" s="184"/>
      <c r="AJ2" s="184"/>
      <c r="AK2" s="185"/>
      <c r="AL2" s="184"/>
    </row>
    <row r="3" spans="1:38" ht="15" customHeight="1">
      <c r="D3" s="174"/>
      <c r="E3" s="242"/>
      <c r="F3" s="242"/>
      <c r="G3" s="242"/>
      <c r="H3" s="242"/>
      <c r="I3" s="242"/>
      <c r="J3" s="242"/>
      <c r="L3" s="173" t="e">
        <f ca="1">IF(INDIRECT("лоты!d"&amp;SUM(N1,3))="","",INDIRECT("лоты!d"&amp;SUM(N1,3)))</f>
        <v>#REF!</v>
      </c>
      <c r="M3" s="173" t="s">
        <v>3</v>
      </c>
      <c r="N3" s="186"/>
      <c r="O3" s="183"/>
      <c r="AI3" s="184"/>
      <c r="AJ3" s="184"/>
      <c r="AK3" s="185"/>
      <c r="AL3" s="184"/>
    </row>
    <row r="4" spans="1:38" ht="15" customHeight="1">
      <c r="L4" s="181">
        <v>112</v>
      </c>
      <c r="M4" s="181" t="s">
        <v>4</v>
      </c>
      <c r="N4" s="182"/>
      <c r="O4" s="183"/>
      <c r="P4" s="276" t="s">
        <v>5</v>
      </c>
      <c r="Q4" s="276" t="s">
        <v>6</v>
      </c>
      <c r="R4" s="276" t="s">
        <v>7</v>
      </c>
      <c r="S4" s="276" t="s">
        <v>8</v>
      </c>
      <c r="T4" s="276" t="s">
        <v>9</v>
      </c>
      <c r="U4" s="276" t="s">
        <v>10</v>
      </c>
      <c r="V4" s="276" t="s">
        <v>11</v>
      </c>
      <c r="W4" s="276" t="s">
        <v>12</v>
      </c>
      <c r="X4" s="280" t="s">
        <v>13</v>
      </c>
      <c r="Y4" s="281" t="s">
        <v>14</v>
      </c>
      <c r="Z4" s="282"/>
      <c r="AA4" s="281" t="s">
        <v>15</v>
      </c>
      <c r="AB4" s="282"/>
      <c r="AI4" s="184"/>
      <c r="AJ4" s="184"/>
      <c r="AK4" s="185"/>
      <c r="AL4" s="184"/>
    </row>
    <row r="5" spans="1:38" ht="15" customHeight="1">
      <c r="B5" s="287" t="s">
        <v>155</v>
      </c>
      <c r="C5" s="287"/>
      <c r="D5" s="287"/>
      <c r="E5" s="287"/>
      <c r="F5" s="287"/>
      <c r="G5" s="287"/>
      <c r="H5" s="287"/>
      <c r="I5" s="287"/>
      <c r="J5" s="287"/>
      <c r="L5" s="184">
        <v>112</v>
      </c>
      <c r="M5" s="184" t="s">
        <v>16</v>
      </c>
      <c r="N5" s="186"/>
      <c r="O5" s="183"/>
      <c r="P5" s="277"/>
      <c r="Q5" s="277"/>
      <c r="R5" s="277"/>
      <c r="S5" s="277"/>
      <c r="T5" s="277"/>
      <c r="U5" s="277"/>
      <c r="V5" s="277"/>
      <c r="W5" s="277"/>
      <c r="X5" s="280"/>
      <c r="Y5" s="283"/>
      <c r="Z5" s="284"/>
      <c r="AA5" s="283"/>
      <c r="AB5" s="284"/>
      <c r="AI5" s="184"/>
      <c r="AJ5" s="184"/>
      <c r="AK5" s="185"/>
      <c r="AL5" s="184"/>
    </row>
    <row r="6" spans="1:38" ht="15.75" customHeight="1">
      <c r="B6" s="287"/>
      <c r="C6" s="287"/>
      <c r="D6" s="287"/>
      <c r="E6" s="287"/>
      <c r="F6" s="287"/>
      <c r="G6" s="287"/>
      <c r="H6" s="287"/>
      <c r="I6" s="287"/>
      <c r="J6" s="287"/>
      <c r="L6" s="187">
        <v>220</v>
      </c>
      <c r="M6" s="181" t="s">
        <v>17</v>
      </c>
      <c r="N6" s="181"/>
      <c r="P6" s="277"/>
      <c r="Q6" s="277"/>
      <c r="R6" s="277"/>
      <c r="S6" s="277"/>
      <c r="T6" s="277"/>
      <c r="U6" s="277"/>
      <c r="V6" s="277"/>
      <c r="W6" s="277"/>
      <c r="X6" s="280"/>
      <c r="Y6" s="283"/>
      <c r="Z6" s="284"/>
      <c r="AA6" s="283"/>
      <c r="AB6" s="284"/>
      <c r="AI6" s="184"/>
      <c r="AJ6" s="184"/>
      <c r="AK6" s="185"/>
      <c r="AL6" s="184"/>
    </row>
    <row r="7" spans="1:38" ht="15.75" customHeight="1">
      <c r="A7" s="188"/>
      <c r="L7" s="184">
        <v>221</v>
      </c>
      <c r="M7" s="184" t="s">
        <v>19</v>
      </c>
      <c r="N7" s="184"/>
      <c r="P7" s="278"/>
      <c r="Q7" s="278"/>
      <c r="R7" s="278"/>
      <c r="S7" s="278"/>
      <c r="T7" s="278"/>
      <c r="U7" s="278"/>
      <c r="V7" s="278"/>
      <c r="W7" s="278"/>
      <c r="X7" s="280"/>
      <c r="Y7" s="285"/>
      <c r="Z7" s="286"/>
      <c r="AA7" s="285"/>
      <c r="AB7" s="286"/>
      <c r="AI7" s="184"/>
      <c r="AJ7" s="184"/>
      <c r="AK7" s="185"/>
      <c r="AL7" s="184"/>
    </row>
    <row r="8" spans="1:38" ht="15.75" customHeight="1">
      <c r="A8" s="188"/>
      <c r="B8" s="287" t="s">
        <v>20</v>
      </c>
      <c r="C8" s="287"/>
      <c r="D8" s="287"/>
      <c r="E8" s="287"/>
      <c r="F8" s="287"/>
      <c r="G8" s="287"/>
      <c r="H8" s="287"/>
      <c r="I8" s="287"/>
      <c r="J8" s="287"/>
      <c r="L8" s="181">
        <v>1</v>
      </c>
      <c r="M8" s="181" t="s">
        <v>21</v>
      </c>
      <c r="N8" s="181"/>
      <c r="P8" s="189">
        <v>1</v>
      </c>
      <c r="Q8" s="190">
        <v>1</v>
      </c>
      <c r="R8" s="190">
        <v>1</v>
      </c>
      <c r="S8" s="190">
        <v>1</v>
      </c>
      <c r="T8" s="190">
        <v>1</v>
      </c>
      <c r="U8" s="190">
        <v>1</v>
      </c>
      <c r="V8" s="190">
        <v>0</v>
      </c>
      <c r="W8" s="190">
        <v>0</v>
      </c>
      <c r="X8" s="190">
        <v>0</v>
      </c>
      <c r="Y8" s="288" t="s">
        <v>22</v>
      </c>
      <c r="Z8" s="288"/>
      <c r="AA8" s="288" t="s">
        <v>23</v>
      </c>
      <c r="AB8" s="288"/>
      <c r="AD8" s="184"/>
      <c r="AE8" s="184"/>
      <c r="AF8" s="184"/>
      <c r="AG8" s="184"/>
      <c r="AH8" s="185"/>
      <c r="AI8" s="184"/>
      <c r="AJ8" s="184"/>
      <c r="AK8" s="185"/>
      <c r="AL8" s="184"/>
    </row>
    <row r="9" spans="1:38" ht="15.75" customHeight="1">
      <c r="A9" s="188"/>
      <c r="B9" s="287"/>
      <c r="C9" s="287"/>
      <c r="D9" s="287"/>
      <c r="E9" s="287"/>
      <c r="F9" s="287"/>
      <c r="G9" s="287"/>
      <c r="H9" s="287"/>
      <c r="I9" s="287"/>
      <c r="J9" s="287"/>
      <c r="L9" s="181" t="s">
        <v>24</v>
      </c>
      <c r="M9" s="181" t="s">
        <v>25</v>
      </c>
      <c r="N9" s="181"/>
      <c r="P9" s="189">
        <v>2</v>
      </c>
      <c r="Q9" s="190">
        <v>0</v>
      </c>
      <c r="R9" s="190">
        <v>0</v>
      </c>
      <c r="S9" s="190">
        <v>0</v>
      </c>
      <c r="T9" s="190">
        <v>0</v>
      </c>
      <c r="U9" s="190">
        <v>0</v>
      </c>
      <c r="V9" s="190">
        <v>1</v>
      </c>
      <c r="W9" s="190">
        <v>1</v>
      </c>
      <c r="X9" s="190">
        <v>1</v>
      </c>
      <c r="Y9" s="288" t="s">
        <v>22</v>
      </c>
      <c r="Z9" s="288"/>
      <c r="AA9" s="288" t="s">
        <v>23</v>
      </c>
      <c r="AB9" s="288"/>
      <c r="AD9" s="184"/>
      <c r="AE9" s="184"/>
      <c r="AF9" s="184"/>
      <c r="AG9" s="184"/>
      <c r="AH9" s="185"/>
      <c r="AI9" s="184"/>
      <c r="AJ9" s="184"/>
      <c r="AK9" s="185"/>
      <c r="AL9" s="184"/>
    </row>
    <row r="10" spans="1:38" ht="15.75" customHeight="1">
      <c r="A10" s="188"/>
      <c r="B10" s="289" t="s">
        <v>26</v>
      </c>
      <c r="C10" s="289"/>
      <c r="D10" s="289"/>
      <c r="E10" s="289"/>
      <c r="F10" s="289"/>
      <c r="G10" s="289"/>
      <c r="H10" s="289"/>
      <c r="I10" s="289"/>
      <c r="J10" s="289"/>
      <c r="L10" s="191" t="e">
        <f ca="1">INDIRECT("лоты!e"&amp;SUM(N1,3))</f>
        <v>#REF!</v>
      </c>
      <c r="M10" s="181" t="s">
        <v>27</v>
      </c>
      <c r="N10" s="181"/>
      <c r="P10" s="189">
        <v>3</v>
      </c>
      <c r="Q10" s="190">
        <v>1</v>
      </c>
      <c r="R10" s="190">
        <v>1</v>
      </c>
      <c r="S10" s="190">
        <v>1</v>
      </c>
      <c r="T10" s="190">
        <v>1</v>
      </c>
      <c r="U10" s="190">
        <v>1</v>
      </c>
      <c r="V10" s="190">
        <v>0</v>
      </c>
      <c r="W10" s="190">
        <v>0</v>
      </c>
      <c r="X10" s="190">
        <v>0</v>
      </c>
      <c r="Y10" s="288" t="s">
        <v>28</v>
      </c>
      <c r="Z10" s="288"/>
      <c r="AA10" s="288" t="s">
        <v>29</v>
      </c>
      <c r="AB10" s="288"/>
      <c r="AD10" s="184"/>
      <c r="AE10" s="184"/>
      <c r="AF10" s="184"/>
      <c r="AG10" s="184"/>
      <c r="AH10" s="185"/>
      <c r="AI10" s="184"/>
      <c r="AJ10" s="184"/>
      <c r="AK10" s="185"/>
      <c r="AL10" s="184"/>
    </row>
    <row r="11" spans="1:38" ht="15.75" customHeight="1">
      <c r="A11" s="188"/>
      <c r="B11" s="289"/>
      <c r="C11" s="289"/>
      <c r="D11" s="289"/>
      <c r="E11" s="289"/>
      <c r="F11" s="289"/>
      <c r="G11" s="289"/>
      <c r="H11" s="289"/>
      <c r="I11" s="289"/>
      <c r="J11" s="289"/>
      <c r="L11" s="184" t="str">
        <f>INDEX(C112:C221,MATCH(L9,C112:C221,0)-1)</f>
        <v>Рынок "Садовод"</v>
      </c>
      <c r="M11" s="192" t="s">
        <v>30</v>
      </c>
      <c r="N11" s="184"/>
      <c r="O11" s="193"/>
      <c r="P11" s="189">
        <v>4</v>
      </c>
      <c r="Q11" s="190">
        <v>0</v>
      </c>
      <c r="R11" s="190">
        <v>0</v>
      </c>
      <c r="S11" s="190">
        <v>0</v>
      </c>
      <c r="T11" s="190">
        <v>0</v>
      </c>
      <c r="U11" s="190">
        <v>0</v>
      </c>
      <c r="V11" s="190">
        <v>1</v>
      </c>
      <c r="W11" s="190">
        <v>1</v>
      </c>
      <c r="X11" s="190">
        <v>1</v>
      </c>
      <c r="Y11" s="288" t="s">
        <v>28</v>
      </c>
      <c r="Z11" s="288"/>
      <c r="AA11" s="288" t="s">
        <v>29</v>
      </c>
      <c r="AB11" s="288"/>
      <c r="AD11" s="184"/>
      <c r="AE11" s="184"/>
      <c r="AF11" s="184"/>
      <c r="AG11" s="184"/>
      <c r="AH11" s="185"/>
      <c r="AI11" s="184"/>
      <c r="AJ11" s="184"/>
      <c r="AK11" s="185"/>
      <c r="AL11" s="184"/>
    </row>
    <row r="12" spans="1:38" ht="15.75" customHeight="1">
      <c r="A12" s="188"/>
      <c r="L12" s="192"/>
      <c r="M12" s="184"/>
      <c r="N12" s="194" t="s">
        <v>121</v>
      </c>
      <c r="O12" s="193"/>
      <c r="AD12" s="184"/>
      <c r="AE12" s="184"/>
      <c r="AF12" s="184"/>
      <c r="AG12" s="184"/>
      <c r="AH12" s="185"/>
      <c r="AI12" s="184"/>
      <c r="AJ12" s="184"/>
      <c r="AK12" s="185"/>
      <c r="AL12" s="184"/>
    </row>
    <row r="13" spans="1:38" ht="15.75" customHeight="1">
      <c r="A13" s="188"/>
      <c r="L13" s="195" t="e">
        <v>#N/A</v>
      </c>
      <c r="M13" s="184" t="s">
        <v>122</v>
      </c>
      <c r="N13" s="196" t="e">
        <f>L13-E39</f>
        <v>#N/A</v>
      </c>
      <c r="O13" s="193"/>
      <c r="P13" s="279" t="s">
        <v>31</v>
      </c>
      <c r="Q13" s="279"/>
      <c r="R13" s="279"/>
      <c r="S13" s="279"/>
      <c r="T13" s="279"/>
      <c r="U13" s="279"/>
      <c r="V13" s="279"/>
      <c r="W13" s="279"/>
      <c r="X13" s="279"/>
      <c r="Y13" s="279"/>
      <c r="Z13" s="279"/>
      <c r="AA13" s="279"/>
      <c r="AB13" s="279"/>
      <c r="AC13" s="197"/>
      <c r="AD13" s="184"/>
      <c r="AE13" s="184"/>
      <c r="AF13" s="184"/>
      <c r="AG13" s="184"/>
      <c r="AH13" s="185"/>
      <c r="AI13" s="184"/>
      <c r="AJ13" s="184"/>
      <c r="AK13" s="185"/>
      <c r="AL13" s="184"/>
    </row>
    <row r="14" spans="1:38" ht="15.75" customHeight="1">
      <c r="A14" s="188"/>
      <c r="B14" s="287" t="s">
        <v>32</v>
      </c>
      <c r="C14" s="287"/>
      <c r="D14" s="287"/>
      <c r="E14" s="287"/>
      <c r="F14" s="287"/>
      <c r="G14" s="287"/>
      <c r="H14" s="287"/>
      <c r="I14" s="287"/>
      <c r="J14" s="287"/>
      <c r="L14" s="198" t="e">
        <v>#N/A</v>
      </c>
      <c r="M14" s="173" t="s">
        <v>123</v>
      </c>
      <c r="N14" s="196" t="e">
        <f>L14-E35</f>
        <v>#N/A</v>
      </c>
      <c r="O14" s="193"/>
      <c r="AD14" s="184"/>
      <c r="AE14" s="184"/>
      <c r="AF14" s="184"/>
      <c r="AG14" s="184"/>
      <c r="AH14" s="185"/>
      <c r="AI14" s="184"/>
      <c r="AJ14" s="184"/>
      <c r="AK14" s="185"/>
      <c r="AL14" s="184"/>
    </row>
    <row r="15" spans="1:38" ht="15.75" customHeight="1">
      <c r="A15" s="188"/>
      <c r="B15" s="287"/>
      <c r="C15" s="287"/>
      <c r="D15" s="287"/>
      <c r="E15" s="287"/>
      <c r="F15" s="287"/>
      <c r="G15" s="287"/>
      <c r="H15" s="287"/>
      <c r="I15" s="287"/>
      <c r="J15" s="287"/>
      <c r="L15" s="198" t="e">
        <v>#N/A</v>
      </c>
      <c r="M15" s="184" t="s">
        <v>124</v>
      </c>
      <c r="N15" s="196" t="e">
        <f>L15-E37</f>
        <v>#N/A</v>
      </c>
      <c r="O15" s="193"/>
      <c r="P15" s="293" t="s">
        <v>5</v>
      </c>
      <c r="Q15" s="293"/>
      <c r="R15" s="293"/>
      <c r="S15" s="293"/>
      <c r="T15" s="280" t="s">
        <v>33</v>
      </c>
      <c r="U15" s="280"/>
      <c r="V15" s="280"/>
      <c r="W15" s="280" t="s">
        <v>34</v>
      </c>
      <c r="X15" s="280"/>
      <c r="Y15" s="280"/>
      <c r="Z15" s="280" t="s">
        <v>35</v>
      </c>
      <c r="AA15" s="280"/>
      <c r="AB15" s="280"/>
      <c r="AD15" s="184"/>
      <c r="AE15" s="184"/>
      <c r="AF15" s="184"/>
      <c r="AG15" s="184"/>
      <c r="AH15" s="185"/>
      <c r="AI15" s="184"/>
      <c r="AJ15" s="184"/>
      <c r="AK15" s="185"/>
      <c r="AL15" s="184"/>
    </row>
    <row r="16" spans="1:38" ht="15.75" customHeight="1">
      <c r="A16" s="188"/>
      <c r="B16" s="289" t="s">
        <v>83</v>
      </c>
      <c r="C16" s="289"/>
      <c r="D16" s="289"/>
      <c r="E16" s="289"/>
      <c r="F16" s="289"/>
      <c r="G16" s="289"/>
      <c r="H16" s="289"/>
      <c r="I16" s="289"/>
      <c r="J16" s="289"/>
      <c r="L16" s="192"/>
      <c r="M16" s="184"/>
      <c r="N16" s="184"/>
      <c r="O16" s="193"/>
      <c r="P16" s="293"/>
      <c r="Q16" s="293"/>
      <c r="R16" s="293"/>
      <c r="S16" s="293"/>
      <c r="T16" s="280"/>
      <c r="U16" s="280"/>
      <c r="V16" s="280"/>
      <c r="W16" s="280"/>
      <c r="X16" s="280"/>
      <c r="Y16" s="280"/>
      <c r="Z16" s="280"/>
      <c r="AA16" s="280"/>
      <c r="AB16" s="280"/>
      <c r="AD16" s="199"/>
      <c r="AE16" s="200"/>
      <c r="AF16" s="199"/>
      <c r="AG16" s="184"/>
      <c r="AH16" s="201"/>
      <c r="AI16" s="184"/>
      <c r="AJ16" s="201"/>
      <c r="AK16" s="184"/>
      <c r="AL16" s="184"/>
    </row>
    <row r="17" spans="1:38" ht="15.75" customHeight="1">
      <c r="A17" s="188"/>
      <c r="B17" s="289"/>
      <c r="C17" s="289"/>
      <c r="D17" s="289"/>
      <c r="E17" s="289"/>
      <c r="F17" s="289"/>
      <c r="G17" s="289"/>
      <c r="H17" s="289"/>
      <c r="I17" s="289"/>
      <c r="J17" s="289"/>
      <c r="L17" s="184"/>
      <c r="M17" s="184"/>
      <c r="N17" s="184"/>
      <c r="O17" s="193"/>
      <c r="P17" s="293" t="s">
        <v>36</v>
      </c>
      <c r="Q17" s="293"/>
      <c r="R17" s="293"/>
      <c r="S17" s="293"/>
      <c r="T17" s="280" t="s">
        <v>37</v>
      </c>
      <c r="U17" s="280"/>
      <c r="V17" s="280"/>
      <c r="W17" s="280" t="s">
        <v>38</v>
      </c>
      <c r="X17" s="280"/>
      <c r="Y17" s="280"/>
      <c r="Z17" s="280" t="s">
        <v>36</v>
      </c>
      <c r="AA17" s="280"/>
      <c r="AB17" s="280"/>
      <c r="AD17" s="199"/>
      <c r="AE17" s="200"/>
      <c r="AF17" s="199"/>
      <c r="AG17" s="184"/>
      <c r="AH17" s="201"/>
      <c r="AI17" s="184"/>
      <c r="AJ17" s="201"/>
      <c r="AK17" s="184"/>
      <c r="AL17" s="184"/>
    </row>
    <row r="18" spans="1:38" ht="15.75" customHeight="1">
      <c r="A18" s="188"/>
      <c r="L18" s="184"/>
      <c r="M18" s="184" t="e">
        <v>#N/A</v>
      </c>
      <c r="N18" s="184"/>
      <c r="O18" s="193"/>
      <c r="AD18" s="199"/>
      <c r="AE18" s="200"/>
      <c r="AF18" s="199"/>
      <c r="AG18" s="184"/>
      <c r="AH18" s="201"/>
      <c r="AI18" s="184"/>
      <c r="AJ18" s="201"/>
      <c r="AK18" s="184"/>
      <c r="AL18" s="184"/>
    </row>
    <row r="19" spans="1:38" ht="15.75" customHeight="1">
      <c r="A19" s="188"/>
      <c r="B19" s="287" t="s">
        <v>39</v>
      </c>
      <c r="C19" s="287"/>
      <c r="D19" s="287"/>
      <c r="E19" s="287"/>
      <c r="F19" s="287"/>
      <c r="G19" s="287"/>
      <c r="H19" s="287"/>
      <c r="I19" s="287"/>
      <c r="J19" s="287"/>
      <c r="L19" s="184"/>
      <c r="M19" s="184" t="s">
        <v>127</v>
      </c>
      <c r="N19" s="184"/>
      <c r="O19" s="193"/>
      <c r="P19" s="275" t="s">
        <v>40</v>
      </c>
      <c r="Q19" s="275"/>
      <c r="R19" s="275"/>
      <c r="S19" s="275"/>
      <c r="T19" s="275"/>
      <c r="U19" s="275"/>
      <c r="V19" s="275"/>
      <c r="W19" s="275"/>
      <c r="X19" s="275"/>
      <c r="Y19" s="275"/>
      <c r="Z19" s="275"/>
      <c r="AA19" s="275"/>
      <c r="AB19" s="275"/>
      <c r="AD19" s="199"/>
      <c r="AE19" s="200"/>
      <c r="AF19" s="199"/>
      <c r="AG19" s="184"/>
      <c r="AH19" s="201"/>
      <c r="AI19" s="184"/>
      <c r="AJ19" s="201"/>
      <c r="AK19" s="184"/>
      <c r="AL19" s="184"/>
    </row>
    <row r="20" spans="1:38" ht="15.75" customHeight="1">
      <c r="A20" s="188"/>
      <c r="B20" s="287"/>
      <c r="C20" s="287"/>
      <c r="D20" s="287"/>
      <c r="E20" s="287"/>
      <c r="F20" s="287"/>
      <c r="G20" s="287"/>
      <c r="H20" s="287"/>
      <c r="I20" s="287"/>
      <c r="J20" s="287"/>
      <c r="L20" s="184"/>
      <c r="M20" s="184"/>
      <c r="N20" s="184"/>
      <c r="O20" s="193"/>
      <c r="Q20" s="202"/>
      <c r="R20" s="202" t="s">
        <v>128</v>
      </c>
      <c r="S20" s="202" t="s">
        <v>129</v>
      </c>
      <c r="T20" s="202" t="s">
        <v>130</v>
      </c>
      <c r="U20" s="202" t="s">
        <v>131</v>
      </c>
      <c r="V20" s="202"/>
      <c r="W20" s="202"/>
      <c r="X20" s="203"/>
      <c r="Y20" s="203" t="s">
        <v>132</v>
      </c>
      <c r="Z20" s="203" t="s">
        <v>133</v>
      </c>
      <c r="AA20" s="203" t="s">
        <v>134</v>
      </c>
      <c r="AB20" s="203" t="s">
        <v>135</v>
      </c>
      <c r="AD20" s="199"/>
      <c r="AE20" s="200"/>
      <c r="AF20" s="199"/>
      <c r="AG20" s="184"/>
      <c r="AH20" s="201"/>
      <c r="AI20" s="184"/>
      <c r="AJ20" s="201"/>
      <c r="AK20" s="184"/>
      <c r="AL20" s="184"/>
    </row>
    <row r="21" spans="1:38" ht="15.75" customHeight="1">
      <c r="A21" s="188"/>
      <c r="P21" s="290" t="s">
        <v>5</v>
      </c>
      <c r="Q21" s="290" t="s">
        <v>41</v>
      </c>
      <c r="R21" s="296" t="s">
        <v>42</v>
      </c>
      <c r="S21" s="297"/>
      <c r="T21" s="296" t="s">
        <v>43</v>
      </c>
      <c r="U21" s="297"/>
      <c r="V21" s="204"/>
      <c r="W21" s="290" t="s">
        <v>5</v>
      </c>
      <c r="X21" s="290" t="s">
        <v>41</v>
      </c>
      <c r="Y21" s="296" t="s">
        <v>42</v>
      </c>
      <c r="Z21" s="297"/>
      <c r="AA21" s="296" t="s">
        <v>43</v>
      </c>
      <c r="AB21" s="297"/>
      <c r="AD21" s="199"/>
      <c r="AE21" s="200"/>
      <c r="AF21" s="199"/>
      <c r="AG21" s="184"/>
      <c r="AH21" s="201"/>
      <c r="AI21" s="184"/>
      <c r="AJ21" s="201"/>
      <c r="AK21" s="184"/>
      <c r="AL21" s="184"/>
    </row>
    <row r="22" spans="1:38" ht="15.75" customHeight="1">
      <c r="A22" s="188"/>
      <c r="B22" s="289" t="s">
        <v>156</v>
      </c>
      <c r="C22" s="289"/>
      <c r="D22" s="289"/>
      <c r="E22" s="289"/>
      <c r="F22" s="289"/>
      <c r="G22" s="289"/>
      <c r="H22" s="289"/>
      <c r="I22" s="289"/>
      <c r="J22" s="289"/>
      <c r="P22" s="291"/>
      <c r="Q22" s="291"/>
      <c r="R22" s="290" t="s">
        <v>44</v>
      </c>
      <c r="S22" s="290" t="s">
        <v>45</v>
      </c>
      <c r="T22" s="290" t="s">
        <v>44</v>
      </c>
      <c r="U22" s="290" t="s">
        <v>45</v>
      </c>
      <c r="V22" s="204"/>
      <c r="W22" s="291"/>
      <c r="X22" s="291"/>
      <c r="Y22" s="290" t="s">
        <v>44</v>
      </c>
      <c r="Z22" s="290" t="s">
        <v>45</v>
      </c>
      <c r="AA22" s="290" t="s">
        <v>44</v>
      </c>
      <c r="AB22" s="290" t="s">
        <v>45</v>
      </c>
      <c r="AD22" s="199"/>
      <c r="AE22" s="200"/>
      <c r="AF22" s="199"/>
      <c r="AG22" s="184"/>
      <c r="AH22" s="201"/>
      <c r="AI22" s="184"/>
      <c r="AJ22" s="201"/>
      <c r="AK22" s="184"/>
      <c r="AL22" s="184"/>
    </row>
    <row r="23" spans="1:38" ht="15.75" customHeight="1">
      <c r="A23" s="188"/>
      <c r="B23" s="289"/>
      <c r="C23" s="289"/>
      <c r="D23" s="289"/>
      <c r="E23" s="289"/>
      <c r="F23" s="289"/>
      <c r="G23" s="289"/>
      <c r="H23" s="289"/>
      <c r="I23" s="289"/>
      <c r="J23" s="289"/>
      <c r="P23" s="291"/>
      <c r="Q23" s="291"/>
      <c r="R23" s="291"/>
      <c r="S23" s="291"/>
      <c r="T23" s="291"/>
      <c r="U23" s="291"/>
      <c r="V23" s="204"/>
      <c r="W23" s="291"/>
      <c r="X23" s="291"/>
      <c r="Y23" s="291"/>
      <c r="Z23" s="291"/>
      <c r="AA23" s="291"/>
      <c r="AB23" s="291"/>
      <c r="AD23" s="199"/>
      <c r="AE23" s="200"/>
      <c r="AF23" s="199"/>
      <c r="AG23" s="184"/>
      <c r="AH23" s="201"/>
      <c r="AI23" s="184"/>
      <c r="AJ23" s="201"/>
      <c r="AK23" s="184"/>
      <c r="AL23" s="184"/>
    </row>
    <row r="24" spans="1:38" ht="15.75" customHeight="1">
      <c r="A24" s="188"/>
      <c r="P24" s="291"/>
      <c r="Q24" s="291"/>
      <c r="R24" s="291"/>
      <c r="S24" s="291"/>
      <c r="T24" s="291"/>
      <c r="U24" s="291"/>
      <c r="V24" s="204"/>
      <c r="W24" s="291"/>
      <c r="X24" s="291"/>
      <c r="Y24" s="291"/>
      <c r="Z24" s="291"/>
      <c r="AA24" s="291"/>
      <c r="AB24" s="291"/>
      <c r="AD24" s="199"/>
      <c r="AE24" s="200"/>
      <c r="AF24" s="199"/>
      <c r="AG24" s="184"/>
      <c r="AH24" s="201"/>
      <c r="AI24" s="184"/>
      <c r="AJ24" s="201"/>
      <c r="AK24" s="184"/>
      <c r="AL24" s="184"/>
    </row>
    <row r="25" spans="1:38" ht="15.75" customHeight="1">
      <c r="A25" s="188"/>
      <c r="P25" s="291"/>
      <c r="Q25" s="291"/>
      <c r="R25" s="291"/>
      <c r="S25" s="291"/>
      <c r="T25" s="291"/>
      <c r="U25" s="291"/>
      <c r="V25" s="204"/>
      <c r="W25" s="291"/>
      <c r="X25" s="291"/>
      <c r="Y25" s="291"/>
      <c r="Z25" s="291"/>
      <c r="AA25" s="291"/>
      <c r="AB25" s="291"/>
      <c r="AD25" s="199"/>
      <c r="AE25" s="200"/>
      <c r="AF25" s="199"/>
      <c r="AG25" s="184"/>
      <c r="AH25" s="201"/>
      <c r="AI25" s="184"/>
      <c r="AJ25" s="201"/>
      <c r="AK25" s="184"/>
      <c r="AL25" s="184"/>
    </row>
    <row r="26" spans="1:38" ht="15.75" customHeight="1">
      <c r="A26" s="188"/>
      <c r="B26" s="289" t="s">
        <v>137</v>
      </c>
      <c r="C26" s="289"/>
      <c r="D26" s="289"/>
      <c r="E26" s="289"/>
      <c r="F26" s="289"/>
      <c r="G26" s="289"/>
      <c r="H26" s="289"/>
      <c r="I26" s="289"/>
      <c r="J26" s="289"/>
      <c r="P26" s="292"/>
      <c r="Q26" s="292"/>
      <c r="R26" s="292"/>
      <c r="S26" s="292"/>
      <c r="T26" s="292"/>
      <c r="U26" s="292"/>
      <c r="V26" s="205"/>
      <c r="W26" s="292"/>
      <c r="X26" s="292"/>
      <c r="Y26" s="292"/>
      <c r="Z26" s="292"/>
      <c r="AA26" s="292"/>
      <c r="AB26" s="292"/>
      <c r="AC26" s="197"/>
      <c r="AD26" s="199"/>
      <c r="AE26" s="200"/>
      <c r="AF26" s="199"/>
      <c r="AG26" s="184"/>
      <c r="AH26" s="201"/>
      <c r="AI26" s="184"/>
      <c r="AJ26" s="201"/>
      <c r="AK26" s="184"/>
      <c r="AL26" s="184"/>
    </row>
    <row r="27" spans="1:38" ht="15.75" customHeight="1">
      <c r="A27" s="188"/>
      <c r="B27" s="289"/>
      <c r="C27" s="289"/>
      <c r="D27" s="289"/>
      <c r="E27" s="289"/>
      <c r="F27" s="289"/>
      <c r="G27" s="289"/>
      <c r="H27" s="289"/>
      <c r="I27" s="289"/>
      <c r="J27" s="289"/>
      <c r="M27" s="173">
        <v>27</v>
      </c>
      <c r="N27" s="173">
        <v>180</v>
      </c>
      <c r="P27" s="206">
        <v>1</v>
      </c>
      <c r="Q27" s="207">
        <v>0.125</v>
      </c>
      <c r="R27" s="206">
        <v>0</v>
      </c>
      <c r="S27" s="206" t="s">
        <v>47</v>
      </c>
      <c r="T27" s="206">
        <v>0</v>
      </c>
      <c r="U27" s="206" t="s">
        <v>47</v>
      </c>
      <c r="V27" s="205"/>
      <c r="W27" s="208">
        <v>2</v>
      </c>
      <c r="X27" s="207">
        <v>0.125</v>
      </c>
      <c r="Y27" s="206">
        <v>0</v>
      </c>
      <c r="Z27" s="206" t="s">
        <v>47</v>
      </c>
      <c r="AA27" s="206">
        <v>0</v>
      </c>
      <c r="AB27" s="206" t="s">
        <v>47</v>
      </c>
      <c r="AC27" s="197"/>
      <c r="AD27" s="199"/>
      <c r="AE27" s="200"/>
      <c r="AF27" s="199"/>
      <c r="AG27" s="184"/>
      <c r="AH27" s="201"/>
      <c r="AI27" s="184"/>
      <c r="AJ27" s="201"/>
      <c r="AK27" s="184"/>
      <c r="AL27" s="184"/>
    </row>
    <row r="28" spans="1:38" ht="15.75" customHeight="1">
      <c r="A28" s="188"/>
      <c r="B28" s="289" t="s">
        <v>157</v>
      </c>
      <c r="C28" s="289"/>
      <c r="D28" s="289"/>
      <c r="E28" s="289"/>
      <c r="F28" s="289"/>
      <c r="G28" s="289"/>
      <c r="H28" s="289"/>
      <c r="I28" s="289"/>
      <c r="J28" s="289"/>
      <c r="M28" s="173">
        <v>28</v>
      </c>
      <c r="N28" s="173">
        <v>210</v>
      </c>
      <c r="P28" s="189">
        <v>1</v>
      </c>
      <c r="Q28" s="209">
        <v>0.14583333333333301</v>
      </c>
      <c r="R28" s="206">
        <v>0</v>
      </c>
      <c r="S28" s="206" t="s">
        <v>47</v>
      </c>
      <c r="T28" s="206">
        <v>0</v>
      </c>
      <c r="U28" s="206" t="s">
        <v>47</v>
      </c>
      <c r="V28" s="204"/>
      <c r="W28" s="210">
        <v>2</v>
      </c>
      <c r="X28" s="209">
        <v>0.14583333333333301</v>
      </c>
      <c r="Y28" s="206">
        <v>0</v>
      </c>
      <c r="Z28" s="206" t="s">
        <v>47</v>
      </c>
      <c r="AA28" s="206">
        <v>0</v>
      </c>
      <c r="AB28" s="206" t="s">
        <v>47</v>
      </c>
      <c r="AD28" s="199"/>
      <c r="AE28" s="200"/>
      <c r="AF28" s="199"/>
      <c r="AG28" s="184"/>
      <c r="AH28" s="201"/>
      <c r="AI28" s="184"/>
      <c r="AJ28" s="201"/>
      <c r="AK28" s="184"/>
      <c r="AL28" s="184"/>
    </row>
    <row r="29" spans="1:38" ht="15.75" customHeight="1">
      <c r="A29" s="188"/>
      <c r="B29" s="289"/>
      <c r="C29" s="289"/>
      <c r="D29" s="289"/>
      <c r="E29" s="289"/>
      <c r="F29" s="289"/>
      <c r="G29" s="289"/>
      <c r="H29" s="289"/>
      <c r="I29" s="289"/>
      <c r="J29" s="289"/>
      <c r="M29" s="173">
        <v>29</v>
      </c>
      <c r="N29" s="173">
        <v>240</v>
      </c>
      <c r="P29" s="189">
        <v>1</v>
      </c>
      <c r="Q29" s="209">
        <v>0.16666666666666699</v>
      </c>
      <c r="R29" s="206">
        <v>0</v>
      </c>
      <c r="S29" s="206" t="s">
        <v>47</v>
      </c>
      <c r="T29" s="206">
        <v>0</v>
      </c>
      <c r="U29" s="206" t="s">
        <v>47</v>
      </c>
      <c r="V29" s="204"/>
      <c r="W29" s="210">
        <v>2</v>
      </c>
      <c r="X29" s="209">
        <v>0.16666666666666699</v>
      </c>
      <c r="Y29" s="206">
        <v>0</v>
      </c>
      <c r="Z29" s="206" t="s">
        <v>47</v>
      </c>
      <c r="AA29" s="206">
        <v>0</v>
      </c>
      <c r="AB29" s="206" t="s">
        <v>47</v>
      </c>
      <c r="AD29" s="199"/>
      <c r="AE29" s="200"/>
      <c r="AF29" s="199"/>
      <c r="AG29" s="184"/>
      <c r="AH29" s="201"/>
      <c r="AI29" s="184"/>
      <c r="AJ29" s="201"/>
      <c r="AK29" s="184"/>
      <c r="AL29" s="184"/>
    </row>
    <row r="30" spans="1:38" ht="15.75" customHeight="1">
      <c r="A30" s="188"/>
      <c r="B30" s="289" t="s">
        <v>158</v>
      </c>
      <c r="C30" s="289"/>
      <c r="D30" s="289"/>
      <c r="E30" s="289"/>
      <c r="F30" s="289"/>
      <c r="G30" s="289"/>
      <c r="H30" s="289"/>
      <c r="I30" s="289"/>
      <c r="J30" s="289"/>
      <c r="M30" s="173">
        <v>30</v>
      </c>
      <c r="N30" s="173">
        <v>270</v>
      </c>
      <c r="P30" s="189">
        <v>1</v>
      </c>
      <c r="Q30" s="209">
        <v>0.1875</v>
      </c>
      <c r="R30" s="206">
        <v>0</v>
      </c>
      <c r="S30" s="206" t="s">
        <v>47</v>
      </c>
      <c r="T30" s="206">
        <v>0</v>
      </c>
      <c r="U30" s="206" t="s">
        <v>47</v>
      </c>
      <c r="V30" s="204"/>
      <c r="W30" s="210">
        <v>2</v>
      </c>
      <c r="X30" s="209">
        <v>0.1875</v>
      </c>
      <c r="Y30" s="206">
        <v>0</v>
      </c>
      <c r="Z30" s="206" t="s">
        <v>47</v>
      </c>
      <c r="AA30" s="206">
        <v>0</v>
      </c>
      <c r="AB30" s="206" t="s">
        <v>47</v>
      </c>
      <c r="AD30" s="199"/>
      <c r="AE30" s="200"/>
      <c r="AF30" s="199"/>
      <c r="AG30" s="184"/>
      <c r="AH30" s="201"/>
      <c r="AI30" s="184"/>
      <c r="AJ30" s="201"/>
      <c r="AK30" s="184"/>
      <c r="AL30" s="184"/>
    </row>
    <row r="31" spans="1:38" ht="15.75" customHeight="1">
      <c r="A31" s="188"/>
      <c r="B31" s="289"/>
      <c r="C31" s="289"/>
      <c r="D31" s="289"/>
      <c r="E31" s="289"/>
      <c r="F31" s="289"/>
      <c r="G31" s="289"/>
      <c r="H31" s="289"/>
      <c r="I31" s="289"/>
      <c r="J31" s="289"/>
      <c r="M31" s="173">
        <v>31</v>
      </c>
      <c r="N31" s="173">
        <v>300</v>
      </c>
      <c r="P31" s="189">
        <v>1</v>
      </c>
      <c r="Q31" s="209">
        <v>0.20833333333333334</v>
      </c>
      <c r="R31" s="206">
        <v>0</v>
      </c>
      <c r="S31" s="206" t="s">
        <v>47</v>
      </c>
      <c r="T31" s="206">
        <v>0</v>
      </c>
      <c r="U31" s="206" t="s">
        <v>47</v>
      </c>
      <c r="V31" s="204"/>
      <c r="W31" s="210">
        <v>2</v>
      </c>
      <c r="X31" s="211">
        <v>0.20833333333333334</v>
      </c>
      <c r="Y31" s="206">
        <v>0</v>
      </c>
      <c r="Z31" s="206" t="s">
        <v>47</v>
      </c>
      <c r="AA31" s="206">
        <v>0</v>
      </c>
      <c r="AB31" s="206" t="s">
        <v>47</v>
      </c>
      <c r="AD31" s="199"/>
      <c r="AE31" s="200"/>
      <c r="AF31" s="199"/>
      <c r="AG31" s="184"/>
      <c r="AH31" s="201"/>
      <c r="AI31" s="184"/>
      <c r="AJ31" s="201"/>
      <c r="AK31" s="184"/>
      <c r="AL31" s="184"/>
    </row>
    <row r="32" spans="1:38" ht="15.75" customHeight="1">
      <c r="A32" s="188"/>
      <c r="B32" s="188"/>
      <c r="C32" s="188"/>
      <c r="D32" s="188"/>
      <c r="E32" s="188"/>
      <c r="F32" s="188"/>
      <c r="G32" s="188"/>
      <c r="H32" s="188"/>
      <c r="I32" s="188"/>
      <c r="M32" s="173">
        <v>32</v>
      </c>
      <c r="N32" s="212">
        <v>330</v>
      </c>
      <c r="P32" s="206">
        <v>1</v>
      </c>
      <c r="Q32" s="207">
        <v>0.22916666666666666</v>
      </c>
      <c r="R32" s="206">
        <v>0</v>
      </c>
      <c r="S32" s="206" t="s">
        <v>47</v>
      </c>
      <c r="T32" s="206">
        <v>0</v>
      </c>
      <c r="U32" s="206" t="s">
        <v>47</v>
      </c>
      <c r="V32" s="205"/>
      <c r="W32" s="208">
        <v>2</v>
      </c>
      <c r="X32" s="213">
        <v>0.22916666666666666</v>
      </c>
      <c r="Y32" s="206">
        <v>0</v>
      </c>
      <c r="Z32" s="206" t="s">
        <v>47</v>
      </c>
      <c r="AA32" s="206">
        <v>0</v>
      </c>
      <c r="AB32" s="206" t="s">
        <v>47</v>
      </c>
      <c r="AC32" s="197"/>
      <c r="AD32" s="199"/>
      <c r="AE32" s="200"/>
      <c r="AF32" s="199"/>
      <c r="AG32" s="184"/>
      <c r="AH32" s="201"/>
      <c r="AI32" s="184"/>
      <c r="AJ32" s="201"/>
      <c r="AK32" s="184"/>
      <c r="AL32" s="184"/>
    </row>
    <row r="33" spans="1:38" ht="15.75" customHeight="1">
      <c r="A33" s="188"/>
      <c r="B33" s="287" t="s">
        <v>50</v>
      </c>
      <c r="C33" s="287"/>
      <c r="D33" s="287"/>
      <c r="E33" s="287"/>
      <c r="F33" s="287"/>
      <c r="G33" s="287"/>
      <c r="H33" s="287"/>
      <c r="I33" s="287"/>
      <c r="J33" s="287"/>
      <c r="M33" s="173">
        <v>33</v>
      </c>
      <c r="N33" s="212">
        <v>360</v>
      </c>
      <c r="P33" s="206">
        <v>1</v>
      </c>
      <c r="Q33" s="207">
        <v>0.25</v>
      </c>
      <c r="R33" s="206">
        <v>0</v>
      </c>
      <c r="S33" s="206" t="s">
        <v>47</v>
      </c>
      <c r="T33" s="206">
        <v>0</v>
      </c>
      <c r="U33" s="206" t="s">
        <v>47</v>
      </c>
      <c r="V33" s="205"/>
      <c r="W33" s="208">
        <v>2</v>
      </c>
      <c r="X33" s="213">
        <v>0.25</v>
      </c>
      <c r="Y33" s="206">
        <v>0</v>
      </c>
      <c r="Z33" s="206" t="s">
        <v>47</v>
      </c>
      <c r="AA33" s="206">
        <v>0</v>
      </c>
      <c r="AB33" s="206" t="s">
        <v>47</v>
      </c>
      <c r="AC33" s="197"/>
      <c r="AD33" s="199"/>
      <c r="AE33" s="200"/>
      <c r="AF33" s="199"/>
      <c r="AG33" s="184"/>
      <c r="AH33" s="201"/>
      <c r="AI33" s="184"/>
      <c r="AJ33" s="201"/>
      <c r="AK33" s="184"/>
      <c r="AL33" s="184"/>
    </row>
    <row r="34" spans="1:38" ht="15.75" customHeight="1">
      <c r="A34" s="188"/>
      <c r="B34" s="287"/>
      <c r="C34" s="287"/>
      <c r="D34" s="287"/>
      <c r="E34" s="287"/>
      <c r="F34" s="287"/>
      <c r="G34" s="287"/>
      <c r="H34" s="287"/>
      <c r="I34" s="287"/>
      <c r="J34" s="287"/>
      <c r="M34" s="173">
        <v>34</v>
      </c>
      <c r="N34" s="173">
        <v>390</v>
      </c>
      <c r="O34" s="178"/>
      <c r="P34" s="206">
        <v>1</v>
      </c>
      <c r="Q34" s="207">
        <v>0.27083333333333331</v>
      </c>
      <c r="R34" s="206">
        <v>1</v>
      </c>
      <c r="S34" s="206" t="s">
        <v>51</v>
      </c>
      <c r="T34" s="206">
        <v>0</v>
      </c>
      <c r="U34" s="206" t="s">
        <v>47</v>
      </c>
      <c r="V34" s="205"/>
      <c r="W34" s="208">
        <v>2</v>
      </c>
      <c r="X34" s="213">
        <v>0.27083333333333331</v>
      </c>
      <c r="Y34" s="206">
        <v>1</v>
      </c>
      <c r="Z34" s="206" t="s">
        <v>51</v>
      </c>
      <c r="AA34" s="206">
        <v>0</v>
      </c>
      <c r="AB34" s="206" t="s">
        <v>47</v>
      </c>
      <c r="AC34" s="197"/>
      <c r="AD34" s="199"/>
      <c r="AE34" s="200"/>
      <c r="AF34" s="199"/>
      <c r="AG34" s="184"/>
      <c r="AH34" s="201"/>
      <c r="AI34" s="184"/>
      <c r="AJ34" s="201"/>
      <c r="AK34" s="184"/>
      <c r="AL34" s="184"/>
    </row>
    <row r="35" spans="1:38" ht="15.75" customHeight="1">
      <c r="A35" s="188"/>
      <c r="B35" s="294" t="s">
        <v>52</v>
      </c>
      <c r="C35" s="294"/>
      <c r="D35" s="294"/>
      <c r="E35" s="295">
        <f t="array" ref="E35">ROUND(MAX(IF(G104:G223=0,H104:H223)),2)</f>
        <v>6.76</v>
      </c>
      <c r="F35" s="188"/>
      <c r="G35" s="188"/>
      <c r="H35" s="188"/>
      <c r="I35" s="188"/>
      <c r="M35" s="173">
        <v>35</v>
      </c>
      <c r="N35" s="173">
        <v>420</v>
      </c>
      <c r="O35" s="178"/>
      <c r="P35" s="206">
        <v>1</v>
      </c>
      <c r="Q35" s="207">
        <v>0.29166666666666669</v>
      </c>
      <c r="R35" s="206">
        <v>1</v>
      </c>
      <c r="S35" s="206" t="s">
        <v>51</v>
      </c>
      <c r="T35" s="206">
        <v>0</v>
      </c>
      <c r="U35" s="206" t="s">
        <v>47</v>
      </c>
      <c r="V35" s="205"/>
      <c r="W35" s="208">
        <v>2</v>
      </c>
      <c r="X35" s="213">
        <v>0.29166666666666669</v>
      </c>
      <c r="Y35" s="206">
        <v>1</v>
      </c>
      <c r="Z35" s="206" t="s">
        <v>51</v>
      </c>
      <c r="AA35" s="206">
        <v>0</v>
      </c>
      <c r="AB35" s="206" t="s">
        <v>47</v>
      </c>
      <c r="AC35" s="197"/>
      <c r="AD35" s="199"/>
      <c r="AE35" s="200"/>
      <c r="AF35" s="199"/>
      <c r="AG35" s="184"/>
      <c r="AH35" s="201"/>
      <c r="AI35" s="184"/>
      <c r="AJ35" s="201"/>
      <c r="AK35" s="184"/>
      <c r="AL35" s="184"/>
    </row>
    <row r="36" spans="1:38" ht="15.75" customHeight="1">
      <c r="A36" s="188"/>
      <c r="B36" s="294"/>
      <c r="C36" s="294"/>
      <c r="D36" s="294"/>
      <c r="E36" s="295"/>
      <c r="F36" s="188"/>
      <c r="G36" s="188"/>
      <c r="H36" s="188"/>
      <c r="I36" s="188"/>
      <c r="M36" s="173">
        <v>36</v>
      </c>
      <c r="N36" s="173">
        <v>450</v>
      </c>
      <c r="P36" s="189">
        <v>1</v>
      </c>
      <c r="Q36" s="209">
        <v>0.3125</v>
      </c>
      <c r="R36" s="206">
        <v>1</v>
      </c>
      <c r="S36" s="206" t="s">
        <v>51</v>
      </c>
      <c r="T36" s="206">
        <v>1</v>
      </c>
      <c r="U36" s="206" t="s">
        <v>51</v>
      </c>
      <c r="V36" s="204"/>
      <c r="W36" s="210">
        <v>2</v>
      </c>
      <c r="X36" s="211">
        <v>0.3125</v>
      </c>
      <c r="Y36" s="206">
        <v>1</v>
      </c>
      <c r="Z36" s="206" t="s">
        <v>51</v>
      </c>
      <c r="AA36" s="206">
        <v>1</v>
      </c>
      <c r="AB36" s="206" t="s">
        <v>51</v>
      </c>
      <c r="AD36" s="184"/>
      <c r="AE36" s="184"/>
      <c r="AF36" s="184"/>
      <c r="AG36" s="184"/>
      <c r="AH36" s="185"/>
      <c r="AI36" s="184"/>
      <c r="AJ36" s="184"/>
      <c r="AK36" s="184"/>
      <c r="AL36" s="184"/>
    </row>
    <row r="37" spans="1:38" ht="15.75" customHeight="1">
      <c r="B37" s="294" t="s">
        <v>54</v>
      </c>
      <c r="C37" s="294"/>
      <c r="D37" s="294"/>
      <c r="E37" s="295">
        <f t="array" ref="E37">ROUND(MAX(IF(G104:G223=1,H104:H223)),2)</f>
        <v>9.34</v>
      </c>
      <c r="F37" s="188"/>
      <c r="G37" s="188"/>
      <c r="H37" s="188"/>
      <c r="I37" s="188"/>
      <c r="M37" s="173">
        <v>37</v>
      </c>
      <c r="N37" s="173">
        <v>480</v>
      </c>
      <c r="P37" s="189">
        <v>1</v>
      </c>
      <c r="Q37" s="209">
        <v>0.33333333333333331</v>
      </c>
      <c r="R37" s="206">
        <v>1</v>
      </c>
      <c r="S37" s="206" t="s">
        <v>51</v>
      </c>
      <c r="T37" s="206">
        <v>1</v>
      </c>
      <c r="U37" s="206" t="s">
        <v>51</v>
      </c>
      <c r="V37" s="204"/>
      <c r="W37" s="210">
        <v>2</v>
      </c>
      <c r="X37" s="211">
        <v>0.33333333333333331</v>
      </c>
      <c r="Y37" s="206">
        <v>1</v>
      </c>
      <c r="Z37" s="206" t="s">
        <v>51</v>
      </c>
      <c r="AA37" s="206">
        <v>1</v>
      </c>
      <c r="AB37" s="206" t="s">
        <v>51</v>
      </c>
    </row>
    <row r="38" spans="1:38" ht="15.75" customHeight="1">
      <c r="A38" s="188"/>
      <c r="B38" s="294"/>
      <c r="C38" s="294"/>
      <c r="D38" s="294"/>
      <c r="E38" s="295"/>
      <c r="F38" s="214"/>
      <c r="G38" s="214"/>
      <c r="H38" s="214"/>
      <c r="I38" s="214"/>
      <c r="M38" s="173">
        <v>38</v>
      </c>
      <c r="N38" s="173">
        <v>510</v>
      </c>
      <c r="P38" s="189">
        <v>1</v>
      </c>
      <c r="Q38" s="209">
        <v>0.35416666666666669</v>
      </c>
      <c r="R38" s="206">
        <v>1</v>
      </c>
      <c r="S38" s="206" t="s">
        <v>51</v>
      </c>
      <c r="T38" s="206">
        <v>1</v>
      </c>
      <c r="U38" s="206" t="s">
        <v>51</v>
      </c>
      <c r="V38" s="204"/>
      <c r="W38" s="210">
        <v>2</v>
      </c>
      <c r="X38" s="211">
        <v>0.35416666666666669</v>
      </c>
      <c r="Y38" s="206">
        <v>1</v>
      </c>
      <c r="Z38" s="206" t="s">
        <v>51</v>
      </c>
      <c r="AA38" s="206">
        <v>1</v>
      </c>
      <c r="AB38" s="206" t="s">
        <v>51</v>
      </c>
    </row>
    <row r="39" spans="1:38" ht="15.75" customHeight="1">
      <c r="A39" s="188"/>
      <c r="B39" s="294" t="s">
        <v>56</v>
      </c>
      <c r="C39" s="294"/>
      <c r="D39" s="294"/>
      <c r="E39" s="295">
        <f>SUM(E35:E38)</f>
        <v>16.100000000000001</v>
      </c>
      <c r="F39" s="188"/>
      <c r="G39" s="188"/>
      <c r="H39" s="188"/>
      <c r="I39" s="188"/>
      <c r="M39" s="173">
        <v>39</v>
      </c>
      <c r="N39" s="173">
        <v>540</v>
      </c>
      <c r="P39" s="189">
        <v>1</v>
      </c>
      <c r="Q39" s="209">
        <v>0.375</v>
      </c>
      <c r="R39" s="206">
        <v>1</v>
      </c>
      <c r="S39" s="206" t="s">
        <v>51</v>
      </c>
      <c r="T39" s="206">
        <v>1</v>
      </c>
      <c r="U39" s="206" t="s">
        <v>51</v>
      </c>
      <c r="V39" s="204"/>
      <c r="W39" s="210">
        <v>2</v>
      </c>
      <c r="X39" s="211">
        <v>0.375</v>
      </c>
      <c r="Y39" s="206">
        <v>1</v>
      </c>
      <c r="Z39" s="206" t="s">
        <v>51</v>
      </c>
      <c r="AA39" s="206">
        <v>1</v>
      </c>
      <c r="AB39" s="206" t="s">
        <v>51</v>
      </c>
    </row>
    <row r="40" spans="1:38" ht="15.75" customHeight="1">
      <c r="A40" s="188"/>
      <c r="B40" s="294"/>
      <c r="C40" s="294"/>
      <c r="D40" s="294"/>
      <c r="E40" s="295"/>
      <c r="F40" s="188"/>
      <c r="G40" s="188"/>
      <c r="H40" s="188"/>
      <c r="I40" s="188"/>
      <c r="L40" s="184"/>
      <c r="M40" s="173">
        <v>40</v>
      </c>
      <c r="N40" s="173">
        <v>570</v>
      </c>
      <c r="P40" s="189">
        <v>1</v>
      </c>
      <c r="Q40" s="209">
        <v>0.39583333333333331</v>
      </c>
      <c r="R40" s="206">
        <v>1</v>
      </c>
      <c r="S40" s="206" t="s">
        <v>51</v>
      </c>
      <c r="T40" s="206">
        <v>1</v>
      </c>
      <c r="U40" s="206" t="s">
        <v>51</v>
      </c>
      <c r="V40" s="204"/>
      <c r="W40" s="210">
        <v>2</v>
      </c>
      <c r="X40" s="211">
        <v>0.39583333333333331</v>
      </c>
      <c r="Y40" s="206">
        <v>1</v>
      </c>
      <c r="Z40" s="206" t="s">
        <v>51</v>
      </c>
      <c r="AA40" s="206">
        <v>1</v>
      </c>
      <c r="AB40" s="206" t="s">
        <v>51</v>
      </c>
    </row>
    <row r="41" spans="1:38" ht="15.75" customHeight="1">
      <c r="A41" s="188"/>
      <c r="B41" s="294"/>
      <c r="C41" s="294"/>
      <c r="D41" s="294"/>
      <c r="E41" s="299"/>
      <c r="F41" s="215"/>
      <c r="G41" s="215"/>
      <c r="H41" s="215"/>
      <c r="I41" s="215"/>
      <c r="M41" s="173">
        <v>41</v>
      </c>
      <c r="N41" s="173">
        <v>600</v>
      </c>
      <c r="P41" s="189">
        <v>1</v>
      </c>
      <c r="Q41" s="209">
        <v>0.41666666666666669</v>
      </c>
      <c r="R41" s="206">
        <v>1</v>
      </c>
      <c r="S41" s="206" t="s">
        <v>51</v>
      </c>
      <c r="T41" s="206">
        <v>1</v>
      </c>
      <c r="U41" s="206" t="s">
        <v>51</v>
      </c>
      <c r="V41" s="204"/>
      <c r="W41" s="210">
        <v>2</v>
      </c>
      <c r="X41" s="211">
        <v>0.41666666666666669</v>
      </c>
      <c r="Y41" s="206">
        <v>1</v>
      </c>
      <c r="Z41" s="206" t="s">
        <v>51</v>
      </c>
      <c r="AA41" s="206">
        <v>1</v>
      </c>
      <c r="AB41" s="206" t="s">
        <v>51</v>
      </c>
    </row>
    <row r="42" spans="1:38" ht="15.75" customHeight="1">
      <c r="A42" s="188"/>
      <c r="B42" s="294"/>
      <c r="C42" s="294"/>
      <c r="D42" s="294"/>
      <c r="E42" s="299"/>
      <c r="F42" s="188"/>
      <c r="G42" s="188"/>
      <c r="H42" s="188"/>
      <c r="I42" s="188"/>
      <c r="M42" s="173">
        <v>42</v>
      </c>
      <c r="N42" s="173">
        <v>630</v>
      </c>
      <c r="P42" s="189">
        <v>1</v>
      </c>
      <c r="Q42" s="209">
        <v>0.4375</v>
      </c>
      <c r="R42" s="206">
        <v>1</v>
      </c>
      <c r="S42" s="206" t="s">
        <v>51</v>
      </c>
      <c r="T42" s="206">
        <v>1</v>
      </c>
      <c r="U42" s="206" t="s">
        <v>51</v>
      </c>
      <c r="V42" s="204"/>
      <c r="W42" s="210">
        <v>2</v>
      </c>
      <c r="X42" s="211">
        <v>0.4375</v>
      </c>
      <c r="Y42" s="206">
        <v>1</v>
      </c>
      <c r="Z42" s="206" t="s">
        <v>51</v>
      </c>
      <c r="AA42" s="206">
        <v>1</v>
      </c>
      <c r="AB42" s="206" t="s">
        <v>51</v>
      </c>
    </row>
    <row r="43" spans="1:38" ht="15.75" customHeight="1">
      <c r="A43" s="188"/>
      <c r="B43" s="188"/>
      <c r="C43" s="188"/>
      <c r="D43" s="188"/>
      <c r="E43" s="188"/>
      <c r="F43" s="188"/>
      <c r="G43" s="188"/>
      <c r="H43" s="188"/>
      <c r="I43" s="188"/>
      <c r="M43" s="173">
        <v>43</v>
      </c>
      <c r="N43" s="173">
        <v>660</v>
      </c>
      <c r="P43" s="189">
        <v>1</v>
      </c>
      <c r="Q43" s="209">
        <v>0.45833333333333298</v>
      </c>
      <c r="R43" s="206">
        <v>1</v>
      </c>
      <c r="S43" s="206" t="s">
        <v>51</v>
      </c>
      <c r="T43" s="206">
        <v>1</v>
      </c>
      <c r="U43" s="206" t="s">
        <v>51</v>
      </c>
      <c r="V43" s="204"/>
      <c r="W43" s="210">
        <v>2</v>
      </c>
      <c r="X43" s="211">
        <v>0.45833333333333298</v>
      </c>
      <c r="Y43" s="206">
        <v>1</v>
      </c>
      <c r="Z43" s="206" t="s">
        <v>51</v>
      </c>
      <c r="AA43" s="206">
        <v>1</v>
      </c>
      <c r="AB43" s="206" t="s">
        <v>51</v>
      </c>
    </row>
    <row r="44" spans="1:38" ht="15.75" customHeight="1">
      <c r="A44" s="188"/>
      <c r="B44" s="188"/>
      <c r="C44" s="188"/>
      <c r="D44" s="188"/>
      <c r="E44" s="188"/>
      <c r="F44" s="188"/>
      <c r="G44" s="188"/>
      <c r="H44" s="188"/>
      <c r="I44" s="188"/>
      <c r="M44" s="173">
        <v>44</v>
      </c>
      <c r="N44" s="173">
        <v>690</v>
      </c>
      <c r="P44" s="189">
        <v>1</v>
      </c>
      <c r="Q44" s="209">
        <v>0.47916666666666702</v>
      </c>
      <c r="R44" s="206">
        <v>1</v>
      </c>
      <c r="S44" s="206" t="s">
        <v>51</v>
      </c>
      <c r="T44" s="206">
        <v>1</v>
      </c>
      <c r="U44" s="206" t="s">
        <v>51</v>
      </c>
      <c r="V44" s="204"/>
      <c r="W44" s="210">
        <v>2</v>
      </c>
      <c r="X44" s="211">
        <v>0.47916666666666702</v>
      </c>
      <c r="Y44" s="206">
        <v>1</v>
      </c>
      <c r="Z44" s="206" t="s">
        <v>51</v>
      </c>
      <c r="AA44" s="206">
        <v>1</v>
      </c>
      <c r="AB44" s="206" t="s">
        <v>51</v>
      </c>
    </row>
    <row r="45" spans="1:38" ht="15.75" customHeight="1">
      <c r="A45" s="188"/>
      <c r="B45" s="188"/>
      <c r="C45" s="188"/>
      <c r="D45" s="188"/>
      <c r="E45" s="188"/>
      <c r="F45" s="188"/>
      <c r="G45" s="188"/>
      <c r="H45" s="188"/>
      <c r="I45" s="188"/>
      <c r="M45" s="173">
        <v>45</v>
      </c>
      <c r="N45" s="173">
        <v>720</v>
      </c>
      <c r="P45" s="189">
        <v>1</v>
      </c>
      <c r="Q45" s="209">
        <v>0.5</v>
      </c>
      <c r="R45" s="206">
        <v>1</v>
      </c>
      <c r="S45" s="206" t="s">
        <v>51</v>
      </c>
      <c r="T45" s="206">
        <v>1</v>
      </c>
      <c r="U45" s="206" t="s">
        <v>51</v>
      </c>
      <c r="V45" s="204"/>
      <c r="W45" s="210">
        <v>2</v>
      </c>
      <c r="X45" s="211">
        <v>0.5</v>
      </c>
      <c r="Y45" s="206">
        <v>1</v>
      </c>
      <c r="Z45" s="206" t="s">
        <v>51</v>
      </c>
      <c r="AA45" s="206">
        <v>1</v>
      </c>
      <c r="AB45" s="206" t="s">
        <v>51</v>
      </c>
    </row>
    <row r="46" spans="1:38" ht="15.75" customHeight="1">
      <c r="A46" s="188"/>
      <c r="B46" s="188"/>
      <c r="C46" s="188"/>
      <c r="D46" s="188"/>
      <c r="E46" s="188"/>
      <c r="F46" s="188"/>
      <c r="G46" s="188"/>
      <c r="H46" s="188"/>
      <c r="I46" s="188"/>
      <c r="M46" s="173">
        <v>46</v>
      </c>
      <c r="N46" s="173">
        <v>750</v>
      </c>
      <c r="P46" s="189">
        <v>1</v>
      </c>
      <c r="Q46" s="209">
        <v>0.52083333333333337</v>
      </c>
      <c r="R46" s="206">
        <v>1</v>
      </c>
      <c r="S46" s="206" t="s">
        <v>51</v>
      </c>
      <c r="T46" s="206">
        <v>1</v>
      </c>
      <c r="U46" s="206" t="s">
        <v>51</v>
      </c>
      <c r="V46" s="204"/>
      <c r="W46" s="210">
        <v>2</v>
      </c>
      <c r="X46" s="211">
        <v>0.52083333333333337</v>
      </c>
      <c r="Y46" s="206">
        <v>1</v>
      </c>
      <c r="Z46" s="206" t="s">
        <v>51</v>
      </c>
      <c r="AA46" s="206">
        <v>1</v>
      </c>
      <c r="AB46" s="206" t="s">
        <v>51</v>
      </c>
    </row>
    <row r="47" spans="1:38" ht="15.75" customHeight="1">
      <c r="A47" s="188"/>
      <c r="B47" s="188"/>
      <c r="C47" s="188"/>
      <c r="D47" s="188"/>
      <c r="E47" s="188"/>
      <c r="F47" s="188"/>
      <c r="G47" s="188"/>
      <c r="H47" s="188"/>
      <c r="I47" s="188"/>
      <c r="M47" s="173">
        <v>47</v>
      </c>
      <c r="N47" s="173">
        <v>780</v>
      </c>
      <c r="P47" s="189">
        <v>1</v>
      </c>
      <c r="Q47" s="209">
        <v>0.54166666666666663</v>
      </c>
      <c r="R47" s="206">
        <v>1</v>
      </c>
      <c r="S47" s="206" t="s">
        <v>51</v>
      </c>
      <c r="T47" s="206">
        <v>1</v>
      </c>
      <c r="U47" s="206" t="s">
        <v>51</v>
      </c>
      <c r="V47" s="204"/>
      <c r="W47" s="210">
        <v>2</v>
      </c>
      <c r="X47" s="211">
        <v>0.54166666666666663</v>
      </c>
      <c r="Y47" s="206">
        <v>1</v>
      </c>
      <c r="Z47" s="206" t="s">
        <v>51</v>
      </c>
      <c r="AA47" s="206">
        <v>1</v>
      </c>
      <c r="AB47" s="206" t="s">
        <v>51</v>
      </c>
    </row>
    <row r="48" spans="1:38" ht="15.75" customHeight="1">
      <c r="A48" s="188"/>
      <c r="B48" s="188"/>
      <c r="C48" s="188"/>
      <c r="D48" s="188"/>
      <c r="E48" s="188"/>
      <c r="F48" s="188"/>
      <c r="G48" s="188"/>
      <c r="H48" s="188"/>
      <c r="I48" s="188"/>
      <c r="M48" s="173">
        <v>48</v>
      </c>
      <c r="N48" s="173">
        <v>810</v>
      </c>
      <c r="P48" s="189">
        <v>1</v>
      </c>
      <c r="Q48" s="209">
        <v>0.5625</v>
      </c>
      <c r="R48" s="206">
        <v>1</v>
      </c>
      <c r="S48" s="206" t="s">
        <v>51</v>
      </c>
      <c r="T48" s="206">
        <v>1</v>
      </c>
      <c r="U48" s="206" t="s">
        <v>51</v>
      </c>
      <c r="V48" s="204"/>
      <c r="W48" s="210">
        <v>2</v>
      </c>
      <c r="X48" s="211">
        <v>0.5625</v>
      </c>
      <c r="Y48" s="206">
        <v>1</v>
      </c>
      <c r="Z48" s="206" t="s">
        <v>51</v>
      </c>
      <c r="AA48" s="206">
        <v>1</v>
      </c>
      <c r="AB48" s="206" t="s">
        <v>51</v>
      </c>
    </row>
    <row r="49" spans="1:34" ht="15.75" customHeight="1">
      <c r="A49" s="188"/>
      <c r="B49" s="188"/>
      <c r="C49" s="188"/>
      <c r="D49" s="188"/>
      <c r="E49" s="188"/>
      <c r="F49" s="188"/>
      <c r="G49" s="188"/>
      <c r="H49" s="188"/>
      <c r="I49" s="188"/>
      <c r="M49" s="173">
        <v>49</v>
      </c>
      <c r="N49" s="173">
        <v>840</v>
      </c>
      <c r="P49" s="189">
        <v>1</v>
      </c>
      <c r="Q49" s="209">
        <v>0.58333333333333337</v>
      </c>
      <c r="R49" s="206">
        <v>1</v>
      </c>
      <c r="S49" s="206" t="s">
        <v>51</v>
      </c>
      <c r="T49" s="206">
        <v>1</v>
      </c>
      <c r="U49" s="206" t="s">
        <v>51</v>
      </c>
      <c r="V49" s="204"/>
      <c r="W49" s="210">
        <v>2</v>
      </c>
      <c r="X49" s="211">
        <v>0.58333333333333337</v>
      </c>
      <c r="Y49" s="206">
        <v>1</v>
      </c>
      <c r="Z49" s="206" t="s">
        <v>51</v>
      </c>
      <c r="AA49" s="206">
        <v>1</v>
      </c>
      <c r="AB49" s="206" t="s">
        <v>51</v>
      </c>
      <c r="AH49" s="173"/>
    </row>
    <row r="50" spans="1:34" ht="15.75" customHeight="1">
      <c r="A50" s="188"/>
      <c r="B50" s="188"/>
      <c r="C50" s="188"/>
      <c r="D50" s="188"/>
      <c r="E50" s="188"/>
      <c r="F50" s="188"/>
      <c r="G50" s="188"/>
      <c r="H50" s="188"/>
      <c r="I50" s="188"/>
      <c r="M50" s="173">
        <v>50</v>
      </c>
      <c r="N50" s="173">
        <v>870</v>
      </c>
      <c r="P50" s="189">
        <v>1</v>
      </c>
      <c r="Q50" s="209">
        <v>0.60416666666666663</v>
      </c>
      <c r="R50" s="206">
        <v>1</v>
      </c>
      <c r="S50" s="206" t="s">
        <v>51</v>
      </c>
      <c r="T50" s="206">
        <v>1</v>
      </c>
      <c r="U50" s="206" t="s">
        <v>51</v>
      </c>
      <c r="V50" s="204"/>
      <c r="W50" s="210">
        <v>2</v>
      </c>
      <c r="X50" s="211">
        <v>0.60416666666666663</v>
      </c>
      <c r="Y50" s="206">
        <v>1</v>
      </c>
      <c r="Z50" s="206" t="s">
        <v>51</v>
      </c>
      <c r="AA50" s="206">
        <v>1</v>
      </c>
      <c r="AB50" s="206" t="s">
        <v>51</v>
      </c>
      <c r="AH50" s="173"/>
    </row>
    <row r="51" spans="1:34" ht="15.75" customHeight="1">
      <c r="A51" s="188"/>
      <c r="B51" s="188"/>
      <c r="C51" s="188"/>
      <c r="D51" s="188"/>
      <c r="E51" s="188"/>
      <c r="F51" s="188"/>
      <c r="G51" s="188"/>
      <c r="H51" s="188"/>
      <c r="I51" s="188"/>
      <c r="M51" s="173">
        <v>51</v>
      </c>
      <c r="N51" s="173">
        <v>900</v>
      </c>
      <c r="P51" s="189">
        <v>1</v>
      </c>
      <c r="Q51" s="209">
        <v>0.625</v>
      </c>
      <c r="R51" s="206">
        <v>1</v>
      </c>
      <c r="S51" s="206" t="s">
        <v>51</v>
      </c>
      <c r="T51" s="206">
        <v>1</v>
      </c>
      <c r="U51" s="206" t="s">
        <v>51</v>
      </c>
      <c r="V51" s="204"/>
      <c r="W51" s="210">
        <v>2</v>
      </c>
      <c r="X51" s="211">
        <v>0.625</v>
      </c>
      <c r="Y51" s="206">
        <v>1</v>
      </c>
      <c r="Z51" s="206" t="s">
        <v>51</v>
      </c>
      <c r="AA51" s="206">
        <v>1</v>
      </c>
      <c r="AB51" s="206" t="s">
        <v>51</v>
      </c>
      <c r="AH51" s="173"/>
    </row>
    <row r="52" spans="1:34" ht="15.75" customHeight="1">
      <c r="A52" s="188"/>
      <c r="B52" s="188"/>
      <c r="C52" s="188"/>
      <c r="D52" s="188"/>
      <c r="E52" s="188"/>
      <c r="F52" s="188"/>
      <c r="G52" s="188"/>
      <c r="H52" s="188"/>
      <c r="I52" s="188"/>
      <c r="M52" s="173">
        <v>52</v>
      </c>
      <c r="N52" s="173">
        <v>930</v>
      </c>
      <c r="P52" s="189">
        <v>1</v>
      </c>
      <c r="Q52" s="209">
        <v>0.64583333333333337</v>
      </c>
      <c r="R52" s="206">
        <v>1</v>
      </c>
      <c r="S52" s="206" t="s">
        <v>51</v>
      </c>
      <c r="T52" s="206">
        <v>1</v>
      </c>
      <c r="U52" s="206" t="s">
        <v>51</v>
      </c>
      <c r="V52" s="204"/>
      <c r="W52" s="210">
        <v>2</v>
      </c>
      <c r="X52" s="211">
        <v>0.64583333333333337</v>
      </c>
      <c r="Y52" s="206">
        <v>1</v>
      </c>
      <c r="Z52" s="206" t="s">
        <v>51</v>
      </c>
      <c r="AA52" s="206">
        <v>1</v>
      </c>
      <c r="AB52" s="206" t="s">
        <v>51</v>
      </c>
      <c r="AH52" s="173"/>
    </row>
    <row r="53" spans="1:34" ht="15.75" customHeight="1">
      <c r="A53" s="188"/>
      <c r="B53" s="188"/>
      <c r="C53" s="188"/>
      <c r="D53" s="188"/>
      <c r="E53" s="188"/>
      <c r="F53" s="188"/>
      <c r="G53" s="188"/>
      <c r="H53" s="188"/>
      <c r="I53" s="188"/>
      <c r="M53" s="173">
        <v>53</v>
      </c>
      <c r="N53" s="173">
        <v>960</v>
      </c>
      <c r="P53" s="189">
        <v>1</v>
      </c>
      <c r="Q53" s="209">
        <v>0.66666666666666663</v>
      </c>
      <c r="R53" s="206">
        <v>1</v>
      </c>
      <c r="S53" s="206" t="s">
        <v>51</v>
      </c>
      <c r="T53" s="206">
        <v>1</v>
      </c>
      <c r="U53" s="206" t="s">
        <v>51</v>
      </c>
      <c r="V53" s="204"/>
      <c r="W53" s="210">
        <v>2</v>
      </c>
      <c r="X53" s="211">
        <v>0.66666666666666663</v>
      </c>
      <c r="Y53" s="206">
        <v>1</v>
      </c>
      <c r="Z53" s="206" t="s">
        <v>51</v>
      </c>
      <c r="AA53" s="206">
        <v>1</v>
      </c>
      <c r="AB53" s="206" t="s">
        <v>51</v>
      </c>
      <c r="AH53" s="173"/>
    </row>
    <row r="54" spans="1:34" ht="15.75" customHeight="1">
      <c r="A54" s="188"/>
      <c r="B54" s="188"/>
      <c r="C54" s="188"/>
      <c r="D54" s="188"/>
      <c r="E54" s="188"/>
      <c r="F54" s="188"/>
      <c r="G54" s="188"/>
      <c r="H54" s="188"/>
      <c r="I54" s="188"/>
      <c r="M54" s="173">
        <v>54</v>
      </c>
      <c r="N54" s="173">
        <v>990</v>
      </c>
      <c r="P54" s="189">
        <v>1</v>
      </c>
      <c r="Q54" s="209">
        <v>0.6875</v>
      </c>
      <c r="R54" s="206">
        <v>1</v>
      </c>
      <c r="S54" s="206" t="s">
        <v>51</v>
      </c>
      <c r="T54" s="206">
        <v>1</v>
      </c>
      <c r="U54" s="206" t="s">
        <v>51</v>
      </c>
      <c r="V54" s="204"/>
      <c r="W54" s="210">
        <v>2</v>
      </c>
      <c r="X54" s="211">
        <v>0.6875</v>
      </c>
      <c r="Y54" s="206">
        <v>1</v>
      </c>
      <c r="Z54" s="206" t="s">
        <v>51</v>
      </c>
      <c r="AA54" s="206">
        <v>1</v>
      </c>
      <c r="AB54" s="206" t="s">
        <v>51</v>
      </c>
      <c r="AH54" s="173"/>
    </row>
    <row r="55" spans="1:34" ht="15.75" customHeight="1">
      <c r="A55" s="188"/>
      <c r="B55" s="188"/>
      <c r="C55" s="188"/>
      <c r="D55" s="188"/>
      <c r="E55" s="188"/>
      <c r="F55" s="188"/>
      <c r="G55" s="188"/>
      <c r="H55" s="188"/>
      <c r="I55" s="188"/>
      <c r="M55" s="173">
        <v>55</v>
      </c>
      <c r="N55" s="173">
        <v>1020</v>
      </c>
      <c r="P55" s="189">
        <v>1</v>
      </c>
      <c r="Q55" s="209">
        <v>0.70833333333333337</v>
      </c>
      <c r="R55" s="206">
        <v>1</v>
      </c>
      <c r="S55" s="206" t="s">
        <v>51</v>
      </c>
      <c r="T55" s="206">
        <v>1</v>
      </c>
      <c r="U55" s="206" t="s">
        <v>51</v>
      </c>
      <c r="V55" s="204"/>
      <c r="W55" s="210">
        <v>2</v>
      </c>
      <c r="X55" s="211">
        <v>0.70833333333333337</v>
      </c>
      <c r="Y55" s="206">
        <v>1</v>
      </c>
      <c r="Z55" s="206" t="s">
        <v>51</v>
      </c>
      <c r="AA55" s="206">
        <v>1</v>
      </c>
      <c r="AB55" s="206" t="s">
        <v>51</v>
      </c>
      <c r="AH55" s="173"/>
    </row>
    <row r="56" spans="1:34" ht="15.75" customHeight="1">
      <c r="A56" s="188"/>
      <c r="B56" s="188"/>
      <c r="C56" s="188"/>
      <c r="D56" s="188"/>
      <c r="E56" s="188"/>
      <c r="F56" s="188"/>
      <c r="G56" s="188"/>
      <c r="H56" s="188"/>
      <c r="I56" s="188"/>
      <c r="M56" s="173">
        <v>56</v>
      </c>
      <c r="N56" s="173">
        <v>1050</v>
      </c>
      <c r="P56" s="189">
        <v>1</v>
      </c>
      <c r="Q56" s="209">
        <v>0.72916666666666663</v>
      </c>
      <c r="R56" s="206">
        <v>1</v>
      </c>
      <c r="S56" s="206" t="s">
        <v>51</v>
      </c>
      <c r="T56" s="206">
        <v>1</v>
      </c>
      <c r="U56" s="206" t="s">
        <v>51</v>
      </c>
      <c r="V56" s="204"/>
      <c r="W56" s="210">
        <v>2</v>
      </c>
      <c r="X56" s="211">
        <v>0.72916666666666663</v>
      </c>
      <c r="Y56" s="206">
        <v>1</v>
      </c>
      <c r="Z56" s="206" t="s">
        <v>51</v>
      </c>
      <c r="AA56" s="206">
        <v>1</v>
      </c>
      <c r="AB56" s="206" t="s">
        <v>51</v>
      </c>
      <c r="AH56" s="173"/>
    </row>
    <row r="57" spans="1:34" ht="15.75" customHeight="1">
      <c r="A57" s="188"/>
      <c r="B57" s="188"/>
      <c r="C57" s="188"/>
      <c r="D57" s="188"/>
      <c r="E57" s="188"/>
      <c r="F57" s="188"/>
      <c r="G57" s="188"/>
      <c r="H57" s="188"/>
      <c r="I57" s="188"/>
      <c r="M57" s="173">
        <v>57</v>
      </c>
      <c r="N57" s="173">
        <v>1080</v>
      </c>
      <c r="P57" s="189">
        <v>1</v>
      </c>
      <c r="Q57" s="209">
        <v>0.75</v>
      </c>
      <c r="R57" s="206">
        <v>1</v>
      </c>
      <c r="S57" s="206" t="s">
        <v>51</v>
      </c>
      <c r="T57" s="206">
        <v>1</v>
      </c>
      <c r="U57" s="206" t="s">
        <v>51</v>
      </c>
      <c r="V57" s="204"/>
      <c r="W57" s="210">
        <v>2</v>
      </c>
      <c r="X57" s="211">
        <v>0.75</v>
      </c>
      <c r="Y57" s="206">
        <v>1</v>
      </c>
      <c r="Z57" s="206" t="s">
        <v>51</v>
      </c>
      <c r="AA57" s="206">
        <v>1</v>
      </c>
      <c r="AB57" s="206" t="s">
        <v>51</v>
      </c>
      <c r="AH57" s="173"/>
    </row>
    <row r="58" spans="1:34" ht="15.75" customHeight="1">
      <c r="A58" s="188"/>
      <c r="B58" s="188"/>
      <c r="C58" s="188"/>
      <c r="D58" s="188"/>
      <c r="E58" s="188"/>
      <c r="F58" s="188"/>
      <c r="G58" s="188"/>
      <c r="H58" s="188"/>
      <c r="I58" s="188"/>
      <c r="M58" s="173">
        <v>58</v>
      </c>
      <c r="N58" s="173">
        <v>1110</v>
      </c>
      <c r="P58" s="189">
        <v>1</v>
      </c>
      <c r="Q58" s="209">
        <v>0.77083333333333337</v>
      </c>
      <c r="R58" s="206">
        <v>1</v>
      </c>
      <c r="S58" s="206" t="s">
        <v>51</v>
      </c>
      <c r="T58" s="206">
        <v>1</v>
      </c>
      <c r="U58" s="206" t="s">
        <v>51</v>
      </c>
      <c r="V58" s="204"/>
      <c r="W58" s="210">
        <v>2</v>
      </c>
      <c r="X58" s="211">
        <v>0.77083333333333337</v>
      </c>
      <c r="Y58" s="206">
        <v>1</v>
      </c>
      <c r="Z58" s="206" t="s">
        <v>51</v>
      </c>
      <c r="AA58" s="206">
        <v>1</v>
      </c>
      <c r="AB58" s="206" t="s">
        <v>51</v>
      </c>
      <c r="AH58" s="173"/>
    </row>
    <row r="59" spans="1:34" ht="15.75" customHeight="1">
      <c r="A59" s="188"/>
      <c r="B59" s="188"/>
      <c r="C59" s="188"/>
      <c r="D59" s="188"/>
      <c r="E59" s="188"/>
      <c r="F59" s="188"/>
      <c r="G59" s="188"/>
      <c r="H59" s="188"/>
      <c r="I59" s="188"/>
      <c r="M59" s="173">
        <v>59</v>
      </c>
      <c r="N59" s="173">
        <v>1140</v>
      </c>
      <c r="P59" s="189">
        <v>1</v>
      </c>
      <c r="Q59" s="209">
        <v>0.79166666666666663</v>
      </c>
      <c r="R59" s="206">
        <v>1</v>
      </c>
      <c r="S59" s="206" t="s">
        <v>51</v>
      </c>
      <c r="T59" s="206">
        <v>1</v>
      </c>
      <c r="U59" s="206" t="s">
        <v>51</v>
      </c>
      <c r="V59" s="204"/>
      <c r="W59" s="210">
        <v>2</v>
      </c>
      <c r="X59" s="211">
        <v>0.79166666666666663</v>
      </c>
      <c r="Y59" s="206">
        <v>1</v>
      </c>
      <c r="Z59" s="206" t="s">
        <v>51</v>
      </c>
      <c r="AA59" s="206">
        <v>1</v>
      </c>
      <c r="AB59" s="206" t="s">
        <v>51</v>
      </c>
      <c r="AH59" s="173"/>
    </row>
    <row r="60" spans="1:34" ht="15.75" customHeight="1">
      <c r="A60" s="188"/>
      <c r="B60" s="188"/>
      <c r="C60" s="188"/>
      <c r="D60" s="188"/>
      <c r="E60" s="214"/>
      <c r="F60" s="214"/>
      <c r="G60" s="214"/>
      <c r="H60" s="214"/>
      <c r="I60" s="214"/>
      <c r="M60" s="173">
        <v>60</v>
      </c>
      <c r="N60" s="173">
        <v>1170</v>
      </c>
      <c r="P60" s="189">
        <v>1</v>
      </c>
      <c r="Q60" s="209">
        <v>0.8125</v>
      </c>
      <c r="R60" s="206">
        <v>0</v>
      </c>
      <c r="S60" s="206" t="s">
        <v>47</v>
      </c>
      <c r="T60" s="206">
        <v>1</v>
      </c>
      <c r="U60" s="206" t="s">
        <v>51</v>
      </c>
      <c r="V60" s="204"/>
      <c r="W60" s="210">
        <v>2</v>
      </c>
      <c r="X60" s="211">
        <v>0.8125</v>
      </c>
      <c r="Y60" s="206">
        <v>0</v>
      </c>
      <c r="Z60" s="206" t="s">
        <v>47</v>
      </c>
      <c r="AA60" s="206">
        <v>1</v>
      </c>
      <c r="AB60" s="206" t="s">
        <v>51</v>
      </c>
      <c r="AH60" s="173"/>
    </row>
    <row r="61" spans="1:34" ht="15.75" customHeight="1">
      <c r="A61" s="188"/>
      <c r="B61" s="188"/>
      <c r="C61" s="188"/>
      <c r="D61" s="188"/>
      <c r="E61" s="188"/>
      <c r="F61" s="188"/>
      <c r="G61" s="188"/>
      <c r="H61" s="188"/>
      <c r="I61" s="188"/>
      <c r="M61" s="173">
        <v>61</v>
      </c>
      <c r="N61" s="173">
        <v>1200</v>
      </c>
      <c r="P61" s="189">
        <v>1</v>
      </c>
      <c r="Q61" s="209">
        <v>0.83333333333333337</v>
      </c>
      <c r="R61" s="206">
        <v>0</v>
      </c>
      <c r="S61" s="206" t="s">
        <v>47</v>
      </c>
      <c r="T61" s="206">
        <v>1</v>
      </c>
      <c r="U61" s="206" t="s">
        <v>51</v>
      </c>
      <c r="V61" s="204"/>
      <c r="W61" s="210">
        <v>2</v>
      </c>
      <c r="X61" s="211">
        <v>0.83333333333333337</v>
      </c>
      <c r="Y61" s="206">
        <v>0</v>
      </c>
      <c r="Z61" s="206" t="s">
        <v>47</v>
      </c>
      <c r="AA61" s="206">
        <v>1</v>
      </c>
      <c r="AB61" s="206" t="s">
        <v>51</v>
      </c>
      <c r="AH61" s="173"/>
    </row>
    <row r="62" spans="1:34" ht="15.75" customHeight="1">
      <c r="A62" s="188"/>
      <c r="B62" s="188"/>
      <c r="C62" s="188"/>
      <c r="D62" s="215"/>
      <c r="E62" s="215"/>
      <c r="F62" s="215"/>
      <c r="G62" s="215"/>
      <c r="H62" s="215"/>
      <c r="I62" s="215"/>
      <c r="M62" s="173">
        <v>62</v>
      </c>
      <c r="N62" s="173">
        <v>1230</v>
      </c>
      <c r="P62" s="189">
        <v>1</v>
      </c>
      <c r="Q62" s="209">
        <v>0.85416666666666663</v>
      </c>
      <c r="R62" s="206">
        <v>0</v>
      </c>
      <c r="S62" s="206" t="s">
        <v>47</v>
      </c>
      <c r="T62" s="206">
        <v>0</v>
      </c>
      <c r="U62" s="206" t="s">
        <v>47</v>
      </c>
      <c r="V62" s="204"/>
      <c r="W62" s="210">
        <v>2</v>
      </c>
      <c r="X62" s="211">
        <v>0.85416666666666663</v>
      </c>
      <c r="Y62" s="206">
        <v>0</v>
      </c>
      <c r="Z62" s="206" t="s">
        <v>47</v>
      </c>
      <c r="AA62" s="206">
        <v>0</v>
      </c>
      <c r="AB62" s="206" t="s">
        <v>47</v>
      </c>
      <c r="AH62" s="173"/>
    </row>
    <row r="63" spans="1:34" ht="15.75" customHeight="1">
      <c r="A63" s="188"/>
      <c r="B63" s="188"/>
      <c r="C63" s="188"/>
      <c r="D63" s="214"/>
      <c r="E63" s="214"/>
      <c r="F63" s="214"/>
      <c r="G63" s="214"/>
      <c r="H63" s="214"/>
      <c r="I63" s="214"/>
      <c r="M63" s="173">
        <v>63</v>
      </c>
      <c r="N63" s="173">
        <v>1260</v>
      </c>
      <c r="P63" s="189">
        <v>1</v>
      </c>
      <c r="Q63" s="209">
        <v>0.875</v>
      </c>
      <c r="R63" s="206">
        <v>0</v>
      </c>
      <c r="S63" s="206" t="s">
        <v>47</v>
      </c>
      <c r="T63" s="206">
        <v>0</v>
      </c>
      <c r="U63" s="206" t="s">
        <v>47</v>
      </c>
      <c r="V63" s="204"/>
      <c r="W63" s="210">
        <v>2</v>
      </c>
      <c r="X63" s="211">
        <v>0.875</v>
      </c>
      <c r="Y63" s="206">
        <v>0</v>
      </c>
      <c r="Z63" s="206" t="s">
        <v>47</v>
      </c>
      <c r="AA63" s="206">
        <v>0</v>
      </c>
      <c r="AB63" s="206" t="s">
        <v>47</v>
      </c>
      <c r="AH63" s="173"/>
    </row>
    <row r="64" spans="1:34" ht="15.75" customHeight="1">
      <c r="A64" s="188"/>
      <c r="B64" s="188"/>
      <c r="C64" s="188"/>
      <c r="D64" s="214"/>
      <c r="E64" s="214"/>
      <c r="F64" s="214"/>
      <c r="G64" s="214"/>
      <c r="H64" s="214"/>
      <c r="I64" s="214"/>
      <c r="M64" s="173">
        <v>64</v>
      </c>
      <c r="N64" s="173">
        <v>1290</v>
      </c>
      <c r="P64" s="189">
        <v>1</v>
      </c>
      <c r="Q64" s="209">
        <v>0.89583333333333304</v>
      </c>
      <c r="R64" s="206">
        <v>0</v>
      </c>
      <c r="S64" s="206" t="s">
        <v>47</v>
      </c>
      <c r="T64" s="206">
        <v>0</v>
      </c>
      <c r="U64" s="206" t="s">
        <v>47</v>
      </c>
      <c r="V64" s="204"/>
      <c r="W64" s="210">
        <v>2</v>
      </c>
      <c r="X64" s="211">
        <v>0.89583333333333304</v>
      </c>
      <c r="Y64" s="206">
        <v>0</v>
      </c>
      <c r="Z64" s="206" t="s">
        <v>47</v>
      </c>
      <c r="AA64" s="206">
        <v>0</v>
      </c>
      <c r="AB64" s="206" t="s">
        <v>47</v>
      </c>
      <c r="AH64" s="173"/>
    </row>
    <row r="65" spans="1:34" ht="15.75" customHeight="1">
      <c r="A65" s="188"/>
      <c r="B65" s="188"/>
      <c r="C65" s="188"/>
      <c r="D65" s="188"/>
      <c r="E65" s="188"/>
      <c r="F65" s="188"/>
      <c r="G65" s="188"/>
      <c r="H65" s="188"/>
      <c r="I65" s="188"/>
      <c r="M65" s="173">
        <v>65</v>
      </c>
      <c r="N65" s="173">
        <v>1320</v>
      </c>
      <c r="P65" s="189">
        <v>1</v>
      </c>
      <c r="Q65" s="209">
        <v>0.91666666666666663</v>
      </c>
      <c r="R65" s="206">
        <v>0</v>
      </c>
      <c r="S65" s="206" t="s">
        <v>47</v>
      </c>
      <c r="T65" s="206">
        <v>0</v>
      </c>
      <c r="U65" s="206" t="s">
        <v>47</v>
      </c>
      <c r="V65" s="204"/>
      <c r="W65" s="210">
        <v>2</v>
      </c>
      <c r="X65" s="211">
        <v>0.91666666666666663</v>
      </c>
      <c r="Y65" s="206">
        <v>0</v>
      </c>
      <c r="Z65" s="206" t="s">
        <v>47</v>
      </c>
      <c r="AA65" s="206">
        <v>0</v>
      </c>
      <c r="AB65" s="206" t="s">
        <v>47</v>
      </c>
      <c r="AH65" s="173"/>
    </row>
    <row r="66" spans="1:34" ht="15.75" customHeight="1">
      <c r="A66" s="188"/>
      <c r="B66" s="188"/>
      <c r="C66" s="188"/>
      <c r="D66" s="188"/>
      <c r="E66" s="188"/>
      <c r="F66" s="188"/>
      <c r="G66" s="188"/>
      <c r="H66" s="188"/>
      <c r="I66" s="188"/>
      <c r="M66" s="173">
        <v>66</v>
      </c>
      <c r="N66" s="173">
        <v>1350</v>
      </c>
      <c r="P66" s="189">
        <v>1</v>
      </c>
      <c r="Q66" s="209">
        <v>0.9375</v>
      </c>
      <c r="R66" s="206">
        <v>0</v>
      </c>
      <c r="S66" s="206" t="s">
        <v>47</v>
      </c>
      <c r="T66" s="206">
        <v>0</v>
      </c>
      <c r="U66" s="206" t="s">
        <v>47</v>
      </c>
      <c r="V66" s="204"/>
      <c r="W66" s="210">
        <v>2</v>
      </c>
      <c r="X66" s="211">
        <v>0.9375</v>
      </c>
      <c r="Y66" s="206">
        <v>0</v>
      </c>
      <c r="Z66" s="206" t="s">
        <v>47</v>
      </c>
      <c r="AA66" s="206">
        <v>0</v>
      </c>
      <c r="AB66" s="206" t="s">
        <v>47</v>
      </c>
      <c r="AH66" s="173"/>
    </row>
    <row r="67" spans="1:34" ht="15.75" customHeight="1">
      <c r="A67" s="188"/>
      <c r="B67" s="188"/>
      <c r="C67" s="188"/>
      <c r="D67" s="188"/>
      <c r="E67" s="188"/>
      <c r="F67" s="188"/>
      <c r="G67" s="188"/>
      <c r="H67" s="188"/>
      <c r="I67" s="188"/>
      <c r="M67" s="173">
        <v>67</v>
      </c>
      <c r="N67" s="173">
        <v>1380</v>
      </c>
      <c r="P67" s="189">
        <v>1</v>
      </c>
      <c r="Q67" s="209">
        <v>0.95833333333333337</v>
      </c>
      <c r="R67" s="206">
        <v>0</v>
      </c>
      <c r="S67" s="206" t="s">
        <v>47</v>
      </c>
      <c r="T67" s="206">
        <v>0</v>
      </c>
      <c r="U67" s="206" t="s">
        <v>47</v>
      </c>
      <c r="V67" s="204"/>
      <c r="W67" s="210">
        <v>2</v>
      </c>
      <c r="X67" s="211">
        <v>0.95833333333333337</v>
      </c>
      <c r="Y67" s="206">
        <v>0</v>
      </c>
      <c r="Z67" s="206" t="s">
        <v>47</v>
      </c>
      <c r="AA67" s="206">
        <v>0</v>
      </c>
      <c r="AB67" s="206" t="s">
        <v>47</v>
      </c>
      <c r="AH67" s="173"/>
    </row>
    <row r="68" spans="1:34" ht="15.75" customHeight="1">
      <c r="A68" s="188"/>
      <c r="B68" s="188"/>
      <c r="C68" s="188"/>
      <c r="D68" s="188"/>
      <c r="E68" s="188"/>
      <c r="F68" s="188"/>
      <c r="G68" s="188"/>
      <c r="H68" s="188"/>
      <c r="I68" s="188"/>
      <c r="M68" s="173">
        <v>68</v>
      </c>
      <c r="N68" s="173">
        <v>1410</v>
      </c>
      <c r="P68" s="189">
        <v>1</v>
      </c>
      <c r="Q68" s="209">
        <v>0.97916666666666663</v>
      </c>
      <c r="R68" s="206">
        <v>0</v>
      </c>
      <c r="S68" s="206" t="s">
        <v>47</v>
      </c>
      <c r="T68" s="206">
        <v>0</v>
      </c>
      <c r="U68" s="206" t="s">
        <v>47</v>
      </c>
      <c r="V68" s="204"/>
      <c r="W68" s="210">
        <v>2</v>
      </c>
      <c r="X68" s="211">
        <v>0.97916666666666663</v>
      </c>
      <c r="Y68" s="206">
        <v>0</v>
      </c>
      <c r="Z68" s="206" t="s">
        <v>47</v>
      </c>
      <c r="AA68" s="206">
        <v>0</v>
      </c>
      <c r="AB68" s="206" t="s">
        <v>47</v>
      </c>
      <c r="AH68" s="173"/>
    </row>
    <row r="69" spans="1:34" ht="15.75" customHeight="1">
      <c r="A69" s="188"/>
      <c r="B69" s="188"/>
      <c r="C69" s="188"/>
      <c r="D69" s="188"/>
      <c r="E69" s="188"/>
      <c r="F69" s="188"/>
      <c r="G69" s="188"/>
      <c r="H69" s="188"/>
      <c r="I69" s="188"/>
      <c r="M69" s="173">
        <v>69</v>
      </c>
      <c r="N69" s="173">
        <v>0</v>
      </c>
      <c r="P69" s="189">
        <v>1</v>
      </c>
      <c r="Q69" s="209">
        <v>0</v>
      </c>
      <c r="R69" s="206">
        <v>0</v>
      </c>
      <c r="S69" s="206" t="s">
        <v>47</v>
      </c>
      <c r="T69" s="206">
        <v>0</v>
      </c>
      <c r="U69" s="206" t="s">
        <v>47</v>
      </c>
      <c r="V69" s="204"/>
      <c r="W69" s="210">
        <v>2</v>
      </c>
      <c r="X69" s="211">
        <v>0</v>
      </c>
      <c r="Y69" s="206">
        <v>0</v>
      </c>
      <c r="Z69" s="206" t="s">
        <v>47</v>
      </c>
      <c r="AA69" s="206">
        <v>0</v>
      </c>
      <c r="AB69" s="206" t="s">
        <v>47</v>
      </c>
      <c r="AH69" s="173"/>
    </row>
    <row r="70" spans="1:34" ht="15.75" customHeight="1">
      <c r="D70" s="178"/>
      <c r="E70" s="178"/>
      <c r="F70" s="178"/>
      <c r="G70" s="178"/>
      <c r="H70" s="178"/>
      <c r="I70" s="178"/>
      <c r="M70" s="173">
        <v>70</v>
      </c>
      <c r="N70" s="173">
        <v>30</v>
      </c>
      <c r="P70" s="189">
        <v>1</v>
      </c>
      <c r="Q70" s="209">
        <v>2.0833333333333332E-2</v>
      </c>
      <c r="R70" s="206">
        <v>0</v>
      </c>
      <c r="S70" s="206" t="s">
        <v>47</v>
      </c>
      <c r="T70" s="206">
        <v>0</v>
      </c>
      <c r="U70" s="206" t="s">
        <v>47</v>
      </c>
      <c r="V70" s="204"/>
      <c r="W70" s="210">
        <v>2</v>
      </c>
      <c r="X70" s="211">
        <v>2.0833333333333332E-2</v>
      </c>
      <c r="Y70" s="206">
        <v>0</v>
      </c>
      <c r="Z70" s="206" t="s">
        <v>47</v>
      </c>
      <c r="AA70" s="206">
        <v>0</v>
      </c>
      <c r="AB70" s="206" t="s">
        <v>47</v>
      </c>
      <c r="AH70" s="173"/>
    </row>
    <row r="71" spans="1:34" ht="15.75" customHeight="1">
      <c r="D71" s="178"/>
      <c r="E71" s="178"/>
      <c r="F71" s="178"/>
      <c r="G71" s="178"/>
      <c r="H71" s="178"/>
      <c r="I71" s="178"/>
      <c r="M71" s="173">
        <v>71</v>
      </c>
      <c r="N71" s="173">
        <v>60</v>
      </c>
      <c r="P71" s="189">
        <v>1</v>
      </c>
      <c r="Q71" s="209">
        <v>4.1666666666666699E-2</v>
      </c>
      <c r="R71" s="206">
        <v>0</v>
      </c>
      <c r="S71" s="206" t="s">
        <v>47</v>
      </c>
      <c r="T71" s="206">
        <v>0</v>
      </c>
      <c r="U71" s="206" t="s">
        <v>47</v>
      </c>
      <c r="V71" s="204"/>
      <c r="W71" s="210">
        <v>2</v>
      </c>
      <c r="X71" s="211">
        <v>4.1666666666666699E-2</v>
      </c>
      <c r="Y71" s="206">
        <v>0</v>
      </c>
      <c r="Z71" s="206" t="s">
        <v>47</v>
      </c>
      <c r="AA71" s="206">
        <v>0</v>
      </c>
      <c r="AB71" s="206" t="s">
        <v>47</v>
      </c>
      <c r="AH71" s="173"/>
    </row>
    <row r="72" spans="1:34" ht="15.75" customHeight="1">
      <c r="M72" s="173">
        <v>72</v>
      </c>
      <c r="N72" s="173">
        <v>90</v>
      </c>
      <c r="P72" s="189">
        <v>1</v>
      </c>
      <c r="Q72" s="209">
        <v>6.25E-2</v>
      </c>
      <c r="R72" s="206">
        <v>0</v>
      </c>
      <c r="S72" s="206" t="s">
        <v>47</v>
      </c>
      <c r="T72" s="206">
        <v>0</v>
      </c>
      <c r="U72" s="206" t="s">
        <v>47</v>
      </c>
      <c r="V72" s="204"/>
      <c r="W72" s="210">
        <v>2</v>
      </c>
      <c r="X72" s="211">
        <v>6.25E-2</v>
      </c>
      <c r="Y72" s="206">
        <v>0</v>
      </c>
      <c r="Z72" s="206" t="s">
        <v>47</v>
      </c>
      <c r="AA72" s="206">
        <v>0</v>
      </c>
      <c r="AB72" s="206" t="s">
        <v>47</v>
      </c>
      <c r="AH72" s="173"/>
    </row>
    <row r="73" spans="1:34" ht="15.75" customHeight="1">
      <c r="M73" s="173">
        <v>73</v>
      </c>
      <c r="N73" s="173">
        <v>120</v>
      </c>
      <c r="P73" s="189">
        <v>1</v>
      </c>
      <c r="Q73" s="209">
        <v>8.3333333333333301E-2</v>
      </c>
      <c r="R73" s="206">
        <v>0</v>
      </c>
      <c r="S73" s="206" t="s">
        <v>47</v>
      </c>
      <c r="T73" s="206">
        <v>0</v>
      </c>
      <c r="U73" s="206" t="s">
        <v>47</v>
      </c>
      <c r="V73" s="204"/>
      <c r="W73" s="210">
        <v>2</v>
      </c>
      <c r="X73" s="209">
        <v>8.3333333333333301E-2</v>
      </c>
      <c r="Y73" s="206">
        <v>0</v>
      </c>
      <c r="Z73" s="206" t="s">
        <v>47</v>
      </c>
      <c r="AA73" s="206">
        <v>0</v>
      </c>
      <c r="AB73" s="206" t="s">
        <v>47</v>
      </c>
      <c r="AH73" s="173"/>
    </row>
    <row r="74" spans="1:34" ht="15.75" customHeight="1">
      <c r="M74" s="173">
        <v>74</v>
      </c>
      <c r="N74" s="173">
        <v>150</v>
      </c>
      <c r="P74" s="189">
        <v>1</v>
      </c>
      <c r="Q74" s="209">
        <v>0.104166666666667</v>
      </c>
      <c r="R74" s="206">
        <v>0</v>
      </c>
      <c r="S74" s="206" t="s">
        <v>47</v>
      </c>
      <c r="T74" s="206">
        <v>0</v>
      </c>
      <c r="U74" s="206" t="s">
        <v>47</v>
      </c>
      <c r="V74" s="204"/>
      <c r="W74" s="210">
        <v>2</v>
      </c>
      <c r="X74" s="209">
        <v>0.104166666666667</v>
      </c>
      <c r="Y74" s="206">
        <v>0</v>
      </c>
      <c r="Z74" s="206" t="s">
        <v>47</v>
      </c>
      <c r="AA74" s="206">
        <v>0</v>
      </c>
      <c r="AB74" s="206" t="s">
        <v>47</v>
      </c>
      <c r="AH74" s="173"/>
    </row>
    <row r="75" spans="1:34" ht="15.75" customHeight="1">
      <c r="P75" s="300" t="s">
        <v>44</v>
      </c>
      <c r="Q75" s="301"/>
      <c r="R75" s="216">
        <f>SUM(R27:R74)</f>
        <v>26</v>
      </c>
      <c r="S75" s="216"/>
      <c r="T75" s="216">
        <f>SUM(T27:T74)</f>
        <v>26</v>
      </c>
      <c r="U75" s="216"/>
      <c r="V75" s="204"/>
      <c r="W75" s="302" t="s">
        <v>44</v>
      </c>
      <c r="X75" s="303"/>
      <c r="Y75" s="216">
        <f>SUM(Y27:Y74)</f>
        <v>26</v>
      </c>
      <c r="Z75" s="216"/>
      <c r="AA75" s="216">
        <f>SUM(AA27:AA74)</f>
        <v>26</v>
      </c>
      <c r="AB75" s="216"/>
      <c r="AH75" s="173"/>
    </row>
    <row r="76" spans="1:34" ht="15.75" customHeight="1">
      <c r="P76" s="237"/>
      <c r="Q76" s="237"/>
      <c r="R76" s="238"/>
      <c r="S76" s="238"/>
      <c r="T76" s="238"/>
      <c r="U76" s="238"/>
      <c r="V76" s="204"/>
      <c r="W76" s="238"/>
      <c r="X76" s="238"/>
      <c r="Y76" s="238"/>
      <c r="Z76" s="238"/>
      <c r="AA76" s="238"/>
      <c r="AB76" s="238"/>
      <c r="AH76" s="173"/>
    </row>
    <row r="77" spans="1:34" ht="15.75" customHeight="1">
      <c r="P77" s="237"/>
      <c r="Q77" s="237"/>
      <c r="R77" s="238"/>
      <c r="S77" s="238"/>
      <c r="T77" s="238"/>
      <c r="U77" s="238"/>
      <c r="V77" s="204"/>
      <c r="W77" s="238"/>
      <c r="X77" s="238"/>
      <c r="Y77" s="238"/>
      <c r="Z77" s="238"/>
      <c r="AA77" s="238"/>
      <c r="AB77" s="238"/>
      <c r="AH77" s="173"/>
    </row>
    <row r="78" spans="1:34" ht="15.75" customHeight="1">
      <c r="P78" s="237"/>
      <c r="Q78" s="237"/>
      <c r="R78" s="238"/>
      <c r="S78" s="238"/>
      <c r="T78" s="238"/>
      <c r="U78" s="238"/>
      <c r="V78" s="204"/>
      <c r="W78" s="238"/>
      <c r="X78" s="238"/>
      <c r="Y78" s="238"/>
      <c r="Z78" s="238"/>
      <c r="AA78" s="238"/>
      <c r="AB78" s="238"/>
      <c r="AH78" s="173"/>
    </row>
    <row r="79" spans="1:34" ht="15.75" customHeight="1">
      <c r="P79" s="237"/>
      <c r="Q79" s="237"/>
      <c r="R79" s="238"/>
      <c r="S79" s="238"/>
      <c r="T79" s="238"/>
      <c r="U79" s="238"/>
      <c r="V79" s="204"/>
      <c r="W79" s="238"/>
      <c r="X79" s="238"/>
      <c r="Y79" s="238"/>
      <c r="Z79" s="238"/>
      <c r="AA79" s="238"/>
      <c r="AB79" s="238"/>
      <c r="AH79" s="173"/>
    </row>
    <row r="80" spans="1:34" ht="15.75" customHeight="1">
      <c r="P80" s="237"/>
      <c r="Q80" s="237"/>
      <c r="R80" s="238"/>
      <c r="S80" s="238"/>
      <c r="T80" s="238"/>
      <c r="U80" s="238"/>
      <c r="V80" s="204"/>
      <c r="W80" s="238"/>
      <c r="X80" s="238"/>
      <c r="Y80" s="238"/>
      <c r="Z80" s="238"/>
      <c r="AA80" s="238"/>
      <c r="AB80" s="238"/>
      <c r="AH80" s="173"/>
    </row>
    <row r="81" spans="16:34" ht="15.75" customHeight="1">
      <c r="P81" s="237"/>
      <c r="Q81" s="237"/>
      <c r="R81" s="238"/>
      <c r="S81" s="238"/>
      <c r="T81" s="238"/>
      <c r="U81" s="238"/>
      <c r="V81" s="204"/>
      <c r="W81" s="238"/>
      <c r="X81" s="238"/>
      <c r="Y81" s="238"/>
      <c r="Z81" s="238"/>
      <c r="AA81" s="238"/>
      <c r="AB81" s="238"/>
      <c r="AH81" s="173"/>
    </row>
    <row r="82" spans="16:34" ht="15.75" customHeight="1">
      <c r="P82" s="237"/>
      <c r="Q82" s="237"/>
      <c r="R82" s="238"/>
      <c r="S82" s="238"/>
      <c r="T82" s="238"/>
      <c r="U82" s="238"/>
      <c r="V82" s="204"/>
      <c r="W82" s="238"/>
      <c r="X82" s="238"/>
      <c r="Y82" s="238"/>
      <c r="Z82" s="238"/>
      <c r="AA82" s="238"/>
      <c r="AB82" s="238"/>
      <c r="AH82" s="173"/>
    </row>
    <row r="83" spans="16:34" ht="15.75" customHeight="1">
      <c r="P83" s="237"/>
      <c r="Q83" s="237"/>
      <c r="R83" s="238"/>
      <c r="S83" s="238"/>
      <c r="T83" s="238"/>
      <c r="U83" s="238"/>
      <c r="V83" s="204"/>
      <c r="W83" s="238"/>
      <c r="X83" s="238"/>
      <c r="Y83" s="238"/>
      <c r="Z83" s="238"/>
      <c r="AA83" s="238"/>
      <c r="AB83" s="238"/>
      <c r="AH83" s="173"/>
    </row>
    <row r="84" spans="16:34" ht="15.75" customHeight="1">
      <c r="P84" s="237"/>
      <c r="Q84" s="237"/>
      <c r="R84" s="238"/>
      <c r="S84" s="238"/>
      <c r="T84" s="238"/>
      <c r="U84" s="238"/>
      <c r="V84" s="204"/>
      <c r="W84" s="238"/>
      <c r="X84" s="238"/>
      <c r="Y84" s="238"/>
      <c r="Z84" s="238"/>
      <c r="AA84" s="238"/>
      <c r="AB84" s="238"/>
      <c r="AH84" s="173"/>
    </row>
    <row r="85" spans="16:34" ht="15.75" customHeight="1">
      <c r="P85" s="237"/>
      <c r="Q85" s="237"/>
      <c r="R85" s="238"/>
      <c r="S85" s="238"/>
      <c r="T85" s="238"/>
      <c r="U85" s="238"/>
      <c r="V85" s="204"/>
      <c r="W85" s="238"/>
      <c r="X85" s="238"/>
      <c r="Y85" s="238"/>
      <c r="Z85" s="238"/>
      <c r="AA85" s="238"/>
      <c r="AB85" s="238"/>
      <c r="AH85" s="173"/>
    </row>
    <row r="86" spans="16:34" ht="15.75" customHeight="1">
      <c r="P86" s="237"/>
      <c r="Q86" s="237"/>
      <c r="R86" s="238"/>
      <c r="S86" s="238"/>
      <c r="T86" s="238"/>
      <c r="U86" s="238"/>
      <c r="V86" s="204"/>
      <c r="W86" s="238"/>
      <c r="X86" s="238"/>
      <c r="Y86" s="238"/>
      <c r="Z86" s="238"/>
      <c r="AA86" s="238"/>
      <c r="AB86" s="238"/>
      <c r="AH86" s="173"/>
    </row>
    <row r="87" spans="16:34" ht="15.75" customHeight="1">
      <c r="P87" s="237"/>
      <c r="Q87" s="237"/>
      <c r="R87" s="238"/>
      <c r="S87" s="238"/>
      <c r="T87" s="238"/>
      <c r="U87" s="238"/>
      <c r="V87" s="204"/>
      <c r="W87" s="238"/>
      <c r="X87" s="238"/>
      <c r="Y87" s="238"/>
      <c r="Z87" s="238"/>
      <c r="AA87" s="238"/>
      <c r="AB87" s="238"/>
      <c r="AH87" s="173"/>
    </row>
    <row r="88" spans="16:34" ht="15.75" customHeight="1">
      <c r="P88" s="237"/>
      <c r="Q88" s="237"/>
      <c r="R88" s="238"/>
      <c r="S88" s="238"/>
      <c r="T88" s="238"/>
      <c r="U88" s="238"/>
      <c r="V88" s="204"/>
      <c r="W88" s="238"/>
      <c r="X88" s="238"/>
      <c r="Y88" s="238"/>
      <c r="Z88" s="238"/>
      <c r="AA88" s="238"/>
      <c r="AB88" s="238"/>
      <c r="AH88" s="173"/>
    </row>
    <row r="89" spans="16:34" ht="15.75" customHeight="1">
      <c r="P89" s="237"/>
      <c r="Q89" s="237"/>
      <c r="R89" s="238"/>
      <c r="S89" s="238"/>
      <c r="T89" s="238"/>
      <c r="U89" s="238"/>
      <c r="V89" s="204"/>
      <c r="W89" s="238"/>
      <c r="X89" s="238"/>
      <c r="Y89" s="238"/>
      <c r="Z89" s="238"/>
      <c r="AA89" s="238"/>
      <c r="AB89" s="238"/>
      <c r="AH89" s="173"/>
    </row>
    <row r="90" spans="16:34" ht="15.75" customHeight="1">
      <c r="P90" s="237"/>
      <c r="Q90" s="237"/>
      <c r="R90" s="238"/>
      <c r="S90" s="238"/>
      <c r="T90" s="238"/>
      <c r="U90" s="238"/>
      <c r="V90" s="204"/>
      <c r="W90" s="238"/>
      <c r="X90" s="238"/>
      <c r="Y90" s="238"/>
      <c r="Z90" s="238"/>
      <c r="AA90" s="238"/>
      <c r="AB90" s="238"/>
      <c r="AH90" s="173"/>
    </row>
    <row r="91" spans="16:34" ht="15.75" customHeight="1">
      <c r="P91" s="237"/>
      <c r="Q91" s="237"/>
      <c r="R91" s="238"/>
      <c r="S91" s="238"/>
      <c r="T91" s="238"/>
      <c r="U91" s="238"/>
      <c r="V91" s="204"/>
      <c r="W91" s="238"/>
      <c r="X91" s="238"/>
      <c r="Y91" s="238"/>
      <c r="Z91" s="238"/>
      <c r="AA91" s="238"/>
      <c r="AB91" s="238"/>
      <c r="AH91" s="173"/>
    </row>
    <row r="92" spans="16:34" ht="15.75" customHeight="1">
      <c r="P92" s="237"/>
      <c r="Q92" s="237"/>
      <c r="R92" s="238"/>
      <c r="S92" s="238"/>
      <c r="T92" s="238"/>
      <c r="U92" s="238"/>
      <c r="V92" s="204"/>
      <c r="W92" s="238"/>
      <c r="X92" s="238"/>
      <c r="Y92" s="238"/>
      <c r="Z92" s="238"/>
      <c r="AA92" s="238"/>
      <c r="AB92" s="238"/>
      <c r="AH92" s="173"/>
    </row>
    <row r="93" spans="16:34" ht="15.75" customHeight="1">
      <c r="P93" s="237"/>
      <c r="Q93" s="237"/>
      <c r="R93" s="238"/>
      <c r="S93" s="238"/>
      <c r="T93" s="238"/>
      <c r="U93" s="238"/>
      <c r="V93" s="204"/>
      <c r="W93" s="238"/>
      <c r="X93" s="238"/>
      <c r="Y93" s="238"/>
      <c r="Z93" s="238"/>
      <c r="AA93" s="238"/>
      <c r="AB93" s="238"/>
      <c r="AH93" s="173"/>
    </row>
    <row r="94" spans="16:34" ht="15.75" customHeight="1">
      <c r="P94" s="237"/>
      <c r="Q94" s="237"/>
      <c r="R94" s="238"/>
      <c r="S94" s="238"/>
      <c r="T94" s="238"/>
      <c r="U94" s="238"/>
      <c r="V94" s="204"/>
      <c r="W94" s="238"/>
      <c r="X94" s="238"/>
      <c r="Y94" s="238"/>
      <c r="Z94" s="238"/>
      <c r="AA94" s="238"/>
      <c r="AB94" s="238"/>
      <c r="AH94" s="173"/>
    </row>
    <row r="95" spans="16:34" ht="15.75" customHeight="1">
      <c r="P95" s="237"/>
      <c r="Q95" s="237"/>
      <c r="R95" s="238"/>
      <c r="S95" s="238"/>
      <c r="T95" s="238"/>
      <c r="U95" s="238"/>
      <c r="V95" s="204"/>
      <c r="W95" s="238"/>
      <c r="X95" s="238"/>
      <c r="Y95" s="238"/>
      <c r="Z95" s="238"/>
      <c r="AA95" s="238"/>
      <c r="AB95" s="238"/>
      <c r="AH95" s="173"/>
    </row>
    <row r="96" spans="16:34" ht="15.75" customHeight="1">
      <c r="P96" s="237"/>
      <c r="Q96" s="237"/>
      <c r="R96" s="238"/>
      <c r="S96" s="238"/>
      <c r="T96" s="238"/>
      <c r="U96" s="238"/>
      <c r="V96" s="204"/>
      <c r="W96" s="238"/>
      <c r="X96" s="238"/>
      <c r="Y96" s="238"/>
      <c r="Z96" s="238"/>
      <c r="AA96" s="238"/>
      <c r="AB96" s="238"/>
      <c r="AH96" s="173"/>
    </row>
    <row r="97" spans="2:34" ht="15.75" customHeight="1">
      <c r="P97" s="237"/>
      <c r="Q97" s="237"/>
      <c r="R97" s="238"/>
      <c r="S97" s="238"/>
      <c r="T97" s="238"/>
      <c r="U97" s="238"/>
      <c r="V97" s="204"/>
      <c r="W97" s="238"/>
      <c r="X97" s="238"/>
      <c r="Y97" s="238"/>
      <c r="Z97" s="238"/>
      <c r="AA97" s="238"/>
      <c r="AB97" s="238"/>
      <c r="AH97" s="173"/>
    </row>
    <row r="98" spans="2:34" ht="15.75" customHeight="1">
      <c r="P98" s="237"/>
      <c r="Q98" s="237"/>
      <c r="R98" s="238"/>
      <c r="S98" s="238"/>
      <c r="T98" s="238"/>
      <c r="U98" s="238"/>
      <c r="V98" s="204"/>
      <c r="W98" s="238"/>
      <c r="X98" s="238"/>
      <c r="Y98" s="238"/>
      <c r="Z98" s="238"/>
      <c r="AA98" s="238"/>
      <c r="AB98" s="238"/>
      <c r="AH98" s="173"/>
    </row>
    <row r="99" spans="2:34" ht="15.75" customHeight="1">
      <c r="P99" s="237"/>
      <c r="Q99" s="237"/>
      <c r="R99" s="238"/>
      <c r="S99" s="238"/>
      <c r="T99" s="238"/>
      <c r="U99" s="238"/>
      <c r="V99" s="204"/>
      <c r="W99" s="238"/>
      <c r="X99" s="238"/>
      <c r="Y99" s="238"/>
      <c r="Z99" s="238"/>
      <c r="AA99" s="238"/>
      <c r="AB99" s="238"/>
      <c r="AH99" s="173"/>
    </row>
    <row r="100" spans="2:34" ht="15.75" customHeight="1">
      <c r="P100" s="237"/>
      <c r="Q100" s="237"/>
      <c r="R100" s="238"/>
      <c r="S100" s="238"/>
      <c r="T100" s="238"/>
      <c r="U100" s="238"/>
      <c r="V100" s="204"/>
      <c r="W100" s="238"/>
      <c r="X100" s="238"/>
      <c r="Y100" s="238"/>
      <c r="Z100" s="238"/>
      <c r="AA100" s="238"/>
      <c r="AB100" s="238"/>
      <c r="AH100" s="173"/>
    </row>
    <row r="101" spans="2:34" ht="15.75" customHeight="1">
      <c r="P101" s="217"/>
      <c r="Q101" s="218"/>
      <c r="R101" s="217"/>
      <c r="S101" s="219"/>
      <c r="T101" s="217"/>
      <c r="U101" s="219"/>
      <c r="V101" s="204"/>
      <c r="W101" s="220"/>
      <c r="X101" s="221"/>
      <c r="Y101" s="217"/>
      <c r="Z101" s="219"/>
      <c r="AA101" s="217"/>
      <c r="AB101" s="219"/>
      <c r="AH101" s="173"/>
    </row>
    <row r="102" spans="2:34" ht="15.75" customHeight="1">
      <c r="D102" s="275" t="s">
        <v>57</v>
      </c>
      <c r="E102" s="275"/>
      <c r="F102" s="275"/>
      <c r="G102" s="275"/>
      <c r="H102" s="275"/>
      <c r="I102" s="275"/>
      <c r="P102" s="217"/>
      <c r="Q102" s="218"/>
      <c r="R102" s="217"/>
      <c r="S102" s="219"/>
      <c r="T102" s="217"/>
      <c r="U102" s="219"/>
      <c r="V102" s="204"/>
      <c r="W102" s="220"/>
      <c r="X102" s="221"/>
      <c r="Y102" s="217"/>
      <c r="Z102" s="219"/>
      <c r="AA102" s="217"/>
      <c r="AB102" s="219"/>
      <c r="AH102" s="173"/>
    </row>
    <row r="103" spans="2:34" ht="15.75" customHeight="1">
      <c r="P103" s="217"/>
      <c r="Q103" s="218"/>
      <c r="R103" s="217"/>
      <c r="S103" s="219"/>
      <c r="T103" s="217"/>
      <c r="U103" s="219"/>
      <c r="V103" s="204"/>
      <c r="W103" s="220"/>
      <c r="X103" s="221"/>
      <c r="Y103" s="217"/>
      <c r="Z103" s="219"/>
      <c r="AA103" s="217"/>
      <c r="AB103" s="219"/>
      <c r="AH103" s="173"/>
    </row>
    <row r="104" spans="2:34" ht="15.75" customHeight="1">
      <c r="B104" s="298" t="s">
        <v>58</v>
      </c>
      <c r="C104" s="304" t="s">
        <v>59</v>
      </c>
      <c r="D104" s="298" t="s">
        <v>60</v>
      </c>
      <c r="E104" s="298" t="s">
        <v>61</v>
      </c>
      <c r="F104" s="298" t="s">
        <v>62</v>
      </c>
      <c r="G104" s="298" t="s">
        <v>63</v>
      </c>
      <c r="H104" s="298" t="s">
        <v>64</v>
      </c>
      <c r="I104" s="298" t="s">
        <v>65</v>
      </c>
      <c r="J104" s="298" t="s">
        <v>66</v>
      </c>
      <c r="P104" s="290" t="s">
        <v>5</v>
      </c>
      <c r="Q104" s="290" t="s">
        <v>41</v>
      </c>
      <c r="R104" s="296" t="s">
        <v>42</v>
      </c>
      <c r="S104" s="297"/>
      <c r="T104" s="296" t="s">
        <v>43</v>
      </c>
      <c r="U104" s="297"/>
      <c r="V104" s="204"/>
      <c r="W104" s="290" t="s">
        <v>5</v>
      </c>
      <c r="X104" s="290" t="s">
        <v>41</v>
      </c>
      <c r="Y104" s="296" t="s">
        <v>42</v>
      </c>
      <c r="Z104" s="297"/>
      <c r="AA104" s="296" t="s">
        <v>43</v>
      </c>
      <c r="AB104" s="297"/>
      <c r="AH104" s="173"/>
    </row>
    <row r="105" spans="2:34" ht="15.75" customHeight="1">
      <c r="B105" s="298"/>
      <c r="C105" s="305"/>
      <c r="D105" s="298"/>
      <c r="E105" s="298"/>
      <c r="F105" s="298"/>
      <c r="G105" s="298"/>
      <c r="H105" s="298"/>
      <c r="I105" s="298"/>
      <c r="J105" s="298"/>
      <c r="P105" s="291"/>
      <c r="Q105" s="291"/>
      <c r="R105" s="290" t="s">
        <v>44</v>
      </c>
      <c r="S105" s="290" t="s">
        <v>45</v>
      </c>
      <c r="T105" s="290" t="s">
        <v>67</v>
      </c>
      <c r="U105" s="290" t="s">
        <v>45</v>
      </c>
      <c r="V105" s="204"/>
      <c r="W105" s="291"/>
      <c r="X105" s="291"/>
      <c r="Y105" s="290" t="s">
        <v>44</v>
      </c>
      <c r="Z105" s="290" t="s">
        <v>45</v>
      </c>
      <c r="AA105" s="290" t="s">
        <v>44</v>
      </c>
      <c r="AB105" s="290" t="s">
        <v>45</v>
      </c>
      <c r="AH105" s="173"/>
    </row>
    <row r="106" spans="2:34" ht="15.75" customHeight="1">
      <c r="B106" s="298"/>
      <c r="C106" s="305"/>
      <c r="D106" s="298"/>
      <c r="E106" s="298"/>
      <c r="F106" s="298"/>
      <c r="G106" s="298"/>
      <c r="H106" s="298"/>
      <c r="I106" s="298"/>
      <c r="J106" s="298"/>
      <c r="P106" s="291"/>
      <c r="Q106" s="291"/>
      <c r="R106" s="291"/>
      <c r="S106" s="291"/>
      <c r="T106" s="291"/>
      <c r="U106" s="291"/>
      <c r="V106" s="204"/>
      <c r="W106" s="291"/>
      <c r="X106" s="291"/>
      <c r="Y106" s="291"/>
      <c r="Z106" s="291"/>
      <c r="AA106" s="291"/>
      <c r="AB106" s="291"/>
    </row>
    <row r="107" spans="2:34" ht="15.75" customHeight="1">
      <c r="B107" s="298"/>
      <c r="C107" s="305"/>
      <c r="D107" s="298"/>
      <c r="E107" s="298"/>
      <c r="F107" s="298"/>
      <c r="G107" s="298"/>
      <c r="H107" s="298"/>
      <c r="I107" s="298"/>
      <c r="J107" s="298"/>
      <c r="P107" s="291"/>
      <c r="Q107" s="291"/>
      <c r="R107" s="291"/>
      <c r="S107" s="291"/>
      <c r="T107" s="291"/>
      <c r="U107" s="291"/>
      <c r="V107" s="204"/>
      <c r="W107" s="291"/>
      <c r="X107" s="291"/>
      <c r="Y107" s="291"/>
      <c r="Z107" s="291"/>
      <c r="AA107" s="291"/>
      <c r="AB107" s="291"/>
    </row>
    <row r="108" spans="2:34" ht="15.75" customHeight="1">
      <c r="B108" s="298"/>
      <c r="C108" s="305"/>
      <c r="D108" s="298"/>
      <c r="E108" s="298"/>
      <c r="F108" s="298"/>
      <c r="G108" s="298"/>
      <c r="H108" s="298"/>
      <c r="I108" s="298"/>
      <c r="J108" s="298"/>
      <c r="P108" s="291"/>
      <c r="Q108" s="291"/>
      <c r="R108" s="291"/>
      <c r="S108" s="291"/>
      <c r="T108" s="291"/>
      <c r="U108" s="291"/>
      <c r="V108" s="204"/>
      <c r="W108" s="291"/>
      <c r="X108" s="291"/>
      <c r="Y108" s="291"/>
      <c r="Z108" s="291"/>
      <c r="AA108" s="291"/>
      <c r="AB108" s="291"/>
    </row>
    <row r="109" spans="2:34" ht="15.75" customHeight="1">
      <c r="B109" s="298"/>
      <c r="C109" s="305"/>
      <c r="D109" s="298"/>
      <c r="E109" s="298"/>
      <c r="F109" s="298"/>
      <c r="G109" s="298"/>
      <c r="H109" s="298"/>
      <c r="I109" s="298"/>
      <c r="J109" s="298"/>
      <c r="P109" s="292"/>
      <c r="Q109" s="292"/>
      <c r="R109" s="292"/>
      <c r="S109" s="292"/>
      <c r="T109" s="292"/>
      <c r="U109" s="292"/>
      <c r="V109" s="204"/>
      <c r="W109" s="292"/>
      <c r="X109" s="292"/>
      <c r="Y109" s="292"/>
      <c r="Z109" s="292"/>
      <c r="AA109" s="292"/>
      <c r="AB109" s="292"/>
    </row>
    <row r="110" spans="2:34" ht="15.75" customHeight="1">
      <c r="B110" s="298"/>
      <c r="C110" s="305"/>
      <c r="D110" s="298"/>
      <c r="E110" s="298"/>
      <c r="F110" s="298"/>
      <c r="G110" s="298"/>
      <c r="H110" s="298"/>
      <c r="I110" s="298"/>
      <c r="J110" s="298"/>
      <c r="P110" s="189">
        <v>3</v>
      </c>
      <c r="Q110" s="209">
        <v>0.125</v>
      </c>
      <c r="R110" s="189">
        <v>0</v>
      </c>
      <c r="S110" s="189" t="s">
        <v>47</v>
      </c>
      <c r="T110" s="189">
        <v>0</v>
      </c>
      <c r="U110" s="189" t="s">
        <v>47</v>
      </c>
      <c r="V110" s="204"/>
      <c r="W110" s="210">
        <v>4</v>
      </c>
      <c r="X110" s="209">
        <v>0.125</v>
      </c>
      <c r="Y110" s="189">
        <v>0</v>
      </c>
      <c r="Z110" s="189" t="s">
        <v>47</v>
      </c>
      <c r="AA110" s="189">
        <v>0</v>
      </c>
      <c r="AB110" s="189" t="s">
        <v>47</v>
      </c>
    </row>
    <row r="111" spans="2:34" ht="15.75" customHeight="1">
      <c r="B111" s="298"/>
      <c r="C111" s="306"/>
      <c r="D111" s="298"/>
      <c r="E111" s="298"/>
      <c r="F111" s="298"/>
      <c r="G111" s="298"/>
      <c r="H111" s="298"/>
      <c r="I111" s="298"/>
      <c r="J111" s="298"/>
      <c r="L111" s="173" t="s">
        <v>68</v>
      </c>
      <c r="M111" s="173" t="s">
        <v>17</v>
      </c>
      <c r="N111" s="173" t="s">
        <v>19</v>
      </c>
      <c r="O111" s="193"/>
      <c r="P111" s="189">
        <v>3</v>
      </c>
      <c r="Q111" s="209">
        <v>0.14583333333333301</v>
      </c>
      <c r="R111" s="189">
        <v>0</v>
      </c>
      <c r="S111" s="189" t="s">
        <v>47</v>
      </c>
      <c r="T111" s="189">
        <v>0</v>
      </c>
      <c r="U111" s="189" t="s">
        <v>47</v>
      </c>
      <c r="V111" s="204"/>
      <c r="W111" s="210">
        <v>4</v>
      </c>
      <c r="X111" s="209">
        <v>0.14583333333333301</v>
      </c>
      <c r="Y111" s="189">
        <v>0</v>
      </c>
      <c r="Z111" s="189" t="s">
        <v>47</v>
      </c>
      <c r="AA111" s="189">
        <v>0</v>
      </c>
      <c r="AB111" s="189" t="s">
        <v>47</v>
      </c>
      <c r="AH111" s="185"/>
    </row>
    <row r="112" spans="2:34" ht="15.75" customHeight="1">
      <c r="B112" s="185">
        <v>1</v>
      </c>
      <c r="C112" s="222" t="s">
        <v>145</v>
      </c>
      <c r="D112" s="173" t="s">
        <v>146</v>
      </c>
      <c r="E112" s="223">
        <v>55.676498960215199</v>
      </c>
      <c r="F112" s="223">
        <v>37.7632566085028</v>
      </c>
      <c r="G112" s="185">
        <f>IF(M112&gt;0,0,IF(N112&gt;0,1,""))</f>
        <v>0</v>
      </c>
      <c r="H112" s="224">
        <v>0</v>
      </c>
      <c r="I112" s="225"/>
      <c r="J112" s="185">
        <f>IF(AND(M112&gt;0,M112&lt;999),M112,IF(AND(N112&gt;0,N112&lt;999),N112," "))</f>
        <v>1</v>
      </c>
      <c r="L112" s="184">
        <v>1</v>
      </c>
      <c r="M112" s="222">
        <v>1</v>
      </c>
      <c r="N112" s="184">
        <v>0</v>
      </c>
      <c r="O112" s="193"/>
      <c r="P112" s="189">
        <v>3</v>
      </c>
      <c r="Q112" s="209">
        <v>0.16666666666666699</v>
      </c>
      <c r="R112" s="189">
        <v>0</v>
      </c>
      <c r="S112" s="189" t="s">
        <v>47</v>
      </c>
      <c r="T112" s="189">
        <v>0</v>
      </c>
      <c r="U112" s="189" t="s">
        <v>47</v>
      </c>
      <c r="V112" s="204"/>
      <c r="W112" s="210">
        <v>4</v>
      </c>
      <c r="X112" s="209">
        <v>0.16666666666666699</v>
      </c>
      <c r="Y112" s="189">
        <v>0</v>
      </c>
      <c r="Z112" s="189" t="s">
        <v>47</v>
      </c>
      <c r="AA112" s="189">
        <v>0</v>
      </c>
      <c r="AB112" s="189" t="s">
        <v>47</v>
      </c>
      <c r="AH112" s="185"/>
    </row>
    <row r="113" spans="2:34" ht="15.75" customHeight="1">
      <c r="B113" s="185">
        <f t="shared" ref="B113:B176" si="0">IF(C113=" ","",IF(C113=$L$9,B112,B112+1))</f>
        <v>2</v>
      </c>
      <c r="C113" s="222" t="s">
        <v>147</v>
      </c>
      <c r="D113" s="173" t="s">
        <v>146</v>
      </c>
      <c r="E113" s="223">
        <v>55.675904084257603</v>
      </c>
      <c r="F113" s="223">
        <v>37.768046136467902</v>
      </c>
      <c r="G113" s="185">
        <f t="shared" ref="G113:G176" si="1">IF(M113&gt;0,0,IF(N113&gt;0,1,""))</f>
        <v>0</v>
      </c>
      <c r="H113" s="224">
        <v>0.28899999999999998</v>
      </c>
      <c r="I113" s="225">
        <v>0.28899999999999998</v>
      </c>
      <c r="J113" s="185">
        <f t="shared" ref="J113:J176" si="2">IF(AND(M113&gt;0,M113&lt;999),M113,IF(AND(N113&gt;0,N113&lt;999),N113," "))</f>
        <v>2</v>
      </c>
      <c r="L113" s="184">
        <v>2</v>
      </c>
      <c r="M113" s="222">
        <v>2</v>
      </c>
      <c r="N113" s="222">
        <v>0</v>
      </c>
      <c r="O113" s="193"/>
      <c r="P113" s="189">
        <v>3</v>
      </c>
      <c r="Q113" s="209">
        <v>0.1875</v>
      </c>
      <c r="R113" s="189">
        <v>0</v>
      </c>
      <c r="S113" s="189" t="s">
        <v>47</v>
      </c>
      <c r="T113" s="189">
        <v>0</v>
      </c>
      <c r="U113" s="189" t="s">
        <v>47</v>
      </c>
      <c r="V113" s="204"/>
      <c r="W113" s="210">
        <v>4</v>
      </c>
      <c r="X113" s="209">
        <v>0.1875</v>
      </c>
      <c r="Y113" s="189">
        <v>0</v>
      </c>
      <c r="Z113" s="189" t="s">
        <v>47</v>
      </c>
      <c r="AA113" s="189">
        <v>0</v>
      </c>
      <c r="AB113" s="189" t="s">
        <v>47</v>
      </c>
      <c r="AH113" s="226"/>
    </row>
    <row r="114" spans="2:34" ht="15.75" customHeight="1">
      <c r="B114" s="185">
        <f t="shared" si="0"/>
        <v>3</v>
      </c>
      <c r="C114" s="222" t="s">
        <v>148</v>
      </c>
      <c r="D114" s="173" t="s">
        <v>146</v>
      </c>
      <c r="E114" s="223">
        <v>55.673951834837403</v>
      </c>
      <c r="F114" s="223">
        <v>37.775333863237002</v>
      </c>
      <c r="G114" s="185">
        <f t="shared" si="1"/>
        <v>0</v>
      </c>
      <c r="H114" s="224">
        <v>0.77800000000000002</v>
      </c>
      <c r="I114" s="225">
        <v>0.48900000000000005</v>
      </c>
      <c r="J114" s="185">
        <f t="shared" si="2"/>
        <v>3</v>
      </c>
      <c r="L114" s="184">
        <v>3</v>
      </c>
      <c r="M114" s="222">
        <v>3</v>
      </c>
      <c r="N114" s="222">
        <v>0</v>
      </c>
      <c r="O114" s="193"/>
      <c r="P114" s="189">
        <v>3</v>
      </c>
      <c r="Q114" s="209">
        <v>0.20833333333333334</v>
      </c>
      <c r="R114" s="189">
        <v>0</v>
      </c>
      <c r="S114" s="189" t="s">
        <v>47</v>
      </c>
      <c r="T114" s="189">
        <v>0</v>
      </c>
      <c r="U114" s="189" t="s">
        <v>47</v>
      </c>
      <c r="V114" s="204"/>
      <c r="W114" s="210">
        <v>4</v>
      </c>
      <c r="X114" s="209">
        <v>0.20833333333333334</v>
      </c>
      <c r="Y114" s="189">
        <v>0</v>
      </c>
      <c r="Z114" s="189" t="s">
        <v>47</v>
      </c>
      <c r="AA114" s="189">
        <v>0</v>
      </c>
      <c r="AB114" s="189" t="s">
        <v>47</v>
      </c>
      <c r="AH114" s="226"/>
    </row>
    <row r="115" spans="2:34" ht="15.75" customHeight="1">
      <c r="B115" s="185">
        <f t="shared" si="0"/>
        <v>4</v>
      </c>
      <c r="C115" s="222" t="s">
        <v>150</v>
      </c>
      <c r="D115" s="173" t="s">
        <v>146</v>
      </c>
      <c r="E115" s="223">
        <v>55.670287315364902</v>
      </c>
      <c r="F115" s="223">
        <v>37.779640133438299</v>
      </c>
      <c r="G115" s="185">
        <f t="shared" si="1"/>
        <v>0</v>
      </c>
      <c r="H115" s="224">
        <v>1.248</v>
      </c>
      <c r="I115" s="225">
        <v>0.47</v>
      </c>
      <c r="J115" s="185">
        <f t="shared" si="2"/>
        <v>4</v>
      </c>
      <c r="L115" s="184">
        <v>4</v>
      </c>
      <c r="M115" s="222">
        <v>4</v>
      </c>
      <c r="N115" s="222">
        <v>0</v>
      </c>
      <c r="O115" s="193"/>
      <c r="P115" s="189">
        <v>3</v>
      </c>
      <c r="Q115" s="209">
        <v>0.22916666666666666</v>
      </c>
      <c r="R115" s="189">
        <v>0</v>
      </c>
      <c r="S115" s="189" t="s">
        <v>47</v>
      </c>
      <c r="T115" s="189">
        <v>0</v>
      </c>
      <c r="U115" s="189" t="s">
        <v>47</v>
      </c>
      <c r="V115" s="204"/>
      <c r="W115" s="210">
        <v>4</v>
      </c>
      <c r="X115" s="209">
        <v>0.22916666666666666</v>
      </c>
      <c r="Y115" s="189">
        <v>0</v>
      </c>
      <c r="Z115" s="189" t="s">
        <v>47</v>
      </c>
      <c r="AA115" s="189">
        <v>0</v>
      </c>
      <c r="AB115" s="189" t="s">
        <v>47</v>
      </c>
      <c r="AH115" s="226"/>
    </row>
    <row r="116" spans="2:34" ht="15.75" customHeight="1">
      <c r="B116" s="185">
        <f t="shared" si="0"/>
        <v>5</v>
      </c>
      <c r="C116" s="222" t="s">
        <v>151</v>
      </c>
      <c r="D116" s="173" t="s">
        <v>146</v>
      </c>
      <c r="E116" s="223">
        <v>55.668414276916899</v>
      </c>
      <c r="F116" s="223">
        <v>37.781590395888699</v>
      </c>
      <c r="G116" s="185">
        <f t="shared" si="1"/>
        <v>0</v>
      </c>
      <c r="H116" s="224">
        <v>1.4790000000000001</v>
      </c>
      <c r="I116" s="225">
        <v>0.23100000000000009</v>
      </c>
      <c r="J116" s="185">
        <f t="shared" si="2"/>
        <v>5</v>
      </c>
      <c r="L116" s="184">
        <v>5</v>
      </c>
      <c r="M116" s="222">
        <v>5</v>
      </c>
      <c r="N116" s="222">
        <v>0</v>
      </c>
      <c r="O116" s="193"/>
      <c r="P116" s="189">
        <v>3</v>
      </c>
      <c r="Q116" s="209">
        <v>0.25</v>
      </c>
      <c r="R116" s="189">
        <v>0</v>
      </c>
      <c r="S116" s="189" t="s">
        <v>47</v>
      </c>
      <c r="T116" s="189">
        <v>0</v>
      </c>
      <c r="U116" s="189" t="s">
        <v>47</v>
      </c>
      <c r="V116" s="204"/>
      <c r="W116" s="210">
        <v>4</v>
      </c>
      <c r="X116" s="209">
        <v>0.25</v>
      </c>
      <c r="Y116" s="189">
        <v>0</v>
      </c>
      <c r="Z116" s="189" t="s">
        <v>47</v>
      </c>
      <c r="AA116" s="189">
        <v>0</v>
      </c>
      <c r="AB116" s="189" t="s">
        <v>47</v>
      </c>
      <c r="AH116" s="226"/>
    </row>
    <row r="117" spans="2:34" ht="15.75" customHeight="1">
      <c r="B117" s="185">
        <f t="shared" si="0"/>
        <v>6</v>
      </c>
      <c r="C117" s="222" t="s">
        <v>111</v>
      </c>
      <c r="D117" s="173" t="s">
        <v>110</v>
      </c>
      <c r="E117" s="223">
        <v>55.665379922701803</v>
      </c>
      <c r="F117" s="223">
        <v>37.786987698191197</v>
      </c>
      <c r="G117" s="185">
        <f t="shared" si="1"/>
        <v>0</v>
      </c>
      <c r="H117" s="224">
        <v>2.2120000000000002</v>
      </c>
      <c r="I117" s="225">
        <v>0.7330000000000001</v>
      </c>
      <c r="J117" s="185">
        <f t="shared" si="2"/>
        <v>6</v>
      </c>
      <c r="L117" s="184">
        <v>6</v>
      </c>
      <c r="M117" s="222">
        <v>6</v>
      </c>
      <c r="N117" s="222">
        <v>0</v>
      </c>
      <c r="O117" s="193"/>
      <c r="P117" s="189">
        <v>3</v>
      </c>
      <c r="Q117" s="209">
        <v>0.27083333333333331</v>
      </c>
      <c r="R117" s="189">
        <v>1</v>
      </c>
      <c r="S117" s="189" t="s">
        <v>51</v>
      </c>
      <c r="T117" s="189">
        <v>0</v>
      </c>
      <c r="U117" s="189" t="s">
        <v>47</v>
      </c>
      <c r="V117" s="204"/>
      <c r="W117" s="210">
        <v>4</v>
      </c>
      <c r="X117" s="209">
        <v>0.27083333333333331</v>
      </c>
      <c r="Y117" s="189">
        <v>0</v>
      </c>
      <c r="Z117" s="189" t="s">
        <v>47</v>
      </c>
      <c r="AA117" s="189">
        <v>0</v>
      </c>
      <c r="AB117" s="189" t="s">
        <v>47</v>
      </c>
      <c r="AH117" s="226"/>
    </row>
    <row r="118" spans="2:34" ht="15.75" customHeight="1">
      <c r="B118" s="185">
        <f t="shared" si="0"/>
        <v>7</v>
      </c>
      <c r="C118" s="222" t="s">
        <v>112</v>
      </c>
      <c r="D118" s="173" t="s">
        <v>110</v>
      </c>
      <c r="E118" s="223">
        <v>55.666861474499299</v>
      </c>
      <c r="F118" s="223">
        <v>37.790539040195902</v>
      </c>
      <c r="G118" s="185">
        <f t="shared" si="1"/>
        <v>0</v>
      </c>
      <c r="H118" s="224">
        <v>2.4550000000000001</v>
      </c>
      <c r="I118" s="225">
        <v>0.24299999999999988</v>
      </c>
      <c r="J118" s="185">
        <f t="shared" si="2"/>
        <v>7</v>
      </c>
      <c r="L118" s="184">
        <v>7</v>
      </c>
      <c r="M118" s="222">
        <v>7</v>
      </c>
      <c r="N118" s="222">
        <v>0</v>
      </c>
      <c r="O118" s="193"/>
      <c r="P118" s="189">
        <v>3</v>
      </c>
      <c r="Q118" s="209">
        <v>0.29166666666666669</v>
      </c>
      <c r="R118" s="189">
        <v>1</v>
      </c>
      <c r="S118" s="189" t="s">
        <v>51</v>
      </c>
      <c r="T118" s="189">
        <v>0</v>
      </c>
      <c r="U118" s="189" t="s">
        <v>47</v>
      </c>
      <c r="V118" s="204"/>
      <c r="W118" s="210">
        <v>4</v>
      </c>
      <c r="X118" s="209">
        <v>0.29166666666666669</v>
      </c>
      <c r="Y118" s="189">
        <v>1</v>
      </c>
      <c r="Z118" s="189" t="s">
        <v>51</v>
      </c>
      <c r="AA118" s="189">
        <v>0</v>
      </c>
      <c r="AB118" s="189" t="s">
        <v>47</v>
      </c>
      <c r="AH118" s="226"/>
    </row>
    <row r="119" spans="2:34" ht="15.75" customHeight="1">
      <c r="B119" s="185">
        <f t="shared" si="0"/>
        <v>8</v>
      </c>
      <c r="C119" s="222" t="s">
        <v>113</v>
      </c>
      <c r="D119" s="173" t="s">
        <v>110</v>
      </c>
      <c r="E119" s="223">
        <v>55.6696015205317</v>
      </c>
      <c r="F119" s="223">
        <v>37.793079218443502</v>
      </c>
      <c r="G119" s="185">
        <f t="shared" si="1"/>
        <v>0</v>
      </c>
      <c r="H119" s="224">
        <v>2.6430000000000002</v>
      </c>
      <c r="I119" s="225">
        <v>0.18800000000000017</v>
      </c>
      <c r="J119" s="185">
        <f t="shared" si="2"/>
        <v>8</v>
      </c>
      <c r="L119" s="184">
        <v>8</v>
      </c>
      <c r="M119" s="222">
        <v>8</v>
      </c>
      <c r="N119" s="222">
        <v>0</v>
      </c>
      <c r="O119" s="193"/>
      <c r="P119" s="189">
        <v>3</v>
      </c>
      <c r="Q119" s="209">
        <v>0.3125</v>
      </c>
      <c r="R119" s="189">
        <v>1</v>
      </c>
      <c r="S119" s="189" t="s">
        <v>51</v>
      </c>
      <c r="T119" s="189">
        <v>1</v>
      </c>
      <c r="U119" s="189" t="s">
        <v>51</v>
      </c>
      <c r="V119" s="204"/>
      <c r="W119" s="210">
        <v>4</v>
      </c>
      <c r="X119" s="209">
        <v>0.3125</v>
      </c>
      <c r="Y119" s="189">
        <v>1</v>
      </c>
      <c r="Z119" s="189" t="s">
        <v>51</v>
      </c>
      <c r="AA119" s="189">
        <v>0</v>
      </c>
      <c r="AB119" s="189" t="s">
        <v>47</v>
      </c>
      <c r="AH119" s="226"/>
    </row>
    <row r="120" spans="2:34" ht="15.75" customHeight="1">
      <c r="B120" s="185">
        <f t="shared" si="0"/>
        <v>9</v>
      </c>
      <c r="C120" s="222" t="s">
        <v>114</v>
      </c>
      <c r="D120" s="173" t="s">
        <v>110</v>
      </c>
      <c r="E120" s="223">
        <v>55.671624495465998</v>
      </c>
      <c r="F120" s="223">
        <v>37.794847759355299</v>
      </c>
      <c r="G120" s="185">
        <f t="shared" si="1"/>
        <v>0</v>
      </c>
      <c r="H120" s="224">
        <v>2.8230000000000004</v>
      </c>
      <c r="I120" s="225">
        <v>0.18000000000000016</v>
      </c>
      <c r="J120" s="185">
        <f t="shared" si="2"/>
        <v>9</v>
      </c>
      <c r="L120" s="184">
        <v>9</v>
      </c>
      <c r="M120" s="222">
        <v>9</v>
      </c>
      <c r="N120" s="222">
        <v>0</v>
      </c>
      <c r="O120" s="193"/>
      <c r="P120" s="189">
        <v>3</v>
      </c>
      <c r="Q120" s="209">
        <v>0.33333333333333331</v>
      </c>
      <c r="R120" s="189">
        <v>1</v>
      </c>
      <c r="S120" s="189" t="s">
        <v>51</v>
      </c>
      <c r="T120" s="189">
        <v>1</v>
      </c>
      <c r="U120" s="189" t="s">
        <v>51</v>
      </c>
      <c r="V120" s="204"/>
      <c r="W120" s="210">
        <v>4</v>
      </c>
      <c r="X120" s="209">
        <v>0.33333333333333331</v>
      </c>
      <c r="Y120" s="189">
        <v>1</v>
      </c>
      <c r="Z120" s="189" t="s">
        <v>51</v>
      </c>
      <c r="AA120" s="189">
        <v>1</v>
      </c>
      <c r="AB120" s="189" t="s">
        <v>51</v>
      </c>
      <c r="AH120" s="226"/>
    </row>
    <row r="121" spans="2:34" ht="15.75" customHeight="1">
      <c r="B121" s="185">
        <f t="shared" si="0"/>
        <v>10</v>
      </c>
      <c r="C121" s="222" t="s">
        <v>159</v>
      </c>
      <c r="D121" s="173" t="s">
        <v>142</v>
      </c>
      <c r="E121" s="223">
        <v>55.672723539036397</v>
      </c>
      <c r="F121" s="223">
        <v>37.806040428442202</v>
      </c>
      <c r="G121" s="185">
        <f t="shared" si="1"/>
        <v>0</v>
      </c>
      <c r="H121" s="224">
        <v>3.7550000000000003</v>
      </c>
      <c r="I121" s="225">
        <v>0.93199999999999994</v>
      </c>
      <c r="J121" s="185">
        <f t="shared" si="2"/>
        <v>10</v>
      </c>
      <c r="L121" s="184">
        <v>10</v>
      </c>
      <c r="M121" s="222">
        <v>10</v>
      </c>
      <c r="N121" s="222">
        <v>0</v>
      </c>
      <c r="O121" s="193"/>
      <c r="P121" s="189">
        <v>3</v>
      </c>
      <c r="Q121" s="209">
        <v>0.35416666666666669</v>
      </c>
      <c r="R121" s="189">
        <v>1</v>
      </c>
      <c r="S121" s="189" t="s">
        <v>51</v>
      </c>
      <c r="T121" s="189">
        <v>1</v>
      </c>
      <c r="U121" s="189" t="s">
        <v>51</v>
      </c>
      <c r="V121" s="204"/>
      <c r="W121" s="210">
        <v>4</v>
      </c>
      <c r="X121" s="209">
        <v>0.35416666666666669</v>
      </c>
      <c r="Y121" s="189">
        <v>1</v>
      </c>
      <c r="Z121" s="189" t="s">
        <v>51</v>
      </c>
      <c r="AA121" s="189">
        <v>1</v>
      </c>
      <c r="AB121" s="189" t="s">
        <v>51</v>
      </c>
      <c r="AH121" s="226"/>
    </row>
    <row r="122" spans="2:34" ht="15.75" customHeight="1">
      <c r="B122" s="185">
        <f t="shared" si="0"/>
        <v>11</v>
      </c>
      <c r="C122" s="222" t="s">
        <v>160</v>
      </c>
      <c r="D122" s="173" t="s">
        <v>161</v>
      </c>
      <c r="E122" s="223">
        <v>55.666779744706297</v>
      </c>
      <c r="F122" s="223">
        <v>37.8076027011764</v>
      </c>
      <c r="G122" s="185">
        <f t="shared" si="1"/>
        <v>0</v>
      </c>
      <c r="H122" s="224">
        <v>4.5050000000000008</v>
      </c>
      <c r="I122" s="225">
        <v>0.75000000000000044</v>
      </c>
      <c r="J122" s="185">
        <f t="shared" si="2"/>
        <v>11</v>
      </c>
      <c r="L122" s="184">
        <v>11</v>
      </c>
      <c r="M122" s="222">
        <v>11</v>
      </c>
      <c r="N122" s="222">
        <v>0</v>
      </c>
      <c r="O122" s="193"/>
      <c r="P122" s="189">
        <v>3</v>
      </c>
      <c r="Q122" s="209">
        <v>0.375</v>
      </c>
      <c r="R122" s="189">
        <v>1</v>
      </c>
      <c r="S122" s="189" t="s">
        <v>51</v>
      </c>
      <c r="T122" s="189">
        <v>1</v>
      </c>
      <c r="U122" s="189" t="s">
        <v>51</v>
      </c>
      <c r="V122" s="204"/>
      <c r="W122" s="210">
        <v>4</v>
      </c>
      <c r="X122" s="209">
        <v>0.375</v>
      </c>
      <c r="Y122" s="189">
        <v>1</v>
      </c>
      <c r="Z122" s="189" t="s">
        <v>51</v>
      </c>
      <c r="AA122" s="189">
        <v>1</v>
      </c>
      <c r="AB122" s="189" t="s">
        <v>51</v>
      </c>
      <c r="AH122" s="226"/>
    </row>
    <row r="123" spans="2:34" ht="15.75" customHeight="1">
      <c r="B123" s="185">
        <f t="shared" si="0"/>
        <v>12</v>
      </c>
      <c r="C123" s="222" t="s">
        <v>162</v>
      </c>
      <c r="D123" s="173" t="s">
        <v>161</v>
      </c>
      <c r="E123" s="223">
        <v>55.662552922934502</v>
      </c>
      <c r="F123" s="223">
        <v>37.809730766366101</v>
      </c>
      <c r="G123" s="185">
        <f t="shared" si="1"/>
        <v>0</v>
      </c>
      <c r="H123" s="224">
        <v>5.0050000000000008</v>
      </c>
      <c r="I123" s="225">
        <v>0.5</v>
      </c>
      <c r="J123" s="185">
        <f t="shared" si="2"/>
        <v>12</v>
      </c>
      <c r="L123" s="184">
        <v>12</v>
      </c>
      <c r="M123" s="222">
        <v>12</v>
      </c>
      <c r="N123" s="222">
        <v>0</v>
      </c>
      <c r="O123" s="193"/>
      <c r="P123" s="189">
        <v>3</v>
      </c>
      <c r="Q123" s="209">
        <v>0.39583333333333331</v>
      </c>
      <c r="R123" s="189">
        <v>1</v>
      </c>
      <c r="S123" s="189" t="s">
        <v>51</v>
      </c>
      <c r="T123" s="189">
        <v>1</v>
      </c>
      <c r="U123" s="189" t="s">
        <v>51</v>
      </c>
      <c r="V123" s="204"/>
      <c r="W123" s="210">
        <v>4</v>
      </c>
      <c r="X123" s="209">
        <v>0.39583333333333331</v>
      </c>
      <c r="Y123" s="189">
        <v>1</v>
      </c>
      <c r="Z123" s="189" t="s">
        <v>51</v>
      </c>
      <c r="AA123" s="189">
        <v>1</v>
      </c>
      <c r="AB123" s="189" t="s">
        <v>51</v>
      </c>
      <c r="AH123" s="226"/>
    </row>
    <row r="124" spans="2:34" ht="15.75" customHeight="1">
      <c r="B124" s="185">
        <f t="shared" si="0"/>
        <v>13</v>
      </c>
      <c r="C124" s="222" t="s">
        <v>163</v>
      </c>
      <c r="D124" s="173" t="s">
        <v>161</v>
      </c>
      <c r="E124" s="223">
        <v>55.658620045331098</v>
      </c>
      <c r="F124" s="223">
        <v>37.811219097789099</v>
      </c>
      <c r="G124" s="185">
        <f t="shared" si="1"/>
        <v>0</v>
      </c>
      <c r="H124" s="224">
        <v>5.4770000000000003</v>
      </c>
      <c r="I124" s="225">
        <v>0.47199999999999953</v>
      </c>
      <c r="J124" s="185">
        <f t="shared" si="2"/>
        <v>13</v>
      </c>
      <c r="L124" s="184">
        <v>13</v>
      </c>
      <c r="M124" s="222">
        <v>13</v>
      </c>
      <c r="N124" s="222">
        <v>0</v>
      </c>
      <c r="O124" s="193"/>
      <c r="P124" s="189">
        <v>3</v>
      </c>
      <c r="Q124" s="209">
        <v>0.41666666666666669</v>
      </c>
      <c r="R124" s="189">
        <v>1</v>
      </c>
      <c r="S124" s="189" t="s">
        <v>51</v>
      </c>
      <c r="T124" s="189">
        <v>1</v>
      </c>
      <c r="U124" s="189" t="s">
        <v>51</v>
      </c>
      <c r="V124" s="204"/>
      <c r="W124" s="210">
        <v>4</v>
      </c>
      <c r="X124" s="209">
        <v>0.41666666666666669</v>
      </c>
      <c r="Y124" s="189">
        <v>1</v>
      </c>
      <c r="Z124" s="189" t="s">
        <v>51</v>
      </c>
      <c r="AA124" s="189">
        <v>1</v>
      </c>
      <c r="AB124" s="189" t="s">
        <v>51</v>
      </c>
      <c r="AH124" s="226"/>
    </row>
    <row r="125" spans="2:34" ht="15.75" customHeight="1">
      <c r="B125" s="185">
        <f t="shared" si="0"/>
        <v>14</v>
      </c>
      <c r="C125" s="222" t="s">
        <v>164</v>
      </c>
      <c r="D125" s="173" t="s">
        <v>107</v>
      </c>
      <c r="E125" s="223">
        <v>55.657092803071698</v>
      </c>
      <c r="F125" s="223">
        <v>37.819095090606801</v>
      </c>
      <c r="G125" s="185">
        <f t="shared" si="1"/>
        <v>0</v>
      </c>
      <c r="H125" s="224">
        <v>6.0790000000000006</v>
      </c>
      <c r="I125" s="225">
        <v>0.60200000000000031</v>
      </c>
      <c r="J125" s="185">
        <f t="shared" si="2"/>
        <v>14</v>
      </c>
      <c r="L125" s="184">
        <v>14</v>
      </c>
      <c r="M125" s="222">
        <v>14</v>
      </c>
      <c r="N125" s="222">
        <v>0</v>
      </c>
      <c r="O125" s="193"/>
      <c r="P125" s="189">
        <v>3</v>
      </c>
      <c r="Q125" s="209">
        <v>0.4375</v>
      </c>
      <c r="R125" s="189">
        <v>1</v>
      </c>
      <c r="S125" s="189" t="s">
        <v>51</v>
      </c>
      <c r="T125" s="189">
        <v>1</v>
      </c>
      <c r="U125" s="189" t="s">
        <v>51</v>
      </c>
      <c r="V125" s="204"/>
      <c r="W125" s="210">
        <v>4</v>
      </c>
      <c r="X125" s="209">
        <v>0.4375</v>
      </c>
      <c r="Y125" s="189">
        <v>1</v>
      </c>
      <c r="Z125" s="189" t="s">
        <v>51</v>
      </c>
      <c r="AA125" s="189">
        <v>1</v>
      </c>
      <c r="AB125" s="189" t="s">
        <v>51</v>
      </c>
      <c r="AH125" s="226"/>
    </row>
    <row r="126" spans="2:34" ht="15.75" customHeight="1">
      <c r="B126" s="185">
        <f t="shared" si="0"/>
        <v>15</v>
      </c>
      <c r="C126" s="222" t="s">
        <v>165</v>
      </c>
      <c r="D126" s="173" t="s">
        <v>107</v>
      </c>
      <c r="E126" s="223">
        <v>55.656938044842398</v>
      </c>
      <c r="F126" s="223">
        <v>37.8296681424589</v>
      </c>
      <c r="G126" s="185">
        <f t="shared" si="1"/>
        <v>0</v>
      </c>
      <c r="H126" s="224">
        <v>6.7580000000000009</v>
      </c>
      <c r="I126" s="225">
        <v>0.67900000000000027</v>
      </c>
      <c r="J126" s="185">
        <f t="shared" si="2"/>
        <v>15</v>
      </c>
      <c r="L126" s="184">
        <v>15</v>
      </c>
      <c r="M126" s="222">
        <v>15</v>
      </c>
      <c r="N126" s="222">
        <v>0</v>
      </c>
      <c r="O126" s="193"/>
      <c r="P126" s="189">
        <v>3</v>
      </c>
      <c r="Q126" s="209">
        <v>0.45833333333333298</v>
      </c>
      <c r="R126" s="189">
        <v>1</v>
      </c>
      <c r="S126" s="189" t="s">
        <v>51</v>
      </c>
      <c r="T126" s="189">
        <v>1</v>
      </c>
      <c r="U126" s="189" t="s">
        <v>51</v>
      </c>
      <c r="V126" s="204"/>
      <c r="W126" s="210">
        <v>4</v>
      </c>
      <c r="X126" s="209">
        <v>0.45833333333333298</v>
      </c>
      <c r="Y126" s="189">
        <v>1</v>
      </c>
      <c r="Z126" s="189" t="s">
        <v>51</v>
      </c>
      <c r="AA126" s="189">
        <v>1</v>
      </c>
      <c r="AB126" s="189" t="s">
        <v>51</v>
      </c>
      <c r="AH126" s="226"/>
    </row>
    <row r="127" spans="2:34" ht="15.75" customHeight="1">
      <c r="B127" s="185">
        <f t="shared" si="0"/>
        <v>16</v>
      </c>
      <c r="C127" s="222" t="s">
        <v>166</v>
      </c>
      <c r="D127" s="173" t="s">
        <v>107</v>
      </c>
      <c r="E127" s="223">
        <v>55.656443000000003</v>
      </c>
      <c r="F127" s="223">
        <v>37.830987999999998</v>
      </c>
      <c r="G127" s="185">
        <f t="shared" si="1"/>
        <v>0</v>
      </c>
      <c r="H127" s="224">
        <v>6.7580000000000009</v>
      </c>
      <c r="I127" s="225">
        <v>0</v>
      </c>
      <c r="J127" s="185">
        <f t="shared" si="2"/>
        <v>16</v>
      </c>
      <c r="L127" s="184">
        <v>16</v>
      </c>
      <c r="M127" s="222">
        <v>16</v>
      </c>
      <c r="N127" s="222">
        <v>0</v>
      </c>
      <c r="O127" s="193"/>
      <c r="P127" s="189">
        <v>3</v>
      </c>
      <c r="Q127" s="209">
        <v>0.47916666666666702</v>
      </c>
      <c r="R127" s="189">
        <v>1</v>
      </c>
      <c r="S127" s="189" t="s">
        <v>51</v>
      </c>
      <c r="T127" s="189">
        <v>1</v>
      </c>
      <c r="U127" s="189" t="s">
        <v>51</v>
      </c>
      <c r="V127" s="204"/>
      <c r="W127" s="210">
        <v>4</v>
      </c>
      <c r="X127" s="209">
        <v>0.47916666666666702</v>
      </c>
      <c r="Y127" s="189">
        <v>1</v>
      </c>
      <c r="Z127" s="189" t="s">
        <v>51</v>
      </c>
      <c r="AA127" s="189">
        <v>1</v>
      </c>
      <c r="AB127" s="189" t="s">
        <v>51</v>
      </c>
      <c r="AH127" s="226"/>
    </row>
    <row r="128" spans="2:34" ht="15.75" customHeight="1">
      <c r="B128" s="185">
        <f t="shared" si="0"/>
        <v>16</v>
      </c>
      <c r="C128" s="222" t="s">
        <v>24</v>
      </c>
      <c r="D128" s="173" t="s">
        <v>79</v>
      </c>
      <c r="E128" s="223"/>
      <c r="F128" s="223"/>
      <c r="G128" s="185">
        <f t="shared" si="1"/>
        <v>0</v>
      </c>
      <c r="H128" s="224">
        <v>6.7580000000000009</v>
      </c>
      <c r="I128" s="225">
        <v>0</v>
      </c>
      <c r="J128" s="185" t="str">
        <f t="shared" si="2"/>
        <v xml:space="preserve"> </v>
      </c>
      <c r="L128" s="184">
        <v>17</v>
      </c>
      <c r="M128" s="222">
        <v>999</v>
      </c>
      <c r="N128" s="222">
        <v>0</v>
      </c>
      <c r="O128" s="193"/>
      <c r="P128" s="189">
        <v>3</v>
      </c>
      <c r="Q128" s="209">
        <v>0.5</v>
      </c>
      <c r="R128" s="189">
        <v>1</v>
      </c>
      <c r="S128" s="189" t="s">
        <v>51</v>
      </c>
      <c r="T128" s="189">
        <v>1</v>
      </c>
      <c r="U128" s="189" t="s">
        <v>51</v>
      </c>
      <c r="V128" s="204"/>
      <c r="W128" s="210">
        <v>4</v>
      </c>
      <c r="X128" s="209">
        <v>0.5</v>
      </c>
      <c r="Y128" s="189">
        <v>1</v>
      </c>
      <c r="Z128" s="189" t="s">
        <v>51</v>
      </c>
      <c r="AA128" s="189">
        <v>1</v>
      </c>
      <c r="AB128" s="189" t="s">
        <v>51</v>
      </c>
      <c r="AH128" s="226"/>
    </row>
    <row r="129" spans="2:34" ht="15.75" customHeight="1">
      <c r="B129" s="185">
        <f t="shared" si="0"/>
        <v>17</v>
      </c>
      <c r="C129" s="222" t="s">
        <v>166</v>
      </c>
      <c r="D129" s="173" t="s">
        <v>107</v>
      </c>
      <c r="E129" s="223">
        <v>55.656443000000003</v>
      </c>
      <c r="F129" s="223">
        <v>37.830987999999998</v>
      </c>
      <c r="G129" s="185">
        <f t="shared" si="1"/>
        <v>1</v>
      </c>
      <c r="H129" s="224">
        <v>0</v>
      </c>
      <c r="I129" s="225" t="s">
        <v>18</v>
      </c>
      <c r="J129" s="185">
        <f t="shared" si="2"/>
        <v>1</v>
      </c>
      <c r="L129" s="184">
        <v>18</v>
      </c>
      <c r="M129" s="222">
        <v>0</v>
      </c>
      <c r="N129" s="222">
        <v>1</v>
      </c>
      <c r="O129" s="193"/>
      <c r="P129" s="189">
        <v>3</v>
      </c>
      <c r="Q129" s="209">
        <v>0.52083333333333337</v>
      </c>
      <c r="R129" s="189">
        <v>1</v>
      </c>
      <c r="S129" s="189" t="s">
        <v>51</v>
      </c>
      <c r="T129" s="189">
        <v>1</v>
      </c>
      <c r="U129" s="189" t="s">
        <v>51</v>
      </c>
      <c r="V129" s="204"/>
      <c r="W129" s="210">
        <v>4</v>
      </c>
      <c r="X129" s="209">
        <v>0.52083333333333337</v>
      </c>
      <c r="Y129" s="189">
        <v>1</v>
      </c>
      <c r="Z129" s="189" t="s">
        <v>51</v>
      </c>
      <c r="AA129" s="189">
        <v>1</v>
      </c>
      <c r="AB129" s="189" t="s">
        <v>51</v>
      </c>
      <c r="AH129" s="226"/>
    </row>
    <row r="130" spans="2:34" ht="15.75" customHeight="1">
      <c r="B130" s="185">
        <f t="shared" si="0"/>
        <v>18</v>
      </c>
      <c r="C130" s="222" t="s">
        <v>167</v>
      </c>
      <c r="D130" s="173" t="s">
        <v>107</v>
      </c>
      <c r="E130" s="223">
        <v>55.656950950032403</v>
      </c>
      <c r="F130" s="223">
        <v>37.835476516223203</v>
      </c>
      <c r="G130" s="185">
        <f t="shared" si="1"/>
        <v>1</v>
      </c>
      <c r="H130" s="224">
        <v>0.40699999999999997</v>
      </c>
      <c r="I130" s="225">
        <v>0.40699999999999997</v>
      </c>
      <c r="J130" s="185">
        <f t="shared" si="2"/>
        <v>2</v>
      </c>
      <c r="L130" s="184">
        <v>19</v>
      </c>
      <c r="M130" s="222">
        <v>0</v>
      </c>
      <c r="N130" s="222">
        <v>2</v>
      </c>
      <c r="O130" s="193" t="s">
        <v>79</v>
      </c>
      <c r="P130" s="189">
        <v>3</v>
      </c>
      <c r="Q130" s="209">
        <v>0.54166666666666663</v>
      </c>
      <c r="R130" s="189">
        <v>1</v>
      </c>
      <c r="S130" s="189" t="s">
        <v>51</v>
      </c>
      <c r="T130" s="189">
        <v>1</v>
      </c>
      <c r="U130" s="189" t="s">
        <v>51</v>
      </c>
      <c r="V130" s="204"/>
      <c r="W130" s="210">
        <v>4</v>
      </c>
      <c r="X130" s="209">
        <v>0.54166666666666663</v>
      </c>
      <c r="Y130" s="189">
        <v>1</v>
      </c>
      <c r="Z130" s="189" t="s">
        <v>51</v>
      </c>
      <c r="AA130" s="189">
        <v>1</v>
      </c>
      <c r="AB130" s="189" t="s">
        <v>51</v>
      </c>
      <c r="AH130" s="226"/>
    </row>
    <row r="131" spans="2:34" ht="15.75" customHeight="1">
      <c r="B131" s="185">
        <f t="shared" si="0"/>
        <v>19</v>
      </c>
      <c r="C131" s="222" t="s">
        <v>167</v>
      </c>
      <c r="D131" s="173" t="s">
        <v>107</v>
      </c>
      <c r="E131" s="223">
        <v>55.657150376397801</v>
      </c>
      <c r="F131" s="223">
        <v>37.835167101760902</v>
      </c>
      <c r="G131" s="185">
        <f t="shared" si="1"/>
        <v>1</v>
      </c>
      <c r="H131" s="224">
        <v>1.847</v>
      </c>
      <c r="I131" s="225">
        <v>1.44</v>
      </c>
      <c r="J131" s="185">
        <f t="shared" si="2"/>
        <v>3</v>
      </c>
      <c r="L131" s="184">
        <v>20</v>
      </c>
      <c r="M131" s="222">
        <v>0</v>
      </c>
      <c r="N131" s="222">
        <v>3</v>
      </c>
      <c r="O131" s="193"/>
      <c r="P131" s="189">
        <v>3</v>
      </c>
      <c r="Q131" s="209">
        <v>0.5625</v>
      </c>
      <c r="R131" s="189">
        <v>1</v>
      </c>
      <c r="S131" s="189" t="s">
        <v>51</v>
      </c>
      <c r="T131" s="189">
        <v>1</v>
      </c>
      <c r="U131" s="189" t="s">
        <v>51</v>
      </c>
      <c r="V131" s="204"/>
      <c r="W131" s="210">
        <v>4</v>
      </c>
      <c r="X131" s="209">
        <v>0.5625</v>
      </c>
      <c r="Y131" s="189">
        <v>1</v>
      </c>
      <c r="Z131" s="189" t="s">
        <v>51</v>
      </c>
      <c r="AA131" s="189">
        <v>1</v>
      </c>
      <c r="AB131" s="189" t="s">
        <v>51</v>
      </c>
      <c r="AH131" s="226"/>
    </row>
    <row r="132" spans="2:34" ht="15.75" customHeight="1">
      <c r="B132" s="185">
        <f t="shared" si="0"/>
        <v>20</v>
      </c>
      <c r="C132" s="222" t="s">
        <v>165</v>
      </c>
      <c r="D132" s="173" t="s">
        <v>107</v>
      </c>
      <c r="E132" s="223">
        <v>55.6571002128182</v>
      </c>
      <c r="F132" s="223">
        <v>37.829159589107299</v>
      </c>
      <c r="G132" s="185">
        <f t="shared" si="1"/>
        <v>1</v>
      </c>
      <c r="H132" s="224">
        <v>2.2229999999999999</v>
      </c>
      <c r="I132" s="225">
        <v>0.37599999999999989</v>
      </c>
      <c r="J132" s="185">
        <f t="shared" si="2"/>
        <v>4</v>
      </c>
      <c r="L132" s="184">
        <v>21</v>
      </c>
      <c r="M132" s="222">
        <v>0</v>
      </c>
      <c r="N132" s="222">
        <v>4</v>
      </c>
      <c r="O132" s="193"/>
      <c r="P132" s="189">
        <v>3</v>
      </c>
      <c r="Q132" s="209">
        <v>0.58333333333333337</v>
      </c>
      <c r="R132" s="189">
        <v>1</v>
      </c>
      <c r="S132" s="189" t="s">
        <v>51</v>
      </c>
      <c r="T132" s="189">
        <v>1</v>
      </c>
      <c r="U132" s="189" t="s">
        <v>51</v>
      </c>
      <c r="V132" s="204"/>
      <c r="W132" s="210">
        <v>4</v>
      </c>
      <c r="X132" s="209">
        <v>0.58333333333333337</v>
      </c>
      <c r="Y132" s="189">
        <v>1</v>
      </c>
      <c r="Z132" s="189" t="s">
        <v>51</v>
      </c>
      <c r="AA132" s="189">
        <v>1</v>
      </c>
      <c r="AB132" s="189" t="s">
        <v>51</v>
      </c>
      <c r="AH132" s="226"/>
    </row>
    <row r="133" spans="2:34" ht="15.75" customHeight="1">
      <c r="B133" s="185">
        <f t="shared" si="0"/>
        <v>21</v>
      </c>
      <c r="C133" s="222" t="s">
        <v>164</v>
      </c>
      <c r="D133" s="173" t="s">
        <v>107</v>
      </c>
      <c r="E133" s="223">
        <v>55.657274123692297</v>
      </c>
      <c r="F133" s="223">
        <v>37.818249852820003</v>
      </c>
      <c r="G133" s="185">
        <f t="shared" si="1"/>
        <v>1</v>
      </c>
      <c r="H133" s="224">
        <v>2.9049999999999998</v>
      </c>
      <c r="I133" s="225">
        <v>0.68199999999999994</v>
      </c>
      <c r="J133" s="185">
        <f t="shared" si="2"/>
        <v>5</v>
      </c>
      <c r="L133" s="184">
        <v>22</v>
      </c>
      <c r="M133" s="222">
        <v>0</v>
      </c>
      <c r="N133" s="222">
        <v>5</v>
      </c>
      <c r="O133" s="193"/>
      <c r="P133" s="189">
        <v>3</v>
      </c>
      <c r="Q133" s="209">
        <v>0.60416666666666663</v>
      </c>
      <c r="R133" s="189">
        <v>1</v>
      </c>
      <c r="S133" s="189" t="s">
        <v>51</v>
      </c>
      <c r="T133" s="189">
        <v>1</v>
      </c>
      <c r="U133" s="189" t="s">
        <v>51</v>
      </c>
      <c r="V133" s="204"/>
      <c r="W133" s="210">
        <v>4</v>
      </c>
      <c r="X133" s="209">
        <v>0.60416666666666663</v>
      </c>
      <c r="Y133" s="189">
        <v>1</v>
      </c>
      <c r="Z133" s="189" t="s">
        <v>51</v>
      </c>
      <c r="AA133" s="189">
        <v>1</v>
      </c>
      <c r="AB133" s="189" t="s">
        <v>51</v>
      </c>
      <c r="AH133" s="226"/>
    </row>
    <row r="134" spans="2:34" ht="15.75" customHeight="1">
      <c r="B134" s="185">
        <f t="shared" si="0"/>
        <v>22</v>
      </c>
      <c r="C134" s="222" t="s">
        <v>163</v>
      </c>
      <c r="D134" s="173" t="s">
        <v>161</v>
      </c>
      <c r="E134" s="223">
        <v>55.658745144610201</v>
      </c>
      <c r="F134" s="223">
        <v>37.8114742962101</v>
      </c>
      <c r="G134" s="185">
        <f t="shared" si="1"/>
        <v>1</v>
      </c>
      <c r="H134" s="224">
        <v>3.4129999999999998</v>
      </c>
      <c r="I134" s="225">
        <v>0.50800000000000001</v>
      </c>
      <c r="J134" s="185">
        <f t="shared" si="2"/>
        <v>6</v>
      </c>
      <c r="L134" s="184">
        <v>23</v>
      </c>
      <c r="M134" s="222">
        <v>0</v>
      </c>
      <c r="N134" s="222">
        <v>6</v>
      </c>
      <c r="O134" s="193"/>
      <c r="P134" s="189">
        <v>3</v>
      </c>
      <c r="Q134" s="209">
        <v>0.625</v>
      </c>
      <c r="R134" s="189">
        <v>1</v>
      </c>
      <c r="S134" s="189" t="s">
        <v>51</v>
      </c>
      <c r="T134" s="189">
        <v>1</v>
      </c>
      <c r="U134" s="189" t="s">
        <v>51</v>
      </c>
      <c r="V134" s="204"/>
      <c r="W134" s="210">
        <v>4</v>
      </c>
      <c r="X134" s="209">
        <v>0.625</v>
      </c>
      <c r="Y134" s="189">
        <v>1</v>
      </c>
      <c r="Z134" s="189" t="s">
        <v>51</v>
      </c>
      <c r="AA134" s="189">
        <v>1</v>
      </c>
      <c r="AB134" s="189" t="s">
        <v>51</v>
      </c>
      <c r="AH134" s="226"/>
    </row>
    <row r="135" spans="2:34" ht="15.75" customHeight="1">
      <c r="B135" s="185">
        <f t="shared" si="0"/>
        <v>23</v>
      </c>
      <c r="C135" s="222" t="s">
        <v>162</v>
      </c>
      <c r="D135" s="173" t="s">
        <v>161</v>
      </c>
      <c r="E135" s="223">
        <v>55.663086808618999</v>
      </c>
      <c r="F135" s="223">
        <v>37.809623198794299</v>
      </c>
      <c r="G135" s="185">
        <f t="shared" si="1"/>
        <v>1</v>
      </c>
      <c r="H135" s="224">
        <v>3.9029999999999996</v>
      </c>
      <c r="I135" s="225">
        <v>0.48999999999999977</v>
      </c>
      <c r="J135" s="185">
        <f t="shared" si="2"/>
        <v>7</v>
      </c>
      <c r="L135" s="184">
        <v>24</v>
      </c>
      <c r="M135" s="222">
        <v>0</v>
      </c>
      <c r="N135" s="222">
        <v>7</v>
      </c>
      <c r="O135" s="193"/>
      <c r="P135" s="189">
        <v>3</v>
      </c>
      <c r="Q135" s="209">
        <v>0.64583333333333337</v>
      </c>
      <c r="R135" s="189">
        <v>1</v>
      </c>
      <c r="S135" s="189" t="s">
        <v>51</v>
      </c>
      <c r="T135" s="189">
        <v>1</v>
      </c>
      <c r="U135" s="189" t="s">
        <v>51</v>
      </c>
      <c r="V135" s="204"/>
      <c r="W135" s="210">
        <v>4</v>
      </c>
      <c r="X135" s="209">
        <v>0.64583333333333337</v>
      </c>
      <c r="Y135" s="189">
        <v>1</v>
      </c>
      <c r="Z135" s="189" t="s">
        <v>51</v>
      </c>
      <c r="AA135" s="189">
        <v>1</v>
      </c>
      <c r="AB135" s="189" t="s">
        <v>51</v>
      </c>
      <c r="AH135" s="226"/>
    </row>
    <row r="136" spans="2:34" ht="15.75" customHeight="1">
      <c r="B136" s="185">
        <f t="shared" si="0"/>
        <v>24</v>
      </c>
      <c r="C136" s="222" t="s">
        <v>160</v>
      </c>
      <c r="D136" s="173" t="s">
        <v>161</v>
      </c>
      <c r="E136" s="223">
        <v>55.667251874321401</v>
      </c>
      <c r="F136" s="223">
        <v>37.807621930257199</v>
      </c>
      <c r="G136" s="185">
        <f t="shared" si="1"/>
        <v>1</v>
      </c>
      <c r="H136" s="224">
        <v>4.3679999999999994</v>
      </c>
      <c r="I136" s="225">
        <v>0.46499999999999986</v>
      </c>
      <c r="J136" s="185">
        <f t="shared" si="2"/>
        <v>8</v>
      </c>
      <c r="L136" s="184">
        <v>25</v>
      </c>
      <c r="M136" s="222">
        <v>0</v>
      </c>
      <c r="N136" s="222">
        <v>8</v>
      </c>
      <c r="O136" s="193"/>
      <c r="P136" s="189">
        <v>3</v>
      </c>
      <c r="Q136" s="209">
        <v>0.66666666666666663</v>
      </c>
      <c r="R136" s="189">
        <v>1</v>
      </c>
      <c r="S136" s="189" t="s">
        <v>51</v>
      </c>
      <c r="T136" s="189">
        <v>1</v>
      </c>
      <c r="U136" s="189" t="s">
        <v>51</v>
      </c>
      <c r="V136" s="204"/>
      <c r="W136" s="210">
        <v>4</v>
      </c>
      <c r="X136" s="209">
        <v>0.66666666666666663</v>
      </c>
      <c r="Y136" s="189">
        <v>1</v>
      </c>
      <c r="Z136" s="189" t="s">
        <v>51</v>
      </c>
      <c r="AA136" s="189">
        <v>1</v>
      </c>
      <c r="AB136" s="189" t="s">
        <v>51</v>
      </c>
      <c r="AH136" s="226"/>
    </row>
    <row r="137" spans="2:34" ht="15.75" customHeight="1">
      <c r="B137" s="185">
        <f t="shared" si="0"/>
        <v>25</v>
      </c>
      <c r="C137" s="222" t="s">
        <v>159</v>
      </c>
      <c r="D137" s="173" t="s">
        <v>142</v>
      </c>
      <c r="E137" s="223">
        <v>55.672951120550103</v>
      </c>
      <c r="F137" s="223">
        <v>37.805579414272302</v>
      </c>
      <c r="G137" s="185">
        <f t="shared" si="1"/>
        <v>1</v>
      </c>
      <c r="H137" s="224">
        <v>5.0999999999999996</v>
      </c>
      <c r="I137" s="225">
        <v>0.73200000000000021</v>
      </c>
      <c r="J137" s="185">
        <f t="shared" si="2"/>
        <v>9</v>
      </c>
      <c r="L137" s="184">
        <v>26</v>
      </c>
      <c r="M137" s="222">
        <v>0</v>
      </c>
      <c r="N137" s="222">
        <v>9</v>
      </c>
      <c r="O137" s="193"/>
      <c r="P137" s="189">
        <v>3</v>
      </c>
      <c r="Q137" s="209">
        <v>0.6875</v>
      </c>
      <c r="R137" s="189">
        <v>1</v>
      </c>
      <c r="S137" s="189" t="s">
        <v>51</v>
      </c>
      <c r="T137" s="189">
        <v>1</v>
      </c>
      <c r="U137" s="189" t="s">
        <v>51</v>
      </c>
      <c r="V137" s="204"/>
      <c r="W137" s="210">
        <v>4</v>
      </c>
      <c r="X137" s="209">
        <v>0.6875</v>
      </c>
      <c r="Y137" s="189">
        <v>1</v>
      </c>
      <c r="Z137" s="189" t="s">
        <v>51</v>
      </c>
      <c r="AA137" s="189">
        <v>1</v>
      </c>
      <c r="AB137" s="189" t="s">
        <v>51</v>
      </c>
      <c r="AH137" s="226"/>
    </row>
    <row r="138" spans="2:34" ht="15.75" customHeight="1">
      <c r="B138" s="185">
        <f t="shared" si="0"/>
        <v>26</v>
      </c>
      <c r="C138" s="222" t="s">
        <v>114</v>
      </c>
      <c r="D138" s="173" t="s">
        <v>110</v>
      </c>
      <c r="E138" s="223">
        <v>55.671558871995003</v>
      </c>
      <c r="F138" s="223">
        <v>37.794227087096601</v>
      </c>
      <c r="G138" s="185">
        <f t="shared" si="1"/>
        <v>1</v>
      </c>
      <c r="H138" s="224">
        <v>6.1099999999999994</v>
      </c>
      <c r="I138" s="225">
        <v>1.0099999999999998</v>
      </c>
      <c r="J138" s="185">
        <f t="shared" si="2"/>
        <v>10</v>
      </c>
      <c r="L138" s="184">
        <v>27</v>
      </c>
      <c r="M138" s="222">
        <v>0</v>
      </c>
      <c r="N138" s="222">
        <v>10</v>
      </c>
      <c r="O138" s="193"/>
      <c r="P138" s="189">
        <v>3</v>
      </c>
      <c r="Q138" s="209">
        <v>0.70833333333333337</v>
      </c>
      <c r="R138" s="189">
        <v>1</v>
      </c>
      <c r="S138" s="189" t="s">
        <v>51</v>
      </c>
      <c r="T138" s="189">
        <v>1</v>
      </c>
      <c r="U138" s="189" t="s">
        <v>51</v>
      </c>
      <c r="V138" s="204"/>
      <c r="W138" s="210">
        <v>4</v>
      </c>
      <c r="X138" s="209">
        <v>0.70833333333333337</v>
      </c>
      <c r="Y138" s="189">
        <v>1</v>
      </c>
      <c r="Z138" s="189" t="s">
        <v>51</v>
      </c>
      <c r="AA138" s="189">
        <v>1</v>
      </c>
      <c r="AB138" s="189" t="s">
        <v>51</v>
      </c>
      <c r="AH138" s="226"/>
    </row>
    <row r="139" spans="2:34" ht="15.75" customHeight="1">
      <c r="B139" s="185">
        <f t="shared" si="0"/>
        <v>27</v>
      </c>
      <c r="C139" s="222" t="s">
        <v>113</v>
      </c>
      <c r="D139" s="173" t="s">
        <v>110</v>
      </c>
      <c r="E139" s="223">
        <v>55.668939596971803</v>
      </c>
      <c r="F139" s="223">
        <v>37.791950039963901</v>
      </c>
      <c r="G139" s="185">
        <f t="shared" si="1"/>
        <v>1</v>
      </c>
      <c r="H139" s="224">
        <v>6.3149999999999995</v>
      </c>
      <c r="I139" s="225">
        <v>0.20500000000000007</v>
      </c>
      <c r="J139" s="185">
        <f t="shared" si="2"/>
        <v>11</v>
      </c>
      <c r="L139" s="184">
        <v>28</v>
      </c>
      <c r="M139" s="222">
        <v>0</v>
      </c>
      <c r="N139" s="222">
        <v>11</v>
      </c>
      <c r="O139" s="193"/>
      <c r="P139" s="189">
        <v>3</v>
      </c>
      <c r="Q139" s="209">
        <v>0.72916666666666663</v>
      </c>
      <c r="R139" s="189">
        <v>1</v>
      </c>
      <c r="S139" s="189" t="s">
        <v>51</v>
      </c>
      <c r="T139" s="189">
        <v>1</v>
      </c>
      <c r="U139" s="189" t="s">
        <v>51</v>
      </c>
      <c r="V139" s="204"/>
      <c r="W139" s="210">
        <v>4</v>
      </c>
      <c r="X139" s="209">
        <v>0.72916666666666663</v>
      </c>
      <c r="Y139" s="189">
        <v>1</v>
      </c>
      <c r="Z139" s="189" t="s">
        <v>51</v>
      </c>
      <c r="AA139" s="189">
        <v>1</v>
      </c>
      <c r="AB139" s="189" t="s">
        <v>51</v>
      </c>
      <c r="AH139" s="226"/>
    </row>
    <row r="140" spans="2:34" ht="15.75" customHeight="1">
      <c r="B140" s="185">
        <f t="shared" si="0"/>
        <v>28</v>
      </c>
      <c r="C140" s="222" t="s">
        <v>112</v>
      </c>
      <c r="D140" s="173" t="s">
        <v>110</v>
      </c>
      <c r="E140" s="223">
        <v>55.666710209467297</v>
      </c>
      <c r="F140" s="223">
        <v>37.7896463341905</v>
      </c>
      <c r="G140" s="185">
        <f t="shared" si="1"/>
        <v>1</v>
      </c>
      <c r="H140" s="224">
        <v>6.5219999999999994</v>
      </c>
      <c r="I140" s="225">
        <v>0.20699999999999985</v>
      </c>
      <c r="J140" s="185">
        <f t="shared" si="2"/>
        <v>12</v>
      </c>
      <c r="L140" s="184">
        <v>29</v>
      </c>
      <c r="M140" s="222">
        <v>0</v>
      </c>
      <c r="N140" s="222">
        <v>12</v>
      </c>
      <c r="O140" s="193"/>
      <c r="P140" s="189">
        <v>3</v>
      </c>
      <c r="Q140" s="209">
        <v>0.75</v>
      </c>
      <c r="R140" s="189">
        <v>1</v>
      </c>
      <c r="S140" s="189" t="s">
        <v>51</v>
      </c>
      <c r="T140" s="189">
        <v>1</v>
      </c>
      <c r="U140" s="189" t="s">
        <v>51</v>
      </c>
      <c r="V140" s="204"/>
      <c r="W140" s="210">
        <v>4</v>
      </c>
      <c r="X140" s="209">
        <v>0.75</v>
      </c>
      <c r="Y140" s="189">
        <v>1</v>
      </c>
      <c r="Z140" s="189" t="s">
        <v>51</v>
      </c>
      <c r="AA140" s="189">
        <v>1</v>
      </c>
      <c r="AB140" s="189" t="s">
        <v>51</v>
      </c>
      <c r="AH140" s="226"/>
    </row>
    <row r="141" spans="2:34" ht="15.75" customHeight="1">
      <c r="B141" s="185">
        <f t="shared" si="0"/>
        <v>29</v>
      </c>
      <c r="C141" s="222" t="s">
        <v>168</v>
      </c>
      <c r="D141" s="173" t="s">
        <v>146</v>
      </c>
      <c r="E141" s="223">
        <v>55.666304513594199</v>
      </c>
      <c r="F141" s="223">
        <v>37.784663361379202</v>
      </c>
      <c r="G141" s="185">
        <f t="shared" si="1"/>
        <v>1</v>
      </c>
      <c r="H141" s="224">
        <v>6.9719999999999995</v>
      </c>
      <c r="I141" s="225">
        <v>0.45000000000000018</v>
      </c>
      <c r="J141" s="185">
        <f t="shared" si="2"/>
        <v>13</v>
      </c>
      <c r="L141" s="184">
        <v>30</v>
      </c>
      <c r="M141" s="222">
        <v>0</v>
      </c>
      <c r="N141" s="222">
        <v>13</v>
      </c>
      <c r="O141" s="193"/>
      <c r="P141" s="189">
        <v>3</v>
      </c>
      <c r="Q141" s="209">
        <v>0.77083333333333337</v>
      </c>
      <c r="R141" s="189">
        <v>1</v>
      </c>
      <c r="S141" s="189" t="s">
        <v>51</v>
      </c>
      <c r="T141" s="189">
        <v>1</v>
      </c>
      <c r="U141" s="189" t="s">
        <v>51</v>
      </c>
      <c r="V141" s="204"/>
      <c r="W141" s="210">
        <v>4</v>
      </c>
      <c r="X141" s="209">
        <v>0.77083333333333337</v>
      </c>
      <c r="Y141" s="189">
        <v>1</v>
      </c>
      <c r="Z141" s="189" t="s">
        <v>51</v>
      </c>
      <c r="AA141" s="189">
        <v>1</v>
      </c>
      <c r="AB141" s="189" t="s">
        <v>51</v>
      </c>
      <c r="AH141" s="226"/>
    </row>
    <row r="142" spans="2:34" ht="15.75" customHeight="1">
      <c r="B142" s="185">
        <f t="shared" si="0"/>
        <v>30</v>
      </c>
      <c r="C142" s="222" t="s">
        <v>151</v>
      </c>
      <c r="D142" s="173" t="s">
        <v>146</v>
      </c>
      <c r="E142" s="223">
        <v>55.668871851611698</v>
      </c>
      <c r="F142" s="223">
        <v>37.781840038826303</v>
      </c>
      <c r="G142" s="185">
        <f t="shared" si="1"/>
        <v>1</v>
      </c>
      <c r="H142" s="224">
        <v>7.4719999999999995</v>
      </c>
      <c r="I142" s="225">
        <v>0.5</v>
      </c>
      <c r="J142" s="185">
        <f t="shared" si="2"/>
        <v>14</v>
      </c>
      <c r="L142" s="184">
        <v>31</v>
      </c>
      <c r="M142" s="222">
        <v>0</v>
      </c>
      <c r="N142" s="222">
        <v>14</v>
      </c>
      <c r="O142" s="193"/>
      <c r="P142" s="189">
        <v>3</v>
      </c>
      <c r="Q142" s="209">
        <v>0.79166666666666663</v>
      </c>
      <c r="R142" s="189">
        <v>1</v>
      </c>
      <c r="S142" s="189" t="s">
        <v>51</v>
      </c>
      <c r="T142" s="189">
        <v>1</v>
      </c>
      <c r="U142" s="189" t="s">
        <v>51</v>
      </c>
      <c r="V142" s="204"/>
      <c r="W142" s="210">
        <v>4</v>
      </c>
      <c r="X142" s="209">
        <v>0.79166666666666663</v>
      </c>
      <c r="Y142" s="189">
        <v>1</v>
      </c>
      <c r="Z142" s="189" t="s">
        <v>51</v>
      </c>
      <c r="AA142" s="189">
        <v>1</v>
      </c>
      <c r="AB142" s="189" t="s">
        <v>51</v>
      </c>
      <c r="AH142" s="226"/>
    </row>
    <row r="143" spans="2:34" ht="15.75" customHeight="1">
      <c r="B143" s="185">
        <f t="shared" si="0"/>
        <v>31</v>
      </c>
      <c r="C143" s="222" t="s">
        <v>150</v>
      </c>
      <c r="D143" s="173" t="s">
        <v>146</v>
      </c>
      <c r="E143" s="223">
        <v>55.671444146316901</v>
      </c>
      <c r="F143" s="223">
        <v>37.778885265398102</v>
      </c>
      <c r="G143" s="185">
        <f t="shared" si="1"/>
        <v>1</v>
      </c>
      <c r="H143" s="224">
        <v>7.8329999999999993</v>
      </c>
      <c r="I143" s="225">
        <v>0.36099999999999977</v>
      </c>
      <c r="J143" s="185">
        <f t="shared" si="2"/>
        <v>15</v>
      </c>
      <c r="L143" s="184">
        <v>32</v>
      </c>
      <c r="M143" s="222">
        <v>0</v>
      </c>
      <c r="N143" s="222">
        <v>15</v>
      </c>
      <c r="O143" s="193"/>
      <c r="P143" s="189">
        <v>3</v>
      </c>
      <c r="Q143" s="209">
        <v>0.8125</v>
      </c>
      <c r="R143" s="189">
        <v>0</v>
      </c>
      <c r="S143" s="189" t="s">
        <v>47</v>
      </c>
      <c r="T143" s="189">
        <v>1</v>
      </c>
      <c r="U143" s="189" t="s">
        <v>51</v>
      </c>
      <c r="V143" s="204"/>
      <c r="W143" s="210">
        <v>4</v>
      </c>
      <c r="X143" s="209">
        <v>0.8125</v>
      </c>
      <c r="Y143" s="189">
        <v>0</v>
      </c>
      <c r="Z143" s="189" t="s">
        <v>47</v>
      </c>
      <c r="AA143" s="189">
        <v>1</v>
      </c>
      <c r="AB143" s="189" t="s">
        <v>51</v>
      </c>
      <c r="AH143" s="226"/>
    </row>
    <row r="144" spans="2:34" ht="15.75" customHeight="1">
      <c r="B144" s="185">
        <f t="shared" si="0"/>
        <v>32</v>
      </c>
      <c r="C144" s="222" t="s">
        <v>148</v>
      </c>
      <c r="D144" s="173" t="s">
        <v>146</v>
      </c>
      <c r="E144" s="223">
        <v>55.674464354064597</v>
      </c>
      <c r="F144" s="223">
        <v>37.775015095922399</v>
      </c>
      <c r="G144" s="185">
        <f t="shared" si="1"/>
        <v>1</v>
      </c>
      <c r="H144" s="224">
        <v>8.2719999999999985</v>
      </c>
      <c r="I144" s="225">
        <v>0.43899999999999917</v>
      </c>
      <c r="J144" s="185">
        <f t="shared" si="2"/>
        <v>16</v>
      </c>
      <c r="L144" s="184">
        <v>33</v>
      </c>
      <c r="M144" s="222">
        <v>0</v>
      </c>
      <c r="N144" s="222">
        <v>16</v>
      </c>
      <c r="O144" s="193"/>
      <c r="P144" s="189">
        <v>3</v>
      </c>
      <c r="Q144" s="209">
        <v>0.83333333333333337</v>
      </c>
      <c r="R144" s="189">
        <v>0</v>
      </c>
      <c r="S144" s="189" t="s">
        <v>47</v>
      </c>
      <c r="T144" s="189">
        <v>1</v>
      </c>
      <c r="U144" s="189" t="s">
        <v>51</v>
      </c>
      <c r="V144" s="204"/>
      <c r="W144" s="210">
        <v>4</v>
      </c>
      <c r="X144" s="209">
        <v>0.83333333333333337</v>
      </c>
      <c r="Y144" s="189">
        <v>0</v>
      </c>
      <c r="Z144" s="189" t="s">
        <v>47</v>
      </c>
      <c r="AA144" s="189">
        <v>1</v>
      </c>
      <c r="AB144" s="189" t="s">
        <v>51</v>
      </c>
      <c r="AH144" s="226"/>
    </row>
    <row r="145" spans="2:34" ht="15.75" customHeight="1">
      <c r="B145" s="185">
        <f t="shared" si="0"/>
        <v>33</v>
      </c>
      <c r="C145" s="222" t="s">
        <v>152</v>
      </c>
      <c r="D145" s="173" t="s">
        <v>146</v>
      </c>
      <c r="E145" s="223">
        <v>55.675593992853301</v>
      </c>
      <c r="F145" s="223">
        <v>37.771651106936403</v>
      </c>
      <c r="G145" s="185">
        <f t="shared" si="1"/>
        <v>1</v>
      </c>
      <c r="H145" s="224">
        <v>8.5319999999999983</v>
      </c>
      <c r="I145" s="225">
        <v>0.25999999999999979</v>
      </c>
      <c r="J145" s="185">
        <f t="shared" si="2"/>
        <v>17</v>
      </c>
      <c r="L145" s="184">
        <v>34</v>
      </c>
      <c r="M145" s="222">
        <v>0</v>
      </c>
      <c r="N145" s="222">
        <v>17</v>
      </c>
      <c r="O145" s="193"/>
      <c r="P145" s="189">
        <v>3</v>
      </c>
      <c r="Q145" s="209">
        <v>0.85416666666666663</v>
      </c>
      <c r="R145" s="189">
        <v>0</v>
      </c>
      <c r="S145" s="189" t="s">
        <v>47</v>
      </c>
      <c r="T145" s="189">
        <v>0</v>
      </c>
      <c r="U145" s="189" t="s">
        <v>47</v>
      </c>
      <c r="V145" s="204"/>
      <c r="W145" s="210">
        <v>4</v>
      </c>
      <c r="X145" s="209">
        <v>0.85416666666666663</v>
      </c>
      <c r="Y145" s="189">
        <v>0</v>
      </c>
      <c r="Z145" s="189" t="s">
        <v>47</v>
      </c>
      <c r="AA145" s="189">
        <v>0</v>
      </c>
      <c r="AB145" s="189" t="s">
        <v>47</v>
      </c>
      <c r="AH145" s="226"/>
    </row>
    <row r="146" spans="2:34" ht="15.75" customHeight="1">
      <c r="B146" s="185">
        <f t="shared" si="0"/>
        <v>34</v>
      </c>
      <c r="C146" s="222" t="s">
        <v>147</v>
      </c>
      <c r="D146" s="173" t="s">
        <v>146</v>
      </c>
      <c r="E146" s="223">
        <v>55.6762749624638</v>
      </c>
      <c r="F146" s="223">
        <v>37.766916919830599</v>
      </c>
      <c r="G146" s="185">
        <f t="shared" si="1"/>
        <v>1</v>
      </c>
      <c r="H146" s="224">
        <v>8.8579999999999988</v>
      </c>
      <c r="I146" s="225">
        <v>0.32600000000000051</v>
      </c>
      <c r="J146" s="185">
        <f t="shared" si="2"/>
        <v>18</v>
      </c>
      <c r="L146" s="184">
        <v>35</v>
      </c>
      <c r="M146" s="222">
        <v>0</v>
      </c>
      <c r="N146" s="222">
        <v>18</v>
      </c>
      <c r="O146" s="193"/>
      <c r="P146" s="189">
        <v>3</v>
      </c>
      <c r="Q146" s="209">
        <v>0.875</v>
      </c>
      <c r="R146" s="189">
        <v>0</v>
      </c>
      <c r="S146" s="189" t="s">
        <v>47</v>
      </c>
      <c r="T146" s="189">
        <v>0</v>
      </c>
      <c r="U146" s="189" t="s">
        <v>47</v>
      </c>
      <c r="V146" s="204"/>
      <c r="W146" s="210">
        <v>4</v>
      </c>
      <c r="X146" s="209">
        <v>0.875</v>
      </c>
      <c r="Y146" s="189">
        <v>0</v>
      </c>
      <c r="Z146" s="189" t="s">
        <v>47</v>
      </c>
      <c r="AA146" s="189">
        <v>0</v>
      </c>
      <c r="AB146" s="189" t="s">
        <v>47</v>
      </c>
      <c r="AH146" s="226"/>
    </row>
    <row r="147" spans="2:34" ht="15.75" customHeight="1">
      <c r="B147" s="185">
        <f t="shared" si="0"/>
        <v>35</v>
      </c>
      <c r="C147" s="222" t="s">
        <v>145</v>
      </c>
      <c r="D147" s="173" t="s">
        <v>146</v>
      </c>
      <c r="E147" s="223">
        <v>55.676909111013202</v>
      </c>
      <c r="F147" s="223">
        <v>37.761725952079601</v>
      </c>
      <c r="G147" s="185">
        <f t="shared" si="1"/>
        <v>1</v>
      </c>
      <c r="H147" s="224">
        <v>9.1919999999999984</v>
      </c>
      <c r="I147" s="225">
        <v>0.33399999999999963</v>
      </c>
      <c r="J147" s="185">
        <f t="shared" si="2"/>
        <v>19</v>
      </c>
      <c r="L147" s="184">
        <v>36</v>
      </c>
      <c r="M147" s="222">
        <v>0</v>
      </c>
      <c r="N147" s="222">
        <v>19</v>
      </c>
      <c r="O147" s="193"/>
      <c r="P147" s="189">
        <v>3</v>
      </c>
      <c r="Q147" s="209">
        <v>0.89583333333333304</v>
      </c>
      <c r="R147" s="189">
        <v>0</v>
      </c>
      <c r="S147" s="189" t="s">
        <v>47</v>
      </c>
      <c r="T147" s="189">
        <v>0</v>
      </c>
      <c r="U147" s="189" t="s">
        <v>47</v>
      </c>
      <c r="V147" s="204"/>
      <c r="W147" s="210">
        <v>4</v>
      </c>
      <c r="X147" s="209">
        <v>0.89583333333333304</v>
      </c>
      <c r="Y147" s="189">
        <v>0</v>
      </c>
      <c r="Z147" s="189" t="s">
        <v>47</v>
      </c>
      <c r="AA147" s="189">
        <v>0</v>
      </c>
      <c r="AB147" s="189" t="s">
        <v>47</v>
      </c>
      <c r="AH147" s="226"/>
    </row>
    <row r="148" spans="2:34" ht="15.75" customHeight="1">
      <c r="B148" s="185">
        <f t="shared" si="0"/>
        <v>35</v>
      </c>
      <c r="C148" s="222" t="s">
        <v>24</v>
      </c>
      <c r="D148" s="173" t="s">
        <v>79</v>
      </c>
      <c r="E148" s="223"/>
      <c r="F148" s="223"/>
      <c r="G148" s="185">
        <f t="shared" si="1"/>
        <v>1</v>
      </c>
      <c r="H148" s="224">
        <v>9.3419999999999987</v>
      </c>
      <c r="I148" s="225">
        <v>0.15000000000000036</v>
      </c>
      <c r="J148" s="185" t="str">
        <f t="shared" si="2"/>
        <v xml:space="preserve"> </v>
      </c>
      <c r="L148" s="184">
        <v>37</v>
      </c>
      <c r="M148" s="222">
        <v>0</v>
      </c>
      <c r="N148" s="222">
        <v>999</v>
      </c>
      <c r="O148" s="193"/>
      <c r="P148" s="189">
        <v>3</v>
      </c>
      <c r="Q148" s="209">
        <v>0.91666666666666663</v>
      </c>
      <c r="R148" s="189">
        <v>0</v>
      </c>
      <c r="S148" s="189" t="s">
        <v>47</v>
      </c>
      <c r="T148" s="189">
        <v>0</v>
      </c>
      <c r="U148" s="189" t="s">
        <v>47</v>
      </c>
      <c r="V148" s="204"/>
      <c r="W148" s="210">
        <v>4</v>
      </c>
      <c r="X148" s="209">
        <v>0.91666666666666663</v>
      </c>
      <c r="Y148" s="189">
        <v>0</v>
      </c>
      <c r="Z148" s="189" t="s">
        <v>47</v>
      </c>
      <c r="AA148" s="189">
        <v>0</v>
      </c>
      <c r="AB148" s="189" t="s">
        <v>47</v>
      </c>
      <c r="AH148" s="226"/>
    </row>
    <row r="149" spans="2:34" ht="15.75" customHeight="1">
      <c r="B149" s="185" t="str">
        <f t="shared" si="0"/>
        <v/>
      </c>
      <c r="C149" s="222" t="s">
        <v>79</v>
      </c>
      <c r="D149" s="173" t="s">
        <v>79</v>
      </c>
      <c r="E149" s="223" t="s">
        <v>79</v>
      </c>
      <c r="F149" s="223" t="s">
        <v>79</v>
      </c>
      <c r="G149" s="185" t="str">
        <f t="shared" si="1"/>
        <v/>
      </c>
      <c r="H149" s="224" t="s">
        <v>18</v>
      </c>
      <c r="I149" s="225" t="str">
        <f t="shared" ref="I149:I212" si="3">IFERROR(IF(IF(ISERROR(H149-H148),"",H149-H148)&lt;0,"",H149-H148)," ")</f>
        <v xml:space="preserve"> </v>
      </c>
      <c r="J149" s="185" t="str">
        <f t="shared" si="2"/>
        <v xml:space="preserve"> </v>
      </c>
      <c r="L149" s="184">
        <v>38</v>
      </c>
      <c r="M149" s="222">
        <v>0</v>
      </c>
      <c r="N149" s="222">
        <v>0</v>
      </c>
      <c r="O149" s="193"/>
      <c r="P149" s="189">
        <v>3</v>
      </c>
      <c r="Q149" s="209">
        <v>0.9375</v>
      </c>
      <c r="R149" s="189">
        <v>0</v>
      </c>
      <c r="S149" s="189" t="s">
        <v>47</v>
      </c>
      <c r="T149" s="189">
        <v>0</v>
      </c>
      <c r="U149" s="189" t="s">
        <v>47</v>
      </c>
      <c r="V149" s="204"/>
      <c r="W149" s="210">
        <v>4</v>
      </c>
      <c r="X149" s="209">
        <v>0.9375</v>
      </c>
      <c r="Y149" s="189">
        <v>0</v>
      </c>
      <c r="Z149" s="189" t="s">
        <v>47</v>
      </c>
      <c r="AA149" s="189">
        <v>0</v>
      </c>
      <c r="AB149" s="189" t="s">
        <v>47</v>
      </c>
      <c r="AH149" s="226"/>
    </row>
    <row r="150" spans="2:34" ht="15.75" customHeight="1">
      <c r="B150" s="185" t="str">
        <f t="shared" si="0"/>
        <v/>
      </c>
      <c r="C150" s="222" t="s">
        <v>79</v>
      </c>
      <c r="D150" s="173" t="s">
        <v>79</v>
      </c>
      <c r="E150" s="223" t="s">
        <v>79</v>
      </c>
      <c r="F150" s="223" t="s">
        <v>79</v>
      </c>
      <c r="G150" s="185" t="str">
        <f t="shared" si="1"/>
        <v/>
      </c>
      <c r="H150" s="224" t="s">
        <v>18</v>
      </c>
      <c r="I150" s="225" t="str">
        <f t="shared" si="3"/>
        <v xml:space="preserve"> </v>
      </c>
      <c r="J150" s="185" t="str">
        <f t="shared" si="2"/>
        <v xml:space="preserve"> </v>
      </c>
      <c r="L150" s="184">
        <v>39</v>
      </c>
      <c r="M150" s="222">
        <v>0</v>
      </c>
      <c r="N150" s="222">
        <v>0</v>
      </c>
      <c r="O150" s="193"/>
      <c r="P150" s="189">
        <v>3</v>
      </c>
      <c r="Q150" s="209">
        <v>0.95833333333333337</v>
      </c>
      <c r="R150" s="189">
        <v>0</v>
      </c>
      <c r="S150" s="189" t="s">
        <v>47</v>
      </c>
      <c r="T150" s="189">
        <v>0</v>
      </c>
      <c r="U150" s="189" t="s">
        <v>47</v>
      </c>
      <c r="V150" s="204"/>
      <c r="W150" s="210">
        <v>4</v>
      </c>
      <c r="X150" s="209">
        <v>0.95833333333333337</v>
      </c>
      <c r="Y150" s="189">
        <v>0</v>
      </c>
      <c r="Z150" s="189" t="s">
        <v>47</v>
      </c>
      <c r="AA150" s="189">
        <v>0</v>
      </c>
      <c r="AB150" s="189" t="s">
        <v>47</v>
      </c>
      <c r="AH150" s="226"/>
    </row>
    <row r="151" spans="2:34" ht="15.75" customHeight="1">
      <c r="B151" s="185" t="str">
        <f t="shared" si="0"/>
        <v/>
      </c>
      <c r="C151" s="222" t="s">
        <v>79</v>
      </c>
      <c r="D151" s="173" t="s">
        <v>79</v>
      </c>
      <c r="E151" s="223" t="s">
        <v>79</v>
      </c>
      <c r="F151" s="223" t="s">
        <v>79</v>
      </c>
      <c r="G151" s="185" t="str">
        <f t="shared" si="1"/>
        <v/>
      </c>
      <c r="H151" s="224" t="s">
        <v>18</v>
      </c>
      <c r="I151" s="225" t="str">
        <f t="shared" si="3"/>
        <v xml:space="preserve"> </v>
      </c>
      <c r="J151" s="185" t="str">
        <f t="shared" si="2"/>
        <v xml:space="preserve"> </v>
      </c>
      <c r="L151" s="184">
        <v>40</v>
      </c>
      <c r="M151" s="222">
        <v>0</v>
      </c>
      <c r="N151" s="222">
        <v>0</v>
      </c>
      <c r="O151" s="193"/>
      <c r="P151" s="189">
        <v>3</v>
      </c>
      <c r="Q151" s="209">
        <v>0.97916666666666663</v>
      </c>
      <c r="R151" s="189">
        <v>0</v>
      </c>
      <c r="S151" s="189" t="s">
        <v>47</v>
      </c>
      <c r="T151" s="189">
        <v>0</v>
      </c>
      <c r="U151" s="189" t="s">
        <v>47</v>
      </c>
      <c r="V151" s="204"/>
      <c r="W151" s="210">
        <v>4</v>
      </c>
      <c r="X151" s="209">
        <v>0.97916666666666663</v>
      </c>
      <c r="Y151" s="189">
        <v>0</v>
      </c>
      <c r="Z151" s="189" t="s">
        <v>47</v>
      </c>
      <c r="AA151" s="189">
        <v>0</v>
      </c>
      <c r="AB151" s="189" t="s">
        <v>47</v>
      </c>
      <c r="AH151" s="226"/>
    </row>
    <row r="152" spans="2:34" ht="15.75" customHeight="1">
      <c r="B152" s="185" t="str">
        <f t="shared" si="0"/>
        <v/>
      </c>
      <c r="C152" s="222" t="s">
        <v>79</v>
      </c>
      <c r="D152" s="173" t="s">
        <v>79</v>
      </c>
      <c r="E152" s="223" t="s">
        <v>79</v>
      </c>
      <c r="F152" s="223" t="s">
        <v>79</v>
      </c>
      <c r="G152" s="185" t="str">
        <f t="shared" si="1"/>
        <v/>
      </c>
      <c r="H152" s="224" t="s">
        <v>18</v>
      </c>
      <c r="I152" s="225" t="str">
        <f t="shared" si="3"/>
        <v xml:space="preserve"> </v>
      </c>
      <c r="J152" s="185" t="str">
        <f t="shared" si="2"/>
        <v xml:space="preserve"> </v>
      </c>
      <c r="L152" s="184">
        <v>41</v>
      </c>
      <c r="M152" s="222">
        <v>0</v>
      </c>
      <c r="N152" s="222">
        <v>0</v>
      </c>
      <c r="O152" s="193"/>
      <c r="P152" s="189">
        <v>3</v>
      </c>
      <c r="Q152" s="209">
        <v>0</v>
      </c>
      <c r="R152" s="189">
        <v>0</v>
      </c>
      <c r="S152" s="189" t="s">
        <v>47</v>
      </c>
      <c r="T152" s="189">
        <v>0</v>
      </c>
      <c r="U152" s="189" t="s">
        <v>47</v>
      </c>
      <c r="V152" s="204"/>
      <c r="W152" s="210">
        <v>4</v>
      </c>
      <c r="X152" s="209">
        <v>0</v>
      </c>
      <c r="Y152" s="189">
        <v>0</v>
      </c>
      <c r="Z152" s="189" t="s">
        <v>47</v>
      </c>
      <c r="AA152" s="189">
        <v>0</v>
      </c>
      <c r="AB152" s="189" t="s">
        <v>47</v>
      </c>
      <c r="AH152" s="226"/>
    </row>
    <row r="153" spans="2:34" ht="15.75" customHeight="1">
      <c r="B153" s="185" t="str">
        <f t="shared" si="0"/>
        <v/>
      </c>
      <c r="C153" s="222" t="s">
        <v>79</v>
      </c>
      <c r="D153" s="173" t="s">
        <v>79</v>
      </c>
      <c r="E153" s="223" t="s">
        <v>79</v>
      </c>
      <c r="F153" s="223" t="s">
        <v>79</v>
      </c>
      <c r="G153" s="185" t="str">
        <f t="shared" si="1"/>
        <v/>
      </c>
      <c r="H153" s="224" t="s">
        <v>18</v>
      </c>
      <c r="I153" s="225" t="str">
        <f t="shared" si="3"/>
        <v xml:space="preserve"> </v>
      </c>
      <c r="J153" s="185" t="str">
        <f t="shared" si="2"/>
        <v xml:space="preserve"> </v>
      </c>
      <c r="L153" s="184">
        <v>42</v>
      </c>
      <c r="M153" s="222">
        <v>0</v>
      </c>
      <c r="N153" s="222">
        <v>0</v>
      </c>
      <c r="O153" s="193"/>
      <c r="P153" s="189">
        <v>3</v>
      </c>
      <c r="Q153" s="209">
        <v>2.0833333333333332E-2</v>
      </c>
      <c r="R153" s="189">
        <v>0</v>
      </c>
      <c r="S153" s="189" t="s">
        <v>47</v>
      </c>
      <c r="T153" s="189">
        <v>0</v>
      </c>
      <c r="U153" s="189" t="s">
        <v>47</v>
      </c>
      <c r="V153" s="204"/>
      <c r="W153" s="210">
        <v>4</v>
      </c>
      <c r="X153" s="209">
        <v>2.0833333333333332E-2</v>
      </c>
      <c r="Y153" s="189">
        <v>0</v>
      </c>
      <c r="Z153" s="189" t="s">
        <v>47</v>
      </c>
      <c r="AA153" s="189">
        <v>0</v>
      </c>
      <c r="AB153" s="189" t="s">
        <v>47</v>
      </c>
      <c r="AH153" s="226"/>
    </row>
    <row r="154" spans="2:34" ht="15.75" customHeight="1">
      <c r="B154" s="185" t="str">
        <f t="shared" si="0"/>
        <v/>
      </c>
      <c r="C154" s="222" t="s">
        <v>79</v>
      </c>
      <c r="D154" s="173" t="s">
        <v>79</v>
      </c>
      <c r="E154" s="223" t="s">
        <v>79</v>
      </c>
      <c r="F154" s="223" t="s">
        <v>79</v>
      </c>
      <c r="G154" s="185" t="str">
        <f t="shared" si="1"/>
        <v/>
      </c>
      <c r="H154" s="227" t="s">
        <v>18</v>
      </c>
      <c r="I154" s="225" t="str">
        <f t="shared" si="3"/>
        <v xml:space="preserve"> </v>
      </c>
      <c r="J154" s="185" t="str">
        <f t="shared" si="2"/>
        <v xml:space="preserve"> </v>
      </c>
      <c r="L154" s="184">
        <v>43</v>
      </c>
      <c r="M154" s="222">
        <v>0</v>
      </c>
      <c r="N154" s="222">
        <v>0</v>
      </c>
      <c r="O154" s="193"/>
      <c r="P154" s="189">
        <v>3</v>
      </c>
      <c r="Q154" s="209">
        <v>4.1666666666666699E-2</v>
      </c>
      <c r="R154" s="189">
        <v>0</v>
      </c>
      <c r="S154" s="189" t="s">
        <v>47</v>
      </c>
      <c r="T154" s="189">
        <v>0</v>
      </c>
      <c r="U154" s="189" t="s">
        <v>47</v>
      </c>
      <c r="V154" s="204"/>
      <c r="W154" s="210">
        <v>4</v>
      </c>
      <c r="X154" s="209">
        <v>4.1666666666666699E-2</v>
      </c>
      <c r="Y154" s="189">
        <v>0</v>
      </c>
      <c r="Z154" s="189" t="s">
        <v>47</v>
      </c>
      <c r="AA154" s="189">
        <v>0</v>
      </c>
      <c r="AB154" s="189" t="s">
        <v>47</v>
      </c>
      <c r="AH154" s="226"/>
    </row>
    <row r="155" spans="2:34" ht="15.75" customHeight="1">
      <c r="B155" s="185" t="str">
        <f t="shared" si="0"/>
        <v/>
      </c>
      <c r="C155" s="222" t="s">
        <v>79</v>
      </c>
      <c r="D155" s="173" t="s">
        <v>79</v>
      </c>
      <c r="E155" s="223" t="s">
        <v>79</v>
      </c>
      <c r="F155" s="223" t="s">
        <v>79</v>
      </c>
      <c r="G155" s="185" t="str">
        <f t="shared" si="1"/>
        <v/>
      </c>
      <c r="H155" s="227" t="s">
        <v>18</v>
      </c>
      <c r="I155" s="225" t="str">
        <f t="shared" si="3"/>
        <v xml:space="preserve"> </v>
      </c>
      <c r="J155" s="185" t="str">
        <f t="shared" si="2"/>
        <v xml:space="preserve"> </v>
      </c>
      <c r="L155" s="184">
        <v>44</v>
      </c>
      <c r="M155" s="222">
        <v>0</v>
      </c>
      <c r="N155" s="222">
        <v>0</v>
      </c>
      <c r="O155" s="193"/>
      <c r="P155" s="189">
        <v>3</v>
      </c>
      <c r="Q155" s="209">
        <v>6.25E-2</v>
      </c>
      <c r="R155" s="189">
        <v>0</v>
      </c>
      <c r="S155" s="189" t="s">
        <v>47</v>
      </c>
      <c r="T155" s="189">
        <v>0</v>
      </c>
      <c r="U155" s="189" t="s">
        <v>47</v>
      </c>
      <c r="V155" s="204"/>
      <c r="W155" s="210">
        <v>4</v>
      </c>
      <c r="X155" s="209">
        <v>6.25E-2</v>
      </c>
      <c r="Y155" s="189">
        <v>0</v>
      </c>
      <c r="Z155" s="189" t="s">
        <v>47</v>
      </c>
      <c r="AA155" s="189">
        <v>0</v>
      </c>
      <c r="AB155" s="189" t="s">
        <v>47</v>
      </c>
      <c r="AH155" s="185"/>
    </row>
    <row r="156" spans="2:34" ht="15.75" customHeight="1">
      <c r="B156" s="185" t="str">
        <f t="shared" si="0"/>
        <v/>
      </c>
      <c r="C156" s="222" t="s">
        <v>79</v>
      </c>
      <c r="D156" s="173" t="s">
        <v>79</v>
      </c>
      <c r="E156" s="223" t="s">
        <v>79</v>
      </c>
      <c r="F156" s="223" t="s">
        <v>79</v>
      </c>
      <c r="G156" s="185" t="str">
        <f t="shared" si="1"/>
        <v/>
      </c>
      <c r="H156" s="227" t="s">
        <v>18</v>
      </c>
      <c r="I156" s="225" t="str">
        <f t="shared" si="3"/>
        <v xml:space="preserve"> </v>
      </c>
      <c r="J156" s="185" t="str">
        <f t="shared" si="2"/>
        <v xml:space="preserve"> </v>
      </c>
      <c r="L156" s="184">
        <v>45</v>
      </c>
      <c r="M156" s="222">
        <v>0</v>
      </c>
      <c r="N156" s="222">
        <v>0</v>
      </c>
      <c r="O156" s="193"/>
      <c r="P156" s="189">
        <v>3</v>
      </c>
      <c r="Q156" s="209">
        <v>8.3333333333333301E-2</v>
      </c>
      <c r="R156" s="189">
        <v>0</v>
      </c>
      <c r="S156" s="189" t="s">
        <v>47</v>
      </c>
      <c r="T156" s="189">
        <v>0</v>
      </c>
      <c r="U156" s="189" t="s">
        <v>47</v>
      </c>
      <c r="V156" s="204"/>
      <c r="W156" s="210">
        <v>4</v>
      </c>
      <c r="X156" s="209">
        <v>8.3333333333333301E-2</v>
      </c>
      <c r="Y156" s="189">
        <v>0</v>
      </c>
      <c r="Z156" s="189" t="s">
        <v>47</v>
      </c>
      <c r="AA156" s="189">
        <v>0</v>
      </c>
      <c r="AB156" s="189" t="s">
        <v>47</v>
      </c>
      <c r="AH156" s="185"/>
    </row>
    <row r="157" spans="2:34" ht="15.75" customHeight="1">
      <c r="B157" s="185" t="str">
        <f t="shared" si="0"/>
        <v/>
      </c>
      <c r="C157" s="222" t="s">
        <v>79</v>
      </c>
      <c r="D157" s="173" t="s">
        <v>79</v>
      </c>
      <c r="E157" s="223" t="s">
        <v>79</v>
      </c>
      <c r="F157" s="223" t="s">
        <v>79</v>
      </c>
      <c r="G157" s="185" t="str">
        <f t="shared" si="1"/>
        <v/>
      </c>
      <c r="H157" s="227" t="s">
        <v>18</v>
      </c>
      <c r="I157" s="225" t="str">
        <f t="shared" si="3"/>
        <v xml:space="preserve"> </v>
      </c>
      <c r="J157" s="185" t="str">
        <f t="shared" si="2"/>
        <v xml:space="preserve"> </v>
      </c>
      <c r="L157" s="184">
        <v>46</v>
      </c>
      <c r="M157" s="222">
        <v>0</v>
      </c>
      <c r="N157" s="222">
        <v>0</v>
      </c>
      <c r="O157" s="193"/>
      <c r="P157" s="189">
        <v>3</v>
      </c>
      <c r="Q157" s="209">
        <v>0.104166666666667</v>
      </c>
      <c r="R157" s="189">
        <v>0</v>
      </c>
      <c r="S157" s="189" t="s">
        <v>47</v>
      </c>
      <c r="T157" s="189">
        <v>0</v>
      </c>
      <c r="U157" s="189" t="s">
        <v>47</v>
      </c>
      <c r="V157" s="204"/>
      <c r="W157" s="210">
        <v>4</v>
      </c>
      <c r="X157" s="209">
        <v>0.104166666666667</v>
      </c>
      <c r="Y157" s="189">
        <v>0</v>
      </c>
      <c r="Z157" s="189" t="s">
        <v>47</v>
      </c>
      <c r="AA157" s="189">
        <v>0</v>
      </c>
      <c r="AB157" s="189" t="s">
        <v>47</v>
      </c>
      <c r="AH157" s="185"/>
    </row>
    <row r="158" spans="2:34" ht="15.75" customHeight="1">
      <c r="B158" s="185" t="str">
        <f t="shared" si="0"/>
        <v/>
      </c>
      <c r="C158" s="222" t="s">
        <v>79</v>
      </c>
      <c r="D158" s="173" t="s">
        <v>79</v>
      </c>
      <c r="E158" s="223" t="s">
        <v>79</v>
      </c>
      <c r="F158" s="223" t="s">
        <v>79</v>
      </c>
      <c r="G158" s="185" t="str">
        <f t="shared" si="1"/>
        <v/>
      </c>
      <c r="H158" s="227" t="s">
        <v>18</v>
      </c>
      <c r="I158" s="225" t="str">
        <f t="shared" si="3"/>
        <v xml:space="preserve"> </v>
      </c>
      <c r="J158" s="185" t="str">
        <f t="shared" si="2"/>
        <v xml:space="preserve"> </v>
      </c>
      <c r="L158" s="184">
        <v>47</v>
      </c>
      <c r="M158" s="222">
        <v>0</v>
      </c>
      <c r="N158" s="222">
        <v>0</v>
      </c>
      <c r="O158" s="193"/>
      <c r="P158" s="300" t="s">
        <v>44</v>
      </c>
      <c r="Q158" s="301"/>
      <c r="R158" s="216">
        <f>SUM(R110:R157)</f>
        <v>26</v>
      </c>
      <c r="S158" s="216"/>
      <c r="T158" s="216">
        <f>SUM(T110:T157)</f>
        <v>26</v>
      </c>
      <c r="U158" s="216"/>
      <c r="V158" s="228"/>
      <c r="W158" s="302" t="s">
        <v>44</v>
      </c>
      <c r="X158" s="303"/>
      <c r="Y158" s="216">
        <f>SUM(Y110:Y157)</f>
        <v>25</v>
      </c>
      <c r="Z158" s="216"/>
      <c r="AA158" s="216">
        <f>SUM(AA110:AA157)</f>
        <v>25</v>
      </c>
      <c r="AB158" s="216"/>
      <c r="AH158" s="185"/>
    </row>
    <row r="159" spans="2:34" ht="15.75" customHeight="1">
      <c r="B159" s="185" t="str">
        <f t="shared" si="0"/>
        <v/>
      </c>
      <c r="C159" s="222" t="s">
        <v>79</v>
      </c>
      <c r="D159" s="173" t="s">
        <v>79</v>
      </c>
      <c r="E159" s="223" t="s">
        <v>79</v>
      </c>
      <c r="F159" s="223" t="s">
        <v>79</v>
      </c>
      <c r="G159" s="185" t="str">
        <f t="shared" si="1"/>
        <v/>
      </c>
      <c r="H159" s="227" t="s">
        <v>18</v>
      </c>
      <c r="I159" s="225" t="str">
        <f t="shared" si="3"/>
        <v xml:space="preserve"> </v>
      </c>
      <c r="J159" s="185" t="str">
        <f t="shared" si="2"/>
        <v xml:space="preserve"> </v>
      </c>
      <c r="L159" s="184">
        <v>48</v>
      </c>
      <c r="M159" s="222">
        <v>0</v>
      </c>
      <c r="N159" s="222">
        <v>0</v>
      </c>
      <c r="O159" s="193"/>
      <c r="P159" s="229"/>
      <c r="Q159" s="204"/>
      <c r="R159" s="204"/>
      <c r="S159" s="204"/>
      <c r="T159" s="217"/>
      <c r="U159" s="204"/>
      <c r="V159" s="204"/>
      <c r="W159" s="204"/>
      <c r="X159" s="229"/>
      <c r="Y159" s="229"/>
      <c r="Z159" s="229"/>
      <c r="AA159" s="229"/>
      <c r="AB159" s="229"/>
      <c r="AH159" s="185"/>
    </row>
    <row r="160" spans="2:34" ht="15.75" customHeight="1">
      <c r="B160" s="185" t="str">
        <f t="shared" si="0"/>
        <v/>
      </c>
      <c r="C160" s="222" t="s">
        <v>79</v>
      </c>
      <c r="D160" s="173" t="s">
        <v>79</v>
      </c>
      <c r="E160" s="223" t="s">
        <v>79</v>
      </c>
      <c r="F160" s="223" t="s">
        <v>79</v>
      </c>
      <c r="G160" s="185" t="str">
        <f t="shared" si="1"/>
        <v/>
      </c>
      <c r="H160" s="227" t="s">
        <v>18</v>
      </c>
      <c r="I160" s="225" t="str">
        <f t="shared" si="3"/>
        <v xml:space="preserve"> </v>
      </c>
      <c r="J160" s="185" t="str">
        <f t="shared" si="2"/>
        <v xml:space="preserve"> </v>
      </c>
      <c r="L160" s="184">
        <v>49</v>
      </c>
      <c r="M160" s="222">
        <v>0</v>
      </c>
      <c r="N160" s="222">
        <v>0</v>
      </c>
      <c r="O160" s="193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  <c r="AA160" s="229"/>
      <c r="AB160" s="229"/>
      <c r="AH160" s="185"/>
    </row>
    <row r="161" spans="2:34" ht="15.75" customHeight="1">
      <c r="B161" s="185" t="str">
        <f t="shared" si="0"/>
        <v/>
      </c>
      <c r="C161" s="222" t="s">
        <v>79</v>
      </c>
      <c r="D161" s="173" t="s">
        <v>79</v>
      </c>
      <c r="E161" s="223" t="s">
        <v>79</v>
      </c>
      <c r="F161" s="223" t="s">
        <v>79</v>
      </c>
      <c r="G161" s="185" t="str">
        <f t="shared" si="1"/>
        <v/>
      </c>
      <c r="H161" s="227" t="s">
        <v>18</v>
      </c>
      <c r="I161" s="225" t="str">
        <f t="shared" si="3"/>
        <v xml:space="preserve"> </v>
      </c>
      <c r="J161" s="185" t="str">
        <f t="shared" si="2"/>
        <v xml:space="preserve"> </v>
      </c>
      <c r="L161" s="184">
        <v>50</v>
      </c>
      <c r="M161" s="222">
        <v>0</v>
      </c>
      <c r="N161" s="222">
        <v>0</v>
      </c>
      <c r="O161" s="193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  <c r="AA161" s="229"/>
      <c r="AB161" s="229"/>
      <c r="AH161" s="185"/>
    </row>
    <row r="162" spans="2:34" ht="15.75" customHeight="1">
      <c r="B162" s="185" t="str">
        <f t="shared" si="0"/>
        <v/>
      </c>
      <c r="C162" s="222" t="s">
        <v>79</v>
      </c>
      <c r="D162" s="173" t="s">
        <v>79</v>
      </c>
      <c r="E162" s="223" t="s">
        <v>79</v>
      </c>
      <c r="F162" s="223" t="s">
        <v>79</v>
      </c>
      <c r="G162" s="185" t="str">
        <f t="shared" si="1"/>
        <v/>
      </c>
      <c r="H162" s="227" t="s">
        <v>18</v>
      </c>
      <c r="I162" s="225" t="str">
        <f t="shared" si="3"/>
        <v xml:space="preserve"> </v>
      </c>
      <c r="J162" s="185" t="str">
        <f t="shared" si="2"/>
        <v xml:space="preserve"> </v>
      </c>
      <c r="L162" s="184">
        <v>51</v>
      </c>
      <c r="M162" s="222">
        <v>0</v>
      </c>
      <c r="N162" s="222">
        <v>0</v>
      </c>
      <c r="O162" s="193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  <c r="AA162" s="229"/>
      <c r="AB162" s="229"/>
      <c r="AH162" s="185"/>
    </row>
    <row r="163" spans="2:34" ht="15.75" customHeight="1">
      <c r="B163" s="185" t="str">
        <f t="shared" si="0"/>
        <v/>
      </c>
      <c r="C163" s="222" t="s">
        <v>79</v>
      </c>
      <c r="D163" s="173" t="s">
        <v>79</v>
      </c>
      <c r="E163" s="223" t="s">
        <v>79</v>
      </c>
      <c r="F163" s="223" t="s">
        <v>79</v>
      </c>
      <c r="G163" s="185" t="str">
        <f t="shared" si="1"/>
        <v/>
      </c>
      <c r="H163" s="227" t="s">
        <v>18</v>
      </c>
      <c r="I163" s="225" t="str">
        <f t="shared" si="3"/>
        <v xml:space="preserve"> </v>
      </c>
      <c r="J163" s="185" t="str">
        <f t="shared" si="2"/>
        <v xml:space="preserve"> </v>
      </c>
      <c r="L163" s="184">
        <v>52</v>
      </c>
      <c r="M163" s="222">
        <v>0</v>
      </c>
      <c r="N163" s="222">
        <v>0</v>
      </c>
      <c r="O163" s="193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  <c r="AA163" s="229"/>
      <c r="AB163" s="229"/>
      <c r="AH163" s="185"/>
    </row>
    <row r="164" spans="2:34" ht="15.75" customHeight="1">
      <c r="B164" s="185" t="str">
        <f t="shared" si="0"/>
        <v/>
      </c>
      <c r="C164" s="222" t="s">
        <v>79</v>
      </c>
      <c r="D164" s="173" t="s">
        <v>79</v>
      </c>
      <c r="E164" s="223" t="s">
        <v>79</v>
      </c>
      <c r="F164" s="223" t="s">
        <v>79</v>
      </c>
      <c r="G164" s="185" t="str">
        <f t="shared" si="1"/>
        <v/>
      </c>
      <c r="H164" s="227" t="s">
        <v>18</v>
      </c>
      <c r="I164" s="225" t="str">
        <f t="shared" si="3"/>
        <v xml:space="preserve"> </v>
      </c>
      <c r="J164" s="185" t="str">
        <f t="shared" si="2"/>
        <v xml:space="preserve"> </v>
      </c>
      <c r="L164" s="184">
        <v>53</v>
      </c>
      <c r="M164" s="222">
        <v>0</v>
      </c>
      <c r="N164" s="222">
        <v>0</v>
      </c>
      <c r="O164" s="193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  <c r="AA164" s="229"/>
      <c r="AB164" s="229"/>
      <c r="AH164" s="185"/>
    </row>
    <row r="165" spans="2:34" ht="15.75" customHeight="1">
      <c r="B165" s="185" t="str">
        <f t="shared" si="0"/>
        <v/>
      </c>
      <c r="C165" s="222" t="s">
        <v>79</v>
      </c>
      <c r="D165" s="173" t="s">
        <v>79</v>
      </c>
      <c r="E165" s="223" t="s">
        <v>79</v>
      </c>
      <c r="F165" s="223" t="s">
        <v>79</v>
      </c>
      <c r="G165" s="185" t="str">
        <f t="shared" si="1"/>
        <v/>
      </c>
      <c r="H165" s="227" t="s">
        <v>18</v>
      </c>
      <c r="I165" s="225" t="str">
        <f t="shared" si="3"/>
        <v xml:space="preserve"> </v>
      </c>
      <c r="J165" s="185" t="str">
        <f t="shared" si="2"/>
        <v xml:space="preserve"> </v>
      </c>
      <c r="L165" s="184">
        <v>54</v>
      </c>
      <c r="M165" s="222">
        <v>0</v>
      </c>
      <c r="N165" s="222">
        <v>0</v>
      </c>
      <c r="O165" s="193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  <c r="AA165" s="229"/>
      <c r="AB165" s="229"/>
      <c r="AH165" s="185"/>
    </row>
    <row r="166" spans="2:34" ht="15.75" customHeight="1">
      <c r="B166" s="185" t="str">
        <f t="shared" si="0"/>
        <v/>
      </c>
      <c r="C166" s="222" t="s">
        <v>79</v>
      </c>
      <c r="D166" s="173" t="s">
        <v>79</v>
      </c>
      <c r="E166" s="223" t="s">
        <v>79</v>
      </c>
      <c r="F166" s="223" t="s">
        <v>79</v>
      </c>
      <c r="G166" s="185" t="str">
        <f t="shared" si="1"/>
        <v/>
      </c>
      <c r="H166" s="227" t="s">
        <v>18</v>
      </c>
      <c r="I166" s="225" t="str">
        <f t="shared" si="3"/>
        <v xml:space="preserve"> </v>
      </c>
      <c r="J166" s="185" t="str">
        <f t="shared" si="2"/>
        <v xml:space="preserve"> </v>
      </c>
      <c r="L166" s="184">
        <v>55</v>
      </c>
      <c r="M166" s="222">
        <v>0</v>
      </c>
      <c r="N166" s="222">
        <v>0</v>
      </c>
      <c r="O166" s="193"/>
      <c r="P166" s="229"/>
      <c r="Q166" s="204"/>
      <c r="R166" s="204"/>
      <c r="S166" s="204"/>
      <c r="T166" s="204"/>
      <c r="U166" s="204"/>
      <c r="V166" s="204"/>
      <c r="W166" s="204"/>
      <c r="X166" s="229"/>
      <c r="Y166" s="229"/>
      <c r="Z166" s="229"/>
      <c r="AA166" s="229"/>
      <c r="AB166" s="229"/>
      <c r="AH166" s="185"/>
    </row>
    <row r="167" spans="2:34" ht="15.75" customHeight="1">
      <c r="B167" s="185" t="str">
        <f t="shared" si="0"/>
        <v/>
      </c>
      <c r="C167" s="222" t="s">
        <v>79</v>
      </c>
      <c r="D167" s="173" t="s">
        <v>79</v>
      </c>
      <c r="E167" s="223" t="s">
        <v>79</v>
      </c>
      <c r="F167" s="223" t="s">
        <v>79</v>
      </c>
      <c r="G167" s="185" t="str">
        <f t="shared" si="1"/>
        <v/>
      </c>
      <c r="H167" s="227" t="s">
        <v>18</v>
      </c>
      <c r="I167" s="225" t="str">
        <f t="shared" si="3"/>
        <v xml:space="preserve"> </v>
      </c>
      <c r="J167" s="185" t="str">
        <f t="shared" si="2"/>
        <v xml:space="preserve"> </v>
      </c>
      <c r="L167" s="184">
        <v>56</v>
      </c>
      <c r="M167" s="222">
        <v>0</v>
      </c>
      <c r="N167" s="222">
        <v>0</v>
      </c>
      <c r="O167" s="193"/>
      <c r="P167" s="229"/>
      <c r="Q167" s="204"/>
      <c r="R167" s="204"/>
      <c r="S167" s="204"/>
      <c r="T167" s="204"/>
      <c r="U167" s="204"/>
      <c r="V167" s="204"/>
      <c r="W167" s="204"/>
      <c r="X167" s="229"/>
      <c r="Y167" s="229"/>
      <c r="Z167" s="229"/>
      <c r="AA167" s="229"/>
      <c r="AB167" s="229"/>
      <c r="AH167" s="185"/>
    </row>
    <row r="168" spans="2:34" ht="15.75" customHeight="1">
      <c r="B168" s="185" t="str">
        <f t="shared" si="0"/>
        <v/>
      </c>
      <c r="C168" s="222" t="s">
        <v>79</v>
      </c>
      <c r="D168" s="173" t="s">
        <v>79</v>
      </c>
      <c r="E168" s="223" t="s">
        <v>79</v>
      </c>
      <c r="F168" s="223" t="s">
        <v>79</v>
      </c>
      <c r="G168" s="185" t="str">
        <f t="shared" si="1"/>
        <v/>
      </c>
      <c r="H168" s="227" t="s">
        <v>18</v>
      </c>
      <c r="I168" s="225" t="str">
        <f t="shared" si="3"/>
        <v xml:space="preserve"> </v>
      </c>
      <c r="J168" s="185" t="str">
        <f t="shared" si="2"/>
        <v xml:space="preserve"> </v>
      </c>
      <c r="L168" s="184">
        <v>57</v>
      </c>
      <c r="M168" s="222">
        <v>0</v>
      </c>
      <c r="N168" s="222">
        <v>0</v>
      </c>
      <c r="O168" s="193"/>
      <c r="P168" s="229"/>
      <c r="Q168" s="204"/>
      <c r="R168" s="204"/>
      <c r="S168" s="204"/>
      <c r="T168" s="204"/>
      <c r="U168" s="204"/>
      <c r="V168" s="204"/>
      <c r="W168" s="204"/>
      <c r="X168" s="229"/>
      <c r="Y168" s="229"/>
      <c r="Z168" s="229"/>
      <c r="AA168" s="229"/>
      <c r="AB168" s="229"/>
      <c r="AH168" s="185"/>
    </row>
    <row r="169" spans="2:34" ht="15.75" customHeight="1">
      <c r="B169" s="185" t="str">
        <f t="shared" si="0"/>
        <v/>
      </c>
      <c r="C169" s="222" t="s">
        <v>79</v>
      </c>
      <c r="D169" s="173" t="s">
        <v>79</v>
      </c>
      <c r="E169" s="223" t="s">
        <v>79</v>
      </c>
      <c r="F169" s="223" t="s">
        <v>79</v>
      </c>
      <c r="G169" s="185" t="str">
        <f t="shared" si="1"/>
        <v/>
      </c>
      <c r="H169" s="227" t="s">
        <v>18</v>
      </c>
      <c r="I169" s="225" t="str">
        <f t="shared" si="3"/>
        <v xml:space="preserve"> </v>
      </c>
      <c r="J169" s="185" t="str">
        <f t="shared" si="2"/>
        <v xml:space="preserve"> </v>
      </c>
      <c r="L169" s="184">
        <v>58</v>
      </c>
      <c r="M169" s="222">
        <v>0</v>
      </c>
      <c r="N169" s="222">
        <v>0</v>
      </c>
      <c r="O169" s="193"/>
      <c r="P169" s="229"/>
      <c r="Q169" s="204"/>
      <c r="R169" s="204"/>
      <c r="S169" s="204"/>
      <c r="T169" s="204"/>
      <c r="U169" s="204"/>
      <c r="V169" s="204"/>
      <c r="W169" s="204"/>
      <c r="X169" s="229"/>
      <c r="Y169" s="229"/>
      <c r="Z169" s="229"/>
      <c r="AA169" s="229"/>
      <c r="AB169" s="229"/>
      <c r="AH169" s="185"/>
    </row>
    <row r="170" spans="2:34" ht="15.75" customHeight="1">
      <c r="B170" s="185" t="str">
        <f t="shared" si="0"/>
        <v/>
      </c>
      <c r="C170" s="222" t="s">
        <v>79</v>
      </c>
      <c r="D170" s="173" t="s">
        <v>79</v>
      </c>
      <c r="E170" s="223" t="s">
        <v>79</v>
      </c>
      <c r="F170" s="223" t="s">
        <v>79</v>
      </c>
      <c r="G170" s="185" t="str">
        <f t="shared" si="1"/>
        <v/>
      </c>
      <c r="H170" s="227" t="s">
        <v>18</v>
      </c>
      <c r="I170" s="225" t="str">
        <f t="shared" si="3"/>
        <v xml:space="preserve"> </v>
      </c>
      <c r="J170" s="185" t="str">
        <f t="shared" si="2"/>
        <v xml:space="preserve"> </v>
      </c>
      <c r="L170" s="184">
        <v>59</v>
      </c>
      <c r="M170" s="222">
        <v>0</v>
      </c>
      <c r="N170" s="222">
        <v>0</v>
      </c>
      <c r="O170" s="193"/>
      <c r="P170" s="229"/>
      <c r="Q170" s="204"/>
      <c r="R170" s="204"/>
      <c r="S170" s="204"/>
      <c r="T170" s="204"/>
      <c r="U170" s="204"/>
      <c r="V170" s="204"/>
      <c r="W170" s="204"/>
      <c r="X170" s="229"/>
      <c r="Y170" s="229"/>
      <c r="Z170" s="229"/>
      <c r="AA170" s="229"/>
      <c r="AB170" s="229"/>
      <c r="AH170" s="173"/>
    </row>
    <row r="171" spans="2:34" ht="15.75" customHeight="1">
      <c r="B171" s="185" t="str">
        <f t="shared" si="0"/>
        <v/>
      </c>
      <c r="C171" s="222" t="s">
        <v>79</v>
      </c>
      <c r="D171" s="173" t="s">
        <v>79</v>
      </c>
      <c r="E171" s="223" t="s">
        <v>79</v>
      </c>
      <c r="F171" s="223" t="s">
        <v>79</v>
      </c>
      <c r="G171" s="185" t="str">
        <f t="shared" si="1"/>
        <v/>
      </c>
      <c r="H171" s="227" t="s">
        <v>18</v>
      </c>
      <c r="I171" s="225" t="str">
        <f t="shared" si="3"/>
        <v xml:space="preserve"> </v>
      </c>
      <c r="J171" s="185" t="str">
        <f t="shared" si="2"/>
        <v xml:space="preserve"> </v>
      </c>
      <c r="L171" s="184">
        <v>60</v>
      </c>
      <c r="M171" s="222">
        <v>0</v>
      </c>
      <c r="N171" s="222">
        <v>0</v>
      </c>
      <c r="O171" s="193"/>
      <c r="P171" s="229"/>
      <c r="Q171" s="204"/>
      <c r="R171" s="204"/>
      <c r="S171" s="204"/>
      <c r="T171" s="204"/>
      <c r="U171" s="204"/>
      <c r="V171" s="204"/>
      <c r="W171" s="204"/>
      <c r="X171" s="229"/>
      <c r="Y171" s="229"/>
      <c r="Z171" s="229"/>
      <c r="AA171" s="229"/>
      <c r="AB171" s="229"/>
      <c r="AH171" s="173"/>
    </row>
    <row r="172" spans="2:34" ht="15.75" customHeight="1">
      <c r="B172" s="185" t="str">
        <f t="shared" si="0"/>
        <v/>
      </c>
      <c r="C172" s="222" t="s">
        <v>79</v>
      </c>
      <c r="D172" s="173" t="s">
        <v>79</v>
      </c>
      <c r="E172" s="223" t="s">
        <v>79</v>
      </c>
      <c r="F172" s="223" t="s">
        <v>79</v>
      </c>
      <c r="G172" s="185" t="str">
        <f t="shared" si="1"/>
        <v/>
      </c>
      <c r="H172" s="227" t="s">
        <v>18</v>
      </c>
      <c r="I172" s="225" t="str">
        <f t="shared" si="3"/>
        <v xml:space="preserve"> </v>
      </c>
      <c r="J172" s="185" t="str">
        <f t="shared" si="2"/>
        <v xml:space="preserve"> </v>
      </c>
      <c r="L172" s="184">
        <v>61</v>
      </c>
      <c r="M172" s="222">
        <v>0</v>
      </c>
      <c r="N172" s="222">
        <v>0</v>
      </c>
      <c r="O172" s="193"/>
      <c r="P172" s="229"/>
      <c r="Q172" s="204"/>
      <c r="R172" s="204"/>
      <c r="S172" s="204"/>
      <c r="T172" s="204"/>
      <c r="U172" s="204"/>
      <c r="V172" s="204"/>
      <c r="W172" s="204"/>
      <c r="X172" s="229"/>
      <c r="Y172" s="229"/>
      <c r="Z172" s="229"/>
      <c r="AA172" s="229"/>
      <c r="AB172" s="229"/>
      <c r="AH172" s="173"/>
    </row>
    <row r="173" spans="2:34" ht="15.75" customHeight="1">
      <c r="B173" s="185" t="str">
        <f t="shared" si="0"/>
        <v/>
      </c>
      <c r="C173" s="222" t="s">
        <v>79</v>
      </c>
      <c r="D173" s="173" t="s">
        <v>79</v>
      </c>
      <c r="E173" s="223" t="s">
        <v>79</v>
      </c>
      <c r="F173" s="223" t="s">
        <v>79</v>
      </c>
      <c r="G173" s="185" t="str">
        <f t="shared" si="1"/>
        <v/>
      </c>
      <c r="H173" s="227" t="s">
        <v>18</v>
      </c>
      <c r="I173" s="225" t="str">
        <f t="shared" si="3"/>
        <v xml:space="preserve"> </v>
      </c>
      <c r="J173" s="185" t="str">
        <f t="shared" si="2"/>
        <v xml:space="preserve"> </v>
      </c>
      <c r="L173" s="184">
        <v>62</v>
      </c>
      <c r="M173" s="222">
        <v>0</v>
      </c>
      <c r="N173" s="222">
        <v>0</v>
      </c>
      <c r="O173" s="193"/>
      <c r="P173" s="229"/>
      <c r="Q173" s="204"/>
      <c r="R173" s="204"/>
      <c r="S173" s="204"/>
      <c r="T173" s="204"/>
      <c r="U173" s="204"/>
      <c r="V173" s="204"/>
      <c r="W173" s="204"/>
      <c r="X173" s="229"/>
      <c r="Y173" s="229"/>
      <c r="Z173" s="229"/>
      <c r="AA173" s="229"/>
      <c r="AB173" s="229"/>
      <c r="AH173" s="173"/>
    </row>
    <row r="174" spans="2:34" ht="15.75" customHeight="1">
      <c r="B174" s="185" t="str">
        <f t="shared" si="0"/>
        <v/>
      </c>
      <c r="C174" s="222" t="s">
        <v>79</v>
      </c>
      <c r="D174" s="173" t="s">
        <v>79</v>
      </c>
      <c r="E174" s="223" t="s">
        <v>79</v>
      </c>
      <c r="F174" s="223" t="s">
        <v>79</v>
      </c>
      <c r="G174" s="185" t="str">
        <f t="shared" si="1"/>
        <v/>
      </c>
      <c r="H174" s="227" t="s">
        <v>18</v>
      </c>
      <c r="I174" s="225" t="str">
        <f t="shared" si="3"/>
        <v xml:space="preserve"> </v>
      </c>
      <c r="J174" s="185" t="str">
        <f t="shared" si="2"/>
        <v xml:space="preserve"> </v>
      </c>
      <c r="L174" s="184">
        <v>63</v>
      </c>
      <c r="M174" s="222">
        <v>0</v>
      </c>
      <c r="N174" s="222">
        <v>0</v>
      </c>
      <c r="O174" s="193"/>
      <c r="P174" s="229"/>
      <c r="Q174" s="204"/>
      <c r="R174" s="204"/>
      <c r="S174" s="204"/>
      <c r="T174" s="204"/>
      <c r="U174" s="204"/>
      <c r="V174" s="204"/>
      <c r="W174" s="204"/>
      <c r="X174" s="229"/>
      <c r="Y174" s="229"/>
      <c r="Z174" s="229"/>
      <c r="AA174" s="229"/>
      <c r="AB174" s="229"/>
      <c r="AH174" s="173"/>
    </row>
    <row r="175" spans="2:34" ht="15.75" customHeight="1">
      <c r="B175" s="185" t="str">
        <f t="shared" si="0"/>
        <v/>
      </c>
      <c r="C175" s="222" t="s">
        <v>79</v>
      </c>
      <c r="D175" s="173" t="s">
        <v>79</v>
      </c>
      <c r="E175" s="223" t="s">
        <v>79</v>
      </c>
      <c r="F175" s="223" t="s">
        <v>79</v>
      </c>
      <c r="G175" s="185" t="str">
        <f t="shared" si="1"/>
        <v/>
      </c>
      <c r="H175" s="227" t="s">
        <v>18</v>
      </c>
      <c r="I175" s="225" t="str">
        <f t="shared" si="3"/>
        <v xml:space="preserve"> </v>
      </c>
      <c r="J175" s="185" t="str">
        <f t="shared" si="2"/>
        <v xml:space="preserve"> </v>
      </c>
      <c r="L175" s="184">
        <v>64</v>
      </c>
      <c r="M175" s="222">
        <v>0</v>
      </c>
      <c r="N175" s="222">
        <v>0</v>
      </c>
      <c r="O175" s="193"/>
      <c r="P175" s="229"/>
      <c r="Q175" s="204"/>
      <c r="R175" s="204"/>
      <c r="S175" s="204"/>
      <c r="T175" s="204"/>
      <c r="U175" s="204"/>
      <c r="V175" s="204"/>
      <c r="W175" s="204"/>
      <c r="X175" s="229"/>
      <c r="Y175" s="229"/>
      <c r="Z175" s="229"/>
      <c r="AA175" s="229"/>
      <c r="AB175" s="229"/>
      <c r="AH175" s="173"/>
    </row>
    <row r="176" spans="2:34" ht="15.75" customHeight="1">
      <c r="B176" s="185" t="str">
        <f t="shared" si="0"/>
        <v/>
      </c>
      <c r="C176" s="222" t="s">
        <v>79</v>
      </c>
      <c r="D176" s="173" t="s">
        <v>79</v>
      </c>
      <c r="E176" s="223" t="s">
        <v>79</v>
      </c>
      <c r="F176" s="223" t="s">
        <v>79</v>
      </c>
      <c r="G176" s="185" t="str">
        <f t="shared" si="1"/>
        <v/>
      </c>
      <c r="H176" s="227" t="s">
        <v>18</v>
      </c>
      <c r="I176" s="225" t="str">
        <f t="shared" si="3"/>
        <v xml:space="preserve"> </v>
      </c>
      <c r="J176" s="185" t="str">
        <f t="shared" si="2"/>
        <v xml:space="preserve"> </v>
      </c>
      <c r="L176" s="184">
        <v>65</v>
      </c>
      <c r="M176" s="222">
        <v>0</v>
      </c>
      <c r="N176" s="222">
        <v>0</v>
      </c>
      <c r="O176" s="193"/>
      <c r="P176" s="229"/>
      <c r="Q176" s="204"/>
      <c r="R176" s="204"/>
      <c r="S176" s="204"/>
      <c r="T176" s="204"/>
      <c r="U176" s="204"/>
      <c r="V176" s="204"/>
      <c r="W176" s="204"/>
      <c r="X176" s="229"/>
      <c r="Y176" s="229"/>
      <c r="Z176" s="229"/>
      <c r="AA176" s="229"/>
      <c r="AB176" s="229"/>
      <c r="AH176" s="173"/>
    </row>
    <row r="177" spans="2:34" ht="15.75" customHeight="1">
      <c r="B177" s="185" t="str">
        <f t="shared" ref="B177:B221" si="4">IF(C177=" ","",IF(C177=$L$9,B176,B176+1))</f>
        <v/>
      </c>
      <c r="C177" s="222" t="s">
        <v>79</v>
      </c>
      <c r="D177" s="173" t="s">
        <v>79</v>
      </c>
      <c r="E177" s="223" t="s">
        <v>79</v>
      </c>
      <c r="F177" s="223" t="s">
        <v>79</v>
      </c>
      <c r="G177" s="185" t="str">
        <f t="shared" ref="G177:G221" si="5">IF(M177&gt;0,0,IF(N177&gt;0,1,""))</f>
        <v/>
      </c>
      <c r="H177" s="227" t="s">
        <v>18</v>
      </c>
      <c r="I177" s="225" t="str">
        <f t="shared" si="3"/>
        <v xml:space="preserve"> </v>
      </c>
      <c r="J177" s="185" t="str">
        <f t="shared" ref="J177:J221" si="6">IF(AND(M177&gt;0,M177&lt;999),M177,IF(AND(N177&gt;0,N177&lt;999),N177," "))</f>
        <v xml:space="preserve"> </v>
      </c>
      <c r="L177" s="184">
        <v>66</v>
      </c>
      <c r="M177" s="222">
        <v>0</v>
      </c>
      <c r="N177" s="222">
        <v>0</v>
      </c>
      <c r="O177" s="193"/>
      <c r="P177" s="229"/>
      <c r="Q177" s="204"/>
      <c r="R177" s="204"/>
      <c r="S177" s="204"/>
      <c r="T177" s="204"/>
      <c r="U177" s="204"/>
      <c r="V177" s="204"/>
      <c r="W177" s="204"/>
      <c r="X177" s="229"/>
      <c r="Y177" s="229"/>
      <c r="Z177" s="229"/>
      <c r="AA177" s="229"/>
      <c r="AB177" s="229"/>
      <c r="AH177" s="173"/>
    </row>
    <row r="178" spans="2:34" ht="15.75" customHeight="1">
      <c r="B178" s="185" t="str">
        <f t="shared" si="4"/>
        <v/>
      </c>
      <c r="C178" s="222" t="s">
        <v>79</v>
      </c>
      <c r="D178" s="173" t="s">
        <v>79</v>
      </c>
      <c r="E178" s="223" t="s">
        <v>79</v>
      </c>
      <c r="F178" s="223" t="s">
        <v>79</v>
      </c>
      <c r="G178" s="185" t="str">
        <f t="shared" si="5"/>
        <v/>
      </c>
      <c r="H178" s="227" t="s">
        <v>18</v>
      </c>
      <c r="I178" s="225" t="str">
        <f t="shared" si="3"/>
        <v xml:space="preserve"> </v>
      </c>
      <c r="J178" s="185" t="str">
        <f t="shared" si="6"/>
        <v xml:space="preserve"> </v>
      </c>
      <c r="L178" s="184">
        <v>67</v>
      </c>
      <c r="M178" s="222">
        <v>0</v>
      </c>
      <c r="N178" s="222">
        <v>0</v>
      </c>
      <c r="O178" s="193"/>
      <c r="P178" s="229"/>
      <c r="Q178" s="204"/>
      <c r="R178" s="204"/>
      <c r="S178" s="204"/>
      <c r="T178" s="204"/>
      <c r="U178" s="204"/>
      <c r="V178" s="204"/>
      <c r="W178" s="204"/>
      <c r="X178" s="229"/>
      <c r="Y178" s="229"/>
      <c r="Z178" s="229"/>
      <c r="AA178" s="229"/>
      <c r="AB178" s="229"/>
      <c r="AH178" s="173"/>
    </row>
    <row r="179" spans="2:34" ht="15.75" customHeight="1">
      <c r="B179" s="185" t="str">
        <f t="shared" si="4"/>
        <v/>
      </c>
      <c r="C179" s="222" t="s">
        <v>79</v>
      </c>
      <c r="D179" s="173" t="s">
        <v>79</v>
      </c>
      <c r="E179" s="223" t="s">
        <v>79</v>
      </c>
      <c r="F179" s="223" t="s">
        <v>79</v>
      </c>
      <c r="G179" s="185" t="str">
        <f t="shared" si="5"/>
        <v/>
      </c>
      <c r="H179" s="227" t="s">
        <v>18</v>
      </c>
      <c r="I179" s="225" t="str">
        <f t="shared" si="3"/>
        <v xml:space="preserve"> </v>
      </c>
      <c r="J179" s="185" t="str">
        <f t="shared" si="6"/>
        <v xml:space="preserve"> </v>
      </c>
      <c r="L179" s="184">
        <v>68</v>
      </c>
      <c r="M179" s="222">
        <v>0</v>
      </c>
      <c r="N179" s="222">
        <v>0</v>
      </c>
      <c r="O179" s="193"/>
      <c r="P179" s="229"/>
      <c r="Q179" s="204"/>
      <c r="R179" s="204"/>
      <c r="S179" s="204"/>
      <c r="T179" s="204"/>
      <c r="U179" s="204"/>
      <c r="V179" s="204"/>
      <c r="W179" s="204"/>
      <c r="X179" s="229"/>
      <c r="Y179" s="229"/>
      <c r="Z179" s="229"/>
      <c r="AA179" s="229"/>
      <c r="AB179" s="229"/>
      <c r="AH179" s="173"/>
    </row>
    <row r="180" spans="2:34" ht="15.75" customHeight="1">
      <c r="B180" s="185" t="str">
        <f t="shared" si="4"/>
        <v/>
      </c>
      <c r="C180" s="222" t="s">
        <v>79</v>
      </c>
      <c r="D180" s="173" t="s">
        <v>79</v>
      </c>
      <c r="E180" s="223" t="s">
        <v>79</v>
      </c>
      <c r="F180" s="223" t="s">
        <v>79</v>
      </c>
      <c r="G180" s="185" t="str">
        <f t="shared" si="5"/>
        <v/>
      </c>
      <c r="H180" s="227" t="s">
        <v>18</v>
      </c>
      <c r="I180" s="225" t="str">
        <f t="shared" si="3"/>
        <v xml:space="preserve"> </v>
      </c>
      <c r="J180" s="185" t="str">
        <f t="shared" si="6"/>
        <v xml:space="preserve"> </v>
      </c>
      <c r="L180" s="184">
        <v>69</v>
      </c>
      <c r="M180" s="222">
        <v>0</v>
      </c>
      <c r="N180" s="222">
        <v>0</v>
      </c>
      <c r="O180" s="193"/>
      <c r="P180" s="229"/>
      <c r="Q180" s="204"/>
      <c r="R180" s="204"/>
      <c r="S180" s="204"/>
      <c r="T180" s="204"/>
      <c r="U180" s="204"/>
      <c r="V180" s="204"/>
      <c r="W180" s="204"/>
      <c r="X180" s="229"/>
      <c r="Y180" s="229"/>
      <c r="Z180" s="229"/>
      <c r="AA180" s="229"/>
      <c r="AB180" s="229"/>
      <c r="AH180" s="173"/>
    </row>
    <row r="181" spans="2:34" ht="15.75" customHeight="1">
      <c r="B181" s="185" t="str">
        <f t="shared" si="4"/>
        <v/>
      </c>
      <c r="C181" s="222" t="s">
        <v>79</v>
      </c>
      <c r="D181" s="173" t="s">
        <v>79</v>
      </c>
      <c r="E181" s="223" t="s">
        <v>79</v>
      </c>
      <c r="F181" s="223" t="s">
        <v>79</v>
      </c>
      <c r="G181" s="185" t="str">
        <f t="shared" si="5"/>
        <v/>
      </c>
      <c r="H181" s="227" t="s">
        <v>18</v>
      </c>
      <c r="I181" s="225" t="str">
        <f t="shared" si="3"/>
        <v xml:space="preserve"> </v>
      </c>
      <c r="J181" s="185" t="str">
        <f t="shared" si="6"/>
        <v xml:space="preserve"> </v>
      </c>
      <c r="L181" s="184">
        <v>70</v>
      </c>
      <c r="M181" s="222">
        <v>0</v>
      </c>
      <c r="N181" s="222">
        <v>0</v>
      </c>
      <c r="O181" s="193"/>
      <c r="P181" s="229"/>
      <c r="Q181" s="204"/>
      <c r="R181" s="204"/>
      <c r="S181" s="204"/>
      <c r="T181" s="204"/>
      <c r="U181" s="204"/>
      <c r="V181" s="204"/>
      <c r="W181" s="204"/>
      <c r="X181" s="229"/>
      <c r="Y181" s="229"/>
      <c r="Z181" s="229"/>
      <c r="AA181" s="229"/>
      <c r="AB181" s="229"/>
      <c r="AH181" s="173"/>
    </row>
    <row r="182" spans="2:34" ht="15.75" customHeight="1">
      <c r="B182" s="185" t="str">
        <f t="shared" si="4"/>
        <v/>
      </c>
      <c r="C182" s="222" t="s">
        <v>79</v>
      </c>
      <c r="D182" s="173" t="s">
        <v>79</v>
      </c>
      <c r="E182" s="223" t="s">
        <v>79</v>
      </c>
      <c r="F182" s="223" t="s">
        <v>79</v>
      </c>
      <c r="G182" s="185" t="str">
        <f t="shared" si="5"/>
        <v/>
      </c>
      <c r="H182" s="227" t="s">
        <v>18</v>
      </c>
      <c r="I182" s="225" t="str">
        <f t="shared" si="3"/>
        <v xml:space="preserve"> </v>
      </c>
      <c r="J182" s="185" t="str">
        <f t="shared" si="6"/>
        <v xml:space="preserve"> </v>
      </c>
      <c r="L182" s="184">
        <v>71</v>
      </c>
      <c r="M182" s="222">
        <v>0</v>
      </c>
      <c r="N182" s="222">
        <v>0</v>
      </c>
      <c r="O182" s="193"/>
      <c r="P182" s="229"/>
      <c r="Q182" s="204"/>
      <c r="R182" s="204"/>
      <c r="S182" s="204"/>
      <c r="T182" s="204"/>
      <c r="U182" s="204"/>
      <c r="V182" s="204"/>
      <c r="W182" s="204"/>
      <c r="X182" s="229"/>
      <c r="Y182" s="229"/>
      <c r="Z182" s="229"/>
      <c r="AA182" s="229"/>
      <c r="AB182" s="229"/>
      <c r="AH182" s="173"/>
    </row>
    <row r="183" spans="2:34" ht="15.75" customHeight="1">
      <c r="B183" s="185" t="str">
        <f t="shared" si="4"/>
        <v/>
      </c>
      <c r="C183" s="222" t="s">
        <v>79</v>
      </c>
      <c r="D183" s="173" t="s">
        <v>79</v>
      </c>
      <c r="E183" s="223" t="s">
        <v>79</v>
      </c>
      <c r="F183" s="223" t="s">
        <v>79</v>
      </c>
      <c r="G183" s="185" t="str">
        <f t="shared" si="5"/>
        <v/>
      </c>
      <c r="H183" s="227" t="s">
        <v>18</v>
      </c>
      <c r="I183" s="225" t="str">
        <f t="shared" si="3"/>
        <v xml:space="preserve"> </v>
      </c>
      <c r="J183" s="185" t="str">
        <f t="shared" si="6"/>
        <v xml:space="preserve"> </v>
      </c>
      <c r="L183" s="184">
        <v>72</v>
      </c>
      <c r="M183" s="222">
        <v>0</v>
      </c>
      <c r="N183" s="222">
        <v>0</v>
      </c>
      <c r="O183" s="193"/>
      <c r="P183" s="229"/>
      <c r="Q183" s="204"/>
      <c r="R183" s="204"/>
      <c r="S183" s="204"/>
      <c r="T183" s="204"/>
      <c r="U183" s="204"/>
      <c r="V183" s="204"/>
      <c r="W183" s="204"/>
      <c r="X183" s="229"/>
      <c r="Y183" s="229"/>
      <c r="Z183" s="229"/>
      <c r="AA183" s="229"/>
      <c r="AB183" s="229"/>
      <c r="AH183" s="173"/>
    </row>
    <row r="184" spans="2:34" ht="15.75" customHeight="1">
      <c r="B184" s="185" t="str">
        <f t="shared" si="4"/>
        <v/>
      </c>
      <c r="C184" s="222" t="s">
        <v>79</v>
      </c>
      <c r="D184" s="173" t="s">
        <v>79</v>
      </c>
      <c r="E184" s="223" t="s">
        <v>79</v>
      </c>
      <c r="F184" s="223" t="s">
        <v>79</v>
      </c>
      <c r="G184" s="185" t="str">
        <f t="shared" si="5"/>
        <v/>
      </c>
      <c r="H184" s="227" t="s">
        <v>18</v>
      </c>
      <c r="I184" s="225" t="str">
        <f t="shared" si="3"/>
        <v xml:space="preserve"> </v>
      </c>
      <c r="J184" s="185" t="str">
        <f t="shared" si="6"/>
        <v xml:space="preserve"> </v>
      </c>
      <c r="L184" s="184">
        <v>73</v>
      </c>
      <c r="M184" s="222">
        <v>0</v>
      </c>
      <c r="N184" s="222">
        <v>0</v>
      </c>
      <c r="O184" s="193"/>
      <c r="P184" s="229"/>
      <c r="Q184" s="204"/>
      <c r="R184" s="204"/>
      <c r="S184" s="204"/>
      <c r="T184" s="204"/>
      <c r="U184" s="204"/>
      <c r="V184" s="204"/>
      <c r="W184" s="204"/>
      <c r="X184" s="229"/>
      <c r="Y184" s="229"/>
      <c r="Z184" s="229"/>
      <c r="AA184" s="229"/>
      <c r="AB184" s="229"/>
      <c r="AH184" s="173"/>
    </row>
    <row r="185" spans="2:34" ht="15.75" customHeight="1">
      <c r="B185" s="185" t="str">
        <f t="shared" si="4"/>
        <v/>
      </c>
      <c r="C185" s="222" t="s">
        <v>79</v>
      </c>
      <c r="D185" s="173" t="s">
        <v>79</v>
      </c>
      <c r="E185" s="223" t="s">
        <v>79</v>
      </c>
      <c r="F185" s="223" t="s">
        <v>79</v>
      </c>
      <c r="G185" s="185" t="str">
        <f t="shared" si="5"/>
        <v/>
      </c>
      <c r="H185" s="227" t="s">
        <v>18</v>
      </c>
      <c r="I185" s="225" t="str">
        <f t="shared" si="3"/>
        <v xml:space="preserve"> </v>
      </c>
      <c r="J185" s="185" t="str">
        <f t="shared" si="6"/>
        <v xml:space="preserve"> </v>
      </c>
      <c r="L185" s="184">
        <v>74</v>
      </c>
      <c r="M185" s="222">
        <v>0</v>
      </c>
      <c r="N185" s="222">
        <v>0</v>
      </c>
      <c r="O185" s="193"/>
      <c r="P185" s="229"/>
      <c r="Q185" s="204"/>
      <c r="R185" s="204"/>
      <c r="S185" s="204"/>
      <c r="T185" s="204"/>
      <c r="U185" s="204"/>
      <c r="V185" s="204"/>
      <c r="W185" s="204"/>
      <c r="X185" s="229"/>
      <c r="Y185" s="229"/>
      <c r="Z185" s="229"/>
      <c r="AA185" s="229"/>
      <c r="AB185" s="229"/>
      <c r="AH185" s="173"/>
    </row>
    <row r="186" spans="2:34" ht="15.75" customHeight="1">
      <c r="B186" s="185" t="str">
        <f t="shared" si="4"/>
        <v/>
      </c>
      <c r="C186" s="222" t="s">
        <v>79</v>
      </c>
      <c r="D186" s="173" t="s">
        <v>79</v>
      </c>
      <c r="E186" s="223" t="s">
        <v>79</v>
      </c>
      <c r="F186" s="223" t="s">
        <v>79</v>
      </c>
      <c r="G186" s="185" t="str">
        <f t="shared" si="5"/>
        <v/>
      </c>
      <c r="H186" s="227" t="s">
        <v>18</v>
      </c>
      <c r="I186" s="225" t="str">
        <f t="shared" si="3"/>
        <v xml:space="preserve"> </v>
      </c>
      <c r="J186" s="185" t="str">
        <f t="shared" si="6"/>
        <v xml:space="preserve"> </v>
      </c>
      <c r="L186" s="184">
        <v>75</v>
      </c>
      <c r="M186" s="222">
        <v>0</v>
      </c>
      <c r="N186" s="222">
        <v>0</v>
      </c>
      <c r="O186" s="193"/>
      <c r="P186" s="229"/>
      <c r="Q186" s="204"/>
      <c r="R186" s="204"/>
      <c r="S186" s="204"/>
      <c r="T186" s="204"/>
      <c r="U186" s="204"/>
      <c r="V186" s="204"/>
      <c r="W186" s="204"/>
      <c r="X186" s="229"/>
      <c r="Y186" s="229"/>
      <c r="Z186" s="229"/>
      <c r="AA186" s="229"/>
      <c r="AB186" s="229"/>
      <c r="AH186" s="173"/>
    </row>
    <row r="187" spans="2:34" ht="15.75" customHeight="1">
      <c r="B187" s="185" t="str">
        <f t="shared" si="4"/>
        <v/>
      </c>
      <c r="C187" s="222" t="s">
        <v>79</v>
      </c>
      <c r="D187" s="173" t="s">
        <v>79</v>
      </c>
      <c r="E187" s="223" t="s">
        <v>79</v>
      </c>
      <c r="F187" s="223" t="s">
        <v>79</v>
      </c>
      <c r="G187" s="185" t="str">
        <f t="shared" si="5"/>
        <v/>
      </c>
      <c r="H187" s="227" t="s">
        <v>18</v>
      </c>
      <c r="I187" s="225" t="str">
        <f t="shared" si="3"/>
        <v xml:space="preserve"> </v>
      </c>
      <c r="J187" s="185" t="str">
        <f t="shared" si="6"/>
        <v xml:space="preserve"> </v>
      </c>
      <c r="L187" s="184">
        <v>76</v>
      </c>
      <c r="M187" s="222">
        <v>0</v>
      </c>
      <c r="N187" s="222">
        <v>0</v>
      </c>
      <c r="O187" s="193"/>
      <c r="P187" s="229"/>
      <c r="Q187" s="204"/>
      <c r="R187" s="204"/>
      <c r="S187" s="204"/>
      <c r="T187" s="204"/>
      <c r="U187" s="204"/>
      <c r="V187" s="204"/>
      <c r="W187" s="204"/>
      <c r="X187" s="229"/>
      <c r="Y187" s="229"/>
      <c r="Z187" s="229"/>
      <c r="AA187" s="229"/>
      <c r="AB187" s="229"/>
      <c r="AH187" s="173"/>
    </row>
    <row r="188" spans="2:34" ht="15.75" customHeight="1">
      <c r="B188" s="185" t="str">
        <f t="shared" si="4"/>
        <v/>
      </c>
      <c r="C188" s="222" t="s">
        <v>79</v>
      </c>
      <c r="D188" s="173" t="s">
        <v>79</v>
      </c>
      <c r="E188" s="223" t="s">
        <v>79</v>
      </c>
      <c r="F188" s="223" t="s">
        <v>79</v>
      </c>
      <c r="G188" s="185" t="str">
        <f t="shared" si="5"/>
        <v/>
      </c>
      <c r="H188" s="227" t="s">
        <v>18</v>
      </c>
      <c r="I188" s="225" t="str">
        <f t="shared" si="3"/>
        <v xml:space="preserve"> </v>
      </c>
      <c r="J188" s="185" t="str">
        <f t="shared" si="6"/>
        <v xml:space="preserve"> </v>
      </c>
      <c r="L188" s="184">
        <v>77</v>
      </c>
      <c r="M188" s="222">
        <v>0</v>
      </c>
      <c r="N188" s="222">
        <v>0</v>
      </c>
      <c r="O188" s="193"/>
      <c r="P188" s="229"/>
      <c r="Q188" s="204"/>
      <c r="R188" s="204"/>
      <c r="S188" s="204"/>
      <c r="T188" s="204"/>
      <c r="U188" s="204"/>
      <c r="V188" s="204"/>
      <c r="W188" s="204"/>
      <c r="X188" s="229"/>
      <c r="Y188" s="229"/>
      <c r="Z188" s="229"/>
      <c r="AA188" s="229"/>
      <c r="AB188" s="229"/>
      <c r="AH188" s="173"/>
    </row>
    <row r="189" spans="2:34" ht="15.75" customHeight="1">
      <c r="B189" s="185" t="str">
        <f t="shared" si="4"/>
        <v/>
      </c>
      <c r="C189" s="222" t="s">
        <v>79</v>
      </c>
      <c r="D189" s="173" t="s">
        <v>79</v>
      </c>
      <c r="E189" s="223" t="s">
        <v>79</v>
      </c>
      <c r="F189" s="223" t="s">
        <v>79</v>
      </c>
      <c r="G189" s="185" t="str">
        <f t="shared" si="5"/>
        <v/>
      </c>
      <c r="H189" s="227" t="s">
        <v>18</v>
      </c>
      <c r="I189" s="225" t="str">
        <f t="shared" si="3"/>
        <v xml:space="preserve"> </v>
      </c>
      <c r="J189" s="185" t="str">
        <f t="shared" si="6"/>
        <v xml:space="preserve"> </v>
      </c>
      <c r="L189" s="184">
        <v>78</v>
      </c>
      <c r="M189" s="222">
        <v>0</v>
      </c>
      <c r="N189" s="222">
        <v>0</v>
      </c>
      <c r="O189" s="193"/>
      <c r="P189" s="229"/>
      <c r="Q189" s="204"/>
      <c r="R189" s="204"/>
      <c r="S189" s="204"/>
      <c r="T189" s="204"/>
      <c r="U189" s="204"/>
      <c r="V189" s="204"/>
      <c r="W189" s="204"/>
      <c r="X189" s="229"/>
      <c r="Y189" s="229"/>
      <c r="Z189" s="229"/>
      <c r="AA189" s="229"/>
      <c r="AB189" s="229"/>
      <c r="AH189" s="173"/>
    </row>
    <row r="190" spans="2:34" ht="15.75" customHeight="1">
      <c r="B190" s="185" t="str">
        <f t="shared" si="4"/>
        <v/>
      </c>
      <c r="C190" s="222" t="s">
        <v>79</v>
      </c>
      <c r="D190" s="173" t="s">
        <v>79</v>
      </c>
      <c r="E190" s="223" t="s">
        <v>79</v>
      </c>
      <c r="F190" s="223" t="s">
        <v>79</v>
      </c>
      <c r="G190" s="185" t="str">
        <f t="shared" si="5"/>
        <v/>
      </c>
      <c r="H190" s="227" t="s">
        <v>18</v>
      </c>
      <c r="I190" s="225" t="str">
        <f t="shared" si="3"/>
        <v xml:space="preserve"> </v>
      </c>
      <c r="J190" s="185" t="str">
        <f t="shared" si="6"/>
        <v xml:space="preserve"> </v>
      </c>
      <c r="L190" s="184">
        <v>79</v>
      </c>
      <c r="M190" s="222">
        <v>0</v>
      </c>
      <c r="N190" s="222">
        <v>0</v>
      </c>
      <c r="O190" s="193"/>
      <c r="P190" s="229"/>
      <c r="Q190" s="204"/>
      <c r="R190" s="204"/>
      <c r="S190" s="204"/>
      <c r="T190" s="204"/>
      <c r="U190" s="204"/>
      <c r="V190" s="204"/>
      <c r="W190" s="204"/>
      <c r="X190" s="229"/>
      <c r="Y190" s="229"/>
      <c r="Z190" s="229"/>
      <c r="AA190" s="229"/>
      <c r="AB190" s="229"/>
      <c r="AH190" s="173"/>
    </row>
    <row r="191" spans="2:34" ht="15.75" customHeight="1">
      <c r="B191" s="185" t="str">
        <f t="shared" si="4"/>
        <v/>
      </c>
      <c r="C191" s="222" t="s">
        <v>79</v>
      </c>
      <c r="D191" s="173" t="s">
        <v>79</v>
      </c>
      <c r="E191" s="223" t="s">
        <v>79</v>
      </c>
      <c r="F191" s="223" t="s">
        <v>79</v>
      </c>
      <c r="G191" s="185" t="str">
        <f t="shared" si="5"/>
        <v/>
      </c>
      <c r="H191" s="227" t="s">
        <v>18</v>
      </c>
      <c r="I191" s="225" t="str">
        <f t="shared" si="3"/>
        <v xml:space="preserve"> </v>
      </c>
      <c r="J191" s="185" t="str">
        <f t="shared" si="6"/>
        <v xml:space="preserve"> </v>
      </c>
      <c r="L191" s="184">
        <v>80</v>
      </c>
      <c r="M191" s="222">
        <v>0</v>
      </c>
      <c r="N191" s="222">
        <v>0</v>
      </c>
      <c r="O191" s="193"/>
      <c r="P191" s="229"/>
      <c r="Q191" s="204"/>
      <c r="R191" s="204"/>
      <c r="S191" s="204"/>
      <c r="T191" s="204"/>
      <c r="U191" s="204"/>
      <c r="V191" s="204"/>
      <c r="W191" s="204"/>
      <c r="X191" s="229"/>
      <c r="Y191" s="229"/>
      <c r="Z191" s="229"/>
      <c r="AA191" s="229"/>
      <c r="AB191" s="229"/>
      <c r="AH191" s="173"/>
    </row>
    <row r="192" spans="2:34" ht="15.75" customHeight="1">
      <c r="B192" s="185" t="str">
        <f t="shared" si="4"/>
        <v/>
      </c>
      <c r="C192" s="222" t="s">
        <v>79</v>
      </c>
      <c r="D192" s="173" t="s">
        <v>79</v>
      </c>
      <c r="E192" s="223" t="s">
        <v>79</v>
      </c>
      <c r="F192" s="223" t="s">
        <v>79</v>
      </c>
      <c r="G192" s="185" t="str">
        <f t="shared" si="5"/>
        <v/>
      </c>
      <c r="H192" s="227" t="s">
        <v>18</v>
      </c>
      <c r="I192" s="225" t="str">
        <f t="shared" si="3"/>
        <v xml:space="preserve"> </v>
      </c>
      <c r="J192" s="185" t="str">
        <f t="shared" si="6"/>
        <v xml:space="preserve"> </v>
      </c>
      <c r="L192" s="184">
        <v>81</v>
      </c>
      <c r="M192" s="222">
        <v>0</v>
      </c>
      <c r="N192" s="222">
        <v>0</v>
      </c>
      <c r="O192" s="193"/>
      <c r="P192" s="229"/>
      <c r="Q192" s="204"/>
      <c r="R192" s="204"/>
      <c r="S192" s="204"/>
      <c r="T192" s="204"/>
      <c r="U192" s="204"/>
      <c r="V192" s="204"/>
      <c r="W192" s="204"/>
      <c r="X192" s="229"/>
      <c r="Y192" s="229"/>
      <c r="Z192" s="229"/>
      <c r="AA192" s="229"/>
      <c r="AB192" s="229"/>
      <c r="AH192" s="173"/>
    </row>
    <row r="193" spans="2:34" ht="15.75" customHeight="1">
      <c r="B193" s="185" t="str">
        <f t="shared" si="4"/>
        <v/>
      </c>
      <c r="C193" s="222" t="s">
        <v>79</v>
      </c>
      <c r="D193" s="173" t="s">
        <v>79</v>
      </c>
      <c r="E193" s="223" t="s">
        <v>79</v>
      </c>
      <c r="F193" s="223" t="s">
        <v>79</v>
      </c>
      <c r="G193" s="185" t="str">
        <f t="shared" si="5"/>
        <v/>
      </c>
      <c r="H193" s="227" t="s">
        <v>18</v>
      </c>
      <c r="I193" s="225" t="str">
        <f t="shared" si="3"/>
        <v xml:space="preserve"> </v>
      </c>
      <c r="J193" s="185" t="str">
        <f t="shared" si="6"/>
        <v xml:space="preserve"> </v>
      </c>
      <c r="L193" s="184">
        <v>82</v>
      </c>
      <c r="M193" s="222">
        <v>0</v>
      </c>
      <c r="N193" s="222">
        <v>0</v>
      </c>
      <c r="O193" s="193"/>
      <c r="P193" s="229"/>
      <c r="Q193" s="204"/>
      <c r="R193" s="204"/>
      <c r="S193" s="204"/>
      <c r="T193" s="204"/>
      <c r="U193" s="204"/>
      <c r="V193" s="204"/>
      <c r="W193" s="204"/>
      <c r="X193" s="229"/>
      <c r="Y193" s="229"/>
      <c r="Z193" s="229"/>
      <c r="AA193" s="229"/>
      <c r="AB193" s="229"/>
      <c r="AH193" s="173"/>
    </row>
    <row r="194" spans="2:34" ht="15.75" customHeight="1">
      <c r="B194" s="185" t="str">
        <f t="shared" si="4"/>
        <v/>
      </c>
      <c r="C194" s="222" t="s">
        <v>79</v>
      </c>
      <c r="D194" s="173" t="s">
        <v>79</v>
      </c>
      <c r="E194" s="223" t="s">
        <v>79</v>
      </c>
      <c r="F194" s="223" t="s">
        <v>79</v>
      </c>
      <c r="G194" s="185" t="str">
        <f t="shared" si="5"/>
        <v/>
      </c>
      <c r="H194" s="227" t="s">
        <v>18</v>
      </c>
      <c r="I194" s="225" t="str">
        <f t="shared" si="3"/>
        <v xml:space="preserve"> </v>
      </c>
      <c r="J194" s="185" t="str">
        <f t="shared" si="6"/>
        <v xml:space="preserve"> </v>
      </c>
      <c r="L194" s="184">
        <v>83</v>
      </c>
      <c r="M194" s="222">
        <v>0</v>
      </c>
      <c r="N194" s="222">
        <v>0</v>
      </c>
      <c r="O194" s="193"/>
      <c r="P194" s="229"/>
      <c r="Q194" s="204"/>
      <c r="R194" s="204"/>
      <c r="S194" s="204"/>
      <c r="T194" s="204"/>
      <c r="U194" s="204"/>
      <c r="V194" s="204"/>
      <c r="W194" s="204"/>
      <c r="X194" s="229"/>
      <c r="Y194" s="229"/>
      <c r="Z194" s="229"/>
      <c r="AA194" s="229"/>
      <c r="AB194" s="229"/>
      <c r="AH194" s="173"/>
    </row>
    <row r="195" spans="2:34" ht="15.75" customHeight="1">
      <c r="B195" s="185" t="str">
        <f t="shared" si="4"/>
        <v/>
      </c>
      <c r="C195" s="222" t="s">
        <v>79</v>
      </c>
      <c r="D195" s="173" t="s">
        <v>79</v>
      </c>
      <c r="E195" s="223" t="s">
        <v>79</v>
      </c>
      <c r="F195" s="223" t="s">
        <v>79</v>
      </c>
      <c r="G195" s="185" t="str">
        <f t="shared" si="5"/>
        <v/>
      </c>
      <c r="H195" s="227" t="s">
        <v>18</v>
      </c>
      <c r="I195" s="225" t="str">
        <f t="shared" si="3"/>
        <v xml:space="preserve"> </v>
      </c>
      <c r="J195" s="185" t="str">
        <f t="shared" si="6"/>
        <v xml:space="preserve"> </v>
      </c>
      <c r="L195" s="184">
        <v>84</v>
      </c>
      <c r="M195" s="222">
        <v>0</v>
      </c>
      <c r="N195" s="222">
        <v>0</v>
      </c>
      <c r="O195" s="193"/>
      <c r="P195" s="229"/>
      <c r="Q195" s="204"/>
      <c r="R195" s="204"/>
      <c r="S195" s="204"/>
      <c r="T195" s="204"/>
      <c r="U195" s="204"/>
      <c r="V195" s="204"/>
      <c r="W195" s="204"/>
      <c r="X195" s="229"/>
      <c r="Y195" s="229"/>
      <c r="Z195" s="229"/>
      <c r="AA195" s="229"/>
      <c r="AB195" s="229"/>
      <c r="AH195" s="173"/>
    </row>
    <row r="196" spans="2:34" ht="15.75" customHeight="1">
      <c r="B196" s="185" t="str">
        <f t="shared" si="4"/>
        <v/>
      </c>
      <c r="C196" s="222" t="s">
        <v>79</v>
      </c>
      <c r="D196" s="173" t="s">
        <v>79</v>
      </c>
      <c r="E196" s="223" t="s">
        <v>79</v>
      </c>
      <c r="F196" s="223" t="s">
        <v>79</v>
      </c>
      <c r="G196" s="185" t="str">
        <f t="shared" si="5"/>
        <v/>
      </c>
      <c r="H196" s="227" t="s">
        <v>18</v>
      </c>
      <c r="I196" s="225" t="str">
        <f t="shared" si="3"/>
        <v xml:space="preserve"> </v>
      </c>
      <c r="J196" s="185" t="str">
        <f t="shared" si="6"/>
        <v xml:space="preserve"> </v>
      </c>
      <c r="L196" s="184">
        <v>85</v>
      </c>
      <c r="M196" s="222">
        <v>0</v>
      </c>
      <c r="N196" s="222">
        <v>0</v>
      </c>
      <c r="O196" s="193"/>
      <c r="P196" s="229"/>
      <c r="Q196" s="204"/>
      <c r="R196" s="204"/>
      <c r="S196" s="204"/>
      <c r="T196" s="204"/>
      <c r="U196" s="204"/>
      <c r="V196" s="204"/>
      <c r="W196" s="204"/>
      <c r="X196" s="229"/>
      <c r="Y196" s="229"/>
      <c r="Z196" s="229"/>
      <c r="AA196" s="229"/>
      <c r="AB196" s="229"/>
      <c r="AH196" s="173"/>
    </row>
    <row r="197" spans="2:34" ht="15.75" customHeight="1">
      <c r="B197" s="185" t="str">
        <f t="shared" si="4"/>
        <v/>
      </c>
      <c r="C197" s="222" t="s">
        <v>79</v>
      </c>
      <c r="D197" s="173" t="s">
        <v>79</v>
      </c>
      <c r="E197" s="223" t="s">
        <v>79</v>
      </c>
      <c r="F197" s="223" t="s">
        <v>79</v>
      </c>
      <c r="G197" s="185" t="str">
        <f t="shared" si="5"/>
        <v/>
      </c>
      <c r="H197" s="227" t="s">
        <v>18</v>
      </c>
      <c r="I197" s="225" t="str">
        <f t="shared" si="3"/>
        <v xml:space="preserve"> </v>
      </c>
      <c r="J197" s="185" t="str">
        <f t="shared" si="6"/>
        <v xml:space="preserve"> </v>
      </c>
      <c r="L197" s="184">
        <v>86</v>
      </c>
      <c r="M197" s="222">
        <v>0</v>
      </c>
      <c r="N197" s="222">
        <v>0</v>
      </c>
      <c r="O197" s="193"/>
      <c r="P197" s="229"/>
      <c r="Q197" s="204"/>
      <c r="R197" s="204"/>
      <c r="S197" s="204"/>
      <c r="T197" s="204"/>
      <c r="U197" s="204"/>
      <c r="V197" s="204"/>
      <c r="W197" s="204"/>
      <c r="X197" s="229"/>
      <c r="Y197" s="229"/>
      <c r="Z197" s="229"/>
      <c r="AA197" s="229"/>
      <c r="AB197" s="229"/>
      <c r="AH197" s="173"/>
    </row>
    <row r="198" spans="2:34" ht="15.75" customHeight="1">
      <c r="B198" s="185" t="str">
        <f t="shared" si="4"/>
        <v/>
      </c>
      <c r="C198" s="222" t="s">
        <v>79</v>
      </c>
      <c r="D198" s="173" t="s">
        <v>79</v>
      </c>
      <c r="E198" s="223" t="s">
        <v>79</v>
      </c>
      <c r="F198" s="223" t="s">
        <v>79</v>
      </c>
      <c r="G198" s="185" t="str">
        <f t="shared" si="5"/>
        <v/>
      </c>
      <c r="H198" s="227" t="s">
        <v>18</v>
      </c>
      <c r="I198" s="225" t="str">
        <f t="shared" si="3"/>
        <v xml:space="preserve"> </v>
      </c>
      <c r="J198" s="185" t="str">
        <f t="shared" si="6"/>
        <v xml:space="preserve"> </v>
      </c>
      <c r="L198" s="184">
        <v>87</v>
      </c>
      <c r="M198" s="222">
        <v>0</v>
      </c>
      <c r="N198" s="222">
        <v>0</v>
      </c>
      <c r="O198" s="193"/>
      <c r="P198" s="229"/>
      <c r="Q198" s="204"/>
      <c r="R198" s="204"/>
      <c r="S198" s="204"/>
      <c r="T198" s="204"/>
      <c r="U198" s="204"/>
      <c r="V198" s="204"/>
      <c r="W198" s="204"/>
      <c r="X198" s="229"/>
      <c r="Y198" s="229"/>
      <c r="Z198" s="229"/>
      <c r="AA198" s="229"/>
      <c r="AB198" s="229"/>
      <c r="AH198" s="173"/>
    </row>
    <row r="199" spans="2:34" ht="15.75" customHeight="1">
      <c r="B199" s="185" t="str">
        <f t="shared" si="4"/>
        <v/>
      </c>
      <c r="C199" s="222" t="s">
        <v>79</v>
      </c>
      <c r="D199" s="173" t="s">
        <v>79</v>
      </c>
      <c r="E199" s="223" t="s">
        <v>79</v>
      </c>
      <c r="F199" s="223" t="s">
        <v>79</v>
      </c>
      <c r="G199" s="185" t="str">
        <f t="shared" si="5"/>
        <v/>
      </c>
      <c r="H199" s="227" t="s">
        <v>18</v>
      </c>
      <c r="I199" s="225" t="str">
        <f t="shared" si="3"/>
        <v xml:space="preserve"> </v>
      </c>
      <c r="J199" s="185" t="str">
        <f t="shared" si="6"/>
        <v xml:space="preserve"> </v>
      </c>
      <c r="L199" s="184">
        <v>88</v>
      </c>
      <c r="M199" s="222">
        <v>0</v>
      </c>
      <c r="N199" s="222">
        <v>0</v>
      </c>
      <c r="O199" s="193"/>
      <c r="P199" s="229"/>
      <c r="Q199" s="204"/>
      <c r="R199" s="204"/>
      <c r="S199" s="204"/>
      <c r="T199" s="204"/>
      <c r="U199" s="204"/>
      <c r="V199" s="204"/>
      <c r="W199" s="204"/>
      <c r="X199" s="229"/>
      <c r="Y199" s="229"/>
      <c r="Z199" s="229"/>
      <c r="AA199" s="229"/>
      <c r="AB199" s="229"/>
      <c r="AH199" s="173"/>
    </row>
    <row r="200" spans="2:34" ht="15.75" customHeight="1">
      <c r="B200" s="185" t="str">
        <f t="shared" si="4"/>
        <v/>
      </c>
      <c r="C200" s="222" t="s">
        <v>79</v>
      </c>
      <c r="D200" s="173" t="s">
        <v>79</v>
      </c>
      <c r="E200" s="223" t="s">
        <v>79</v>
      </c>
      <c r="F200" s="223" t="s">
        <v>79</v>
      </c>
      <c r="G200" s="185" t="str">
        <f t="shared" si="5"/>
        <v/>
      </c>
      <c r="H200" s="227" t="s">
        <v>18</v>
      </c>
      <c r="I200" s="225" t="str">
        <f t="shared" si="3"/>
        <v xml:space="preserve"> </v>
      </c>
      <c r="J200" s="185" t="str">
        <f t="shared" si="6"/>
        <v xml:space="preserve"> </v>
      </c>
      <c r="L200" s="184">
        <v>89</v>
      </c>
      <c r="M200" s="222">
        <v>0</v>
      </c>
      <c r="N200" s="222">
        <v>0</v>
      </c>
      <c r="O200" s="193"/>
      <c r="P200" s="229"/>
      <c r="Q200" s="204"/>
      <c r="R200" s="204"/>
      <c r="S200" s="204"/>
      <c r="T200" s="204"/>
      <c r="U200" s="204"/>
      <c r="V200" s="204"/>
      <c r="W200" s="204"/>
      <c r="X200" s="229"/>
      <c r="Y200" s="229"/>
      <c r="Z200" s="229"/>
      <c r="AA200" s="229"/>
      <c r="AB200" s="229"/>
      <c r="AH200" s="173"/>
    </row>
    <row r="201" spans="2:34" ht="15.75" customHeight="1">
      <c r="B201" s="185" t="str">
        <f t="shared" si="4"/>
        <v/>
      </c>
      <c r="C201" s="222" t="s">
        <v>79</v>
      </c>
      <c r="D201" s="173" t="s">
        <v>79</v>
      </c>
      <c r="E201" s="223" t="s">
        <v>79</v>
      </c>
      <c r="F201" s="223" t="s">
        <v>79</v>
      </c>
      <c r="G201" s="185" t="str">
        <f t="shared" si="5"/>
        <v/>
      </c>
      <c r="H201" s="227" t="s">
        <v>18</v>
      </c>
      <c r="I201" s="225" t="str">
        <f t="shared" si="3"/>
        <v xml:space="preserve"> </v>
      </c>
      <c r="J201" s="185" t="str">
        <f t="shared" si="6"/>
        <v xml:space="preserve"> </v>
      </c>
      <c r="L201" s="184">
        <v>90</v>
      </c>
      <c r="M201" s="222">
        <v>0</v>
      </c>
      <c r="N201" s="222">
        <v>0</v>
      </c>
      <c r="O201" s="193"/>
      <c r="P201" s="229"/>
      <c r="Q201" s="204"/>
      <c r="R201" s="204"/>
      <c r="S201" s="204"/>
      <c r="T201" s="204"/>
      <c r="U201" s="204"/>
      <c r="V201" s="204"/>
      <c r="W201" s="204"/>
      <c r="X201" s="229"/>
      <c r="Y201" s="229"/>
      <c r="Z201" s="229"/>
      <c r="AA201" s="229"/>
      <c r="AB201" s="229"/>
      <c r="AH201" s="173"/>
    </row>
    <row r="202" spans="2:34" ht="15.75" customHeight="1">
      <c r="B202" s="185" t="str">
        <f t="shared" si="4"/>
        <v/>
      </c>
      <c r="C202" s="222" t="s">
        <v>79</v>
      </c>
      <c r="D202" s="173" t="s">
        <v>79</v>
      </c>
      <c r="E202" s="223" t="s">
        <v>79</v>
      </c>
      <c r="F202" s="223" t="s">
        <v>79</v>
      </c>
      <c r="G202" s="185" t="str">
        <f t="shared" si="5"/>
        <v/>
      </c>
      <c r="H202" s="227" t="s">
        <v>18</v>
      </c>
      <c r="I202" s="225" t="str">
        <f t="shared" si="3"/>
        <v xml:space="preserve"> </v>
      </c>
      <c r="J202" s="185" t="str">
        <f t="shared" si="6"/>
        <v xml:space="preserve"> </v>
      </c>
      <c r="L202" s="184">
        <v>91</v>
      </c>
      <c r="M202" s="222">
        <v>0</v>
      </c>
      <c r="N202" s="222">
        <v>0</v>
      </c>
      <c r="O202" s="193"/>
      <c r="P202" s="229"/>
      <c r="Q202" s="204"/>
      <c r="R202" s="204"/>
      <c r="S202" s="204"/>
      <c r="T202" s="204"/>
      <c r="U202" s="204"/>
      <c r="V202" s="204"/>
      <c r="W202" s="204"/>
      <c r="X202" s="229"/>
      <c r="Y202" s="229"/>
      <c r="Z202" s="229"/>
      <c r="AA202" s="229"/>
      <c r="AB202" s="229"/>
      <c r="AH202" s="173"/>
    </row>
    <row r="203" spans="2:34" ht="15.75" customHeight="1">
      <c r="B203" s="185" t="str">
        <f t="shared" si="4"/>
        <v/>
      </c>
      <c r="C203" s="222" t="s">
        <v>79</v>
      </c>
      <c r="D203" s="173" t="s">
        <v>79</v>
      </c>
      <c r="E203" s="223" t="s">
        <v>79</v>
      </c>
      <c r="F203" s="223" t="s">
        <v>79</v>
      </c>
      <c r="G203" s="185" t="str">
        <f t="shared" si="5"/>
        <v/>
      </c>
      <c r="H203" s="227" t="s">
        <v>18</v>
      </c>
      <c r="I203" s="225" t="str">
        <f t="shared" si="3"/>
        <v xml:space="preserve"> </v>
      </c>
      <c r="J203" s="185" t="str">
        <f t="shared" si="6"/>
        <v xml:space="preserve"> </v>
      </c>
      <c r="L203" s="184">
        <v>92</v>
      </c>
      <c r="M203" s="222">
        <v>0</v>
      </c>
      <c r="N203" s="222">
        <v>0</v>
      </c>
      <c r="O203" s="193"/>
      <c r="P203" s="229"/>
      <c r="Q203" s="204"/>
      <c r="R203" s="204"/>
      <c r="S203" s="204"/>
      <c r="T203" s="204"/>
      <c r="U203" s="204"/>
      <c r="V203" s="204"/>
      <c r="W203" s="204"/>
      <c r="X203" s="229"/>
      <c r="Y203" s="229"/>
      <c r="Z203" s="229"/>
      <c r="AA203" s="229"/>
      <c r="AB203" s="229"/>
      <c r="AH203" s="173"/>
    </row>
    <row r="204" spans="2:34" ht="15.75" customHeight="1">
      <c r="B204" s="185" t="str">
        <f t="shared" si="4"/>
        <v/>
      </c>
      <c r="C204" s="222" t="s">
        <v>79</v>
      </c>
      <c r="D204" s="173" t="s">
        <v>79</v>
      </c>
      <c r="E204" s="223" t="s">
        <v>79</v>
      </c>
      <c r="F204" s="223" t="s">
        <v>79</v>
      </c>
      <c r="G204" s="185" t="str">
        <f t="shared" si="5"/>
        <v/>
      </c>
      <c r="H204" s="227" t="s">
        <v>18</v>
      </c>
      <c r="I204" s="225" t="str">
        <f t="shared" si="3"/>
        <v xml:space="preserve"> </v>
      </c>
      <c r="J204" s="185" t="str">
        <f t="shared" si="6"/>
        <v xml:space="preserve"> </v>
      </c>
      <c r="L204" s="184">
        <v>93</v>
      </c>
      <c r="M204" s="222">
        <v>0</v>
      </c>
      <c r="N204" s="222">
        <v>0</v>
      </c>
      <c r="O204" s="193"/>
      <c r="P204" s="229"/>
      <c r="Q204" s="204"/>
      <c r="R204" s="204"/>
      <c r="S204" s="204"/>
      <c r="T204" s="204"/>
      <c r="U204" s="204"/>
      <c r="V204" s="204"/>
      <c r="W204" s="204"/>
      <c r="X204" s="229"/>
      <c r="Y204" s="229"/>
      <c r="Z204" s="229"/>
      <c r="AA204" s="229"/>
      <c r="AB204" s="229"/>
      <c r="AH204" s="173"/>
    </row>
    <row r="205" spans="2:34" ht="15.75" customHeight="1">
      <c r="B205" s="185" t="str">
        <f t="shared" si="4"/>
        <v/>
      </c>
      <c r="C205" s="222" t="s">
        <v>79</v>
      </c>
      <c r="D205" s="173" t="s">
        <v>79</v>
      </c>
      <c r="E205" s="223" t="s">
        <v>79</v>
      </c>
      <c r="F205" s="223" t="s">
        <v>79</v>
      </c>
      <c r="G205" s="185" t="str">
        <f t="shared" si="5"/>
        <v/>
      </c>
      <c r="H205" s="227" t="s">
        <v>18</v>
      </c>
      <c r="I205" s="225" t="str">
        <f t="shared" si="3"/>
        <v xml:space="preserve"> </v>
      </c>
      <c r="J205" s="185" t="str">
        <f t="shared" si="6"/>
        <v xml:space="preserve"> </v>
      </c>
      <c r="L205" s="184">
        <v>94</v>
      </c>
      <c r="M205" s="222">
        <v>0</v>
      </c>
      <c r="N205" s="222">
        <v>0</v>
      </c>
      <c r="O205" s="193"/>
      <c r="P205" s="229"/>
      <c r="Q205" s="204"/>
      <c r="R205" s="204"/>
      <c r="S205" s="204"/>
      <c r="T205" s="204"/>
      <c r="U205" s="204"/>
      <c r="V205" s="204"/>
      <c r="W205" s="204"/>
      <c r="X205" s="229"/>
      <c r="Y205" s="229"/>
      <c r="Z205" s="229"/>
      <c r="AA205" s="229"/>
      <c r="AB205" s="229"/>
      <c r="AH205" s="173"/>
    </row>
    <row r="206" spans="2:34" ht="15.75" customHeight="1">
      <c r="B206" s="185" t="str">
        <f t="shared" si="4"/>
        <v/>
      </c>
      <c r="C206" s="222" t="s">
        <v>79</v>
      </c>
      <c r="D206" s="173" t="s">
        <v>79</v>
      </c>
      <c r="E206" s="223" t="s">
        <v>79</v>
      </c>
      <c r="F206" s="223" t="s">
        <v>79</v>
      </c>
      <c r="G206" s="185" t="str">
        <f t="shared" si="5"/>
        <v/>
      </c>
      <c r="H206" s="227" t="s">
        <v>18</v>
      </c>
      <c r="I206" s="225" t="str">
        <f t="shared" si="3"/>
        <v xml:space="preserve"> </v>
      </c>
      <c r="J206" s="185" t="str">
        <f t="shared" si="6"/>
        <v xml:space="preserve"> </v>
      </c>
      <c r="L206" s="184">
        <v>95</v>
      </c>
      <c r="M206" s="222">
        <v>0</v>
      </c>
      <c r="N206" s="222">
        <v>0</v>
      </c>
      <c r="O206" s="193"/>
      <c r="P206" s="229"/>
      <c r="Q206" s="204"/>
      <c r="R206" s="204"/>
      <c r="S206" s="204"/>
      <c r="T206" s="204"/>
      <c r="U206" s="204"/>
      <c r="V206" s="204"/>
      <c r="W206" s="204"/>
      <c r="X206" s="229"/>
      <c r="Y206" s="229"/>
      <c r="Z206" s="229"/>
      <c r="AA206" s="229"/>
      <c r="AB206" s="229"/>
      <c r="AH206" s="173"/>
    </row>
    <row r="207" spans="2:34" ht="15.75" customHeight="1">
      <c r="B207" s="185" t="str">
        <f t="shared" si="4"/>
        <v/>
      </c>
      <c r="C207" s="222" t="s">
        <v>79</v>
      </c>
      <c r="D207" s="173" t="s">
        <v>79</v>
      </c>
      <c r="E207" s="223" t="s">
        <v>79</v>
      </c>
      <c r="F207" s="223" t="s">
        <v>79</v>
      </c>
      <c r="G207" s="185" t="str">
        <f t="shared" si="5"/>
        <v/>
      </c>
      <c r="H207" s="227" t="s">
        <v>18</v>
      </c>
      <c r="I207" s="225" t="str">
        <f t="shared" si="3"/>
        <v xml:space="preserve"> </v>
      </c>
      <c r="J207" s="185" t="str">
        <f t="shared" si="6"/>
        <v xml:space="preserve"> </v>
      </c>
      <c r="L207" s="184">
        <v>96</v>
      </c>
      <c r="M207" s="222">
        <v>0</v>
      </c>
      <c r="N207" s="222">
        <v>0</v>
      </c>
      <c r="O207" s="193"/>
      <c r="P207" s="229"/>
      <c r="Q207" s="204"/>
      <c r="R207" s="204"/>
      <c r="S207" s="204"/>
      <c r="T207" s="204"/>
      <c r="U207" s="204"/>
      <c r="V207" s="204"/>
      <c r="W207" s="204"/>
      <c r="X207" s="229"/>
      <c r="Y207" s="229"/>
      <c r="Z207" s="229"/>
      <c r="AA207" s="229"/>
      <c r="AB207" s="229"/>
      <c r="AH207" s="173"/>
    </row>
    <row r="208" spans="2:34" ht="15.75" customHeight="1">
      <c r="B208" s="185" t="str">
        <f t="shared" si="4"/>
        <v/>
      </c>
      <c r="C208" s="222" t="s">
        <v>79</v>
      </c>
      <c r="D208" s="173" t="s">
        <v>79</v>
      </c>
      <c r="E208" s="223" t="s">
        <v>79</v>
      </c>
      <c r="F208" s="223" t="s">
        <v>79</v>
      </c>
      <c r="G208" s="185" t="str">
        <f t="shared" si="5"/>
        <v/>
      </c>
      <c r="H208" s="227" t="s">
        <v>18</v>
      </c>
      <c r="I208" s="225" t="str">
        <f t="shared" si="3"/>
        <v xml:space="preserve"> </v>
      </c>
      <c r="J208" s="185" t="str">
        <f t="shared" si="6"/>
        <v xml:space="preserve"> </v>
      </c>
      <c r="L208" s="184">
        <v>97</v>
      </c>
      <c r="M208" s="222">
        <v>0</v>
      </c>
      <c r="N208" s="222">
        <v>0</v>
      </c>
      <c r="O208" s="193"/>
      <c r="P208" s="229"/>
      <c r="Q208" s="204"/>
      <c r="R208" s="204"/>
      <c r="S208" s="204"/>
      <c r="T208" s="204"/>
      <c r="U208" s="204"/>
      <c r="V208" s="204"/>
      <c r="W208" s="204"/>
      <c r="X208" s="229"/>
      <c r="Y208" s="229"/>
      <c r="Z208" s="229"/>
      <c r="AA208" s="229"/>
      <c r="AB208" s="229"/>
      <c r="AH208" s="173"/>
    </row>
    <row r="209" spans="2:34" ht="15.75" customHeight="1">
      <c r="B209" s="185" t="str">
        <f t="shared" si="4"/>
        <v/>
      </c>
      <c r="C209" s="222" t="s">
        <v>79</v>
      </c>
      <c r="D209" s="173" t="s">
        <v>79</v>
      </c>
      <c r="E209" s="223" t="s">
        <v>79</v>
      </c>
      <c r="F209" s="223" t="s">
        <v>79</v>
      </c>
      <c r="G209" s="185" t="str">
        <f t="shared" si="5"/>
        <v/>
      </c>
      <c r="H209" s="227" t="s">
        <v>18</v>
      </c>
      <c r="I209" s="225" t="str">
        <f t="shared" si="3"/>
        <v xml:space="preserve"> </v>
      </c>
      <c r="J209" s="185" t="str">
        <f t="shared" si="6"/>
        <v xml:space="preserve"> </v>
      </c>
      <c r="L209" s="184">
        <v>98</v>
      </c>
      <c r="M209" s="222">
        <v>0</v>
      </c>
      <c r="N209" s="222">
        <v>0</v>
      </c>
      <c r="O209" s="193"/>
      <c r="P209" s="229"/>
      <c r="Q209" s="204"/>
      <c r="R209" s="204"/>
      <c r="S209" s="204"/>
      <c r="T209" s="204"/>
      <c r="U209" s="204"/>
      <c r="V209" s="204"/>
      <c r="W209" s="204"/>
      <c r="X209" s="229"/>
      <c r="Y209" s="229"/>
      <c r="Z209" s="229"/>
      <c r="AA209" s="229"/>
      <c r="AB209" s="229"/>
      <c r="AH209" s="173"/>
    </row>
    <row r="210" spans="2:34" ht="15.75" customHeight="1">
      <c r="B210" s="185" t="str">
        <f t="shared" si="4"/>
        <v/>
      </c>
      <c r="C210" s="222" t="s">
        <v>79</v>
      </c>
      <c r="D210" s="173" t="s">
        <v>79</v>
      </c>
      <c r="E210" s="223" t="s">
        <v>79</v>
      </c>
      <c r="F210" s="223" t="s">
        <v>79</v>
      </c>
      <c r="G210" s="185" t="str">
        <f t="shared" si="5"/>
        <v/>
      </c>
      <c r="H210" s="227" t="s">
        <v>18</v>
      </c>
      <c r="I210" s="225" t="str">
        <f t="shared" si="3"/>
        <v xml:space="preserve"> </v>
      </c>
      <c r="J210" s="185" t="str">
        <f t="shared" si="6"/>
        <v xml:space="preserve"> </v>
      </c>
      <c r="L210" s="184">
        <v>99</v>
      </c>
      <c r="M210" s="222">
        <v>0</v>
      </c>
      <c r="N210" s="222">
        <v>0</v>
      </c>
      <c r="O210" s="193"/>
      <c r="P210" s="229"/>
      <c r="Q210" s="204"/>
      <c r="R210" s="204"/>
      <c r="S210" s="204"/>
      <c r="T210" s="204"/>
      <c r="U210" s="204"/>
      <c r="V210" s="204"/>
      <c r="W210" s="204"/>
      <c r="X210" s="229"/>
      <c r="Y210" s="229"/>
      <c r="Z210" s="229"/>
      <c r="AA210" s="229"/>
      <c r="AB210" s="229"/>
      <c r="AH210" s="173"/>
    </row>
    <row r="211" spans="2:34" ht="15.75" customHeight="1">
      <c r="B211" s="185" t="str">
        <f t="shared" si="4"/>
        <v/>
      </c>
      <c r="C211" s="222" t="s">
        <v>79</v>
      </c>
      <c r="D211" s="173" t="s">
        <v>79</v>
      </c>
      <c r="E211" s="223" t="s">
        <v>79</v>
      </c>
      <c r="F211" s="223" t="s">
        <v>79</v>
      </c>
      <c r="G211" s="185" t="str">
        <f t="shared" si="5"/>
        <v/>
      </c>
      <c r="H211" s="227" t="s">
        <v>18</v>
      </c>
      <c r="I211" s="225" t="str">
        <f t="shared" si="3"/>
        <v xml:space="preserve"> </v>
      </c>
      <c r="J211" s="185" t="str">
        <f t="shared" si="6"/>
        <v xml:space="preserve"> </v>
      </c>
      <c r="L211" s="184">
        <v>100</v>
      </c>
      <c r="M211" s="222">
        <v>0</v>
      </c>
      <c r="N211" s="222">
        <v>0</v>
      </c>
      <c r="O211" s="193"/>
      <c r="P211" s="229"/>
      <c r="Q211" s="204"/>
      <c r="R211" s="204"/>
      <c r="S211" s="204"/>
      <c r="T211" s="204"/>
      <c r="U211" s="204"/>
      <c r="V211" s="204"/>
      <c r="W211" s="204"/>
      <c r="X211" s="229"/>
      <c r="Y211" s="229"/>
      <c r="Z211" s="229"/>
      <c r="AA211" s="229"/>
      <c r="AB211" s="229"/>
      <c r="AH211" s="173"/>
    </row>
    <row r="212" spans="2:34" ht="15.75" customHeight="1">
      <c r="B212" s="185" t="str">
        <f t="shared" si="4"/>
        <v/>
      </c>
      <c r="C212" s="222" t="s">
        <v>79</v>
      </c>
      <c r="D212" s="173" t="s">
        <v>79</v>
      </c>
      <c r="E212" s="223" t="s">
        <v>79</v>
      </c>
      <c r="F212" s="223" t="s">
        <v>79</v>
      </c>
      <c r="G212" s="185" t="str">
        <f t="shared" si="5"/>
        <v/>
      </c>
      <c r="H212" s="227" t="s">
        <v>18</v>
      </c>
      <c r="I212" s="225" t="str">
        <f t="shared" si="3"/>
        <v xml:space="preserve"> </v>
      </c>
      <c r="J212" s="185" t="str">
        <f t="shared" si="6"/>
        <v xml:space="preserve"> </v>
      </c>
      <c r="L212" s="184">
        <v>101</v>
      </c>
      <c r="M212" s="222">
        <v>0</v>
      </c>
      <c r="N212" s="222">
        <v>0</v>
      </c>
      <c r="O212" s="193"/>
      <c r="P212" s="229"/>
      <c r="Q212" s="204"/>
      <c r="R212" s="204"/>
      <c r="S212" s="204"/>
      <c r="T212" s="204"/>
      <c r="U212" s="204"/>
      <c r="V212" s="204"/>
      <c r="W212" s="204"/>
      <c r="X212" s="229"/>
      <c r="Y212" s="229"/>
      <c r="Z212" s="229"/>
      <c r="AA212" s="229"/>
      <c r="AB212" s="229"/>
      <c r="AH212" s="173"/>
    </row>
    <row r="213" spans="2:34" ht="15.75" customHeight="1">
      <c r="B213" s="185" t="str">
        <f t="shared" si="4"/>
        <v/>
      </c>
      <c r="C213" s="222" t="s">
        <v>79</v>
      </c>
      <c r="D213" s="173" t="s">
        <v>79</v>
      </c>
      <c r="E213" s="223" t="s">
        <v>79</v>
      </c>
      <c r="F213" s="223" t="s">
        <v>79</v>
      </c>
      <c r="G213" s="185" t="str">
        <f t="shared" si="5"/>
        <v/>
      </c>
      <c r="H213" s="227" t="s">
        <v>18</v>
      </c>
      <c r="I213" s="225" t="str">
        <f t="shared" ref="I213:I221" si="7">IFERROR(IF(IF(ISERROR(H213-H212),"",H213-H212)&lt;0,"",H213-H212)," ")</f>
        <v xml:space="preserve"> </v>
      </c>
      <c r="J213" s="185" t="str">
        <f t="shared" si="6"/>
        <v xml:space="preserve"> </v>
      </c>
      <c r="L213" s="184">
        <v>102</v>
      </c>
      <c r="M213" s="222">
        <v>0</v>
      </c>
      <c r="N213" s="222">
        <v>0</v>
      </c>
      <c r="O213" s="193"/>
      <c r="P213" s="229"/>
      <c r="Q213" s="204"/>
      <c r="R213" s="204"/>
      <c r="S213" s="204"/>
      <c r="T213" s="204"/>
      <c r="U213" s="204"/>
      <c r="V213" s="204"/>
      <c r="W213" s="204"/>
      <c r="X213" s="229"/>
      <c r="Y213" s="229"/>
      <c r="Z213" s="229"/>
      <c r="AA213" s="229"/>
      <c r="AB213" s="229"/>
      <c r="AH213" s="173"/>
    </row>
    <row r="214" spans="2:34" ht="15.75" customHeight="1">
      <c r="B214" s="185" t="str">
        <f t="shared" si="4"/>
        <v/>
      </c>
      <c r="C214" s="222" t="s">
        <v>79</v>
      </c>
      <c r="D214" s="173" t="s">
        <v>79</v>
      </c>
      <c r="E214" s="223" t="s">
        <v>79</v>
      </c>
      <c r="F214" s="223" t="s">
        <v>79</v>
      </c>
      <c r="G214" s="185" t="str">
        <f t="shared" si="5"/>
        <v/>
      </c>
      <c r="H214" s="227" t="s">
        <v>18</v>
      </c>
      <c r="I214" s="225" t="str">
        <f t="shared" si="7"/>
        <v xml:space="preserve"> </v>
      </c>
      <c r="J214" s="185" t="str">
        <f t="shared" si="6"/>
        <v xml:space="preserve"> </v>
      </c>
      <c r="L214" s="184">
        <v>103</v>
      </c>
      <c r="M214" s="222">
        <v>0</v>
      </c>
      <c r="N214" s="222">
        <v>0</v>
      </c>
      <c r="O214" s="193"/>
      <c r="P214" s="229"/>
      <c r="Q214" s="204"/>
      <c r="R214" s="204"/>
      <c r="S214" s="204"/>
      <c r="T214" s="204"/>
      <c r="U214" s="204"/>
      <c r="V214" s="204"/>
      <c r="W214" s="204"/>
      <c r="X214" s="229"/>
      <c r="Y214" s="229"/>
      <c r="Z214" s="229"/>
      <c r="AA214" s="229"/>
      <c r="AB214" s="229"/>
      <c r="AH214" s="173"/>
    </row>
    <row r="215" spans="2:34" ht="15.75" customHeight="1">
      <c r="B215" s="185" t="str">
        <f t="shared" si="4"/>
        <v/>
      </c>
      <c r="C215" s="222" t="s">
        <v>79</v>
      </c>
      <c r="D215" s="173" t="s">
        <v>79</v>
      </c>
      <c r="E215" s="223" t="s">
        <v>79</v>
      </c>
      <c r="F215" s="223" t="s">
        <v>79</v>
      </c>
      <c r="G215" s="185" t="str">
        <f t="shared" si="5"/>
        <v/>
      </c>
      <c r="H215" s="227" t="s">
        <v>18</v>
      </c>
      <c r="I215" s="225" t="str">
        <f t="shared" si="7"/>
        <v xml:space="preserve"> </v>
      </c>
      <c r="J215" s="185" t="str">
        <f t="shared" si="6"/>
        <v xml:space="preserve"> </v>
      </c>
      <c r="L215" s="184">
        <v>104</v>
      </c>
      <c r="M215" s="222">
        <v>0</v>
      </c>
      <c r="N215" s="222">
        <v>0</v>
      </c>
      <c r="O215" s="193"/>
      <c r="P215" s="229"/>
      <c r="Q215" s="204"/>
      <c r="R215" s="204"/>
      <c r="S215" s="204"/>
      <c r="T215" s="204"/>
      <c r="U215" s="204"/>
      <c r="V215" s="204"/>
      <c r="W215" s="204"/>
      <c r="X215" s="229"/>
      <c r="Y215" s="229"/>
      <c r="Z215" s="229"/>
      <c r="AA215" s="229"/>
      <c r="AB215" s="229"/>
      <c r="AH215" s="173"/>
    </row>
    <row r="216" spans="2:34" ht="15.75" customHeight="1">
      <c r="B216" s="185" t="str">
        <f t="shared" si="4"/>
        <v/>
      </c>
      <c r="C216" s="222" t="s">
        <v>79</v>
      </c>
      <c r="D216" s="173" t="s">
        <v>79</v>
      </c>
      <c r="E216" s="223" t="s">
        <v>79</v>
      </c>
      <c r="F216" s="223" t="s">
        <v>79</v>
      </c>
      <c r="G216" s="185" t="str">
        <f t="shared" si="5"/>
        <v/>
      </c>
      <c r="H216" s="227" t="s">
        <v>18</v>
      </c>
      <c r="I216" s="225" t="str">
        <f t="shared" si="7"/>
        <v xml:space="preserve"> </v>
      </c>
      <c r="J216" s="185" t="str">
        <f t="shared" si="6"/>
        <v xml:space="preserve"> </v>
      </c>
      <c r="L216" s="184">
        <v>105</v>
      </c>
      <c r="M216" s="222">
        <v>0</v>
      </c>
      <c r="N216" s="222">
        <v>0</v>
      </c>
      <c r="O216" s="193"/>
      <c r="P216" s="229"/>
      <c r="Q216" s="204"/>
      <c r="R216" s="204"/>
      <c r="S216" s="204"/>
      <c r="T216" s="204"/>
      <c r="U216" s="204"/>
      <c r="V216" s="204"/>
      <c r="W216" s="204"/>
      <c r="X216" s="229"/>
      <c r="Y216" s="229"/>
      <c r="Z216" s="229"/>
      <c r="AA216" s="229"/>
      <c r="AB216" s="229"/>
      <c r="AH216" s="173"/>
    </row>
    <row r="217" spans="2:34" ht="15.75" customHeight="1">
      <c r="B217" s="185" t="str">
        <f t="shared" si="4"/>
        <v/>
      </c>
      <c r="C217" s="222" t="s">
        <v>79</v>
      </c>
      <c r="D217" s="173" t="s">
        <v>79</v>
      </c>
      <c r="E217" s="223" t="s">
        <v>79</v>
      </c>
      <c r="F217" s="223" t="s">
        <v>79</v>
      </c>
      <c r="G217" s="185" t="str">
        <f t="shared" si="5"/>
        <v/>
      </c>
      <c r="H217" s="227" t="s">
        <v>18</v>
      </c>
      <c r="I217" s="225" t="str">
        <f t="shared" si="7"/>
        <v xml:space="preserve"> </v>
      </c>
      <c r="J217" s="185" t="str">
        <f t="shared" si="6"/>
        <v xml:space="preserve"> </v>
      </c>
      <c r="L217" s="184">
        <v>106</v>
      </c>
      <c r="M217" s="222">
        <v>0</v>
      </c>
      <c r="N217" s="222">
        <v>0</v>
      </c>
      <c r="O217" s="193"/>
      <c r="P217" s="229"/>
      <c r="Q217" s="204"/>
      <c r="R217" s="204"/>
      <c r="S217" s="204"/>
      <c r="T217" s="204"/>
      <c r="U217" s="204"/>
      <c r="V217" s="204"/>
      <c r="W217" s="204"/>
      <c r="X217" s="229"/>
      <c r="Y217" s="229"/>
      <c r="Z217" s="229"/>
      <c r="AA217" s="229"/>
      <c r="AB217" s="229"/>
      <c r="AH217" s="173"/>
    </row>
    <row r="218" spans="2:34" ht="15.75" customHeight="1">
      <c r="B218" s="185" t="str">
        <f t="shared" si="4"/>
        <v/>
      </c>
      <c r="C218" s="222" t="s">
        <v>79</v>
      </c>
      <c r="D218" s="173" t="s">
        <v>79</v>
      </c>
      <c r="E218" s="223" t="s">
        <v>79</v>
      </c>
      <c r="F218" s="223" t="s">
        <v>79</v>
      </c>
      <c r="G218" s="185" t="str">
        <f t="shared" si="5"/>
        <v/>
      </c>
      <c r="H218" s="227" t="s">
        <v>18</v>
      </c>
      <c r="I218" s="225" t="str">
        <f t="shared" si="7"/>
        <v xml:space="preserve"> </v>
      </c>
      <c r="J218" s="185" t="str">
        <f t="shared" si="6"/>
        <v xml:space="preserve"> </v>
      </c>
      <c r="L218" s="184">
        <v>107</v>
      </c>
      <c r="M218" s="222">
        <v>0</v>
      </c>
      <c r="N218" s="222">
        <v>0</v>
      </c>
      <c r="O218" s="193"/>
      <c r="P218" s="229"/>
      <c r="Q218" s="204"/>
      <c r="R218" s="204"/>
      <c r="S218" s="204"/>
      <c r="T218" s="204"/>
      <c r="U218" s="204"/>
      <c r="V218" s="204"/>
      <c r="W218" s="204"/>
      <c r="X218" s="229"/>
      <c r="Y218" s="229"/>
      <c r="Z218" s="229"/>
      <c r="AA218" s="229"/>
      <c r="AB218" s="229"/>
      <c r="AH218" s="173"/>
    </row>
    <row r="219" spans="2:34" ht="15.75" customHeight="1">
      <c r="B219" s="185" t="str">
        <f t="shared" si="4"/>
        <v/>
      </c>
      <c r="C219" s="222" t="s">
        <v>79</v>
      </c>
      <c r="D219" s="173" t="s">
        <v>79</v>
      </c>
      <c r="E219" s="223" t="s">
        <v>79</v>
      </c>
      <c r="F219" s="223" t="s">
        <v>79</v>
      </c>
      <c r="G219" s="185" t="str">
        <f t="shared" si="5"/>
        <v/>
      </c>
      <c r="H219" s="227" t="s">
        <v>18</v>
      </c>
      <c r="I219" s="225" t="str">
        <f t="shared" si="7"/>
        <v xml:space="preserve"> </v>
      </c>
      <c r="J219" s="185" t="str">
        <f t="shared" si="6"/>
        <v xml:space="preserve"> </v>
      </c>
      <c r="L219" s="184">
        <v>108</v>
      </c>
      <c r="M219" s="222">
        <v>0</v>
      </c>
      <c r="N219" s="222">
        <v>0</v>
      </c>
      <c r="O219" s="193"/>
      <c r="P219" s="229"/>
      <c r="Q219" s="204"/>
      <c r="R219" s="204"/>
      <c r="S219" s="204"/>
      <c r="T219" s="204"/>
      <c r="U219" s="204"/>
      <c r="V219" s="204"/>
      <c r="W219" s="204"/>
      <c r="X219" s="229"/>
      <c r="Y219" s="229"/>
      <c r="Z219" s="229"/>
      <c r="AA219" s="229"/>
      <c r="AB219" s="229"/>
      <c r="AH219" s="173"/>
    </row>
    <row r="220" spans="2:34" ht="15.75" customHeight="1">
      <c r="B220" s="185" t="str">
        <f t="shared" si="4"/>
        <v/>
      </c>
      <c r="C220" s="222" t="s">
        <v>79</v>
      </c>
      <c r="D220" s="173" t="s">
        <v>79</v>
      </c>
      <c r="E220" s="223" t="s">
        <v>79</v>
      </c>
      <c r="F220" s="223" t="s">
        <v>79</v>
      </c>
      <c r="G220" s="185" t="str">
        <f t="shared" si="5"/>
        <v/>
      </c>
      <c r="H220" s="227" t="s">
        <v>18</v>
      </c>
      <c r="I220" s="225" t="str">
        <f t="shared" si="7"/>
        <v xml:space="preserve"> </v>
      </c>
      <c r="J220" s="185" t="str">
        <f t="shared" si="6"/>
        <v xml:space="preserve"> </v>
      </c>
      <c r="L220" s="184">
        <v>109</v>
      </c>
      <c r="M220" s="222">
        <v>0</v>
      </c>
      <c r="N220" s="222">
        <v>0</v>
      </c>
      <c r="O220" s="193"/>
      <c r="P220" s="229"/>
      <c r="Q220" s="204"/>
      <c r="R220" s="204"/>
      <c r="S220" s="204"/>
      <c r="T220" s="204"/>
      <c r="U220" s="204"/>
      <c r="V220" s="204"/>
      <c r="W220" s="204"/>
      <c r="X220" s="229"/>
      <c r="Y220" s="229"/>
      <c r="Z220" s="229"/>
      <c r="AA220" s="229"/>
      <c r="AB220" s="229"/>
      <c r="AH220" s="173"/>
    </row>
    <row r="221" spans="2:34" ht="15.75" customHeight="1">
      <c r="B221" s="185" t="str">
        <f t="shared" si="4"/>
        <v/>
      </c>
      <c r="C221" s="222" t="s">
        <v>79</v>
      </c>
      <c r="D221" s="173" t="s">
        <v>79</v>
      </c>
      <c r="E221" s="223" t="s">
        <v>79</v>
      </c>
      <c r="F221" s="223" t="s">
        <v>79</v>
      </c>
      <c r="G221" s="185" t="str">
        <f t="shared" si="5"/>
        <v/>
      </c>
      <c r="H221" s="227" t="s">
        <v>18</v>
      </c>
      <c r="I221" s="225" t="str">
        <f t="shared" si="7"/>
        <v xml:space="preserve"> </v>
      </c>
      <c r="J221" s="185" t="str">
        <f t="shared" si="6"/>
        <v xml:space="preserve"> </v>
      </c>
      <c r="L221" s="184">
        <v>110</v>
      </c>
      <c r="M221" s="222">
        <v>0</v>
      </c>
      <c r="N221" s="222">
        <v>0</v>
      </c>
      <c r="O221" s="193"/>
      <c r="P221" s="229"/>
      <c r="Q221" s="204"/>
      <c r="R221" s="204"/>
      <c r="S221" s="204"/>
      <c r="T221" s="204"/>
      <c r="U221" s="204"/>
      <c r="V221" s="204"/>
      <c r="W221" s="204"/>
      <c r="X221" s="229"/>
      <c r="Y221" s="229"/>
      <c r="Z221" s="229"/>
      <c r="AA221" s="229"/>
      <c r="AB221" s="229"/>
      <c r="AH221" s="173"/>
    </row>
    <row r="222" spans="2:34" ht="15.75" customHeight="1">
      <c r="J222" s="173"/>
      <c r="L222" s="184"/>
      <c r="M222" s="184"/>
      <c r="N222" s="184"/>
      <c r="O222" s="193"/>
      <c r="P222" s="229"/>
      <c r="Q222" s="204"/>
      <c r="R222" s="204"/>
      <c r="S222" s="204"/>
      <c r="T222" s="204"/>
      <c r="U222" s="204"/>
      <c r="V222" s="204"/>
      <c r="W222" s="204"/>
      <c r="X222" s="229"/>
      <c r="Y222" s="229"/>
      <c r="Z222" s="229"/>
      <c r="AA222" s="229"/>
      <c r="AB222" s="229"/>
      <c r="AH222" s="173"/>
    </row>
    <row r="223" spans="2:34" ht="15.75" customHeight="1">
      <c r="J223" s="173"/>
      <c r="L223" s="184"/>
      <c r="M223" s="184"/>
      <c r="N223" s="184"/>
      <c r="P223" s="229"/>
      <c r="Q223" s="204"/>
      <c r="R223" s="204"/>
      <c r="S223" s="204"/>
      <c r="T223" s="204"/>
      <c r="U223" s="204"/>
      <c r="V223" s="204"/>
      <c r="W223" s="204"/>
      <c r="X223" s="229"/>
      <c r="Y223" s="229"/>
      <c r="Z223" s="229"/>
      <c r="AA223" s="229"/>
      <c r="AB223" s="229"/>
      <c r="AH223" s="173"/>
    </row>
    <row r="224" spans="2:34" ht="15.75" customHeight="1">
      <c r="J224" s="173"/>
      <c r="P224" s="229"/>
      <c r="Q224" s="204"/>
      <c r="R224" s="204"/>
      <c r="S224" s="204"/>
      <c r="T224" s="204"/>
      <c r="U224" s="204"/>
      <c r="V224" s="204"/>
      <c r="W224" s="204"/>
      <c r="X224" s="229"/>
      <c r="Y224" s="229"/>
      <c r="Z224" s="229"/>
      <c r="AA224" s="229"/>
      <c r="AB224" s="229"/>
      <c r="AH224" s="173"/>
    </row>
    <row r="225" spans="10:34" ht="15.75" customHeight="1">
      <c r="J225" s="173"/>
      <c r="P225" s="229"/>
      <c r="Q225" s="204"/>
      <c r="R225" s="204"/>
      <c r="S225" s="204"/>
      <c r="T225" s="204"/>
      <c r="U225" s="204"/>
      <c r="V225" s="204"/>
      <c r="W225" s="204"/>
      <c r="X225" s="229"/>
      <c r="Y225" s="229"/>
      <c r="Z225" s="229"/>
      <c r="AA225" s="229"/>
      <c r="AB225" s="229"/>
      <c r="AH225" s="173"/>
    </row>
    <row r="226" spans="10:34">
      <c r="P226" s="229"/>
      <c r="Q226" s="204"/>
      <c r="R226" s="204"/>
      <c r="S226" s="204"/>
      <c r="T226" s="204"/>
      <c r="U226" s="204"/>
      <c r="V226" s="204"/>
      <c r="W226" s="204"/>
      <c r="X226" s="229"/>
      <c r="Y226" s="229"/>
      <c r="Z226" s="229"/>
      <c r="AA226" s="229"/>
      <c r="AB226" s="229"/>
    </row>
    <row r="227" spans="10:34">
      <c r="P227" s="229"/>
      <c r="Q227" s="204"/>
      <c r="R227" s="204"/>
      <c r="S227" s="204"/>
      <c r="T227" s="204"/>
      <c r="U227" s="204"/>
      <c r="V227" s="204"/>
      <c r="W227" s="204"/>
      <c r="X227" s="229"/>
      <c r="Y227" s="229"/>
      <c r="Z227" s="229"/>
      <c r="AA227" s="229"/>
      <c r="AB227" s="229"/>
    </row>
    <row r="228" spans="10:34">
      <c r="P228" s="229"/>
      <c r="Q228" s="204"/>
      <c r="R228" s="204"/>
      <c r="S228" s="204"/>
      <c r="T228" s="204"/>
      <c r="U228" s="204"/>
      <c r="V228" s="204"/>
      <c r="W228" s="204"/>
      <c r="X228" s="229"/>
      <c r="Y228" s="229"/>
      <c r="Z228" s="229"/>
      <c r="AA228" s="229"/>
      <c r="AB228" s="229"/>
    </row>
    <row r="229" spans="10:34">
      <c r="P229" s="229"/>
      <c r="Q229" s="204"/>
      <c r="R229" s="204"/>
      <c r="S229" s="204"/>
      <c r="T229" s="204"/>
      <c r="U229" s="204"/>
      <c r="V229" s="204"/>
      <c r="W229" s="204"/>
      <c r="X229" s="229"/>
      <c r="Y229" s="229"/>
      <c r="Z229" s="229"/>
      <c r="AA229" s="229"/>
      <c r="AB229" s="229"/>
    </row>
    <row r="230" spans="10:34">
      <c r="P230" s="229"/>
      <c r="Q230" s="204"/>
      <c r="R230" s="204"/>
      <c r="S230" s="204"/>
      <c r="T230" s="204"/>
      <c r="U230" s="204"/>
      <c r="V230" s="204"/>
      <c r="W230" s="204"/>
      <c r="X230" s="229"/>
      <c r="Y230" s="229"/>
      <c r="Z230" s="229"/>
      <c r="AA230" s="229"/>
      <c r="AB230" s="229"/>
    </row>
    <row r="231" spans="10:34">
      <c r="P231" s="229"/>
      <c r="Q231" s="204"/>
      <c r="R231" s="204"/>
      <c r="S231" s="204"/>
      <c r="T231" s="204"/>
      <c r="U231" s="204"/>
      <c r="V231" s="204"/>
      <c r="W231" s="204"/>
      <c r="X231" s="229"/>
      <c r="Y231" s="229"/>
      <c r="Z231" s="229"/>
      <c r="AA231" s="229"/>
      <c r="AB231" s="229"/>
    </row>
    <row r="232" spans="10:34">
      <c r="P232" s="229"/>
      <c r="Q232" s="204"/>
      <c r="R232" s="204"/>
      <c r="S232" s="204"/>
      <c r="T232" s="204"/>
      <c r="U232" s="204"/>
      <c r="V232" s="204"/>
      <c r="W232" s="204"/>
      <c r="X232" s="229"/>
      <c r="Y232" s="229"/>
      <c r="Z232" s="229"/>
      <c r="AA232" s="229"/>
      <c r="AB232" s="229"/>
    </row>
    <row r="233" spans="10:34">
      <c r="P233" s="229"/>
      <c r="Q233" s="204"/>
      <c r="R233" s="204"/>
      <c r="S233" s="204"/>
      <c r="T233" s="204"/>
      <c r="U233" s="204"/>
      <c r="V233" s="204"/>
      <c r="W233" s="204"/>
      <c r="X233" s="229"/>
      <c r="Y233" s="229"/>
      <c r="Z233" s="229"/>
      <c r="AA233" s="229"/>
      <c r="AB233" s="229"/>
    </row>
    <row r="234" spans="10:34">
      <c r="P234" s="229"/>
      <c r="Q234" s="204"/>
      <c r="R234" s="204"/>
      <c r="S234" s="204"/>
      <c r="T234" s="204"/>
      <c r="U234" s="204"/>
      <c r="V234" s="204"/>
      <c r="W234" s="204"/>
      <c r="X234" s="229"/>
      <c r="Y234" s="229"/>
      <c r="Z234" s="229"/>
      <c r="AA234" s="229"/>
      <c r="AB234" s="229"/>
    </row>
    <row r="235" spans="10:34">
      <c r="P235" s="229"/>
      <c r="Q235" s="204"/>
      <c r="R235" s="204"/>
      <c r="S235" s="204"/>
      <c r="T235" s="204"/>
      <c r="U235" s="204"/>
      <c r="V235" s="204"/>
      <c r="W235" s="204"/>
      <c r="X235" s="229"/>
      <c r="Y235" s="229"/>
      <c r="Z235" s="229"/>
      <c r="AA235" s="229"/>
      <c r="AB235" s="229"/>
    </row>
    <row r="236" spans="10:34">
      <c r="P236" s="229"/>
      <c r="Q236" s="204"/>
      <c r="R236" s="204"/>
      <c r="S236" s="204"/>
      <c r="T236" s="204"/>
      <c r="U236" s="204"/>
      <c r="V236" s="204"/>
      <c r="W236" s="204"/>
      <c r="X236" s="229"/>
      <c r="Y236" s="229"/>
      <c r="Z236" s="229"/>
      <c r="AA236" s="229"/>
      <c r="AB236" s="229"/>
    </row>
    <row r="40432" spans="15:15">
      <c r="O40432" s="173"/>
    </row>
    <row r="40433" spans="4:34">
      <c r="AH40433" s="173"/>
    </row>
    <row r="40435" spans="4:34">
      <c r="D40435" s="173">
        <v>1888</v>
      </c>
      <c r="J40435" s="173"/>
      <c r="K40435" s="173"/>
    </row>
  </sheetData>
  <mergeCells count="96"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E35:E36"/>
    <mergeCell ref="B37:D38"/>
    <mergeCell ref="E37:E38"/>
    <mergeCell ref="T22:T26"/>
    <mergeCell ref="B35:D36"/>
    <mergeCell ref="B26:J27"/>
    <mergeCell ref="B33:J34"/>
    <mergeCell ref="B30:J31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U22:U26"/>
    <mergeCell ref="Y22:Y26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12:C221">
    <cfRule type="notContainsBlanks" dxfId="27" priority="2">
      <formula>LEN(TRIM(C112))&gt;0</formula>
    </cfRule>
  </conditionalFormatting>
  <conditionalFormatting sqref="B112:B221 D112:J221">
    <cfRule type="expression" dxfId="26" priority="3">
      <formula>IF($C112=" ",FALSE,TRUE)</formula>
    </cfRule>
  </conditionalFormatting>
  <conditionalFormatting sqref="B112:B221">
    <cfRule type="expression" dxfId="25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40438"/>
  <sheetViews>
    <sheetView view="pageBreakPreview" zoomScale="50" zoomScaleNormal="50" zoomScaleSheetLayoutView="50" workbookViewId="0">
      <selection activeCell="E1" sqref="E1:J3"/>
    </sheetView>
  </sheetViews>
  <sheetFormatPr defaultRowHeight="15.75"/>
  <cols>
    <col min="1" max="1" width="5.7109375" style="173" customWidth="1"/>
    <col min="2" max="2" width="9.7109375" style="173" customWidth="1"/>
    <col min="3" max="3" width="42.85546875" style="173" customWidth="1"/>
    <col min="4" max="4" width="33" style="173" customWidth="1"/>
    <col min="5" max="5" width="18.7109375" style="173" customWidth="1"/>
    <col min="6" max="6" width="19.140625" style="173" customWidth="1"/>
    <col min="7" max="7" width="10.85546875" style="173" customWidth="1"/>
    <col min="8" max="8" width="12" style="173" customWidth="1"/>
    <col min="9" max="9" width="12.5703125" style="173" customWidth="1"/>
    <col min="10" max="10" width="16.140625" style="175" customWidth="1"/>
    <col min="11" max="11" width="5.5703125" style="175" customWidth="1"/>
    <col min="12" max="12" width="11" style="173" hidden="1" customWidth="1"/>
    <col min="13" max="13" width="43" style="173" hidden="1" customWidth="1"/>
    <col min="14" max="14" width="19.42578125" style="173" hidden="1" customWidth="1"/>
    <col min="15" max="15" width="5.7109375" style="174" customWidth="1"/>
    <col min="16" max="16" width="9.5703125" style="174" customWidth="1"/>
    <col min="17" max="17" width="10" style="178" customWidth="1"/>
    <col min="18" max="18" width="13.5703125" style="178" customWidth="1"/>
    <col min="19" max="19" width="18.85546875" style="178" customWidth="1"/>
    <col min="20" max="20" width="13.5703125" style="178" customWidth="1"/>
    <col min="21" max="21" width="18.85546875" style="178" customWidth="1"/>
    <col min="22" max="22" width="9.42578125" style="178" customWidth="1"/>
    <col min="23" max="23" width="9.5703125" style="178" customWidth="1"/>
    <col min="24" max="24" width="10" style="174" customWidth="1"/>
    <col min="25" max="25" width="13.5703125" style="174" customWidth="1"/>
    <col min="26" max="26" width="18.85546875" style="174" customWidth="1"/>
    <col min="27" max="27" width="13.5703125" style="174" customWidth="1"/>
    <col min="28" max="28" width="18.85546875" style="174" customWidth="1"/>
    <col min="29" max="29" width="5.7109375" style="174" customWidth="1"/>
    <col min="30" max="30" width="17.5703125" style="173" customWidth="1"/>
    <col min="31" max="31" width="14.28515625" style="173" customWidth="1"/>
    <col min="32" max="32" width="17.7109375" style="173" customWidth="1"/>
    <col min="33" max="33" width="7.140625" style="173" customWidth="1"/>
    <col min="34" max="34" width="14.42578125" style="179" customWidth="1"/>
    <col min="35" max="35" width="17.5703125" style="173" customWidth="1"/>
    <col min="36" max="36" width="14.42578125" style="173" customWidth="1"/>
    <col min="37" max="37" width="17.7109375" style="173" customWidth="1"/>
    <col min="38" max="256" width="9.140625" style="173"/>
    <col min="257" max="257" width="5.7109375" style="173" customWidth="1"/>
    <col min="258" max="258" width="9.7109375" style="173" customWidth="1"/>
    <col min="259" max="259" width="42.85546875" style="173" customWidth="1"/>
    <col min="260" max="260" width="33" style="173" customWidth="1"/>
    <col min="261" max="261" width="18.7109375" style="173" customWidth="1"/>
    <col min="262" max="262" width="19.140625" style="173" customWidth="1"/>
    <col min="263" max="263" width="10.85546875" style="173" customWidth="1"/>
    <col min="264" max="264" width="12" style="173" customWidth="1"/>
    <col min="265" max="265" width="12.5703125" style="173" customWidth="1"/>
    <col min="266" max="266" width="16.140625" style="173" customWidth="1"/>
    <col min="267" max="267" width="5.5703125" style="173" customWidth="1"/>
    <col min="268" max="270" width="0" style="173" hidden="1" customWidth="1"/>
    <col min="271" max="271" width="5.7109375" style="173" customWidth="1"/>
    <col min="272" max="272" width="9.5703125" style="173" customWidth="1"/>
    <col min="273" max="273" width="10" style="173" customWidth="1"/>
    <col min="274" max="274" width="13.5703125" style="173" customWidth="1"/>
    <col min="275" max="275" width="18.85546875" style="173" customWidth="1"/>
    <col min="276" max="276" width="13.5703125" style="173" customWidth="1"/>
    <col min="277" max="277" width="18.85546875" style="173" customWidth="1"/>
    <col min="278" max="278" width="9.42578125" style="173" customWidth="1"/>
    <col min="279" max="279" width="9.5703125" style="173" customWidth="1"/>
    <col min="280" max="280" width="10" style="173" customWidth="1"/>
    <col min="281" max="281" width="13.5703125" style="173" customWidth="1"/>
    <col min="282" max="282" width="18.85546875" style="173" customWidth="1"/>
    <col min="283" max="283" width="13.5703125" style="173" customWidth="1"/>
    <col min="284" max="284" width="18.85546875" style="173" customWidth="1"/>
    <col min="285" max="285" width="5.7109375" style="173" customWidth="1"/>
    <col min="286" max="286" width="17.5703125" style="173" customWidth="1"/>
    <col min="287" max="287" width="14.28515625" style="173" customWidth="1"/>
    <col min="288" max="288" width="17.7109375" style="173" customWidth="1"/>
    <col min="289" max="289" width="7.140625" style="173" customWidth="1"/>
    <col min="290" max="290" width="14.42578125" style="173" customWidth="1"/>
    <col min="291" max="291" width="17.5703125" style="173" customWidth="1"/>
    <col min="292" max="292" width="14.42578125" style="173" customWidth="1"/>
    <col min="293" max="293" width="17.7109375" style="173" customWidth="1"/>
    <col min="294" max="512" width="9.140625" style="173"/>
    <col min="513" max="513" width="5.7109375" style="173" customWidth="1"/>
    <col min="514" max="514" width="9.7109375" style="173" customWidth="1"/>
    <col min="515" max="515" width="42.85546875" style="173" customWidth="1"/>
    <col min="516" max="516" width="33" style="173" customWidth="1"/>
    <col min="517" max="517" width="18.7109375" style="173" customWidth="1"/>
    <col min="518" max="518" width="19.140625" style="173" customWidth="1"/>
    <col min="519" max="519" width="10.85546875" style="173" customWidth="1"/>
    <col min="520" max="520" width="12" style="173" customWidth="1"/>
    <col min="521" max="521" width="12.5703125" style="173" customWidth="1"/>
    <col min="522" max="522" width="16.140625" style="173" customWidth="1"/>
    <col min="523" max="523" width="5.5703125" style="173" customWidth="1"/>
    <col min="524" max="526" width="0" style="173" hidden="1" customWidth="1"/>
    <col min="527" max="527" width="5.7109375" style="173" customWidth="1"/>
    <col min="528" max="528" width="9.5703125" style="173" customWidth="1"/>
    <col min="529" max="529" width="10" style="173" customWidth="1"/>
    <col min="530" max="530" width="13.5703125" style="173" customWidth="1"/>
    <col min="531" max="531" width="18.85546875" style="173" customWidth="1"/>
    <col min="532" max="532" width="13.5703125" style="173" customWidth="1"/>
    <col min="533" max="533" width="18.85546875" style="173" customWidth="1"/>
    <col min="534" max="534" width="9.42578125" style="173" customWidth="1"/>
    <col min="535" max="535" width="9.5703125" style="173" customWidth="1"/>
    <col min="536" max="536" width="10" style="173" customWidth="1"/>
    <col min="537" max="537" width="13.5703125" style="173" customWidth="1"/>
    <col min="538" max="538" width="18.85546875" style="173" customWidth="1"/>
    <col min="539" max="539" width="13.5703125" style="173" customWidth="1"/>
    <col min="540" max="540" width="18.85546875" style="173" customWidth="1"/>
    <col min="541" max="541" width="5.7109375" style="173" customWidth="1"/>
    <col min="542" max="542" width="17.5703125" style="173" customWidth="1"/>
    <col min="543" max="543" width="14.28515625" style="173" customWidth="1"/>
    <col min="544" max="544" width="17.7109375" style="173" customWidth="1"/>
    <col min="545" max="545" width="7.140625" style="173" customWidth="1"/>
    <col min="546" max="546" width="14.42578125" style="173" customWidth="1"/>
    <col min="547" max="547" width="17.5703125" style="173" customWidth="1"/>
    <col min="548" max="548" width="14.42578125" style="173" customWidth="1"/>
    <col min="549" max="549" width="17.7109375" style="173" customWidth="1"/>
    <col min="550" max="768" width="9.140625" style="173"/>
    <col min="769" max="769" width="5.7109375" style="173" customWidth="1"/>
    <col min="770" max="770" width="9.7109375" style="173" customWidth="1"/>
    <col min="771" max="771" width="42.85546875" style="173" customWidth="1"/>
    <col min="772" max="772" width="33" style="173" customWidth="1"/>
    <col min="773" max="773" width="18.7109375" style="173" customWidth="1"/>
    <col min="774" max="774" width="19.140625" style="173" customWidth="1"/>
    <col min="775" max="775" width="10.85546875" style="173" customWidth="1"/>
    <col min="776" max="776" width="12" style="173" customWidth="1"/>
    <col min="777" max="777" width="12.5703125" style="173" customWidth="1"/>
    <col min="778" max="778" width="16.140625" style="173" customWidth="1"/>
    <col min="779" max="779" width="5.5703125" style="173" customWidth="1"/>
    <col min="780" max="782" width="0" style="173" hidden="1" customWidth="1"/>
    <col min="783" max="783" width="5.7109375" style="173" customWidth="1"/>
    <col min="784" max="784" width="9.5703125" style="173" customWidth="1"/>
    <col min="785" max="785" width="10" style="173" customWidth="1"/>
    <col min="786" max="786" width="13.5703125" style="173" customWidth="1"/>
    <col min="787" max="787" width="18.85546875" style="173" customWidth="1"/>
    <col min="788" max="788" width="13.5703125" style="173" customWidth="1"/>
    <col min="789" max="789" width="18.85546875" style="173" customWidth="1"/>
    <col min="790" max="790" width="9.42578125" style="173" customWidth="1"/>
    <col min="791" max="791" width="9.5703125" style="173" customWidth="1"/>
    <col min="792" max="792" width="10" style="173" customWidth="1"/>
    <col min="793" max="793" width="13.5703125" style="173" customWidth="1"/>
    <col min="794" max="794" width="18.85546875" style="173" customWidth="1"/>
    <col min="795" max="795" width="13.5703125" style="173" customWidth="1"/>
    <col min="796" max="796" width="18.85546875" style="173" customWidth="1"/>
    <col min="797" max="797" width="5.7109375" style="173" customWidth="1"/>
    <col min="798" max="798" width="17.5703125" style="173" customWidth="1"/>
    <col min="799" max="799" width="14.28515625" style="173" customWidth="1"/>
    <col min="800" max="800" width="17.7109375" style="173" customWidth="1"/>
    <col min="801" max="801" width="7.140625" style="173" customWidth="1"/>
    <col min="802" max="802" width="14.42578125" style="173" customWidth="1"/>
    <col min="803" max="803" width="17.5703125" style="173" customWidth="1"/>
    <col min="804" max="804" width="14.42578125" style="173" customWidth="1"/>
    <col min="805" max="805" width="17.7109375" style="173" customWidth="1"/>
    <col min="806" max="1024" width="9.140625" style="173"/>
    <col min="1025" max="1025" width="5.7109375" style="173" customWidth="1"/>
    <col min="1026" max="1026" width="9.7109375" style="173" customWidth="1"/>
    <col min="1027" max="1027" width="42.85546875" style="173" customWidth="1"/>
    <col min="1028" max="1028" width="33" style="173" customWidth="1"/>
    <col min="1029" max="1029" width="18.7109375" style="173" customWidth="1"/>
    <col min="1030" max="1030" width="19.140625" style="173" customWidth="1"/>
    <col min="1031" max="1031" width="10.85546875" style="173" customWidth="1"/>
    <col min="1032" max="1032" width="12" style="173" customWidth="1"/>
    <col min="1033" max="1033" width="12.5703125" style="173" customWidth="1"/>
    <col min="1034" max="1034" width="16.140625" style="173" customWidth="1"/>
    <col min="1035" max="1035" width="5.5703125" style="173" customWidth="1"/>
    <col min="1036" max="1038" width="0" style="173" hidden="1" customWidth="1"/>
    <col min="1039" max="1039" width="5.7109375" style="173" customWidth="1"/>
    <col min="1040" max="1040" width="9.5703125" style="173" customWidth="1"/>
    <col min="1041" max="1041" width="10" style="173" customWidth="1"/>
    <col min="1042" max="1042" width="13.5703125" style="173" customWidth="1"/>
    <col min="1043" max="1043" width="18.85546875" style="173" customWidth="1"/>
    <col min="1044" max="1044" width="13.5703125" style="173" customWidth="1"/>
    <col min="1045" max="1045" width="18.85546875" style="173" customWidth="1"/>
    <col min="1046" max="1046" width="9.42578125" style="173" customWidth="1"/>
    <col min="1047" max="1047" width="9.5703125" style="173" customWidth="1"/>
    <col min="1048" max="1048" width="10" style="173" customWidth="1"/>
    <col min="1049" max="1049" width="13.5703125" style="173" customWidth="1"/>
    <col min="1050" max="1050" width="18.85546875" style="173" customWidth="1"/>
    <col min="1051" max="1051" width="13.5703125" style="173" customWidth="1"/>
    <col min="1052" max="1052" width="18.85546875" style="173" customWidth="1"/>
    <col min="1053" max="1053" width="5.7109375" style="173" customWidth="1"/>
    <col min="1054" max="1054" width="17.5703125" style="173" customWidth="1"/>
    <col min="1055" max="1055" width="14.28515625" style="173" customWidth="1"/>
    <col min="1056" max="1056" width="17.7109375" style="173" customWidth="1"/>
    <col min="1057" max="1057" width="7.140625" style="173" customWidth="1"/>
    <col min="1058" max="1058" width="14.42578125" style="173" customWidth="1"/>
    <col min="1059" max="1059" width="17.5703125" style="173" customWidth="1"/>
    <col min="1060" max="1060" width="14.42578125" style="173" customWidth="1"/>
    <col min="1061" max="1061" width="17.7109375" style="173" customWidth="1"/>
    <col min="1062" max="1280" width="9.140625" style="173"/>
    <col min="1281" max="1281" width="5.7109375" style="173" customWidth="1"/>
    <col min="1282" max="1282" width="9.7109375" style="173" customWidth="1"/>
    <col min="1283" max="1283" width="42.85546875" style="173" customWidth="1"/>
    <col min="1284" max="1284" width="33" style="173" customWidth="1"/>
    <col min="1285" max="1285" width="18.7109375" style="173" customWidth="1"/>
    <col min="1286" max="1286" width="19.140625" style="173" customWidth="1"/>
    <col min="1287" max="1287" width="10.85546875" style="173" customWidth="1"/>
    <col min="1288" max="1288" width="12" style="173" customWidth="1"/>
    <col min="1289" max="1289" width="12.5703125" style="173" customWidth="1"/>
    <col min="1290" max="1290" width="16.140625" style="173" customWidth="1"/>
    <col min="1291" max="1291" width="5.5703125" style="173" customWidth="1"/>
    <col min="1292" max="1294" width="0" style="173" hidden="1" customWidth="1"/>
    <col min="1295" max="1295" width="5.7109375" style="173" customWidth="1"/>
    <col min="1296" max="1296" width="9.5703125" style="173" customWidth="1"/>
    <col min="1297" max="1297" width="10" style="173" customWidth="1"/>
    <col min="1298" max="1298" width="13.5703125" style="173" customWidth="1"/>
    <col min="1299" max="1299" width="18.85546875" style="173" customWidth="1"/>
    <col min="1300" max="1300" width="13.5703125" style="173" customWidth="1"/>
    <col min="1301" max="1301" width="18.85546875" style="173" customWidth="1"/>
    <col min="1302" max="1302" width="9.42578125" style="173" customWidth="1"/>
    <col min="1303" max="1303" width="9.5703125" style="173" customWidth="1"/>
    <col min="1304" max="1304" width="10" style="173" customWidth="1"/>
    <col min="1305" max="1305" width="13.5703125" style="173" customWidth="1"/>
    <col min="1306" max="1306" width="18.85546875" style="173" customWidth="1"/>
    <col min="1307" max="1307" width="13.5703125" style="173" customWidth="1"/>
    <col min="1308" max="1308" width="18.85546875" style="173" customWidth="1"/>
    <col min="1309" max="1309" width="5.7109375" style="173" customWidth="1"/>
    <col min="1310" max="1310" width="17.5703125" style="173" customWidth="1"/>
    <col min="1311" max="1311" width="14.28515625" style="173" customWidth="1"/>
    <col min="1312" max="1312" width="17.7109375" style="173" customWidth="1"/>
    <col min="1313" max="1313" width="7.140625" style="173" customWidth="1"/>
    <col min="1314" max="1314" width="14.42578125" style="173" customWidth="1"/>
    <col min="1315" max="1315" width="17.5703125" style="173" customWidth="1"/>
    <col min="1316" max="1316" width="14.42578125" style="173" customWidth="1"/>
    <col min="1317" max="1317" width="17.7109375" style="173" customWidth="1"/>
    <col min="1318" max="1536" width="9.140625" style="173"/>
    <col min="1537" max="1537" width="5.7109375" style="173" customWidth="1"/>
    <col min="1538" max="1538" width="9.7109375" style="173" customWidth="1"/>
    <col min="1539" max="1539" width="42.85546875" style="173" customWidth="1"/>
    <col min="1540" max="1540" width="33" style="173" customWidth="1"/>
    <col min="1541" max="1541" width="18.7109375" style="173" customWidth="1"/>
    <col min="1542" max="1542" width="19.140625" style="173" customWidth="1"/>
    <col min="1543" max="1543" width="10.85546875" style="173" customWidth="1"/>
    <col min="1544" max="1544" width="12" style="173" customWidth="1"/>
    <col min="1545" max="1545" width="12.5703125" style="173" customWidth="1"/>
    <col min="1546" max="1546" width="16.140625" style="173" customWidth="1"/>
    <col min="1547" max="1547" width="5.5703125" style="173" customWidth="1"/>
    <col min="1548" max="1550" width="0" style="173" hidden="1" customWidth="1"/>
    <col min="1551" max="1551" width="5.7109375" style="173" customWidth="1"/>
    <col min="1552" max="1552" width="9.5703125" style="173" customWidth="1"/>
    <col min="1553" max="1553" width="10" style="173" customWidth="1"/>
    <col min="1554" max="1554" width="13.5703125" style="173" customWidth="1"/>
    <col min="1555" max="1555" width="18.85546875" style="173" customWidth="1"/>
    <col min="1556" max="1556" width="13.5703125" style="173" customWidth="1"/>
    <col min="1557" max="1557" width="18.85546875" style="173" customWidth="1"/>
    <col min="1558" max="1558" width="9.42578125" style="173" customWidth="1"/>
    <col min="1559" max="1559" width="9.5703125" style="173" customWidth="1"/>
    <col min="1560" max="1560" width="10" style="173" customWidth="1"/>
    <col min="1561" max="1561" width="13.5703125" style="173" customWidth="1"/>
    <col min="1562" max="1562" width="18.85546875" style="173" customWidth="1"/>
    <col min="1563" max="1563" width="13.5703125" style="173" customWidth="1"/>
    <col min="1564" max="1564" width="18.85546875" style="173" customWidth="1"/>
    <col min="1565" max="1565" width="5.7109375" style="173" customWidth="1"/>
    <col min="1566" max="1566" width="17.5703125" style="173" customWidth="1"/>
    <col min="1567" max="1567" width="14.28515625" style="173" customWidth="1"/>
    <col min="1568" max="1568" width="17.7109375" style="173" customWidth="1"/>
    <col min="1569" max="1569" width="7.140625" style="173" customWidth="1"/>
    <col min="1570" max="1570" width="14.42578125" style="173" customWidth="1"/>
    <col min="1571" max="1571" width="17.5703125" style="173" customWidth="1"/>
    <col min="1572" max="1572" width="14.42578125" style="173" customWidth="1"/>
    <col min="1573" max="1573" width="17.7109375" style="173" customWidth="1"/>
    <col min="1574" max="1792" width="9.140625" style="173"/>
    <col min="1793" max="1793" width="5.7109375" style="173" customWidth="1"/>
    <col min="1794" max="1794" width="9.7109375" style="173" customWidth="1"/>
    <col min="1795" max="1795" width="42.85546875" style="173" customWidth="1"/>
    <col min="1796" max="1796" width="33" style="173" customWidth="1"/>
    <col min="1797" max="1797" width="18.7109375" style="173" customWidth="1"/>
    <col min="1798" max="1798" width="19.140625" style="173" customWidth="1"/>
    <col min="1799" max="1799" width="10.85546875" style="173" customWidth="1"/>
    <col min="1800" max="1800" width="12" style="173" customWidth="1"/>
    <col min="1801" max="1801" width="12.5703125" style="173" customWidth="1"/>
    <col min="1802" max="1802" width="16.140625" style="173" customWidth="1"/>
    <col min="1803" max="1803" width="5.5703125" style="173" customWidth="1"/>
    <col min="1804" max="1806" width="0" style="173" hidden="1" customWidth="1"/>
    <col min="1807" max="1807" width="5.7109375" style="173" customWidth="1"/>
    <col min="1808" max="1808" width="9.5703125" style="173" customWidth="1"/>
    <col min="1809" max="1809" width="10" style="173" customWidth="1"/>
    <col min="1810" max="1810" width="13.5703125" style="173" customWidth="1"/>
    <col min="1811" max="1811" width="18.85546875" style="173" customWidth="1"/>
    <col min="1812" max="1812" width="13.5703125" style="173" customWidth="1"/>
    <col min="1813" max="1813" width="18.85546875" style="173" customWidth="1"/>
    <col min="1814" max="1814" width="9.42578125" style="173" customWidth="1"/>
    <col min="1815" max="1815" width="9.5703125" style="173" customWidth="1"/>
    <col min="1816" max="1816" width="10" style="173" customWidth="1"/>
    <col min="1817" max="1817" width="13.5703125" style="173" customWidth="1"/>
    <col min="1818" max="1818" width="18.85546875" style="173" customWidth="1"/>
    <col min="1819" max="1819" width="13.5703125" style="173" customWidth="1"/>
    <col min="1820" max="1820" width="18.85546875" style="173" customWidth="1"/>
    <col min="1821" max="1821" width="5.7109375" style="173" customWidth="1"/>
    <col min="1822" max="1822" width="17.5703125" style="173" customWidth="1"/>
    <col min="1823" max="1823" width="14.28515625" style="173" customWidth="1"/>
    <col min="1824" max="1824" width="17.7109375" style="173" customWidth="1"/>
    <col min="1825" max="1825" width="7.140625" style="173" customWidth="1"/>
    <col min="1826" max="1826" width="14.42578125" style="173" customWidth="1"/>
    <col min="1827" max="1827" width="17.5703125" style="173" customWidth="1"/>
    <col min="1828" max="1828" width="14.42578125" style="173" customWidth="1"/>
    <col min="1829" max="1829" width="17.7109375" style="173" customWidth="1"/>
    <col min="1830" max="2048" width="9.140625" style="173"/>
    <col min="2049" max="2049" width="5.7109375" style="173" customWidth="1"/>
    <col min="2050" max="2050" width="9.7109375" style="173" customWidth="1"/>
    <col min="2051" max="2051" width="42.85546875" style="173" customWidth="1"/>
    <col min="2052" max="2052" width="33" style="173" customWidth="1"/>
    <col min="2053" max="2053" width="18.7109375" style="173" customWidth="1"/>
    <col min="2054" max="2054" width="19.140625" style="173" customWidth="1"/>
    <col min="2055" max="2055" width="10.85546875" style="173" customWidth="1"/>
    <col min="2056" max="2056" width="12" style="173" customWidth="1"/>
    <col min="2057" max="2057" width="12.5703125" style="173" customWidth="1"/>
    <col min="2058" max="2058" width="16.140625" style="173" customWidth="1"/>
    <col min="2059" max="2059" width="5.5703125" style="173" customWidth="1"/>
    <col min="2060" max="2062" width="0" style="173" hidden="1" customWidth="1"/>
    <col min="2063" max="2063" width="5.7109375" style="173" customWidth="1"/>
    <col min="2064" max="2064" width="9.5703125" style="173" customWidth="1"/>
    <col min="2065" max="2065" width="10" style="173" customWidth="1"/>
    <col min="2066" max="2066" width="13.5703125" style="173" customWidth="1"/>
    <col min="2067" max="2067" width="18.85546875" style="173" customWidth="1"/>
    <col min="2068" max="2068" width="13.5703125" style="173" customWidth="1"/>
    <col min="2069" max="2069" width="18.85546875" style="173" customWidth="1"/>
    <col min="2070" max="2070" width="9.42578125" style="173" customWidth="1"/>
    <col min="2071" max="2071" width="9.5703125" style="173" customWidth="1"/>
    <col min="2072" max="2072" width="10" style="173" customWidth="1"/>
    <col min="2073" max="2073" width="13.5703125" style="173" customWidth="1"/>
    <col min="2074" max="2074" width="18.85546875" style="173" customWidth="1"/>
    <col min="2075" max="2075" width="13.5703125" style="173" customWidth="1"/>
    <col min="2076" max="2076" width="18.85546875" style="173" customWidth="1"/>
    <col min="2077" max="2077" width="5.7109375" style="173" customWidth="1"/>
    <col min="2078" max="2078" width="17.5703125" style="173" customWidth="1"/>
    <col min="2079" max="2079" width="14.28515625" style="173" customWidth="1"/>
    <col min="2080" max="2080" width="17.7109375" style="173" customWidth="1"/>
    <col min="2081" max="2081" width="7.140625" style="173" customWidth="1"/>
    <col min="2082" max="2082" width="14.42578125" style="173" customWidth="1"/>
    <col min="2083" max="2083" width="17.5703125" style="173" customWidth="1"/>
    <col min="2084" max="2084" width="14.42578125" style="173" customWidth="1"/>
    <col min="2085" max="2085" width="17.7109375" style="173" customWidth="1"/>
    <col min="2086" max="2304" width="9.140625" style="173"/>
    <col min="2305" max="2305" width="5.7109375" style="173" customWidth="1"/>
    <col min="2306" max="2306" width="9.7109375" style="173" customWidth="1"/>
    <col min="2307" max="2307" width="42.85546875" style="173" customWidth="1"/>
    <col min="2308" max="2308" width="33" style="173" customWidth="1"/>
    <col min="2309" max="2309" width="18.7109375" style="173" customWidth="1"/>
    <col min="2310" max="2310" width="19.140625" style="173" customWidth="1"/>
    <col min="2311" max="2311" width="10.85546875" style="173" customWidth="1"/>
    <col min="2312" max="2312" width="12" style="173" customWidth="1"/>
    <col min="2313" max="2313" width="12.5703125" style="173" customWidth="1"/>
    <col min="2314" max="2314" width="16.140625" style="173" customWidth="1"/>
    <col min="2315" max="2315" width="5.5703125" style="173" customWidth="1"/>
    <col min="2316" max="2318" width="0" style="173" hidden="1" customWidth="1"/>
    <col min="2319" max="2319" width="5.7109375" style="173" customWidth="1"/>
    <col min="2320" max="2320" width="9.5703125" style="173" customWidth="1"/>
    <col min="2321" max="2321" width="10" style="173" customWidth="1"/>
    <col min="2322" max="2322" width="13.5703125" style="173" customWidth="1"/>
    <col min="2323" max="2323" width="18.85546875" style="173" customWidth="1"/>
    <col min="2324" max="2324" width="13.5703125" style="173" customWidth="1"/>
    <col min="2325" max="2325" width="18.85546875" style="173" customWidth="1"/>
    <col min="2326" max="2326" width="9.42578125" style="173" customWidth="1"/>
    <col min="2327" max="2327" width="9.5703125" style="173" customWidth="1"/>
    <col min="2328" max="2328" width="10" style="173" customWidth="1"/>
    <col min="2329" max="2329" width="13.5703125" style="173" customWidth="1"/>
    <col min="2330" max="2330" width="18.85546875" style="173" customWidth="1"/>
    <col min="2331" max="2331" width="13.5703125" style="173" customWidth="1"/>
    <col min="2332" max="2332" width="18.85546875" style="173" customWidth="1"/>
    <col min="2333" max="2333" width="5.7109375" style="173" customWidth="1"/>
    <col min="2334" max="2334" width="17.5703125" style="173" customWidth="1"/>
    <col min="2335" max="2335" width="14.28515625" style="173" customWidth="1"/>
    <col min="2336" max="2336" width="17.7109375" style="173" customWidth="1"/>
    <col min="2337" max="2337" width="7.140625" style="173" customWidth="1"/>
    <col min="2338" max="2338" width="14.42578125" style="173" customWidth="1"/>
    <col min="2339" max="2339" width="17.5703125" style="173" customWidth="1"/>
    <col min="2340" max="2340" width="14.42578125" style="173" customWidth="1"/>
    <col min="2341" max="2341" width="17.7109375" style="173" customWidth="1"/>
    <col min="2342" max="2560" width="9.140625" style="173"/>
    <col min="2561" max="2561" width="5.7109375" style="173" customWidth="1"/>
    <col min="2562" max="2562" width="9.7109375" style="173" customWidth="1"/>
    <col min="2563" max="2563" width="42.85546875" style="173" customWidth="1"/>
    <col min="2564" max="2564" width="33" style="173" customWidth="1"/>
    <col min="2565" max="2565" width="18.7109375" style="173" customWidth="1"/>
    <col min="2566" max="2566" width="19.140625" style="173" customWidth="1"/>
    <col min="2567" max="2567" width="10.85546875" style="173" customWidth="1"/>
    <col min="2568" max="2568" width="12" style="173" customWidth="1"/>
    <col min="2569" max="2569" width="12.5703125" style="173" customWidth="1"/>
    <col min="2570" max="2570" width="16.140625" style="173" customWidth="1"/>
    <col min="2571" max="2571" width="5.5703125" style="173" customWidth="1"/>
    <col min="2572" max="2574" width="0" style="173" hidden="1" customWidth="1"/>
    <col min="2575" max="2575" width="5.7109375" style="173" customWidth="1"/>
    <col min="2576" max="2576" width="9.5703125" style="173" customWidth="1"/>
    <col min="2577" max="2577" width="10" style="173" customWidth="1"/>
    <col min="2578" max="2578" width="13.5703125" style="173" customWidth="1"/>
    <col min="2579" max="2579" width="18.85546875" style="173" customWidth="1"/>
    <col min="2580" max="2580" width="13.5703125" style="173" customWidth="1"/>
    <col min="2581" max="2581" width="18.85546875" style="173" customWidth="1"/>
    <col min="2582" max="2582" width="9.42578125" style="173" customWidth="1"/>
    <col min="2583" max="2583" width="9.5703125" style="173" customWidth="1"/>
    <col min="2584" max="2584" width="10" style="173" customWidth="1"/>
    <col min="2585" max="2585" width="13.5703125" style="173" customWidth="1"/>
    <col min="2586" max="2586" width="18.85546875" style="173" customWidth="1"/>
    <col min="2587" max="2587" width="13.5703125" style="173" customWidth="1"/>
    <col min="2588" max="2588" width="18.85546875" style="173" customWidth="1"/>
    <col min="2589" max="2589" width="5.7109375" style="173" customWidth="1"/>
    <col min="2590" max="2590" width="17.5703125" style="173" customWidth="1"/>
    <col min="2591" max="2591" width="14.28515625" style="173" customWidth="1"/>
    <col min="2592" max="2592" width="17.7109375" style="173" customWidth="1"/>
    <col min="2593" max="2593" width="7.140625" style="173" customWidth="1"/>
    <col min="2594" max="2594" width="14.42578125" style="173" customWidth="1"/>
    <col min="2595" max="2595" width="17.5703125" style="173" customWidth="1"/>
    <col min="2596" max="2596" width="14.42578125" style="173" customWidth="1"/>
    <col min="2597" max="2597" width="17.7109375" style="173" customWidth="1"/>
    <col min="2598" max="2816" width="9.140625" style="173"/>
    <col min="2817" max="2817" width="5.7109375" style="173" customWidth="1"/>
    <col min="2818" max="2818" width="9.7109375" style="173" customWidth="1"/>
    <col min="2819" max="2819" width="42.85546875" style="173" customWidth="1"/>
    <col min="2820" max="2820" width="33" style="173" customWidth="1"/>
    <col min="2821" max="2821" width="18.7109375" style="173" customWidth="1"/>
    <col min="2822" max="2822" width="19.140625" style="173" customWidth="1"/>
    <col min="2823" max="2823" width="10.85546875" style="173" customWidth="1"/>
    <col min="2824" max="2824" width="12" style="173" customWidth="1"/>
    <col min="2825" max="2825" width="12.5703125" style="173" customWidth="1"/>
    <col min="2826" max="2826" width="16.140625" style="173" customWidth="1"/>
    <col min="2827" max="2827" width="5.5703125" style="173" customWidth="1"/>
    <col min="2828" max="2830" width="0" style="173" hidden="1" customWidth="1"/>
    <col min="2831" max="2831" width="5.7109375" style="173" customWidth="1"/>
    <col min="2832" max="2832" width="9.5703125" style="173" customWidth="1"/>
    <col min="2833" max="2833" width="10" style="173" customWidth="1"/>
    <col min="2834" max="2834" width="13.5703125" style="173" customWidth="1"/>
    <col min="2835" max="2835" width="18.85546875" style="173" customWidth="1"/>
    <col min="2836" max="2836" width="13.5703125" style="173" customWidth="1"/>
    <col min="2837" max="2837" width="18.85546875" style="173" customWidth="1"/>
    <col min="2838" max="2838" width="9.42578125" style="173" customWidth="1"/>
    <col min="2839" max="2839" width="9.5703125" style="173" customWidth="1"/>
    <col min="2840" max="2840" width="10" style="173" customWidth="1"/>
    <col min="2841" max="2841" width="13.5703125" style="173" customWidth="1"/>
    <col min="2842" max="2842" width="18.85546875" style="173" customWidth="1"/>
    <col min="2843" max="2843" width="13.5703125" style="173" customWidth="1"/>
    <col min="2844" max="2844" width="18.85546875" style="173" customWidth="1"/>
    <col min="2845" max="2845" width="5.7109375" style="173" customWidth="1"/>
    <col min="2846" max="2846" width="17.5703125" style="173" customWidth="1"/>
    <col min="2847" max="2847" width="14.28515625" style="173" customWidth="1"/>
    <col min="2848" max="2848" width="17.7109375" style="173" customWidth="1"/>
    <col min="2849" max="2849" width="7.140625" style="173" customWidth="1"/>
    <col min="2850" max="2850" width="14.42578125" style="173" customWidth="1"/>
    <col min="2851" max="2851" width="17.5703125" style="173" customWidth="1"/>
    <col min="2852" max="2852" width="14.42578125" style="173" customWidth="1"/>
    <col min="2853" max="2853" width="17.7109375" style="173" customWidth="1"/>
    <col min="2854" max="3072" width="9.140625" style="173"/>
    <col min="3073" max="3073" width="5.7109375" style="173" customWidth="1"/>
    <col min="3074" max="3074" width="9.7109375" style="173" customWidth="1"/>
    <col min="3075" max="3075" width="42.85546875" style="173" customWidth="1"/>
    <col min="3076" max="3076" width="33" style="173" customWidth="1"/>
    <col min="3077" max="3077" width="18.7109375" style="173" customWidth="1"/>
    <col min="3078" max="3078" width="19.140625" style="173" customWidth="1"/>
    <col min="3079" max="3079" width="10.85546875" style="173" customWidth="1"/>
    <col min="3080" max="3080" width="12" style="173" customWidth="1"/>
    <col min="3081" max="3081" width="12.5703125" style="173" customWidth="1"/>
    <col min="3082" max="3082" width="16.140625" style="173" customWidth="1"/>
    <col min="3083" max="3083" width="5.5703125" style="173" customWidth="1"/>
    <col min="3084" max="3086" width="0" style="173" hidden="1" customWidth="1"/>
    <col min="3087" max="3087" width="5.7109375" style="173" customWidth="1"/>
    <col min="3088" max="3088" width="9.5703125" style="173" customWidth="1"/>
    <col min="3089" max="3089" width="10" style="173" customWidth="1"/>
    <col min="3090" max="3090" width="13.5703125" style="173" customWidth="1"/>
    <col min="3091" max="3091" width="18.85546875" style="173" customWidth="1"/>
    <col min="3092" max="3092" width="13.5703125" style="173" customWidth="1"/>
    <col min="3093" max="3093" width="18.85546875" style="173" customWidth="1"/>
    <col min="3094" max="3094" width="9.42578125" style="173" customWidth="1"/>
    <col min="3095" max="3095" width="9.5703125" style="173" customWidth="1"/>
    <col min="3096" max="3096" width="10" style="173" customWidth="1"/>
    <col min="3097" max="3097" width="13.5703125" style="173" customWidth="1"/>
    <col min="3098" max="3098" width="18.85546875" style="173" customWidth="1"/>
    <col min="3099" max="3099" width="13.5703125" style="173" customWidth="1"/>
    <col min="3100" max="3100" width="18.85546875" style="173" customWidth="1"/>
    <col min="3101" max="3101" width="5.7109375" style="173" customWidth="1"/>
    <col min="3102" max="3102" width="17.5703125" style="173" customWidth="1"/>
    <col min="3103" max="3103" width="14.28515625" style="173" customWidth="1"/>
    <col min="3104" max="3104" width="17.7109375" style="173" customWidth="1"/>
    <col min="3105" max="3105" width="7.140625" style="173" customWidth="1"/>
    <col min="3106" max="3106" width="14.42578125" style="173" customWidth="1"/>
    <col min="3107" max="3107" width="17.5703125" style="173" customWidth="1"/>
    <col min="3108" max="3108" width="14.42578125" style="173" customWidth="1"/>
    <col min="3109" max="3109" width="17.7109375" style="173" customWidth="1"/>
    <col min="3110" max="3328" width="9.140625" style="173"/>
    <col min="3329" max="3329" width="5.7109375" style="173" customWidth="1"/>
    <col min="3330" max="3330" width="9.7109375" style="173" customWidth="1"/>
    <col min="3331" max="3331" width="42.85546875" style="173" customWidth="1"/>
    <col min="3332" max="3332" width="33" style="173" customWidth="1"/>
    <col min="3333" max="3333" width="18.7109375" style="173" customWidth="1"/>
    <col min="3334" max="3334" width="19.140625" style="173" customWidth="1"/>
    <col min="3335" max="3335" width="10.85546875" style="173" customWidth="1"/>
    <col min="3336" max="3336" width="12" style="173" customWidth="1"/>
    <col min="3337" max="3337" width="12.5703125" style="173" customWidth="1"/>
    <col min="3338" max="3338" width="16.140625" style="173" customWidth="1"/>
    <col min="3339" max="3339" width="5.5703125" style="173" customWidth="1"/>
    <col min="3340" max="3342" width="0" style="173" hidden="1" customWidth="1"/>
    <col min="3343" max="3343" width="5.7109375" style="173" customWidth="1"/>
    <col min="3344" max="3344" width="9.5703125" style="173" customWidth="1"/>
    <col min="3345" max="3345" width="10" style="173" customWidth="1"/>
    <col min="3346" max="3346" width="13.5703125" style="173" customWidth="1"/>
    <col min="3347" max="3347" width="18.85546875" style="173" customWidth="1"/>
    <col min="3348" max="3348" width="13.5703125" style="173" customWidth="1"/>
    <col min="3349" max="3349" width="18.85546875" style="173" customWidth="1"/>
    <col min="3350" max="3350" width="9.42578125" style="173" customWidth="1"/>
    <col min="3351" max="3351" width="9.5703125" style="173" customWidth="1"/>
    <col min="3352" max="3352" width="10" style="173" customWidth="1"/>
    <col min="3353" max="3353" width="13.5703125" style="173" customWidth="1"/>
    <col min="3354" max="3354" width="18.85546875" style="173" customWidth="1"/>
    <col min="3355" max="3355" width="13.5703125" style="173" customWidth="1"/>
    <col min="3356" max="3356" width="18.85546875" style="173" customWidth="1"/>
    <col min="3357" max="3357" width="5.7109375" style="173" customWidth="1"/>
    <col min="3358" max="3358" width="17.5703125" style="173" customWidth="1"/>
    <col min="3359" max="3359" width="14.28515625" style="173" customWidth="1"/>
    <col min="3360" max="3360" width="17.7109375" style="173" customWidth="1"/>
    <col min="3361" max="3361" width="7.140625" style="173" customWidth="1"/>
    <col min="3362" max="3362" width="14.42578125" style="173" customWidth="1"/>
    <col min="3363" max="3363" width="17.5703125" style="173" customWidth="1"/>
    <col min="3364" max="3364" width="14.42578125" style="173" customWidth="1"/>
    <col min="3365" max="3365" width="17.7109375" style="173" customWidth="1"/>
    <col min="3366" max="3584" width="9.140625" style="173"/>
    <col min="3585" max="3585" width="5.7109375" style="173" customWidth="1"/>
    <col min="3586" max="3586" width="9.7109375" style="173" customWidth="1"/>
    <col min="3587" max="3587" width="42.85546875" style="173" customWidth="1"/>
    <col min="3588" max="3588" width="33" style="173" customWidth="1"/>
    <col min="3589" max="3589" width="18.7109375" style="173" customWidth="1"/>
    <col min="3590" max="3590" width="19.140625" style="173" customWidth="1"/>
    <col min="3591" max="3591" width="10.85546875" style="173" customWidth="1"/>
    <col min="3592" max="3592" width="12" style="173" customWidth="1"/>
    <col min="3593" max="3593" width="12.5703125" style="173" customWidth="1"/>
    <col min="3594" max="3594" width="16.140625" style="173" customWidth="1"/>
    <col min="3595" max="3595" width="5.5703125" style="173" customWidth="1"/>
    <col min="3596" max="3598" width="0" style="173" hidden="1" customWidth="1"/>
    <col min="3599" max="3599" width="5.7109375" style="173" customWidth="1"/>
    <col min="3600" max="3600" width="9.5703125" style="173" customWidth="1"/>
    <col min="3601" max="3601" width="10" style="173" customWidth="1"/>
    <col min="3602" max="3602" width="13.5703125" style="173" customWidth="1"/>
    <col min="3603" max="3603" width="18.85546875" style="173" customWidth="1"/>
    <col min="3604" max="3604" width="13.5703125" style="173" customWidth="1"/>
    <col min="3605" max="3605" width="18.85546875" style="173" customWidth="1"/>
    <col min="3606" max="3606" width="9.42578125" style="173" customWidth="1"/>
    <col min="3607" max="3607" width="9.5703125" style="173" customWidth="1"/>
    <col min="3608" max="3608" width="10" style="173" customWidth="1"/>
    <col min="3609" max="3609" width="13.5703125" style="173" customWidth="1"/>
    <col min="3610" max="3610" width="18.85546875" style="173" customWidth="1"/>
    <col min="3611" max="3611" width="13.5703125" style="173" customWidth="1"/>
    <col min="3612" max="3612" width="18.85546875" style="173" customWidth="1"/>
    <col min="3613" max="3613" width="5.7109375" style="173" customWidth="1"/>
    <col min="3614" max="3614" width="17.5703125" style="173" customWidth="1"/>
    <col min="3615" max="3615" width="14.28515625" style="173" customWidth="1"/>
    <col min="3616" max="3616" width="17.7109375" style="173" customWidth="1"/>
    <col min="3617" max="3617" width="7.140625" style="173" customWidth="1"/>
    <col min="3618" max="3618" width="14.42578125" style="173" customWidth="1"/>
    <col min="3619" max="3619" width="17.5703125" style="173" customWidth="1"/>
    <col min="3620" max="3620" width="14.42578125" style="173" customWidth="1"/>
    <col min="3621" max="3621" width="17.7109375" style="173" customWidth="1"/>
    <col min="3622" max="3840" width="9.140625" style="173"/>
    <col min="3841" max="3841" width="5.7109375" style="173" customWidth="1"/>
    <col min="3842" max="3842" width="9.7109375" style="173" customWidth="1"/>
    <col min="3843" max="3843" width="42.85546875" style="173" customWidth="1"/>
    <col min="3844" max="3844" width="33" style="173" customWidth="1"/>
    <col min="3845" max="3845" width="18.7109375" style="173" customWidth="1"/>
    <col min="3846" max="3846" width="19.140625" style="173" customWidth="1"/>
    <col min="3847" max="3847" width="10.85546875" style="173" customWidth="1"/>
    <col min="3848" max="3848" width="12" style="173" customWidth="1"/>
    <col min="3849" max="3849" width="12.5703125" style="173" customWidth="1"/>
    <col min="3850" max="3850" width="16.140625" style="173" customWidth="1"/>
    <col min="3851" max="3851" width="5.5703125" style="173" customWidth="1"/>
    <col min="3852" max="3854" width="0" style="173" hidden="1" customWidth="1"/>
    <col min="3855" max="3855" width="5.7109375" style="173" customWidth="1"/>
    <col min="3856" max="3856" width="9.5703125" style="173" customWidth="1"/>
    <col min="3857" max="3857" width="10" style="173" customWidth="1"/>
    <col min="3858" max="3858" width="13.5703125" style="173" customWidth="1"/>
    <col min="3859" max="3859" width="18.85546875" style="173" customWidth="1"/>
    <col min="3860" max="3860" width="13.5703125" style="173" customWidth="1"/>
    <col min="3861" max="3861" width="18.85546875" style="173" customWidth="1"/>
    <col min="3862" max="3862" width="9.42578125" style="173" customWidth="1"/>
    <col min="3863" max="3863" width="9.5703125" style="173" customWidth="1"/>
    <col min="3864" max="3864" width="10" style="173" customWidth="1"/>
    <col min="3865" max="3865" width="13.5703125" style="173" customWidth="1"/>
    <col min="3866" max="3866" width="18.85546875" style="173" customWidth="1"/>
    <col min="3867" max="3867" width="13.5703125" style="173" customWidth="1"/>
    <col min="3868" max="3868" width="18.85546875" style="173" customWidth="1"/>
    <col min="3869" max="3869" width="5.7109375" style="173" customWidth="1"/>
    <col min="3870" max="3870" width="17.5703125" style="173" customWidth="1"/>
    <col min="3871" max="3871" width="14.28515625" style="173" customWidth="1"/>
    <col min="3872" max="3872" width="17.7109375" style="173" customWidth="1"/>
    <col min="3873" max="3873" width="7.140625" style="173" customWidth="1"/>
    <col min="3874" max="3874" width="14.42578125" style="173" customWidth="1"/>
    <col min="3875" max="3875" width="17.5703125" style="173" customWidth="1"/>
    <col min="3876" max="3876" width="14.42578125" style="173" customWidth="1"/>
    <col min="3877" max="3877" width="17.7109375" style="173" customWidth="1"/>
    <col min="3878" max="4096" width="9.140625" style="173"/>
    <col min="4097" max="4097" width="5.7109375" style="173" customWidth="1"/>
    <col min="4098" max="4098" width="9.7109375" style="173" customWidth="1"/>
    <col min="4099" max="4099" width="42.85546875" style="173" customWidth="1"/>
    <col min="4100" max="4100" width="33" style="173" customWidth="1"/>
    <col min="4101" max="4101" width="18.7109375" style="173" customWidth="1"/>
    <col min="4102" max="4102" width="19.140625" style="173" customWidth="1"/>
    <col min="4103" max="4103" width="10.85546875" style="173" customWidth="1"/>
    <col min="4104" max="4104" width="12" style="173" customWidth="1"/>
    <col min="4105" max="4105" width="12.5703125" style="173" customWidth="1"/>
    <col min="4106" max="4106" width="16.140625" style="173" customWidth="1"/>
    <col min="4107" max="4107" width="5.5703125" style="173" customWidth="1"/>
    <col min="4108" max="4110" width="0" style="173" hidden="1" customWidth="1"/>
    <col min="4111" max="4111" width="5.7109375" style="173" customWidth="1"/>
    <col min="4112" max="4112" width="9.5703125" style="173" customWidth="1"/>
    <col min="4113" max="4113" width="10" style="173" customWidth="1"/>
    <col min="4114" max="4114" width="13.5703125" style="173" customWidth="1"/>
    <col min="4115" max="4115" width="18.85546875" style="173" customWidth="1"/>
    <col min="4116" max="4116" width="13.5703125" style="173" customWidth="1"/>
    <col min="4117" max="4117" width="18.85546875" style="173" customWidth="1"/>
    <col min="4118" max="4118" width="9.42578125" style="173" customWidth="1"/>
    <col min="4119" max="4119" width="9.5703125" style="173" customWidth="1"/>
    <col min="4120" max="4120" width="10" style="173" customWidth="1"/>
    <col min="4121" max="4121" width="13.5703125" style="173" customWidth="1"/>
    <col min="4122" max="4122" width="18.85546875" style="173" customWidth="1"/>
    <col min="4123" max="4123" width="13.5703125" style="173" customWidth="1"/>
    <col min="4124" max="4124" width="18.85546875" style="173" customWidth="1"/>
    <col min="4125" max="4125" width="5.7109375" style="173" customWidth="1"/>
    <col min="4126" max="4126" width="17.5703125" style="173" customWidth="1"/>
    <col min="4127" max="4127" width="14.28515625" style="173" customWidth="1"/>
    <col min="4128" max="4128" width="17.7109375" style="173" customWidth="1"/>
    <col min="4129" max="4129" width="7.140625" style="173" customWidth="1"/>
    <col min="4130" max="4130" width="14.42578125" style="173" customWidth="1"/>
    <col min="4131" max="4131" width="17.5703125" style="173" customWidth="1"/>
    <col min="4132" max="4132" width="14.42578125" style="173" customWidth="1"/>
    <col min="4133" max="4133" width="17.7109375" style="173" customWidth="1"/>
    <col min="4134" max="4352" width="9.140625" style="173"/>
    <col min="4353" max="4353" width="5.7109375" style="173" customWidth="1"/>
    <col min="4354" max="4354" width="9.7109375" style="173" customWidth="1"/>
    <col min="4355" max="4355" width="42.85546875" style="173" customWidth="1"/>
    <col min="4356" max="4356" width="33" style="173" customWidth="1"/>
    <col min="4357" max="4357" width="18.7109375" style="173" customWidth="1"/>
    <col min="4358" max="4358" width="19.140625" style="173" customWidth="1"/>
    <col min="4359" max="4359" width="10.85546875" style="173" customWidth="1"/>
    <col min="4360" max="4360" width="12" style="173" customWidth="1"/>
    <col min="4361" max="4361" width="12.5703125" style="173" customWidth="1"/>
    <col min="4362" max="4362" width="16.140625" style="173" customWidth="1"/>
    <col min="4363" max="4363" width="5.5703125" style="173" customWidth="1"/>
    <col min="4364" max="4366" width="0" style="173" hidden="1" customWidth="1"/>
    <col min="4367" max="4367" width="5.7109375" style="173" customWidth="1"/>
    <col min="4368" max="4368" width="9.5703125" style="173" customWidth="1"/>
    <col min="4369" max="4369" width="10" style="173" customWidth="1"/>
    <col min="4370" max="4370" width="13.5703125" style="173" customWidth="1"/>
    <col min="4371" max="4371" width="18.85546875" style="173" customWidth="1"/>
    <col min="4372" max="4372" width="13.5703125" style="173" customWidth="1"/>
    <col min="4373" max="4373" width="18.85546875" style="173" customWidth="1"/>
    <col min="4374" max="4374" width="9.42578125" style="173" customWidth="1"/>
    <col min="4375" max="4375" width="9.5703125" style="173" customWidth="1"/>
    <col min="4376" max="4376" width="10" style="173" customWidth="1"/>
    <col min="4377" max="4377" width="13.5703125" style="173" customWidth="1"/>
    <col min="4378" max="4378" width="18.85546875" style="173" customWidth="1"/>
    <col min="4379" max="4379" width="13.5703125" style="173" customWidth="1"/>
    <col min="4380" max="4380" width="18.85546875" style="173" customWidth="1"/>
    <col min="4381" max="4381" width="5.7109375" style="173" customWidth="1"/>
    <col min="4382" max="4382" width="17.5703125" style="173" customWidth="1"/>
    <col min="4383" max="4383" width="14.28515625" style="173" customWidth="1"/>
    <col min="4384" max="4384" width="17.7109375" style="173" customWidth="1"/>
    <col min="4385" max="4385" width="7.140625" style="173" customWidth="1"/>
    <col min="4386" max="4386" width="14.42578125" style="173" customWidth="1"/>
    <col min="4387" max="4387" width="17.5703125" style="173" customWidth="1"/>
    <col min="4388" max="4388" width="14.42578125" style="173" customWidth="1"/>
    <col min="4389" max="4389" width="17.7109375" style="173" customWidth="1"/>
    <col min="4390" max="4608" width="9.140625" style="173"/>
    <col min="4609" max="4609" width="5.7109375" style="173" customWidth="1"/>
    <col min="4610" max="4610" width="9.7109375" style="173" customWidth="1"/>
    <col min="4611" max="4611" width="42.85546875" style="173" customWidth="1"/>
    <col min="4612" max="4612" width="33" style="173" customWidth="1"/>
    <col min="4613" max="4613" width="18.7109375" style="173" customWidth="1"/>
    <col min="4614" max="4614" width="19.140625" style="173" customWidth="1"/>
    <col min="4615" max="4615" width="10.85546875" style="173" customWidth="1"/>
    <col min="4616" max="4616" width="12" style="173" customWidth="1"/>
    <col min="4617" max="4617" width="12.5703125" style="173" customWidth="1"/>
    <col min="4618" max="4618" width="16.140625" style="173" customWidth="1"/>
    <col min="4619" max="4619" width="5.5703125" style="173" customWidth="1"/>
    <col min="4620" max="4622" width="0" style="173" hidden="1" customWidth="1"/>
    <col min="4623" max="4623" width="5.7109375" style="173" customWidth="1"/>
    <col min="4624" max="4624" width="9.5703125" style="173" customWidth="1"/>
    <col min="4625" max="4625" width="10" style="173" customWidth="1"/>
    <col min="4626" max="4626" width="13.5703125" style="173" customWidth="1"/>
    <col min="4627" max="4627" width="18.85546875" style="173" customWidth="1"/>
    <col min="4628" max="4628" width="13.5703125" style="173" customWidth="1"/>
    <col min="4629" max="4629" width="18.85546875" style="173" customWidth="1"/>
    <col min="4630" max="4630" width="9.42578125" style="173" customWidth="1"/>
    <col min="4631" max="4631" width="9.5703125" style="173" customWidth="1"/>
    <col min="4632" max="4632" width="10" style="173" customWidth="1"/>
    <col min="4633" max="4633" width="13.5703125" style="173" customWidth="1"/>
    <col min="4634" max="4634" width="18.85546875" style="173" customWidth="1"/>
    <col min="4635" max="4635" width="13.5703125" style="173" customWidth="1"/>
    <col min="4636" max="4636" width="18.85546875" style="173" customWidth="1"/>
    <col min="4637" max="4637" width="5.7109375" style="173" customWidth="1"/>
    <col min="4638" max="4638" width="17.5703125" style="173" customWidth="1"/>
    <col min="4639" max="4639" width="14.28515625" style="173" customWidth="1"/>
    <col min="4640" max="4640" width="17.7109375" style="173" customWidth="1"/>
    <col min="4641" max="4641" width="7.140625" style="173" customWidth="1"/>
    <col min="4642" max="4642" width="14.42578125" style="173" customWidth="1"/>
    <col min="4643" max="4643" width="17.5703125" style="173" customWidth="1"/>
    <col min="4644" max="4644" width="14.42578125" style="173" customWidth="1"/>
    <col min="4645" max="4645" width="17.7109375" style="173" customWidth="1"/>
    <col min="4646" max="4864" width="9.140625" style="173"/>
    <col min="4865" max="4865" width="5.7109375" style="173" customWidth="1"/>
    <col min="4866" max="4866" width="9.7109375" style="173" customWidth="1"/>
    <col min="4867" max="4867" width="42.85546875" style="173" customWidth="1"/>
    <col min="4868" max="4868" width="33" style="173" customWidth="1"/>
    <col min="4869" max="4869" width="18.7109375" style="173" customWidth="1"/>
    <col min="4870" max="4870" width="19.140625" style="173" customWidth="1"/>
    <col min="4871" max="4871" width="10.85546875" style="173" customWidth="1"/>
    <col min="4872" max="4872" width="12" style="173" customWidth="1"/>
    <col min="4873" max="4873" width="12.5703125" style="173" customWidth="1"/>
    <col min="4874" max="4874" width="16.140625" style="173" customWidth="1"/>
    <col min="4875" max="4875" width="5.5703125" style="173" customWidth="1"/>
    <col min="4876" max="4878" width="0" style="173" hidden="1" customWidth="1"/>
    <col min="4879" max="4879" width="5.7109375" style="173" customWidth="1"/>
    <col min="4880" max="4880" width="9.5703125" style="173" customWidth="1"/>
    <col min="4881" max="4881" width="10" style="173" customWidth="1"/>
    <col min="4882" max="4882" width="13.5703125" style="173" customWidth="1"/>
    <col min="4883" max="4883" width="18.85546875" style="173" customWidth="1"/>
    <col min="4884" max="4884" width="13.5703125" style="173" customWidth="1"/>
    <col min="4885" max="4885" width="18.85546875" style="173" customWidth="1"/>
    <col min="4886" max="4886" width="9.42578125" style="173" customWidth="1"/>
    <col min="4887" max="4887" width="9.5703125" style="173" customWidth="1"/>
    <col min="4888" max="4888" width="10" style="173" customWidth="1"/>
    <col min="4889" max="4889" width="13.5703125" style="173" customWidth="1"/>
    <col min="4890" max="4890" width="18.85546875" style="173" customWidth="1"/>
    <col min="4891" max="4891" width="13.5703125" style="173" customWidth="1"/>
    <col min="4892" max="4892" width="18.85546875" style="173" customWidth="1"/>
    <col min="4893" max="4893" width="5.7109375" style="173" customWidth="1"/>
    <col min="4894" max="4894" width="17.5703125" style="173" customWidth="1"/>
    <col min="4895" max="4895" width="14.28515625" style="173" customWidth="1"/>
    <col min="4896" max="4896" width="17.7109375" style="173" customWidth="1"/>
    <col min="4897" max="4897" width="7.140625" style="173" customWidth="1"/>
    <col min="4898" max="4898" width="14.42578125" style="173" customWidth="1"/>
    <col min="4899" max="4899" width="17.5703125" style="173" customWidth="1"/>
    <col min="4900" max="4900" width="14.42578125" style="173" customWidth="1"/>
    <col min="4901" max="4901" width="17.7109375" style="173" customWidth="1"/>
    <col min="4902" max="5120" width="9.140625" style="173"/>
    <col min="5121" max="5121" width="5.7109375" style="173" customWidth="1"/>
    <col min="5122" max="5122" width="9.7109375" style="173" customWidth="1"/>
    <col min="5123" max="5123" width="42.85546875" style="173" customWidth="1"/>
    <col min="5124" max="5124" width="33" style="173" customWidth="1"/>
    <col min="5125" max="5125" width="18.7109375" style="173" customWidth="1"/>
    <col min="5126" max="5126" width="19.140625" style="173" customWidth="1"/>
    <col min="5127" max="5127" width="10.85546875" style="173" customWidth="1"/>
    <col min="5128" max="5128" width="12" style="173" customWidth="1"/>
    <col min="5129" max="5129" width="12.5703125" style="173" customWidth="1"/>
    <col min="5130" max="5130" width="16.140625" style="173" customWidth="1"/>
    <col min="5131" max="5131" width="5.5703125" style="173" customWidth="1"/>
    <col min="5132" max="5134" width="0" style="173" hidden="1" customWidth="1"/>
    <col min="5135" max="5135" width="5.7109375" style="173" customWidth="1"/>
    <col min="5136" max="5136" width="9.5703125" style="173" customWidth="1"/>
    <col min="5137" max="5137" width="10" style="173" customWidth="1"/>
    <col min="5138" max="5138" width="13.5703125" style="173" customWidth="1"/>
    <col min="5139" max="5139" width="18.85546875" style="173" customWidth="1"/>
    <col min="5140" max="5140" width="13.5703125" style="173" customWidth="1"/>
    <col min="5141" max="5141" width="18.85546875" style="173" customWidth="1"/>
    <col min="5142" max="5142" width="9.42578125" style="173" customWidth="1"/>
    <col min="5143" max="5143" width="9.5703125" style="173" customWidth="1"/>
    <col min="5144" max="5144" width="10" style="173" customWidth="1"/>
    <col min="5145" max="5145" width="13.5703125" style="173" customWidth="1"/>
    <col min="5146" max="5146" width="18.85546875" style="173" customWidth="1"/>
    <col min="5147" max="5147" width="13.5703125" style="173" customWidth="1"/>
    <col min="5148" max="5148" width="18.85546875" style="173" customWidth="1"/>
    <col min="5149" max="5149" width="5.7109375" style="173" customWidth="1"/>
    <col min="5150" max="5150" width="17.5703125" style="173" customWidth="1"/>
    <col min="5151" max="5151" width="14.28515625" style="173" customWidth="1"/>
    <col min="5152" max="5152" width="17.7109375" style="173" customWidth="1"/>
    <col min="5153" max="5153" width="7.140625" style="173" customWidth="1"/>
    <col min="5154" max="5154" width="14.42578125" style="173" customWidth="1"/>
    <col min="5155" max="5155" width="17.5703125" style="173" customWidth="1"/>
    <col min="5156" max="5156" width="14.42578125" style="173" customWidth="1"/>
    <col min="5157" max="5157" width="17.7109375" style="173" customWidth="1"/>
    <col min="5158" max="5376" width="9.140625" style="173"/>
    <col min="5377" max="5377" width="5.7109375" style="173" customWidth="1"/>
    <col min="5378" max="5378" width="9.7109375" style="173" customWidth="1"/>
    <col min="5379" max="5379" width="42.85546875" style="173" customWidth="1"/>
    <col min="5380" max="5380" width="33" style="173" customWidth="1"/>
    <col min="5381" max="5381" width="18.7109375" style="173" customWidth="1"/>
    <col min="5382" max="5382" width="19.140625" style="173" customWidth="1"/>
    <col min="5383" max="5383" width="10.85546875" style="173" customWidth="1"/>
    <col min="5384" max="5384" width="12" style="173" customWidth="1"/>
    <col min="5385" max="5385" width="12.5703125" style="173" customWidth="1"/>
    <col min="5386" max="5386" width="16.140625" style="173" customWidth="1"/>
    <col min="5387" max="5387" width="5.5703125" style="173" customWidth="1"/>
    <col min="5388" max="5390" width="0" style="173" hidden="1" customWidth="1"/>
    <col min="5391" max="5391" width="5.7109375" style="173" customWidth="1"/>
    <col min="5392" max="5392" width="9.5703125" style="173" customWidth="1"/>
    <col min="5393" max="5393" width="10" style="173" customWidth="1"/>
    <col min="5394" max="5394" width="13.5703125" style="173" customWidth="1"/>
    <col min="5395" max="5395" width="18.85546875" style="173" customWidth="1"/>
    <col min="5396" max="5396" width="13.5703125" style="173" customWidth="1"/>
    <col min="5397" max="5397" width="18.85546875" style="173" customWidth="1"/>
    <col min="5398" max="5398" width="9.42578125" style="173" customWidth="1"/>
    <col min="5399" max="5399" width="9.5703125" style="173" customWidth="1"/>
    <col min="5400" max="5400" width="10" style="173" customWidth="1"/>
    <col min="5401" max="5401" width="13.5703125" style="173" customWidth="1"/>
    <col min="5402" max="5402" width="18.85546875" style="173" customWidth="1"/>
    <col min="5403" max="5403" width="13.5703125" style="173" customWidth="1"/>
    <col min="5404" max="5404" width="18.85546875" style="173" customWidth="1"/>
    <col min="5405" max="5405" width="5.7109375" style="173" customWidth="1"/>
    <col min="5406" max="5406" width="17.5703125" style="173" customWidth="1"/>
    <col min="5407" max="5407" width="14.28515625" style="173" customWidth="1"/>
    <col min="5408" max="5408" width="17.7109375" style="173" customWidth="1"/>
    <col min="5409" max="5409" width="7.140625" style="173" customWidth="1"/>
    <col min="5410" max="5410" width="14.42578125" style="173" customWidth="1"/>
    <col min="5411" max="5411" width="17.5703125" style="173" customWidth="1"/>
    <col min="5412" max="5412" width="14.42578125" style="173" customWidth="1"/>
    <col min="5413" max="5413" width="17.7109375" style="173" customWidth="1"/>
    <col min="5414" max="5632" width="9.140625" style="173"/>
    <col min="5633" max="5633" width="5.7109375" style="173" customWidth="1"/>
    <col min="5634" max="5634" width="9.7109375" style="173" customWidth="1"/>
    <col min="5635" max="5635" width="42.85546875" style="173" customWidth="1"/>
    <col min="5636" max="5636" width="33" style="173" customWidth="1"/>
    <col min="5637" max="5637" width="18.7109375" style="173" customWidth="1"/>
    <col min="5638" max="5638" width="19.140625" style="173" customWidth="1"/>
    <col min="5639" max="5639" width="10.85546875" style="173" customWidth="1"/>
    <col min="5640" max="5640" width="12" style="173" customWidth="1"/>
    <col min="5641" max="5641" width="12.5703125" style="173" customWidth="1"/>
    <col min="5642" max="5642" width="16.140625" style="173" customWidth="1"/>
    <col min="5643" max="5643" width="5.5703125" style="173" customWidth="1"/>
    <col min="5644" max="5646" width="0" style="173" hidden="1" customWidth="1"/>
    <col min="5647" max="5647" width="5.7109375" style="173" customWidth="1"/>
    <col min="5648" max="5648" width="9.5703125" style="173" customWidth="1"/>
    <col min="5649" max="5649" width="10" style="173" customWidth="1"/>
    <col min="5650" max="5650" width="13.5703125" style="173" customWidth="1"/>
    <col min="5651" max="5651" width="18.85546875" style="173" customWidth="1"/>
    <col min="5652" max="5652" width="13.5703125" style="173" customWidth="1"/>
    <col min="5653" max="5653" width="18.85546875" style="173" customWidth="1"/>
    <col min="5654" max="5654" width="9.42578125" style="173" customWidth="1"/>
    <col min="5655" max="5655" width="9.5703125" style="173" customWidth="1"/>
    <col min="5656" max="5656" width="10" style="173" customWidth="1"/>
    <col min="5657" max="5657" width="13.5703125" style="173" customWidth="1"/>
    <col min="5658" max="5658" width="18.85546875" style="173" customWidth="1"/>
    <col min="5659" max="5659" width="13.5703125" style="173" customWidth="1"/>
    <col min="5660" max="5660" width="18.85546875" style="173" customWidth="1"/>
    <col min="5661" max="5661" width="5.7109375" style="173" customWidth="1"/>
    <col min="5662" max="5662" width="17.5703125" style="173" customWidth="1"/>
    <col min="5663" max="5663" width="14.28515625" style="173" customWidth="1"/>
    <col min="5664" max="5664" width="17.7109375" style="173" customWidth="1"/>
    <col min="5665" max="5665" width="7.140625" style="173" customWidth="1"/>
    <col min="5666" max="5666" width="14.42578125" style="173" customWidth="1"/>
    <col min="5667" max="5667" width="17.5703125" style="173" customWidth="1"/>
    <col min="5668" max="5668" width="14.42578125" style="173" customWidth="1"/>
    <col min="5669" max="5669" width="17.7109375" style="173" customWidth="1"/>
    <col min="5670" max="5888" width="9.140625" style="173"/>
    <col min="5889" max="5889" width="5.7109375" style="173" customWidth="1"/>
    <col min="5890" max="5890" width="9.7109375" style="173" customWidth="1"/>
    <col min="5891" max="5891" width="42.85546875" style="173" customWidth="1"/>
    <col min="5892" max="5892" width="33" style="173" customWidth="1"/>
    <col min="5893" max="5893" width="18.7109375" style="173" customWidth="1"/>
    <col min="5894" max="5894" width="19.140625" style="173" customWidth="1"/>
    <col min="5895" max="5895" width="10.85546875" style="173" customWidth="1"/>
    <col min="5896" max="5896" width="12" style="173" customWidth="1"/>
    <col min="5897" max="5897" width="12.5703125" style="173" customWidth="1"/>
    <col min="5898" max="5898" width="16.140625" style="173" customWidth="1"/>
    <col min="5899" max="5899" width="5.5703125" style="173" customWidth="1"/>
    <col min="5900" max="5902" width="0" style="173" hidden="1" customWidth="1"/>
    <col min="5903" max="5903" width="5.7109375" style="173" customWidth="1"/>
    <col min="5904" max="5904" width="9.5703125" style="173" customWidth="1"/>
    <col min="5905" max="5905" width="10" style="173" customWidth="1"/>
    <col min="5906" max="5906" width="13.5703125" style="173" customWidth="1"/>
    <col min="5907" max="5907" width="18.85546875" style="173" customWidth="1"/>
    <col min="5908" max="5908" width="13.5703125" style="173" customWidth="1"/>
    <col min="5909" max="5909" width="18.85546875" style="173" customWidth="1"/>
    <col min="5910" max="5910" width="9.42578125" style="173" customWidth="1"/>
    <col min="5911" max="5911" width="9.5703125" style="173" customWidth="1"/>
    <col min="5912" max="5912" width="10" style="173" customWidth="1"/>
    <col min="5913" max="5913" width="13.5703125" style="173" customWidth="1"/>
    <col min="5914" max="5914" width="18.85546875" style="173" customWidth="1"/>
    <col min="5915" max="5915" width="13.5703125" style="173" customWidth="1"/>
    <col min="5916" max="5916" width="18.85546875" style="173" customWidth="1"/>
    <col min="5917" max="5917" width="5.7109375" style="173" customWidth="1"/>
    <col min="5918" max="5918" width="17.5703125" style="173" customWidth="1"/>
    <col min="5919" max="5919" width="14.28515625" style="173" customWidth="1"/>
    <col min="5920" max="5920" width="17.7109375" style="173" customWidth="1"/>
    <col min="5921" max="5921" width="7.140625" style="173" customWidth="1"/>
    <col min="5922" max="5922" width="14.42578125" style="173" customWidth="1"/>
    <col min="5923" max="5923" width="17.5703125" style="173" customWidth="1"/>
    <col min="5924" max="5924" width="14.42578125" style="173" customWidth="1"/>
    <col min="5925" max="5925" width="17.7109375" style="173" customWidth="1"/>
    <col min="5926" max="6144" width="9.140625" style="173"/>
    <col min="6145" max="6145" width="5.7109375" style="173" customWidth="1"/>
    <col min="6146" max="6146" width="9.7109375" style="173" customWidth="1"/>
    <col min="6147" max="6147" width="42.85546875" style="173" customWidth="1"/>
    <col min="6148" max="6148" width="33" style="173" customWidth="1"/>
    <col min="6149" max="6149" width="18.7109375" style="173" customWidth="1"/>
    <col min="6150" max="6150" width="19.140625" style="173" customWidth="1"/>
    <col min="6151" max="6151" width="10.85546875" style="173" customWidth="1"/>
    <col min="6152" max="6152" width="12" style="173" customWidth="1"/>
    <col min="6153" max="6153" width="12.5703125" style="173" customWidth="1"/>
    <col min="6154" max="6154" width="16.140625" style="173" customWidth="1"/>
    <col min="6155" max="6155" width="5.5703125" style="173" customWidth="1"/>
    <col min="6156" max="6158" width="0" style="173" hidden="1" customWidth="1"/>
    <col min="6159" max="6159" width="5.7109375" style="173" customWidth="1"/>
    <col min="6160" max="6160" width="9.5703125" style="173" customWidth="1"/>
    <col min="6161" max="6161" width="10" style="173" customWidth="1"/>
    <col min="6162" max="6162" width="13.5703125" style="173" customWidth="1"/>
    <col min="6163" max="6163" width="18.85546875" style="173" customWidth="1"/>
    <col min="6164" max="6164" width="13.5703125" style="173" customWidth="1"/>
    <col min="6165" max="6165" width="18.85546875" style="173" customWidth="1"/>
    <col min="6166" max="6166" width="9.42578125" style="173" customWidth="1"/>
    <col min="6167" max="6167" width="9.5703125" style="173" customWidth="1"/>
    <col min="6168" max="6168" width="10" style="173" customWidth="1"/>
    <col min="6169" max="6169" width="13.5703125" style="173" customWidth="1"/>
    <col min="6170" max="6170" width="18.85546875" style="173" customWidth="1"/>
    <col min="6171" max="6171" width="13.5703125" style="173" customWidth="1"/>
    <col min="6172" max="6172" width="18.85546875" style="173" customWidth="1"/>
    <col min="6173" max="6173" width="5.7109375" style="173" customWidth="1"/>
    <col min="6174" max="6174" width="17.5703125" style="173" customWidth="1"/>
    <col min="6175" max="6175" width="14.28515625" style="173" customWidth="1"/>
    <col min="6176" max="6176" width="17.7109375" style="173" customWidth="1"/>
    <col min="6177" max="6177" width="7.140625" style="173" customWidth="1"/>
    <col min="6178" max="6178" width="14.42578125" style="173" customWidth="1"/>
    <col min="6179" max="6179" width="17.5703125" style="173" customWidth="1"/>
    <col min="6180" max="6180" width="14.42578125" style="173" customWidth="1"/>
    <col min="6181" max="6181" width="17.7109375" style="173" customWidth="1"/>
    <col min="6182" max="6400" width="9.140625" style="173"/>
    <col min="6401" max="6401" width="5.7109375" style="173" customWidth="1"/>
    <col min="6402" max="6402" width="9.7109375" style="173" customWidth="1"/>
    <col min="6403" max="6403" width="42.85546875" style="173" customWidth="1"/>
    <col min="6404" max="6404" width="33" style="173" customWidth="1"/>
    <col min="6405" max="6405" width="18.7109375" style="173" customWidth="1"/>
    <col min="6406" max="6406" width="19.140625" style="173" customWidth="1"/>
    <col min="6407" max="6407" width="10.85546875" style="173" customWidth="1"/>
    <col min="6408" max="6408" width="12" style="173" customWidth="1"/>
    <col min="6409" max="6409" width="12.5703125" style="173" customWidth="1"/>
    <col min="6410" max="6410" width="16.140625" style="173" customWidth="1"/>
    <col min="6411" max="6411" width="5.5703125" style="173" customWidth="1"/>
    <col min="6412" max="6414" width="0" style="173" hidden="1" customWidth="1"/>
    <col min="6415" max="6415" width="5.7109375" style="173" customWidth="1"/>
    <col min="6416" max="6416" width="9.5703125" style="173" customWidth="1"/>
    <col min="6417" max="6417" width="10" style="173" customWidth="1"/>
    <col min="6418" max="6418" width="13.5703125" style="173" customWidth="1"/>
    <col min="6419" max="6419" width="18.85546875" style="173" customWidth="1"/>
    <col min="6420" max="6420" width="13.5703125" style="173" customWidth="1"/>
    <col min="6421" max="6421" width="18.85546875" style="173" customWidth="1"/>
    <col min="6422" max="6422" width="9.42578125" style="173" customWidth="1"/>
    <col min="6423" max="6423" width="9.5703125" style="173" customWidth="1"/>
    <col min="6424" max="6424" width="10" style="173" customWidth="1"/>
    <col min="6425" max="6425" width="13.5703125" style="173" customWidth="1"/>
    <col min="6426" max="6426" width="18.85546875" style="173" customWidth="1"/>
    <col min="6427" max="6427" width="13.5703125" style="173" customWidth="1"/>
    <col min="6428" max="6428" width="18.85546875" style="173" customWidth="1"/>
    <col min="6429" max="6429" width="5.7109375" style="173" customWidth="1"/>
    <col min="6430" max="6430" width="17.5703125" style="173" customWidth="1"/>
    <col min="6431" max="6431" width="14.28515625" style="173" customWidth="1"/>
    <col min="6432" max="6432" width="17.7109375" style="173" customWidth="1"/>
    <col min="6433" max="6433" width="7.140625" style="173" customWidth="1"/>
    <col min="6434" max="6434" width="14.42578125" style="173" customWidth="1"/>
    <col min="6435" max="6435" width="17.5703125" style="173" customWidth="1"/>
    <col min="6436" max="6436" width="14.42578125" style="173" customWidth="1"/>
    <col min="6437" max="6437" width="17.7109375" style="173" customWidth="1"/>
    <col min="6438" max="6656" width="9.140625" style="173"/>
    <col min="6657" max="6657" width="5.7109375" style="173" customWidth="1"/>
    <col min="6658" max="6658" width="9.7109375" style="173" customWidth="1"/>
    <col min="6659" max="6659" width="42.85546875" style="173" customWidth="1"/>
    <col min="6660" max="6660" width="33" style="173" customWidth="1"/>
    <col min="6661" max="6661" width="18.7109375" style="173" customWidth="1"/>
    <col min="6662" max="6662" width="19.140625" style="173" customWidth="1"/>
    <col min="6663" max="6663" width="10.85546875" style="173" customWidth="1"/>
    <col min="6664" max="6664" width="12" style="173" customWidth="1"/>
    <col min="6665" max="6665" width="12.5703125" style="173" customWidth="1"/>
    <col min="6666" max="6666" width="16.140625" style="173" customWidth="1"/>
    <col min="6667" max="6667" width="5.5703125" style="173" customWidth="1"/>
    <col min="6668" max="6670" width="0" style="173" hidden="1" customWidth="1"/>
    <col min="6671" max="6671" width="5.7109375" style="173" customWidth="1"/>
    <col min="6672" max="6672" width="9.5703125" style="173" customWidth="1"/>
    <col min="6673" max="6673" width="10" style="173" customWidth="1"/>
    <col min="6674" max="6674" width="13.5703125" style="173" customWidth="1"/>
    <col min="6675" max="6675" width="18.85546875" style="173" customWidth="1"/>
    <col min="6676" max="6676" width="13.5703125" style="173" customWidth="1"/>
    <col min="6677" max="6677" width="18.85546875" style="173" customWidth="1"/>
    <col min="6678" max="6678" width="9.42578125" style="173" customWidth="1"/>
    <col min="6679" max="6679" width="9.5703125" style="173" customWidth="1"/>
    <col min="6680" max="6680" width="10" style="173" customWidth="1"/>
    <col min="6681" max="6681" width="13.5703125" style="173" customWidth="1"/>
    <col min="6682" max="6682" width="18.85546875" style="173" customWidth="1"/>
    <col min="6683" max="6683" width="13.5703125" style="173" customWidth="1"/>
    <col min="6684" max="6684" width="18.85546875" style="173" customWidth="1"/>
    <col min="6685" max="6685" width="5.7109375" style="173" customWidth="1"/>
    <col min="6686" max="6686" width="17.5703125" style="173" customWidth="1"/>
    <col min="6687" max="6687" width="14.28515625" style="173" customWidth="1"/>
    <col min="6688" max="6688" width="17.7109375" style="173" customWidth="1"/>
    <col min="6689" max="6689" width="7.140625" style="173" customWidth="1"/>
    <col min="6690" max="6690" width="14.42578125" style="173" customWidth="1"/>
    <col min="6691" max="6691" width="17.5703125" style="173" customWidth="1"/>
    <col min="6692" max="6692" width="14.42578125" style="173" customWidth="1"/>
    <col min="6693" max="6693" width="17.7109375" style="173" customWidth="1"/>
    <col min="6694" max="6912" width="9.140625" style="173"/>
    <col min="6913" max="6913" width="5.7109375" style="173" customWidth="1"/>
    <col min="6914" max="6914" width="9.7109375" style="173" customWidth="1"/>
    <col min="6915" max="6915" width="42.85546875" style="173" customWidth="1"/>
    <col min="6916" max="6916" width="33" style="173" customWidth="1"/>
    <col min="6917" max="6917" width="18.7109375" style="173" customWidth="1"/>
    <col min="6918" max="6918" width="19.140625" style="173" customWidth="1"/>
    <col min="6919" max="6919" width="10.85546875" style="173" customWidth="1"/>
    <col min="6920" max="6920" width="12" style="173" customWidth="1"/>
    <col min="6921" max="6921" width="12.5703125" style="173" customWidth="1"/>
    <col min="6922" max="6922" width="16.140625" style="173" customWidth="1"/>
    <col min="6923" max="6923" width="5.5703125" style="173" customWidth="1"/>
    <col min="6924" max="6926" width="0" style="173" hidden="1" customWidth="1"/>
    <col min="6927" max="6927" width="5.7109375" style="173" customWidth="1"/>
    <col min="6928" max="6928" width="9.5703125" style="173" customWidth="1"/>
    <col min="6929" max="6929" width="10" style="173" customWidth="1"/>
    <col min="6930" max="6930" width="13.5703125" style="173" customWidth="1"/>
    <col min="6931" max="6931" width="18.85546875" style="173" customWidth="1"/>
    <col min="6932" max="6932" width="13.5703125" style="173" customWidth="1"/>
    <col min="6933" max="6933" width="18.85546875" style="173" customWidth="1"/>
    <col min="6934" max="6934" width="9.42578125" style="173" customWidth="1"/>
    <col min="6935" max="6935" width="9.5703125" style="173" customWidth="1"/>
    <col min="6936" max="6936" width="10" style="173" customWidth="1"/>
    <col min="6937" max="6937" width="13.5703125" style="173" customWidth="1"/>
    <col min="6938" max="6938" width="18.85546875" style="173" customWidth="1"/>
    <col min="6939" max="6939" width="13.5703125" style="173" customWidth="1"/>
    <col min="6940" max="6940" width="18.85546875" style="173" customWidth="1"/>
    <col min="6941" max="6941" width="5.7109375" style="173" customWidth="1"/>
    <col min="6942" max="6942" width="17.5703125" style="173" customWidth="1"/>
    <col min="6943" max="6943" width="14.28515625" style="173" customWidth="1"/>
    <col min="6944" max="6944" width="17.7109375" style="173" customWidth="1"/>
    <col min="6945" max="6945" width="7.140625" style="173" customWidth="1"/>
    <col min="6946" max="6946" width="14.42578125" style="173" customWidth="1"/>
    <col min="6947" max="6947" width="17.5703125" style="173" customWidth="1"/>
    <col min="6948" max="6948" width="14.42578125" style="173" customWidth="1"/>
    <col min="6949" max="6949" width="17.7109375" style="173" customWidth="1"/>
    <col min="6950" max="7168" width="9.140625" style="173"/>
    <col min="7169" max="7169" width="5.7109375" style="173" customWidth="1"/>
    <col min="7170" max="7170" width="9.7109375" style="173" customWidth="1"/>
    <col min="7171" max="7171" width="42.85546875" style="173" customWidth="1"/>
    <col min="7172" max="7172" width="33" style="173" customWidth="1"/>
    <col min="7173" max="7173" width="18.7109375" style="173" customWidth="1"/>
    <col min="7174" max="7174" width="19.140625" style="173" customWidth="1"/>
    <col min="7175" max="7175" width="10.85546875" style="173" customWidth="1"/>
    <col min="7176" max="7176" width="12" style="173" customWidth="1"/>
    <col min="7177" max="7177" width="12.5703125" style="173" customWidth="1"/>
    <col min="7178" max="7178" width="16.140625" style="173" customWidth="1"/>
    <col min="7179" max="7179" width="5.5703125" style="173" customWidth="1"/>
    <col min="7180" max="7182" width="0" style="173" hidden="1" customWidth="1"/>
    <col min="7183" max="7183" width="5.7109375" style="173" customWidth="1"/>
    <col min="7184" max="7184" width="9.5703125" style="173" customWidth="1"/>
    <col min="7185" max="7185" width="10" style="173" customWidth="1"/>
    <col min="7186" max="7186" width="13.5703125" style="173" customWidth="1"/>
    <col min="7187" max="7187" width="18.85546875" style="173" customWidth="1"/>
    <col min="7188" max="7188" width="13.5703125" style="173" customWidth="1"/>
    <col min="7189" max="7189" width="18.85546875" style="173" customWidth="1"/>
    <col min="7190" max="7190" width="9.42578125" style="173" customWidth="1"/>
    <col min="7191" max="7191" width="9.5703125" style="173" customWidth="1"/>
    <col min="7192" max="7192" width="10" style="173" customWidth="1"/>
    <col min="7193" max="7193" width="13.5703125" style="173" customWidth="1"/>
    <col min="7194" max="7194" width="18.85546875" style="173" customWidth="1"/>
    <col min="7195" max="7195" width="13.5703125" style="173" customWidth="1"/>
    <col min="7196" max="7196" width="18.85546875" style="173" customWidth="1"/>
    <col min="7197" max="7197" width="5.7109375" style="173" customWidth="1"/>
    <col min="7198" max="7198" width="17.5703125" style="173" customWidth="1"/>
    <col min="7199" max="7199" width="14.28515625" style="173" customWidth="1"/>
    <col min="7200" max="7200" width="17.7109375" style="173" customWidth="1"/>
    <col min="7201" max="7201" width="7.140625" style="173" customWidth="1"/>
    <col min="7202" max="7202" width="14.42578125" style="173" customWidth="1"/>
    <col min="7203" max="7203" width="17.5703125" style="173" customWidth="1"/>
    <col min="7204" max="7204" width="14.42578125" style="173" customWidth="1"/>
    <col min="7205" max="7205" width="17.7109375" style="173" customWidth="1"/>
    <col min="7206" max="7424" width="9.140625" style="173"/>
    <col min="7425" max="7425" width="5.7109375" style="173" customWidth="1"/>
    <col min="7426" max="7426" width="9.7109375" style="173" customWidth="1"/>
    <col min="7427" max="7427" width="42.85546875" style="173" customWidth="1"/>
    <col min="7428" max="7428" width="33" style="173" customWidth="1"/>
    <col min="7429" max="7429" width="18.7109375" style="173" customWidth="1"/>
    <col min="7430" max="7430" width="19.140625" style="173" customWidth="1"/>
    <col min="7431" max="7431" width="10.85546875" style="173" customWidth="1"/>
    <col min="7432" max="7432" width="12" style="173" customWidth="1"/>
    <col min="7433" max="7433" width="12.5703125" style="173" customWidth="1"/>
    <col min="7434" max="7434" width="16.140625" style="173" customWidth="1"/>
    <col min="7435" max="7435" width="5.5703125" style="173" customWidth="1"/>
    <col min="7436" max="7438" width="0" style="173" hidden="1" customWidth="1"/>
    <col min="7439" max="7439" width="5.7109375" style="173" customWidth="1"/>
    <col min="7440" max="7440" width="9.5703125" style="173" customWidth="1"/>
    <col min="7441" max="7441" width="10" style="173" customWidth="1"/>
    <col min="7442" max="7442" width="13.5703125" style="173" customWidth="1"/>
    <col min="7443" max="7443" width="18.85546875" style="173" customWidth="1"/>
    <col min="7444" max="7444" width="13.5703125" style="173" customWidth="1"/>
    <col min="7445" max="7445" width="18.85546875" style="173" customWidth="1"/>
    <col min="7446" max="7446" width="9.42578125" style="173" customWidth="1"/>
    <col min="7447" max="7447" width="9.5703125" style="173" customWidth="1"/>
    <col min="7448" max="7448" width="10" style="173" customWidth="1"/>
    <col min="7449" max="7449" width="13.5703125" style="173" customWidth="1"/>
    <col min="7450" max="7450" width="18.85546875" style="173" customWidth="1"/>
    <col min="7451" max="7451" width="13.5703125" style="173" customWidth="1"/>
    <col min="7452" max="7452" width="18.85546875" style="173" customWidth="1"/>
    <col min="7453" max="7453" width="5.7109375" style="173" customWidth="1"/>
    <col min="7454" max="7454" width="17.5703125" style="173" customWidth="1"/>
    <col min="7455" max="7455" width="14.28515625" style="173" customWidth="1"/>
    <col min="7456" max="7456" width="17.7109375" style="173" customWidth="1"/>
    <col min="7457" max="7457" width="7.140625" style="173" customWidth="1"/>
    <col min="7458" max="7458" width="14.42578125" style="173" customWidth="1"/>
    <col min="7459" max="7459" width="17.5703125" style="173" customWidth="1"/>
    <col min="7460" max="7460" width="14.42578125" style="173" customWidth="1"/>
    <col min="7461" max="7461" width="17.7109375" style="173" customWidth="1"/>
    <col min="7462" max="7680" width="9.140625" style="173"/>
    <col min="7681" max="7681" width="5.7109375" style="173" customWidth="1"/>
    <col min="7682" max="7682" width="9.7109375" style="173" customWidth="1"/>
    <col min="7683" max="7683" width="42.85546875" style="173" customWidth="1"/>
    <col min="7684" max="7684" width="33" style="173" customWidth="1"/>
    <col min="7685" max="7685" width="18.7109375" style="173" customWidth="1"/>
    <col min="7686" max="7686" width="19.140625" style="173" customWidth="1"/>
    <col min="7687" max="7687" width="10.85546875" style="173" customWidth="1"/>
    <col min="7688" max="7688" width="12" style="173" customWidth="1"/>
    <col min="7689" max="7689" width="12.5703125" style="173" customWidth="1"/>
    <col min="7690" max="7690" width="16.140625" style="173" customWidth="1"/>
    <col min="7691" max="7691" width="5.5703125" style="173" customWidth="1"/>
    <col min="7692" max="7694" width="0" style="173" hidden="1" customWidth="1"/>
    <col min="7695" max="7695" width="5.7109375" style="173" customWidth="1"/>
    <col min="7696" max="7696" width="9.5703125" style="173" customWidth="1"/>
    <col min="7697" max="7697" width="10" style="173" customWidth="1"/>
    <col min="7698" max="7698" width="13.5703125" style="173" customWidth="1"/>
    <col min="7699" max="7699" width="18.85546875" style="173" customWidth="1"/>
    <col min="7700" max="7700" width="13.5703125" style="173" customWidth="1"/>
    <col min="7701" max="7701" width="18.85546875" style="173" customWidth="1"/>
    <col min="7702" max="7702" width="9.42578125" style="173" customWidth="1"/>
    <col min="7703" max="7703" width="9.5703125" style="173" customWidth="1"/>
    <col min="7704" max="7704" width="10" style="173" customWidth="1"/>
    <col min="7705" max="7705" width="13.5703125" style="173" customWidth="1"/>
    <col min="7706" max="7706" width="18.85546875" style="173" customWidth="1"/>
    <col min="7707" max="7707" width="13.5703125" style="173" customWidth="1"/>
    <col min="7708" max="7708" width="18.85546875" style="173" customWidth="1"/>
    <col min="7709" max="7709" width="5.7109375" style="173" customWidth="1"/>
    <col min="7710" max="7710" width="17.5703125" style="173" customWidth="1"/>
    <col min="7711" max="7711" width="14.28515625" style="173" customWidth="1"/>
    <col min="7712" max="7712" width="17.7109375" style="173" customWidth="1"/>
    <col min="7713" max="7713" width="7.140625" style="173" customWidth="1"/>
    <col min="7714" max="7714" width="14.42578125" style="173" customWidth="1"/>
    <col min="7715" max="7715" width="17.5703125" style="173" customWidth="1"/>
    <col min="7716" max="7716" width="14.42578125" style="173" customWidth="1"/>
    <col min="7717" max="7717" width="17.7109375" style="173" customWidth="1"/>
    <col min="7718" max="7936" width="9.140625" style="173"/>
    <col min="7937" max="7937" width="5.7109375" style="173" customWidth="1"/>
    <col min="7938" max="7938" width="9.7109375" style="173" customWidth="1"/>
    <col min="7939" max="7939" width="42.85546875" style="173" customWidth="1"/>
    <col min="7940" max="7940" width="33" style="173" customWidth="1"/>
    <col min="7941" max="7941" width="18.7109375" style="173" customWidth="1"/>
    <col min="7942" max="7942" width="19.140625" style="173" customWidth="1"/>
    <col min="7943" max="7943" width="10.85546875" style="173" customWidth="1"/>
    <col min="7944" max="7944" width="12" style="173" customWidth="1"/>
    <col min="7945" max="7945" width="12.5703125" style="173" customWidth="1"/>
    <col min="7946" max="7946" width="16.140625" style="173" customWidth="1"/>
    <col min="7947" max="7947" width="5.5703125" style="173" customWidth="1"/>
    <col min="7948" max="7950" width="0" style="173" hidden="1" customWidth="1"/>
    <col min="7951" max="7951" width="5.7109375" style="173" customWidth="1"/>
    <col min="7952" max="7952" width="9.5703125" style="173" customWidth="1"/>
    <col min="7953" max="7953" width="10" style="173" customWidth="1"/>
    <col min="7954" max="7954" width="13.5703125" style="173" customWidth="1"/>
    <col min="7955" max="7955" width="18.85546875" style="173" customWidth="1"/>
    <col min="7956" max="7956" width="13.5703125" style="173" customWidth="1"/>
    <col min="7957" max="7957" width="18.85546875" style="173" customWidth="1"/>
    <col min="7958" max="7958" width="9.42578125" style="173" customWidth="1"/>
    <col min="7959" max="7959" width="9.5703125" style="173" customWidth="1"/>
    <col min="7960" max="7960" width="10" style="173" customWidth="1"/>
    <col min="7961" max="7961" width="13.5703125" style="173" customWidth="1"/>
    <col min="7962" max="7962" width="18.85546875" style="173" customWidth="1"/>
    <col min="7963" max="7963" width="13.5703125" style="173" customWidth="1"/>
    <col min="7964" max="7964" width="18.85546875" style="173" customWidth="1"/>
    <col min="7965" max="7965" width="5.7109375" style="173" customWidth="1"/>
    <col min="7966" max="7966" width="17.5703125" style="173" customWidth="1"/>
    <col min="7967" max="7967" width="14.28515625" style="173" customWidth="1"/>
    <col min="7968" max="7968" width="17.7109375" style="173" customWidth="1"/>
    <col min="7969" max="7969" width="7.140625" style="173" customWidth="1"/>
    <col min="7970" max="7970" width="14.42578125" style="173" customWidth="1"/>
    <col min="7971" max="7971" width="17.5703125" style="173" customWidth="1"/>
    <col min="7972" max="7972" width="14.42578125" style="173" customWidth="1"/>
    <col min="7973" max="7973" width="17.7109375" style="173" customWidth="1"/>
    <col min="7974" max="8192" width="9.140625" style="173"/>
    <col min="8193" max="8193" width="5.7109375" style="173" customWidth="1"/>
    <col min="8194" max="8194" width="9.7109375" style="173" customWidth="1"/>
    <col min="8195" max="8195" width="42.85546875" style="173" customWidth="1"/>
    <col min="8196" max="8196" width="33" style="173" customWidth="1"/>
    <col min="8197" max="8197" width="18.7109375" style="173" customWidth="1"/>
    <col min="8198" max="8198" width="19.140625" style="173" customWidth="1"/>
    <col min="8199" max="8199" width="10.85546875" style="173" customWidth="1"/>
    <col min="8200" max="8200" width="12" style="173" customWidth="1"/>
    <col min="8201" max="8201" width="12.5703125" style="173" customWidth="1"/>
    <col min="8202" max="8202" width="16.140625" style="173" customWidth="1"/>
    <col min="8203" max="8203" width="5.5703125" style="173" customWidth="1"/>
    <col min="8204" max="8206" width="0" style="173" hidden="1" customWidth="1"/>
    <col min="8207" max="8207" width="5.7109375" style="173" customWidth="1"/>
    <col min="8208" max="8208" width="9.5703125" style="173" customWidth="1"/>
    <col min="8209" max="8209" width="10" style="173" customWidth="1"/>
    <col min="8210" max="8210" width="13.5703125" style="173" customWidth="1"/>
    <col min="8211" max="8211" width="18.85546875" style="173" customWidth="1"/>
    <col min="8212" max="8212" width="13.5703125" style="173" customWidth="1"/>
    <col min="8213" max="8213" width="18.85546875" style="173" customWidth="1"/>
    <col min="8214" max="8214" width="9.42578125" style="173" customWidth="1"/>
    <col min="8215" max="8215" width="9.5703125" style="173" customWidth="1"/>
    <col min="8216" max="8216" width="10" style="173" customWidth="1"/>
    <col min="8217" max="8217" width="13.5703125" style="173" customWidth="1"/>
    <col min="8218" max="8218" width="18.85546875" style="173" customWidth="1"/>
    <col min="8219" max="8219" width="13.5703125" style="173" customWidth="1"/>
    <col min="8220" max="8220" width="18.85546875" style="173" customWidth="1"/>
    <col min="8221" max="8221" width="5.7109375" style="173" customWidth="1"/>
    <col min="8222" max="8222" width="17.5703125" style="173" customWidth="1"/>
    <col min="8223" max="8223" width="14.28515625" style="173" customWidth="1"/>
    <col min="8224" max="8224" width="17.7109375" style="173" customWidth="1"/>
    <col min="8225" max="8225" width="7.140625" style="173" customWidth="1"/>
    <col min="8226" max="8226" width="14.42578125" style="173" customWidth="1"/>
    <col min="8227" max="8227" width="17.5703125" style="173" customWidth="1"/>
    <col min="8228" max="8228" width="14.42578125" style="173" customWidth="1"/>
    <col min="8229" max="8229" width="17.7109375" style="173" customWidth="1"/>
    <col min="8230" max="8448" width="9.140625" style="173"/>
    <col min="8449" max="8449" width="5.7109375" style="173" customWidth="1"/>
    <col min="8450" max="8450" width="9.7109375" style="173" customWidth="1"/>
    <col min="8451" max="8451" width="42.85546875" style="173" customWidth="1"/>
    <col min="8452" max="8452" width="33" style="173" customWidth="1"/>
    <col min="8453" max="8453" width="18.7109375" style="173" customWidth="1"/>
    <col min="8454" max="8454" width="19.140625" style="173" customWidth="1"/>
    <col min="8455" max="8455" width="10.85546875" style="173" customWidth="1"/>
    <col min="8456" max="8456" width="12" style="173" customWidth="1"/>
    <col min="8457" max="8457" width="12.5703125" style="173" customWidth="1"/>
    <col min="8458" max="8458" width="16.140625" style="173" customWidth="1"/>
    <col min="8459" max="8459" width="5.5703125" style="173" customWidth="1"/>
    <col min="8460" max="8462" width="0" style="173" hidden="1" customWidth="1"/>
    <col min="8463" max="8463" width="5.7109375" style="173" customWidth="1"/>
    <col min="8464" max="8464" width="9.5703125" style="173" customWidth="1"/>
    <col min="8465" max="8465" width="10" style="173" customWidth="1"/>
    <col min="8466" max="8466" width="13.5703125" style="173" customWidth="1"/>
    <col min="8467" max="8467" width="18.85546875" style="173" customWidth="1"/>
    <col min="8468" max="8468" width="13.5703125" style="173" customWidth="1"/>
    <col min="8469" max="8469" width="18.85546875" style="173" customWidth="1"/>
    <col min="8470" max="8470" width="9.42578125" style="173" customWidth="1"/>
    <col min="8471" max="8471" width="9.5703125" style="173" customWidth="1"/>
    <col min="8472" max="8472" width="10" style="173" customWidth="1"/>
    <col min="8473" max="8473" width="13.5703125" style="173" customWidth="1"/>
    <col min="8474" max="8474" width="18.85546875" style="173" customWidth="1"/>
    <col min="8475" max="8475" width="13.5703125" style="173" customWidth="1"/>
    <col min="8476" max="8476" width="18.85546875" style="173" customWidth="1"/>
    <col min="8477" max="8477" width="5.7109375" style="173" customWidth="1"/>
    <col min="8478" max="8478" width="17.5703125" style="173" customWidth="1"/>
    <col min="8479" max="8479" width="14.28515625" style="173" customWidth="1"/>
    <col min="8480" max="8480" width="17.7109375" style="173" customWidth="1"/>
    <col min="8481" max="8481" width="7.140625" style="173" customWidth="1"/>
    <col min="8482" max="8482" width="14.42578125" style="173" customWidth="1"/>
    <col min="8483" max="8483" width="17.5703125" style="173" customWidth="1"/>
    <col min="8484" max="8484" width="14.42578125" style="173" customWidth="1"/>
    <col min="8485" max="8485" width="17.7109375" style="173" customWidth="1"/>
    <col min="8486" max="8704" width="9.140625" style="173"/>
    <col min="8705" max="8705" width="5.7109375" style="173" customWidth="1"/>
    <col min="8706" max="8706" width="9.7109375" style="173" customWidth="1"/>
    <col min="8707" max="8707" width="42.85546875" style="173" customWidth="1"/>
    <col min="8708" max="8708" width="33" style="173" customWidth="1"/>
    <col min="8709" max="8709" width="18.7109375" style="173" customWidth="1"/>
    <col min="8710" max="8710" width="19.140625" style="173" customWidth="1"/>
    <col min="8711" max="8711" width="10.85546875" style="173" customWidth="1"/>
    <col min="8712" max="8712" width="12" style="173" customWidth="1"/>
    <col min="8713" max="8713" width="12.5703125" style="173" customWidth="1"/>
    <col min="8714" max="8714" width="16.140625" style="173" customWidth="1"/>
    <col min="8715" max="8715" width="5.5703125" style="173" customWidth="1"/>
    <col min="8716" max="8718" width="0" style="173" hidden="1" customWidth="1"/>
    <col min="8719" max="8719" width="5.7109375" style="173" customWidth="1"/>
    <col min="8720" max="8720" width="9.5703125" style="173" customWidth="1"/>
    <col min="8721" max="8721" width="10" style="173" customWidth="1"/>
    <col min="8722" max="8722" width="13.5703125" style="173" customWidth="1"/>
    <col min="8723" max="8723" width="18.85546875" style="173" customWidth="1"/>
    <col min="8724" max="8724" width="13.5703125" style="173" customWidth="1"/>
    <col min="8725" max="8725" width="18.85546875" style="173" customWidth="1"/>
    <col min="8726" max="8726" width="9.42578125" style="173" customWidth="1"/>
    <col min="8727" max="8727" width="9.5703125" style="173" customWidth="1"/>
    <col min="8728" max="8728" width="10" style="173" customWidth="1"/>
    <col min="8729" max="8729" width="13.5703125" style="173" customWidth="1"/>
    <col min="8730" max="8730" width="18.85546875" style="173" customWidth="1"/>
    <col min="8731" max="8731" width="13.5703125" style="173" customWidth="1"/>
    <col min="8732" max="8732" width="18.85546875" style="173" customWidth="1"/>
    <col min="8733" max="8733" width="5.7109375" style="173" customWidth="1"/>
    <col min="8734" max="8734" width="17.5703125" style="173" customWidth="1"/>
    <col min="8735" max="8735" width="14.28515625" style="173" customWidth="1"/>
    <col min="8736" max="8736" width="17.7109375" style="173" customWidth="1"/>
    <col min="8737" max="8737" width="7.140625" style="173" customWidth="1"/>
    <col min="8738" max="8738" width="14.42578125" style="173" customWidth="1"/>
    <col min="8739" max="8739" width="17.5703125" style="173" customWidth="1"/>
    <col min="8740" max="8740" width="14.42578125" style="173" customWidth="1"/>
    <col min="8741" max="8741" width="17.7109375" style="173" customWidth="1"/>
    <col min="8742" max="8960" width="9.140625" style="173"/>
    <col min="8961" max="8961" width="5.7109375" style="173" customWidth="1"/>
    <col min="8962" max="8962" width="9.7109375" style="173" customWidth="1"/>
    <col min="8963" max="8963" width="42.85546875" style="173" customWidth="1"/>
    <col min="8964" max="8964" width="33" style="173" customWidth="1"/>
    <col min="8965" max="8965" width="18.7109375" style="173" customWidth="1"/>
    <col min="8966" max="8966" width="19.140625" style="173" customWidth="1"/>
    <col min="8967" max="8967" width="10.85546875" style="173" customWidth="1"/>
    <col min="8968" max="8968" width="12" style="173" customWidth="1"/>
    <col min="8969" max="8969" width="12.5703125" style="173" customWidth="1"/>
    <col min="8970" max="8970" width="16.140625" style="173" customWidth="1"/>
    <col min="8971" max="8971" width="5.5703125" style="173" customWidth="1"/>
    <col min="8972" max="8974" width="0" style="173" hidden="1" customWidth="1"/>
    <col min="8975" max="8975" width="5.7109375" style="173" customWidth="1"/>
    <col min="8976" max="8976" width="9.5703125" style="173" customWidth="1"/>
    <col min="8977" max="8977" width="10" style="173" customWidth="1"/>
    <col min="8978" max="8978" width="13.5703125" style="173" customWidth="1"/>
    <col min="8979" max="8979" width="18.85546875" style="173" customWidth="1"/>
    <col min="8980" max="8980" width="13.5703125" style="173" customWidth="1"/>
    <col min="8981" max="8981" width="18.85546875" style="173" customWidth="1"/>
    <col min="8982" max="8982" width="9.42578125" style="173" customWidth="1"/>
    <col min="8983" max="8983" width="9.5703125" style="173" customWidth="1"/>
    <col min="8984" max="8984" width="10" style="173" customWidth="1"/>
    <col min="8985" max="8985" width="13.5703125" style="173" customWidth="1"/>
    <col min="8986" max="8986" width="18.85546875" style="173" customWidth="1"/>
    <col min="8987" max="8987" width="13.5703125" style="173" customWidth="1"/>
    <col min="8988" max="8988" width="18.85546875" style="173" customWidth="1"/>
    <col min="8989" max="8989" width="5.7109375" style="173" customWidth="1"/>
    <col min="8990" max="8990" width="17.5703125" style="173" customWidth="1"/>
    <col min="8991" max="8991" width="14.28515625" style="173" customWidth="1"/>
    <col min="8992" max="8992" width="17.7109375" style="173" customWidth="1"/>
    <col min="8993" max="8993" width="7.140625" style="173" customWidth="1"/>
    <col min="8994" max="8994" width="14.42578125" style="173" customWidth="1"/>
    <col min="8995" max="8995" width="17.5703125" style="173" customWidth="1"/>
    <col min="8996" max="8996" width="14.42578125" style="173" customWidth="1"/>
    <col min="8997" max="8997" width="17.7109375" style="173" customWidth="1"/>
    <col min="8998" max="9216" width="9.140625" style="173"/>
    <col min="9217" max="9217" width="5.7109375" style="173" customWidth="1"/>
    <col min="9218" max="9218" width="9.7109375" style="173" customWidth="1"/>
    <col min="9219" max="9219" width="42.85546875" style="173" customWidth="1"/>
    <col min="9220" max="9220" width="33" style="173" customWidth="1"/>
    <col min="9221" max="9221" width="18.7109375" style="173" customWidth="1"/>
    <col min="9222" max="9222" width="19.140625" style="173" customWidth="1"/>
    <col min="9223" max="9223" width="10.85546875" style="173" customWidth="1"/>
    <col min="9224" max="9224" width="12" style="173" customWidth="1"/>
    <col min="9225" max="9225" width="12.5703125" style="173" customWidth="1"/>
    <col min="9226" max="9226" width="16.140625" style="173" customWidth="1"/>
    <col min="9227" max="9227" width="5.5703125" style="173" customWidth="1"/>
    <col min="9228" max="9230" width="0" style="173" hidden="1" customWidth="1"/>
    <col min="9231" max="9231" width="5.7109375" style="173" customWidth="1"/>
    <col min="9232" max="9232" width="9.5703125" style="173" customWidth="1"/>
    <col min="9233" max="9233" width="10" style="173" customWidth="1"/>
    <col min="9234" max="9234" width="13.5703125" style="173" customWidth="1"/>
    <col min="9235" max="9235" width="18.85546875" style="173" customWidth="1"/>
    <col min="9236" max="9236" width="13.5703125" style="173" customWidth="1"/>
    <col min="9237" max="9237" width="18.85546875" style="173" customWidth="1"/>
    <col min="9238" max="9238" width="9.42578125" style="173" customWidth="1"/>
    <col min="9239" max="9239" width="9.5703125" style="173" customWidth="1"/>
    <col min="9240" max="9240" width="10" style="173" customWidth="1"/>
    <col min="9241" max="9241" width="13.5703125" style="173" customWidth="1"/>
    <col min="9242" max="9242" width="18.85546875" style="173" customWidth="1"/>
    <col min="9243" max="9243" width="13.5703125" style="173" customWidth="1"/>
    <col min="9244" max="9244" width="18.85546875" style="173" customWidth="1"/>
    <col min="9245" max="9245" width="5.7109375" style="173" customWidth="1"/>
    <col min="9246" max="9246" width="17.5703125" style="173" customWidth="1"/>
    <col min="9247" max="9247" width="14.28515625" style="173" customWidth="1"/>
    <col min="9248" max="9248" width="17.7109375" style="173" customWidth="1"/>
    <col min="9249" max="9249" width="7.140625" style="173" customWidth="1"/>
    <col min="9250" max="9250" width="14.42578125" style="173" customWidth="1"/>
    <col min="9251" max="9251" width="17.5703125" style="173" customWidth="1"/>
    <col min="9252" max="9252" width="14.42578125" style="173" customWidth="1"/>
    <col min="9253" max="9253" width="17.7109375" style="173" customWidth="1"/>
    <col min="9254" max="9472" width="9.140625" style="173"/>
    <col min="9473" max="9473" width="5.7109375" style="173" customWidth="1"/>
    <col min="9474" max="9474" width="9.7109375" style="173" customWidth="1"/>
    <col min="9475" max="9475" width="42.85546875" style="173" customWidth="1"/>
    <col min="9476" max="9476" width="33" style="173" customWidth="1"/>
    <col min="9477" max="9477" width="18.7109375" style="173" customWidth="1"/>
    <col min="9478" max="9478" width="19.140625" style="173" customWidth="1"/>
    <col min="9479" max="9479" width="10.85546875" style="173" customWidth="1"/>
    <col min="9480" max="9480" width="12" style="173" customWidth="1"/>
    <col min="9481" max="9481" width="12.5703125" style="173" customWidth="1"/>
    <col min="9482" max="9482" width="16.140625" style="173" customWidth="1"/>
    <col min="9483" max="9483" width="5.5703125" style="173" customWidth="1"/>
    <col min="9484" max="9486" width="0" style="173" hidden="1" customWidth="1"/>
    <col min="9487" max="9487" width="5.7109375" style="173" customWidth="1"/>
    <col min="9488" max="9488" width="9.5703125" style="173" customWidth="1"/>
    <col min="9489" max="9489" width="10" style="173" customWidth="1"/>
    <col min="9490" max="9490" width="13.5703125" style="173" customWidth="1"/>
    <col min="9491" max="9491" width="18.85546875" style="173" customWidth="1"/>
    <col min="9492" max="9492" width="13.5703125" style="173" customWidth="1"/>
    <col min="9493" max="9493" width="18.85546875" style="173" customWidth="1"/>
    <col min="9494" max="9494" width="9.42578125" style="173" customWidth="1"/>
    <col min="9495" max="9495" width="9.5703125" style="173" customWidth="1"/>
    <col min="9496" max="9496" width="10" style="173" customWidth="1"/>
    <col min="9497" max="9497" width="13.5703125" style="173" customWidth="1"/>
    <col min="9498" max="9498" width="18.85546875" style="173" customWidth="1"/>
    <col min="9499" max="9499" width="13.5703125" style="173" customWidth="1"/>
    <col min="9500" max="9500" width="18.85546875" style="173" customWidth="1"/>
    <col min="9501" max="9501" width="5.7109375" style="173" customWidth="1"/>
    <col min="9502" max="9502" width="17.5703125" style="173" customWidth="1"/>
    <col min="9503" max="9503" width="14.28515625" style="173" customWidth="1"/>
    <col min="9504" max="9504" width="17.7109375" style="173" customWidth="1"/>
    <col min="9505" max="9505" width="7.140625" style="173" customWidth="1"/>
    <col min="9506" max="9506" width="14.42578125" style="173" customWidth="1"/>
    <col min="9507" max="9507" width="17.5703125" style="173" customWidth="1"/>
    <col min="9508" max="9508" width="14.42578125" style="173" customWidth="1"/>
    <col min="9509" max="9509" width="17.7109375" style="173" customWidth="1"/>
    <col min="9510" max="9728" width="9.140625" style="173"/>
    <col min="9729" max="9729" width="5.7109375" style="173" customWidth="1"/>
    <col min="9730" max="9730" width="9.7109375" style="173" customWidth="1"/>
    <col min="9731" max="9731" width="42.85546875" style="173" customWidth="1"/>
    <col min="9732" max="9732" width="33" style="173" customWidth="1"/>
    <col min="9733" max="9733" width="18.7109375" style="173" customWidth="1"/>
    <col min="9734" max="9734" width="19.140625" style="173" customWidth="1"/>
    <col min="9735" max="9735" width="10.85546875" style="173" customWidth="1"/>
    <col min="9736" max="9736" width="12" style="173" customWidth="1"/>
    <col min="9737" max="9737" width="12.5703125" style="173" customWidth="1"/>
    <col min="9738" max="9738" width="16.140625" style="173" customWidth="1"/>
    <col min="9739" max="9739" width="5.5703125" style="173" customWidth="1"/>
    <col min="9740" max="9742" width="0" style="173" hidden="1" customWidth="1"/>
    <col min="9743" max="9743" width="5.7109375" style="173" customWidth="1"/>
    <col min="9744" max="9744" width="9.5703125" style="173" customWidth="1"/>
    <col min="9745" max="9745" width="10" style="173" customWidth="1"/>
    <col min="9746" max="9746" width="13.5703125" style="173" customWidth="1"/>
    <col min="9747" max="9747" width="18.85546875" style="173" customWidth="1"/>
    <col min="9748" max="9748" width="13.5703125" style="173" customWidth="1"/>
    <col min="9749" max="9749" width="18.85546875" style="173" customWidth="1"/>
    <col min="9750" max="9750" width="9.42578125" style="173" customWidth="1"/>
    <col min="9751" max="9751" width="9.5703125" style="173" customWidth="1"/>
    <col min="9752" max="9752" width="10" style="173" customWidth="1"/>
    <col min="9753" max="9753" width="13.5703125" style="173" customWidth="1"/>
    <col min="9754" max="9754" width="18.85546875" style="173" customWidth="1"/>
    <col min="9755" max="9755" width="13.5703125" style="173" customWidth="1"/>
    <col min="9756" max="9756" width="18.85546875" style="173" customWidth="1"/>
    <col min="9757" max="9757" width="5.7109375" style="173" customWidth="1"/>
    <col min="9758" max="9758" width="17.5703125" style="173" customWidth="1"/>
    <col min="9759" max="9759" width="14.28515625" style="173" customWidth="1"/>
    <col min="9760" max="9760" width="17.7109375" style="173" customWidth="1"/>
    <col min="9761" max="9761" width="7.140625" style="173" customWidth="1"/>
    <col min="9762" max="9762" width="14.42578125" style="173" customWidth="1"/>
    <col min="9763" max="9763" width="17.5703125" style="173" customWidth="1"/>
    <col min="9764" max="9764" width="14.42578125" style="173" customWidth="1"/>
    <col min="9765" max="9765" width="17.7109375" style="173" customWidth="1"/>
    <col min="9766" max="9984" width="9.140625" style="173"/>
    <col min="9985" max="9985" width="5.7109375" style="173" customWidth="1"/>
    <col min="9986" max="9986" width="9.7109375" style="173" customWidth="1"/>
    <col min="9987" max="9987" width="42.85546875" style="173" customWidth="1"/>
    <col min="9988" max="9988" width="33" style="173" customWidth="1"/>
    <col min="9989" max="9989" width="18.7109375" style="173" customWidth="1"/>
    <col min="9990" max="9990" width="19.140625" style="173" customWidth="1"/>
    <col min="9991" max="9991" width="10.85546875" style="173" customWidth="1"/>
    <col min="9992" max="9992" width="12" style="173" customWidth="1"/>
    <col min="9993" max="9993" width="12.5703125" style="173" customWidth="1"/>
    <col min="9994" max="9994" width="16.140625" style="173" customWidth="1"/>
    <col min="9995" max="9995" width="5.5703125" style="173" customWidth="1"/>
    <col min="9996" max="9998" width="0" style="173" hidden="1" customWidth="1"/>
    <col min="9999" max="9999" width="5.7109375" style="173" customWidth="1"/>
    <col min="10000" max="10000" width="9.5703125" style="173" customWidth="1"/>
    <col min="10001" max="10001" width="10" style="173" customWidth="1"/>
    <col min="10002" max="10002" width="13.5703125" style="173" customWidth="1"/>
    <col min="10003" max="10003" width="18.85546875" style="173" customWidth="1"/>
    <col min="10004" max="10004" width="13.5703125" style="173" customWidth="1"/>
    <col min="10005" max="10005" width="18.85546875" style="173" customWidth="1"/>
    <col min="10006" max="10006" width="9.42578125" style="173" customWidth="1"/>
    <col min="10007" max="10007" width="9.5703125" style="173" customWidth="1"/>
    <col min="10008" max="10008" width="10" style="173" customWidth="1"/>
    <col min="10009" max="10009" width="13.5703125" style="173" customWidth="1"/>
    <col min="10010" max="10010" width="18.85546875" style="173" customWidth="1"/>
    <col min="10011" max="10011" width="13.5703125" style="173" customWidth="1"/>
    <col min="10012" max="10012" width="18.85546875" style="173" customWidth="1"/>
    <col min="10013" max="10013" width="5.7109375" style="173" customWidth="1"/>
    <col min="10014" max="10014" width="17.5703125" style="173" customWidth="1"/>
    <col min="10015" max="10015" width="14.28515625" style="173" customWidth="1"/>
    <col min="10016" max="10016" width="17.7109375" style="173" customWidth="1"/>
    <col min="10017" max="10017" width="7.140625" style="173" customWidth="1"/>
    <col min="10018" max="10018" width="14.42578125" style="173" customWidth="1"/>
    <col min="10019" max="10019" width="17.5703125" style="173" customWidth="1"/>
    <col min="10020" max="10020" width="14.42578125" style="173" customWidth="1"/>
    <col min="10021" max="10021" width="17.7109375" style="173" customWidth="1"/>
    <col min="10022" max="10240" width="9.140625" style="173"/>
    <col min="10241" max="10241" width="5.7109375" style="173" customWidth="1"/>
    <col min="10242" max="10242" width="9.7109375" style="173" customWidth="1"/>
    <col min="10243" max="10243" width="42.85546875" style="173" customWidth="1"/>
    <col min="10244" max="10244" width="33" style="173" customWidth="1"/>
    <col min="10245" max="10245" width="18.7109375" style="173" customWidth="1"/>
    <col min="10246" max="10246" width="19.140625" style="173" customWidth="1"/>
    <col min="10247" max="10247" width="10.85546875" style="173" customWidth="1"/>
    <col min="10248" max="10248" width="12" style="173" customWidth="1"/>
    <col min="10249" max="10249" width="12.5703125" style="173" customWidth="1"/>
    <col min="10250" max="10250" width="16.140625" style="173" customWidth="1"/>
    <col min="10251" max="10251" width="5.5703125" style="173" customWidth="1"/>
    <col min="10252" max="10254" width="0" style="173" hidden="1" customWidth="1"/>
    <col min="10255" max="10255" width="5.7109375" style="173" customWidth="1"/>
    <col min="10256" max="10256" width="9.5703125" style="173" customWidth="1"/>
    <col min="10257" max="10257" width="10" style="173" customWidth="1"/>
    <col min="10258" max="10258" width="13.5703125" style="173" customWidth="1"/>
    <col min="10259" max="10259" width="18.85546875" style="173" customWidth="1"/>
    <col min="10260" max="10260" width="13.5703125" style="173" customWidth="1"/>
    <col min="10261" max="10261" width="18.85546875" style="173" customWidth="1"/>
    <col min="10262" max="10262" width="9.42578125" style="173" customWidth="1"/>
    <col min="10263" max="10263" width="9.5703125" style="173" customWidth="1"/>
    <col min="10264" max="10264" width="10" style="173" customWidth="1"/>
    <col min="10265" max="10265" width="13.5703125" style="173" customWidth="1"/>
    <col min="10266" max="10266" width="18.85546875" style="173" customWidth="1"/>
    <col min="10267" max="10267" width="13.5703125" style="173" customWidth="1"/>
    <col min="10268" max="10268" width="18.85546875" style="173" customWidth="1"/>
    <col min="10269" max="10269" width="5.7109375" style="173" customWidth="1"/>
    <col min="10270" max="10270" width="17.5703125" style="173" customWidth="1"/>
    <col min="10271" max="10271" width="14.28515625" style="173" customWidth="1"/>
    <col min="10272" max="10272" width="17.7109375" style="173" customWidth="1"/>
    <col min="10273" max="10273" width="7.140625" style="173" customWidth="1"/>
    <col min="10274" max="10274" width="14.42578125" style="173" customWidth="1"/>
    <col min="10275" max="10275" width="17.5703125" style="173" customWidth="1"/>
    <col min="10276" max="10276" width="14.42578125" style="173" customWidth="1"/>
    <col min="10277" max="10277" width="17.7109375" style="173" customWidth="1"/>
    <col min="10278" max="10496" width="9.140625" style="173"/>
    <col min="10497" max="10497" width="5.7109375" style="173" customWidth="1"/>
    <col min="10498" max="10498" width="9.7109375" style="173" customWidth="1"/>
    <col min="10499" max="10499" width="42.85546875" style="173" customWidth="1"/>
    <col min="10500" max="10500" width="33" style="173" customWidth="1"/>
    <col min="10501" max="10501" width="18.7109375" style="173" customWidth="1"/>
    <col min="10502" max="10502" width="19.140625" style="173" customWidth="1"/>
    <col min="10503" max="10503" width="10.85546875" style="173" customWidth="1"/>
    <col min="10504" max="10504" width="12" style="173" customWidth="1"/>
    <col min="10505" max="10505" width="12.5703125" style="173" customWidth="1"/>
    <col min="10506" max="10506" width="16.140625" style="173" customWidth="1"/>
    <col min="10507" max="10507" width="5.5703125" style="173" customWidth="1"/>
    <col min="10508" max="10510" width="0" style="173" hidden="1" customWidth="1"/>
    <col min="10511" max="10511" width="5.7109375" style="173" customWidth="1"/>
    <col min="10512" max="10512" width="9.5703125" style="173" customWidth="1"/>
    <col min="10513" max="10513" width="10" style="173" customWidth="1"/>
    <col min="10514" max="10514" width="13.5703125" style="173" customWidth="1"/>
    <col min="10515" max="10515" width="18.85546875" style="173" customWidth="1"/>
    <col min="10516" max="10516" width="13.5703125" style="173" customWidth="1"/>
    <col min="10517" max="10517" width="18.85546875" style="173" customWidth="1"/>
    <col min="10518" max="10518" width="9.42578125" style="173" customWidth="1"/>
    <col min="10519" max="10519" width="9.5703125" style="173" customWidth="1"/>
    <col min="10520" max="10520" width="10" style="173" customWidth="1"/>
    <col min="10521" max="10521" width="13.5703125" style="173" customWidth="1"/>
    <col min="10522" max="10522" width="18.85546875" style="173" customWidth="1"/>
    <col min="10523" max="10523" width="13.5703125" style="173" customWidth="1"/>
    <col min="10524" max="10524" width="18.85546875" style="173" customWidth="1"/>
    <col min="10525" max="10525" width="5.7109375" style="173" customWidth="1"/>
    <col min="10526" max="10526" width="17.5703125" style="173" customWidth="1"/>
    <col min="10527" max="10527" width="14.28515625" style="173" customWidth="1"/>
    <col min="10528" max="10528" width="17.7109375" style="173" customWidth="1"/>
    <col min="10529" max="10529" width="7.140625" style="173" customWidth="1"/>
    <col min="10530" max="10530" width="14.42578125" style="173" customWidth="1"/>
    <col min="10531" max="10531" width="17.5703125" style="173" customWidth="1"/>
    <col min="10532" max="10532" width="14.42578125" style="173" customWidth="1"/>
    <col min="10533" max="10533" width="17.7109375" style="173" customWidth="1"/>
    <col min="10534" max="10752" width="9.140625" style="173"/>
    <col min="10753" max="10753" width="5.7109375" style="173" customWidth="1"/>
    <col min="10754" max="10754" width="9.7109375" style="173" customWidth="1"/>
    <col min="10755" max="10755" width="42.85546875" style="173" customWidth="1"/>
    <col min="10756" max="10756" width="33" style="173" customWidth="1"/>
    <col min="10757" max="10757" width="18.7109375" style="173" customWidth="1"/>
    <col min="10758" max="10758" width="19.140625" style="173" customWidth="1"/>
    <col min="10759" max="10759" width="10.85546875" style="173" customWidth="1"/>
    <col min="10760" max="10760" width="12" style="173" customWidth="1"/>
    <col min="10761" max="10761" width="12.5703125" style="173" customWidth="1"/>
    <col min="10762" max="10762" width="16.140625" style="173" customWidth="1"/>
    <col min="10763" max="10763" width="5.5703125" style="173" customWidth="1"/>
    <col min="10764" max="10766" width="0" style="173" hidden="1" customWidth="1"/>
    <col min="10767" max="10767" width="5.7109375" style="173" customWidth="1"/>
    <col min="10768" max="10768" width="9.5703125" style="173" customWidth="1"/>
    <col min="10769" max="10769" width="10" style="173" customWidth="1"/>
    <col min="10770" max="10770" width="13.5703125" style="173" customWidth="1"/>
    <col min="10771" max="10771" width="18.85546875" style="173" customWidth="1"/>
    <col min="10772" max="10772" width="13.5703125" style="173" customWidth="1"/>
    <col min="10773" max="10773" width="18.85546875" style="173" customWidth="1"/>
    <col min="10774" max="10774" width="9.42578125" style="173" customWidth="1"/>
    <col min="10775" max="10775" width="9.5703125" style="173" customWidth="1"/>
    <col min="10776" max="10776" width="10" style="173" customWidth="1"/>
    <col min="10777" max="10777" width="13.5703125" style="173" customWidth="1"/>
    <col min="10778" max="10778" width="18.85546875" style="173" customWidth="1"/>
    <col min="10779" max="10779" width="13.5703125" style="173" customWidth="1"/>
    <col min="10780" max="10780" width="18.85546875" style="173" customWidth="1"/>
    <col min="10781" max="10781" width="5.7109375" style="173" customWidth="1"/>
    <col min="10782" max="10782" width="17.5703125" style="173" customWidth="1"/>
    <col min="10783" max="10783" width="14.28515625" style="173" customWidth="1"/>
    <col min="10784" max="10784" width="17.7109375" style="173" customWidth="1"/>
    <col min="10785" max="10785" width="7.140625" style="173" customWidth="1"/>
    <col min="10786" max="10786" width="14.42578125" style="173" customWidth="1"/>
    <col min="10787" max="10787" width="17.5703125" style="173" customWidth="1"/>
    <col min="10788" max="10788" width="14.42578125" style="173" customWidth="1"/>
    <col min="10789" max="10789" width="17.7109375" style="173" customWidth="1"/>
    <col min="10790" max="11008" width="9.140625" style="173"/>
    <col min="11009" max="11009" width="5.7109375" style="173" customWidth="1"/>
    <col min="11010" max="11010" width="9.7109375" style="173" customWidth="1"/>
    <col min="11011" max="11011" width="42.85546875" style="173" customWidth="1"/>
    <col min="11012" max="11012" width="33" style="173" customWidth="1"/>
    <col min="11013" max="11013" width="18.7109375" style="173" customWidth="1"/>
    <col min="11014" max="11014" width="19.140625" style="173" customWidth="1"/>
    <col min="11015" max="11015" width="10.85546875" style="173" customWidth="1"/>
    <col min="11016" max="11016" width="12" style="173" customWidth="1"/>
    <col min="11017" max="11017" width="12.5703125" style="173" customWidth="1"/>
    <col min="11018" max="11018" width="16.140625" style="173" customWidth="1"/>
    <col min="11019" max="11019" width="5.5703125" style="173" customWidth="1"/>
    <col min="11020" max="11022" width="0" style="173" hidden="1" customWidth="1"/>
    <col min="11023" max="11023" width="5.7109375" style="173" customWidth="1"/>
    <col min="11024" max="11024" width="9.5703125" style="173" customWidth="1"/>
    <col min="11025" max="11025" width="10" style="173" customWidth="1"/>
    <col min="11026" max="11026" width="13.5703125" style="173" customWidth="1"/>
    <col min="11027" max="11027" width="18.85546875" style="173" customWidth="1"/>
    <col min="11028" max="11028" width="13.5703125" style="173" customWidth="1"/>
    <col min="11029" max="11029" width="18.85546875" style="173" customWidth="1"/>
    <col min="11030" max="11030" width="9.42578125" style="173" customWidth="1"/>
    <col min="11031" max="11031" width="9.5703125" style="173" customWidth="1"/>
    <col min="11032" max="11032" width="10" style="173" customWidth="1"/>
    <col min="11033" max="11033" width="13.5703125" style="173" customWidth="1"/>
    <col min="11034" max="11034" width="18.85546875" style="173" customWidth="1"/>
    <col min="11035" max="11035" width="13.5703125" style="173" customWidth="1"/>
    <col min="11036" max="11036" width="18.85546875" style="173" customWidth="1"/>
    <col min="11037" max="11037" width="5.7109375" style="173" customWidth="1"/>
    <col min="11038" max="11038" width="17.5703125" style="173" customWidth="1"/>
    <col min="11039" max="11039" width="14.28515625" style="173" customWidth="1"/>
    <col min="11040" max="11040" width="17.7109375" style="173" customWidth="1"/>
    <col min="11041" max="11041" width="7.140625" style="173" customWidth="1"/>
    <col min="11042" max="11042" width="14.42578125" style="173" customWidth="1"/>
    <col min="11043" max="11043" width="17.5703125" style="173" customWidth="1"/>
    <col min="11044" max="11044" width="14.42578125" style="173" customWidth="1"/>
    <col min="11045" max="11045" width="17.7109375" style="173" customWidth="1"/>
    <col min="11046" max="11264" width="9.140625" style="173"/>
    <col min="11265" max="11265" width="5.7109375" style="173" customWidth="1"/>
    <col min="11266" max="11266" width="9.7109375" style="173" customWidth="1"/>
    <col min="11267" max="11267" width="42.85546875" style="173" customWidth="1"/>
    <col min="11268" max="11268" width="33" style="173" customWidth="1"/>
    <col min="11269" max="11269" width="18.7109375" style="173" customWidth="1"/>
    <col min="11270" max="11270" width="19.140625" style="173" customWidth="1"/>
    <col min="11271" max="11271" width="10.85546875" style="173" customWidth="1"/>
    <col min="11272" max="11272" width="12" style="173" customWidth="1"/>
    <col min="11273" max="11273" width="12.5703125" style="173" customWidth="1"/>
    <col min="11274" max="11274" width="16.140625" style="173" customWidth="1"/>
    <col min="11275" max="11275" width="5.5703125" style="173" customWidth="1"/>
    <col min="11276" max="11278" width="0" style="173" hidden="1" customWidth="1"/>
    <col min="11279" max="11279" width="5.7109375" style="173" customWidth="1"/>
    <col min="11280" max="11280" width="9.5703125" style="173" customWidth="1"/>
    <col min="11281" max="11281" width="10" style="173" customWidth="1"/>
    <col min="11282" max="11282" width="13.5703125" style="173" customWidth="1"/>
    <col min="11283" max="11283" width="18.85546875" style="173" customWidth="1"/>
    <col min="11284" max="11284" width="13.5703125" style="173" customWidth="1"/>
    <col min="11285" max="11285" width="18.85546875" style="173" customWidth="1"/>
    <col min="11286" max="11286" width="9.42578125" style="173" customWidth="1"/>
    <col min="11287" max="11287" width="9.5703125" style="173" customWidth="1"/>
    <col min="11288" max="11288" width="10" style="173" customWidth="1"/>
    <col min="11289" max="11289" width="13.5703125" style="173" customWidth="1"/>
    <col min="11290" max="11290" width="18.85546875" style="173" customWidth="1"/>
    <col min="11291" max="11291" width="13.5703125" style="173" customWidth="1"/>
    <col min="11292" max="11292" width="18.85546875" style="173" customWidth="1"/>
    <col min="11293" max="11293" width="5.7109375" style="173" customWidth="1"/>
    <col min="11294" max="11294" width="17.5703125" style="173" customWidth="1"/>
    <col min="11295" max="11295" width="14.28515625" style="173" customWidth="1"/>
    <col min="11296" max="11296" width="17.7109375" style="173" customWidth="1"/>
    <col min="11297" max="11297" width="7.140625" style="173" customWidth="1"/>
    <col min="11298" max="11298" width="14.42578125" style="173" customWidth="1"/>
    <col min="11299" max="11299" width="17.5703125" style="173" customWidth="1"/>
    <col min="11300" max="11300" width="14.42578125" style="173" customWidth="1"/>
    <col min="11301" max="11301" width="17.7109375" style="173" customWidth="1"/>
    <col min="11302" max="11520" width="9.140625" style="173"/>
    <col min="11521" max="11521" width="5.7109375" style="173" customWidth="1"/>
    <col min="11522" max="11522" width="9.7109375" style="173" customWidth="1"/>
    <col min="11523" max="11523" width="42.85546875" style="173" customWidth="1"/>
    <col min="11524" max="11524" width="33" style="173" customWidth="1"/>
    <col min="11525" max="11525" width="18.7109375" style="173" customWidth="1"/>
    <col min="11526" max="11526" width="19.140625" style="173" customWidth="1"/>
    <col min="11527" max="11527" width="10.85546875" style="173" customWidth="1"/>
    <col min="11528" max="11528" width="12" style="173" customWidth="1"/>
    <col min="11529" max="11529" width="12.5703125" style="173" customWidth="1"/>
    <col min="11530" max="11530" width="16.140625" style="173" customWidth="1"/>
    <col min="11531" max="11531" width="5.5703125" style="173" customWidth="1"/>
    <col min="11532" max="11534" width="0" style="173" hidden="1" customWidth="1"/>
    <col min="11535" max="11535" width="5.7109375" style="173" customWidth="1"/>
    <col min="11536" max="11536" width="9.5703125" style="173" customWidth="1"/>
    <col min="11537" max="11537" width="10" style="173" customWidth="1"/>
    <col min="11538" max="11538" width="13.5703125" style="173" customWidth="1"/>
    <col min="11539" max="11539" width="18.85546875" style="173" customWidth="1"/>
    <col min="11540" max="11540" width="13.5703125" style="173" customWidth="1"/>
    <col min="11541" max="11541" width="18.85546875" style="173" customWidth="1"/>
    <col min="11542" max="11542" width="9.42578125" style="173" customWidth="1"/>
    <col min="11543" max="11543" width="9.5703125" style="173" customWidth="1"/>
    <col min="11544" max="11544" width="10" style="173" customWidth="1"/>
    <col min="11545" max="11545" width="13.5703125" style="173" customWidth="1"/>
    <col min="11546" max="11546" width="18.85546875" style="173" customWidth="1"/>
    <col min="11547" max="11547" width="13.5703125" style="173" customWidth="1"/>
    <col min="11548" max="11548" width="18.85546875" style="173" customWidth="1"/>
    <col min="11549" max="11549" width="5.7109375" style="173" customWidth="1"/>
    <col min="11550" max="11550" width="17.5703125" style="173" customWidth="1"/>
    <col min="11551" max="11551" width="14.28515625" style="173" customWidth="1"/>
    <col min="11552" max="11552" width="17.7109375" style="173" customWidth="1"/>
    <col min="11553" max="11553" width="7.140625" style="173" customWidth="1"/>
    <col min="11554" max="11554" width="14.42578125" style="173" customWidth="1"/>
    <col min="11555" max="11555" width="17.5703125" style="173" customWidth="1"/>
    <col min="11556" max="11556" width="14.42578125" style="173" customWidth="1"/>
    <col min="11557" max="11557" width="17.7109375" style="173" customWidth="1"/>
    <col min="11558" max="11776" width="9.140625" style="173"/>
    <col min="11777" max="11777" width="5.7109375" style="173" customWidth="1"/>
    <col min="11778" max="11778" width="9.7109375" style="173" customWidth="1"/>
    <col min="11779" max="11779" width="42.85546875" style="173" customWidth="1"/>
    <col min="11780" max="11780" width="33" style="173" customWidth="1"/>
    <col min="11781" max="11781" width="18.7109375" style="173" customWidth="1"/>
    <col min="11782" max="11782" width="19.140625" style="173" customWidth="1"/>
    <col min="11783" max="11783" width="10.85546875" style="173" customWidth="1"/>
    <col min="11784" max="11784" width="12" style="173" customWidth="1"/>
    <col min="11785" max="11785" width="12.5703125" style="173" customWidth="1"/>
    <col min="11786" max="11786" width="16.140625" style="173" customWidth="1"/>
    <col min="11787" max="11787" width="5.5703125" style="173" customWidth="1"/>
    <col min="11788" max="11790" width="0" style="173" hidden="1" customWidth="1"/>
    <col min="11791" max="11791" width="5.7109375" style="173" customWidth="1"/>
    <col min="11792" max="11792" width="9.5703125" style="173" customWidth="1"/>
    <col min="11793" max="11793" width="10" style="173" customWidth="1"/>
    <col min="11794" max="11794" width="13.5703125" style="173" customWidth="1"/>
    <col min="11795" max="11795" width="18.85546875" style="173" customWidth="1"/>
    <col min="11796" max="11796" width="13.5703125" style="173" customWidth="1"/>
    <col min="11797" max="11797" width="18.85546875" style="173" customWidth="1"/>
    <col min="11798" max="11798" width="9.42578125" style="173" customWidth="1"/>
    <col min="11799" max="11799" width="9.5703125" style="173" customWidth="1"/>
    <col min="11800" max="11800" width="10" style="173" customWidth="1"/>
    <col min="11801" max="11801" width="13.5703125" style="173" customWidth="1"/>
    <col min="11802" max="11802" width="18.85546875" style="173" customWidth="1"/>
    <col min="11803" max="11803" width="13.5703125" style="173" customWidth="1"/>
    <col min="11804" max="11804" width="18.85546875" style="173" customWidth="1"/>
    <col min="11805" max="11805" width="5.7109375" style="173" customWidth="1"/>
    <col min="11806" max="11806" width="17.5703125" style="173" customWidth="1"/>
    <col min="11807" max="11807" width="14.28515625" style="173" customWidth="1"/>
    <col min="11808" max="11808" width="17.7109375" style="173" customWidth="1"/>
    <col min="11809" max="11809" width="7.140625" style="173" customWidth="1"/>
    <col min="11810" max="11810" width="14.42578125" style="173" customWidth="1"/>
    <col min="11811" max="11811" width="17.5703125" style="173" customWidth="1"/>
    <col min="11812" max="11812" width="14.42578125" style="173" customWidth="1"/>
    <col min="11813" max="11813" width="17.7109375" style="173" customWidth="1"/>
    <col min="11814" max="12032" width="9.140625" style="173"/>
    <col min="12033" max="12033" width="5.7109375" style="173" customWidth="1"/>
    <col min="12034" max="12034" width="9.7109375" style="173" customWidth="1"/>
    <col min="12035" max="12035" width="42.85546875" style="173" customWidth="1"/>
    <col min="12036" max="12036" width="33" style="173" customWidth="1"/>
    <col min="12037" max="12037" width="18.7109375" style="173" customWidth="1"/>
    <col min="12038" max="12038" width="19.140625" style="173" customWidth="1"/>
    <col min="12039" max="12039" width="10.85546875" style="173" customWidth="1"/>
    <col min="12040" max="12040" width="12" style="173" customWidth="1"/>
    <col min="12041" max="12041" width="12.5703125" style="173" customWidth="1"/>
    <col min="12042" max="12042" width="16.140625" style="173" customWidth="1"/>
    <col min="12043" max="12043" width="5.5703125" style="173" customWidth="1"/>
    <col min="12044" max="12046" width="0" style="173" hidden="1" customWidth="1"/>
    <col min="12047" max="12047" width="5.7109375" style="173" customWidth="1"/>
    <col min="12048" max="12048" width="9.5703125" style="173" customWidth="1"/>
    <col min="12049" max="12049" width="10" style="173" customWidth="1"/>
    <col min="12050" max="12050" width="13.5703125" style="173" customWidth="1"/>
    <col min="12051" max="12051" width="18.85546875" style="173" customWidth="1"/>
    <col min="12052" max="12052" width="13.5703125" style="173" customWidth="1"/>
    <col min="12053" max="12053" width="18.85546875" style="173" customWidth="1"/>
    <col min="12054" max="12054" width="9.42578125" style="173" customWidth="1"/>
    <col min="12055" max="12055" width="9.5703125" style="173" customWidth="1"/>
    <col min="12056" max="12056" width="10" style="173" customWidth="1"/>
    <col min="12057" max="12057" width="13.5703125" style="173" customWidth="1"/>
    <col min="12058" max="12058" width="18.85546875" style="173" customWidth="1"/>
    <col min="12059" max="12059" width="13.5703125" style="173" customWidth="1"/>
    <col min="12060" max="12060" width="18.85546875" style="173" customWidth="1"/>
    <col min="12061" max="12061" width="5.7109375" style="173" customWidth="1"/>
    <col min="12062" max="12062" width="17.5703125" style="173" customWidth="1"/>
    <col min="12063" max="12063" width="14.28515625" style="173" customWidth="1"/>
    <col min="12064" max="12064" width="17.7109375" style="173" customWidth="1"/>
    <col min="12065" max="12065" width="7.140625" style="173" customWidth="1"/>
    <col min="12066" max="12066" width="14.42578125" style="173" customWidth="1"/>
    <col min="12067" max="12067" width="17.5703125" style="173" customWidth="1"/>
    <col min="12068" max="12068" width="14.42578125" style="173" customWidth="1"/>
    <col min="12069" max="12069" width="17.7109375" style="173" customWidth="1"/>
    <col min="12070" max="12288" width="9.140625" style="173"/>
    <col min="12289" max="12289" width="5.7109375" style="173" customWidth="1"/>
    <col min="12290" max="12290" width="9.7109375" style="173" customWidth="1"/>
    <col min="12291" max="12291" width="42.85546875" style="173" customWidth="1"/>
    <col min="12292" max="12292" width="33" style="173" customWidth="1"/>
    <col min="12293" max="12293" width="18.7109375" style="173" customWidth="1"/>
    <col min="12294" max="12294" width="19.140625" style="173" customWidth="1"/>
    <col min="12295" max="12295" width="10.85546875" style="173" customWidth="1"/>
    <col min="12296" max="12296" width="12" style="173" customWidth="1"/>
    <col min="12297" max="12297" width="12.5703125" style="173" customWidth="1"/>
    <col min="12298" max="12298" width="16.140625" style="173" customWidth="1"/>
    <col min="12299" max="12299" width="5.5703125" style="173" customWidth="1"/>
    <col min="12300" max="12302" width="0" style="173" hidden="1" customWidth="1"/>
    <col min="12303" max="12303" width="5.7109375" style="173" customWidth="1"/>
    <col min="12304" max="12304" width="9.5703125" style="173" customWidth="1"/>
    <col min="12305" max="12305" width="10" style="173" customWidth="1"/>
    <col min="12306" max="12306" width="13.5703125" style="173" customWidth="1"/>
    <col min="12307" max="12307" width="18.85546875" style="173" customWidth="1"/>
    <col min="12308" max="12308" width="13.5703125" style="173" customWidth="1"/>
    <col min="12309" max="12309" width="18.85546875" style="173" customWidth="1"/>
    <col min="12310" max="12310" width="9.42578125" style="173" customWidth="1"/>
    <col min="12311" max="12311" width="9.5703125" style="173" customWidth="1"/>
    <col min="12312" max="12312" width="10" style="173" customWidth="1"/>
    <col min="12313" max="12313" width="13.5703125" style="173" customWidth="1"/>
    <col min="12314" max="12314" width="18.85546875" style="173" customWidth="1"/>
    <col min="12315" max="12315" width="13.5703125" style="173" customWidth="1"/>
    <col min="12316" max="12316" width="18.85546875" style="173" customWidth="1"/>
    <col min="12317" max="12317" width="5.7109375" style="173" customWidth="1"/>
    <col min="12318" max="12318" width="17.5703125" style="173" customWidth="1"/>
    <col min="12319" max="12319" width="14.28515625" style="173" customWidth="1"/>
    <col min="12320" max="12320" width="17.7109375" style="173" customWidth="1"/>
    <col min="12321" max="12321" width="7.140625" style="173" customWidth="1"/>
    <col min="12322" max="12322" width="14.42578125" style="173" customWidth="1"/>
    <col min="12323" max="12323" width="17.5703125" style="173" customWidth="1"/>
    <col min="12324" max="12324" width="14.42578125" style="173" customWidth="1"/>
    <col min="12325" max="12325" width="17.7109375" style="173" customWidth="1"/>
    <col min="12326" max="12544" width="9.140625" style="173"/>
    <col min="12545" max="12545" width="5.7109375" style="173" customWidth="1"/>
    <col min="12546" max="12546" width="9.7109375" style="173" customWidth="1"/>
    <col min="12547" max="12547" width="42.85546875" style="173" customWidth="1"/>
    <col min="12548" max="12548" width="33" style="173" customWidth="1"/>
    <col min="12549" max="12549" width="18.7109375" style="173" customWidth="1"/>
    <col min="12550" max="12550" width="19.140625" style="173" customWidth="1"/>
    <col min="12551" max="12551" width="10.85546875" style="173" customWidth="1"/>
    <col min="12552" max="12552" width="12" style="173" customWidth="1"/>
    <col min="12553" max="12553" width="12.5703125" style="173" customWidth="1"/>
    <col min="12554" max="12554" width="16.140625" style="173" customWidth="1"/>
    <col min="12555" max="12555" width="5.5703125" style="173" customWidth="1"/>
    <col min="12556" max="12558" width="0" style="173" hidden="1" customWidth="1"/>
    <col min="12559" max="12559" width="5.7109375" style="173" customWidth="1"/>
    <col min="12560" max="12560" width="9.5703125" style="173" customWidth="1"/>
    <col min="12561" max="12561" width="10" style="173" customWidth="1"/>
    <col min="12562" max="12562" width="13.5703125" style="173" customWidth="1"/>
    <col min="12563" max="12563" width="18.85546875" style="173" customWidth="1"/>
    <col min="12564" max="12564" width="13.5703125" style="173" customWidth="1"/>
    <col min="12565" max="12565" width="18.85546875" style="173" customWidth="1"/>
    <col min="12566" max="12566" width="9.42578125" style="173" customWidth="1"/>
    <col min="12567" max="12567" width="9.5703125" style="173" customWidth="1"/>
    <col min="12568" max="12568" width="10" style="173" customWidth="1"/>
    <col min="12569" max="12569" width="13.5703125" style="173" customWidth="1"/>
    <col min="12570" max="12570" width="18.85546875" style="173" customWidth="1"/>
    <col min="12571" max="12571" width="13.5703125" style="173" customWidth="1"/>
    <col min="12572" max="12572" width="18.85546875" style="173" customWidth="1"/>
    <col min="12573" max="12573" width="5.7109375" style="173" customWidth="1"/>
    <col min="12574" max="12574" width="17.5703125" style="173" customWidth="1"/>
    <col min="12575" max="12575" width="14.28515625" style="173" customWidth="1"/>
    <col min="12576" max="12576" width="17.7109375" style="173" customWidth="1"/>
    <col min="12577" max="12577" width="7.140625" style="173" customWidth="1"/>
    <col min="12578" max="12578" width="14.42578125" style="173" customWidth="1"/>
    <col min="12579" max="12579" width="17.5703125" style="173" customWidth="1"/>
    <col min="12580" max="12580" width="14.42578125" style="173" customWidth="1"/>
    <col min="12581" max="12581" width="17.7109375" style="173" customWidth="1"/>
    <col min="12582" max="12800" width="9.140625" style="173"/>
    <col min="12801" max="12801" width="5.7109375" style="173" customWidth="1"/>
    <col min="12802" max="12802" width="9.7109375" style="173" customWidth="1"/>
    <col min="12803" max="12803" width="42.85546875" style="173" customWidth="1"/>
    <col min="12804" max="12804" width="33" style="173" customWidth="1"/>
    <col min="12805" max="12805" width="18.7109375" style="173" customWidth="1"/>
    <col min="12806" max="12806" width="19.140625" style="173" customWidth="1"/>
    <col min="12807" max="12807" width="10.85546875" style="173" customWidth="1"/>
    <col min="12808" max="12808" width="12" style="173" customWidth="1"/>
    <col min="12809" max="12809" width="12.5703125" style="173" customWidth="1"/>
    <col min="12810" max="12810" width="16.140625" style="173" customWidth="1"/>
    <col min="12811" max="12811" width="5.5703125" style="173" customWidth="1"/>
    <col min="12812" max="12814" width="0" style="173" hidden="1" customWidth="1"/>
    <col min="12815" max="12815" width="5.7109375" style="173" customWidth="1"/>
    <col min="12816" max="12816" width="9.5703125" style="173" customWidth="1"/>
    <col min="12817" max="12817" width="10" style="173" customWidth="1"/>
    <col min="12818" max="12818" width="13.5703125" style="173" customWidth="1"/>
    <col min="12819" max="12819" width="18.85546875" style="173" customWidth="1"/>
    <col min="12820" max="12820" width="13.5703125" style="173" customWidth="1"/>
    <col min="12821" max="12821" width="18.85546875" style="173" customWidth="1"/>
    <col min="12822" max="12822" width="9.42578125" style="173" customWidth="1"/>
    <col min="12823" max="12823" width="9.5703125" style="173" customWidth="1"/>
    <col min="12824" max="12824" width="10" style="173" customWidth="1"/>
    <col min="12825" max="12825" width="13.5703125" style="173" customWidth="1"/>
    <col min="12826" max="12826" width="18.85546875" style="173" customWidth="1"/>
    <col min="12827" max="12827" width="13.5703125" style="173" customWidth="1"/>
    <col min="12828" max="12828" width="18.85546875" style="173" customWidth="1"/>
    <col min="12829" max="12829" width="5.7109375" style="173" customWidth="1"/>
    <col min="12830" max="12830" width="17.5703125" style="173" customWidth="1"/>
    <col min="12831" max="12831" width="14.28515625" style="173" customWidth="1"/>
    <col min="12832" max="12832" width="17.7109375" style="173" customWidth="1"/>
    <col min="12833" max="12833" width="7.140625" style="173" customWidth="1"/>
    <col min="12834" max="12834" width="14.42578125" style="173" customWidth="1"/>
    <col min="12835" max="12835" width="17.5703125" style="173" customWidth="1"/>
    <col min="12836" max="12836" width="14.42578125" style="173" customWidth="1"/>
    <col min="12837" max="12837" width="17.7109375" style="173" customWidth="1"/>
    <col min="12838" max="13056" width="9.140625" style="173"/>
    <col min="13057" max="13057" width="5.7109375" style="173" customWidth="1"/>
    <col min="13058" max="13058" width="9.7109375" style="173" customWidth="1"/>
    <col min="13059" max="13059" width="42.85546875" style="173" customWidth="1"/>
    <col min="13060" max="13060" width="33" style="173" customWidth="1"/>
    <col min="13061" max="13061" width="18.7109375" style="173" customWidth="1"/>
    <col min="13062" max="13062" width="19.140625" style="173" customWidth="1"/>
    <col min="13063" max="13063" width="10.85546875" style="173" customWidth="1"/>
    <col min="13064" max="13064" width="12" style="173" customWidth="1"/>
    <col min="13065" max="13065" width="12.5703125" style="173" customWidth="1"/>
    <col min="13066" max="13066" width="16.140625" style="173" customWidth="1"/>
    <col min="13067" max="13067" width="5.5703125" style="173" customWidth="1"/>
    <col min="13068" max="13070" width="0" style="173" hidden="1" customWidth="1"/>
    <col min="13071" max="13071" width="5.7109375" style="173" customWidth="1"/>
    <col min="13072" max="13072" width="9.5703125" style="173" customWidth="1"/>
    <col min="13073" max="13073" width="10" style="173" customWidth="1"/>
    <col min="13074" max="13074" width="13.5703125" style="173" customWidth="1"/>
    <col min="13075" max="13075" width="18.85546875" style="173" customWidth="1"/>
    <col min="13076" max="13076" width="13.5703125" style="173" customWidth="1"/>
    <col min="13077" max="13077" width="18.85546875" style="173" customWidth="1"/>
    <col min="13078" max="13078" width="9.42578125" style="173" customWidth="1"/>
    <col min="13079" max="13079" width="9.5703125" style="173" customWidth="1"/>
    <col min="13080" max="13080" width="10" style="173" customWidth="1"/>
    <col min="13081" max="13081" width="13.5703125" style="173" customWidth="1"/>
    <col min="13082" max="13082" width="18.85546875" style="173" customWidth="1"/>
    <col min="13083" max="13083" width="13.5703125" style="173" customWidth="1"/>
    <col min="13084" max="13084" width="18.85546875" style="173" customWidth="1"/>
    <col min="13085" max="13085" width="5.7109375" style="173" customWidth="1"/>
    <col min="13086" max="13086" width="17.5703125" style="173" customWidth="1"/>
    <col min="13087" max="13087" width="14.28515625" style="173" customWidth="1"/>
    <col min="13088" max="13088" width="17.7109375" style="173" customWidth="1"/>
    <col min="13089" max="13089" width="7.140625" style="173" customWidth="1"/>
    <col min="13090" max="13090" width="14.42578125" style="173" customWidth="1"/>
    <col min="13091" max="13091" width="17.5703125" style="173" customWidth="1"/>
    <col min="13092" max="13092" width="14.42578125" style="173" customWidth="1"/>
    <col min="13093" max="13093" width="17.7109375" style="173" customWidth="1"/>
    <col min="13094" max="13312" width="9.140625" style="173"/>
    <col min="13313" max="13313" width="5.7109375" style="173" customWidth="1"/>
    <col min="13314" max="13314" width="9.7109375" style="173" customWidth="1"/>
    <col min="13315" max="13315" width="42.85546875" style="173" customWidth="1"/>
    <col min="13316" max="13316" width="33" style="173" customWidth="1"/>
    <col min="13317" max="13317" width="18.7109375" style="173" customWidth="1"/>
    <col min="13318" max="13318" width="19.140625" style="173" customWidth="1"/>
    <col min="13319" max="13319" width="10.85546875" style="173" customWidth="1"/>
    <col min="13320" max="13320" width="12" style="173" customWidth="1"/>
    <col min="13321" max="13321" width="12.5703125" style="173" customWidth="1"/>
    <col min="13322" max="13322" width="16.140625" style="173" customWidth="1"/>
    <col min="13323" max="13323" width="5.5703125" style="173" customWidth="1"/>
    <col min="13324" max="13326" width="0" style="173" hidden="1" customWidth="1"/>
    <col min="13327" max="13327" width="5.7109375" style="173" customWidth="1"/>
    <col min="13328" max="13328" width="9.5703125" style="173" customWidth="1"/>
    <col min="13329" max="13329" width="10" style="173" customWidth="1"/>
    <col min="13330" max="13330" width="13.5703125" style="173" customWidth="1"/>
    <col min="13331" max="13331" width="18.85546875" style="173" customWidth="1"/>
    <col min="13332" max="13332" width="13.5703125" style="173" customWidth="1"/>
    <col min="13333" max="13333" width="18.85546875" style="173" customWidth="1"/>
    <col min="13334" max="13334" width="9.42578125" style="173" customWidth="1"/>
    <col min="13335" max="13335" width="9.5703125" style="173" customWidth="1"/>
    <col min="13336" max="13336" width="10" style="173" customWidth="1"/>
    <col min="13337" max="13337" width="13.5703125" style="173" customWidth="1"/>
    <col min="13338" max="13338" width="18.85546875" style="173" customWidth="1"/>
    <col min="13339" max="13339" width="13.5703125" style="173" customWidth="1"/>
    <col min="13340" max="13340" width="18.85546875" style="173" customWidth="1"/>
    <col min="13341" max="13341" width="5.7109375" style="173" customWidth="1"/>
    <col min="13342" max="13342" width="17.5703125" style="173" customWidth="1"/>
    <col min="13343" max="13343" width="14.28515625" style="173" customWidth="1"/>
    <col min="13344" max="13344" width="17.7109375" style="173" customWidth="1"/>
    <col min="13345" max="13345" width="7.140625" style="173" customWidth="1"/>
    <col min="13346" max="13346" width="14.42578125" style="173" customWidth="1"/>
    <col min="13347" max="13347" width="17.5703125" style="173" customWidth="1"/>
    <col min="13348" max="13348" width="14.42578125" style="173" customWidth="1"/>
    <col min="13349" max="13349" width="17.7109375" style="173" customWidth="1"/>
    <col min="13350" max="13568" width="9.140625" style="173"/>
    <col min="13569" max="13569" width="5.7109375" style="173" customWidth="1"/>
    <col min="13570" max="13570" width="9.7109375" style="173" customWidth="1"/>
    <col min="13571" max="13571" width="42.85546875" style="173" customWidth="1"/>
    <col min="13572" max="13572" width="33" style="173" customWidth="1"/>
    <col min="13573" max="13573" width="18.7109375" style="173" customWidth="1"/>
    <col min="13574" max="13574" width="19.140625" style="173" customWidth="1"/>
    <col min="13575" max="13575" width="10.85546875" style="173" customWidth="1"/>
    <col min="13576" max="13576" width="12" style="173" customWidth="1"/>
    <col min="13577" max="13577" width="12.5703125" style="173" customWidth="1"/>
    <col min="13578" max="13578" width="16.140625" style="173" customWidth="1"/>
    <col min="13579" max="13579" width="5.5703125" style="173" customWidth="1"/>
    <col min="13580" max="13582" width="0" style="173" hidden="1" customWidth="1"/>
    <col min="13583" max="13583" width="5.7109375" style="173" customWidth="1"/>
    <col min="13584" max="13584" width="9.5703125" style="173" customWidth="1"/>
    <col min="13585" max="13585" width="10" style="173" customWidth="1"/>
    <col min="13586" max="13586" width="13.5703125" style="173" customWidth="1"/>
    <col min="13587" max="13587" width="18.85546875" style="173" customWidth="1"/>
    <col min="13588" max="13588" width="13.5703125" style="173" customWidth="1"/>
    <col min="13589" max="13589" width="18.85546875" style="173" customWidth="1"/>
    <col min="13590" max="13590" width="9.42578125" style="173" customWidth="1"/>
    <col min="13591" max="13591" width="9.5703125" style="173" customWidth="1"/>
    <col min="13592" max="13592" width="10" style="173" customWidth="1"/>
    <col min="13593" max="13593" width="13.5703125" style="173" customWidth="1"/>
    <col min="13594" max="13594" width="18.85546875" style="173" customWidth="1"/>
    <col min="13595" max="13595" width="13.5703125" style="173" customWidth="1"/>
    <col min="13596" max="13596" width="18.85546875" style="173" customWidth="1"/>
    <col min="13597" max="13597" width="5.7109375" style="173" customWidth="1"/>
    <col min="13598" max="13598" width="17.5703125" style="173" customWidth="1"/>
    <col min="13599" max="13599" width="14.28515625" style="173" customWidth="1"/>
    <col min="13600" max="13600" width="17.7109375" style="173" customWidth="1"/>
    <col min="13601" max="13601" width="7.140625" style="173" customWidth="1"/>
    <col min="13602" max="13602" width="14.42578125" style="173" customWidth="1"/>
    <col min="13603" max="13603" width="17.5703125" style="173" customWidth="1"/>
    <col min="13604" max="13604" width="14.42578125" style="173" customWidth="1"/>
    <col min="13605" max="13605" width="17.7109375" style="173" customWidth="1"/>
    <col min="13606" max="13824" width="9.140625" style="173"/>
    <col min="13825" max="13825" width="5.7109375" style="173" customWidth="1"/>
    <col min="13826" max="13826" width="9.7109375" style="173" customWidth="1"/>
    <col min="13827" max="13827" width="42.85546875" style="173" customWidth="1"/>
    <col min="13828" max="13828" width="33" style="173" customWidth="1"/>
    <col min="13829" max="13829" width="18.7109375" style="173" customWidth="1"/>
    <col min="13830" max="13830" width="19.140625" style="173" customWidth="1"/>
    <col min="13831" max="13831" width="10.85546875" style="173" customWidth="1"/>
    <col min="13832" max="13832" width="12" style="173" customWidth="1"/>
    <col min="13833" max="13833" width="12.5703125" style="173" customWidth="1"/>
    <col min="13834" max="13834" width="16.140625" style="173" customWidth="1"/>
    <col min="13835" max="13835" width="5.5703125" style="173" customWidth="1"/>
    <col min="13836" max="13838" width="0" style="173" hidden="1" customWidth="1"/>
    <col min="13839" max="13839" width="5.7109375" style="173" customWidth="1"/>
    <col min="13840" max="13840" width="9.5703125" style="173" customWidth="1"/>
    <col min="13841" max="13841" width="10" style="173" customWidth="1"/>
    <col min="13842" max="13842" width="13.5703125" style="173" customWidth="1"/>
    <col min="13843" max="13843" width="18.85546875" style="173" customWidth="1"/>
    <col min="13844" max="13844" width="13.5703125" style="173" customWidth="1"/>
    <col min="13845" max="13845" width="18.85546875" style="173" customWidth="1"/>
    <col min="13846" max="13846" width="9.42578125" style="173" customWidth="1"/>
    <col min="13847" max="13847" width="9.5703125" style="173" customWidth="1"/>
    <col min="13848" max="13848" width="10" style="173" customWidth="1"/>
    <col min="13849" max="13849" width="13.5703125" style="173" customWidth="1"/>
    <col min="13850" max="13850" width="18.85546875" style="173" customWidth="1"/>
    <col min="13851" max="13851" width="13.5703125" style="173" customWidth="1"/>
    <col min="13852" max="13852" width="18.85546875" style="173" customWidth="1"/>
    <col min="13853" max="13853" width="5.7109375" style="173" customWidth="1"/>
    <col min="13854" max="13854" width="17.5703125" style="173" customWidth="1"/>
    <col min="13855" max="13855" width="14.28515625" style="173" customWidth="1"/>
    <col min="13856" max="13856" width="17.7109375" style="173" customWidth="1"/>
    <col min="13857" max="13857" width="7.140625" style="173" customWidth="1"/>
    <col min="13858" max="13858" width="14.42578125" style="173" customWidth="1"/>
    <col min="13859" max="13859" width="17.5703125" style="173" customWidth="1"/>
    <col min="13860" max="13860" width="14.42578125" style="173" customWidth="1"/>
    <col min="13861" max="13861" width="17.7109375" style="173" customWidth="1"/>
    <col min="13862" max="14080" width="9.140625" style="173"/>
    <col min="14081" max="14081" width="5.7109375" style="173" customWidth="1"/>
    <col min="14082" max="14082" width="9.7109375" style="173" customWidth="1"/>
    <col min="14083" max="14083" width="42.85546875" style="173" customWidth="1"/>
    <col min="14084" max="14084" width="33" style="173" customWidth="1"/>
    <col min="14085" max="14085" width="18.7109375" style="173" customWidth="1"/>
    <col min="14086" max="14086" width="19.140625" style="173" customWidth="1"/>
    <col min="14087" max="14087" width="10.85546875" style="173" customWidth="1"/>
    <col min="14088" max="14088" width="12" style="173" customWidth="1"/>
    <col min="14089" max="14089" width="12.5703125" style="173" customWidth="1"/>
    <col min="14090" max="14090" width="16.140625" style="173" customWidth="1"/>
    <col min="14091" max="14091" width="5.5703125" style="173" customWidth="1"/>
    <col min="14092" max="14094" width="0" style="173" hidden="1" customWidth="1"/>
    <col min="14095" max="14095" width="5.7109375" style="173" customWidth="1"/>
    <col min="14096" max="14096" width="9.5703125" style="173" customWidth="1"/>
    <col min="14097" max="14097" width="10" style="173" customWidth="1"/>
    <col min="14098" max="14098" width="13.5703125" style="173" customWidth="1"/>
    <col min="14099" max="14099" width="18.85546875" style="173" customWidth="1"/>
    <col min="14100" max="14100" width="13.5703125" style="173" customWidth="1"/>
    <col min="14101" max="14101" width="18.85546875" style="173" customWidth="1"/>
    <col min="14102" max="14102" width="9.42578125" style="173" customWidth="1"/>
    <col min="14103" max="14103" width="9.5703125" style="173" customWidth="1"/>
    <col min="14104" max="14104" width="10" style="173" customWidth="1"/>
    <col min="14105" max="14105" width="13.5703125" style="173" customWidth="1"/>
    <col min="14106" max="14106" width="18.85546875" style="173" customWidth="1"/>
    <col min="14107" max="14107" width="13.5703125" style="173" customWidth="1"/>
    <col min="14108" max="14108" width="18.85546875" style="173" customWidth="1"/>
    <col min="14109" max="14109" width="5.7109375" style="173" customWidth="1"/>
    <col min="14110" max="14110" width="17.5703125" style="173" customWidth="1"/>
    <col min="14111" max="14111" width="14.28515625" style="173" customWidth="1"/>
    <col min="14112" max="14112" width="17.7109375" style="173" customWidth="1"/>
    <col min="14113" max="14113" width="7.140625" style="173" customWidth="1"/>
    <col min="14114" max="14114" width="14.42578125" style="173" customWidth="1"/>
    <col min="14115" max="14115" width="17.5703125" style="173" customWidth="1"/>
    <col min="14116" max="14116" width="14.42578125" style="173" customWidth="1"/>
    <col min="14117" max="14117" width="17.7109375" style="173" customWidth="1"/>
    <col min="14118" max="14336" width="9.140625" style="173"/>
    <col min="14337" max="14337" width="5.7109375" style="173" customWidth="1"/>
    <col min="14338" max="14338" width="9.7109375" style="173" customWidth="1"/>
    <col min="14339" max="14339" width="42.85546875" style="173" customWidth="1"/>
    <col min="14340" max="14340" width="33" style="173" customWidth="1"/>
    <col min="14341" max="14341" width="18.7109375" style="173" customWidth="1"/>
    <col min="14342" max="14342" width="19.140625" style="173" customWidth="1"/>
    <col min="14343" max="14343" width="10.85546875" style="173" customWidth="1"/>
    <col min="14344" max="14344" width="12" style="173" customWidth="1"/>
    <col min="14345" max="14345" width="12.5703125" style="173" customWidth="1"/>
    <col min="14346" max="14346" width="16.140625" style="173" customWidth="1"/>
    <col min="14347" max="14347" width="5.5703125" style="173" customWidth="1"/>
    <col min="14348" max="14350" width="0" style="173" hidden="1" customWidth="1"/>
    <col min="14351" max="14351" width="5.7109375" style="173" customWidth="1"/>
    <col min="14352" max="14352" width="9.5703125" style="173" customWidth="1"/>
    <col min="14353" max="14353" width="10" style="173" customWidth="1"/>
    <col min="14354" max="14354" width="13.5703125" style="173" customWidth="1"/>
    <col min="14355" max="14355" width="18.85546875" style="173" customWidth="1"/>
    <col min="14356" max="14356" width="13.5703125" style="173" customWidth="1"/>
    <col min="14357" max="14357" width="18.85546875" style="173" customWidth="1"/>
    <col min="14358" max="14358" width="9.42578125" style="173" customWidth="1"/>
    <col min="14359" max="14359" width="9.5703125" style="173" customWidth="1"/>
    <col min="14360" max="14360" width="10" style="173" customWidth="1"/>
    <col min="14361" max="14361" width="13.5703125" style="173" customWidth="1"/>
    <col min="14362" max="14362" width="18.85546875" style="173" customWidth="1"/>
    <col min="14363" max="14363" width="13.5703125" style="173" customWidth="1"/>
    <col min="14364" max="14364" width="18.85546875" style="173" customWidth="1"/>
    <col min="14365" max="14365" width="5.7109375" style="173" customWidth="1"/>
    <col min="14366" max="14366" width="17.5703125" style="173" customWidth="1"/>
    <col min="14367" max="14367" width="14.28515625" style="173" customWidth="1"/>
    <col min="14368" max="14368" width="17.7109375" style="173" customWidth="1"/>
    <col min="14369" max="14369" width="7.140625" style="173" customWidth="1"/>
    <col min="14370" max="14370" width="14.42578125" style="173" customWidth="1"/>
    <col min="14371" max="14371" width="17.5703125" style="173" customWidth="1"/>
    <col min="14372" max="14372" width="14.42578125" style="173" customWidth="1"/>
    <col min="14373" max="14373" width="17.7109375" style="173" customWidth="1"/>
    <col min="14374" max="14592" width="9.140625" style="173"/>
    <col min="14593" max="14593" width="5.7109375" style="173" customWidth="1"/>
    <col min="14594" max="14594" width="9.7109375" style="173" customWidth="1"/>
    <col min="14595" max="14595" width="42.85546875" style="173" customWidth="1"/>
    <col min="14596" max="14596" width="33" style="173" customWidth="1"/>
    <col min="14597" max="14597" width="18.7109375" style="173" customWidth="1"/>
    <col min="14598" max="14598" width="19.140625" style="173" customWidth="1"/>
    <col min="14599" max="14599" width="10.85546875" style="173" customWidth="1"/>
    <col min="14600" max="14600" width="12" style="173" customWidth="1"/>
    <col min="14601" max="14601" width="12.5703125" style="173" customWidth="1"/>
    <col min="14602" max="14602" width="16.140625" style="173" customWidth="1"/>
    <col min="14603" max="14603" width="5.5703125" style="173" customWidth="1"/>
    <col min="14604" max="14606" width="0" style="173" hidden="1" customWidth="1"/>
    <col min="14607" max="14607" width="5.7109375" style="173" customWidth="1"/>
    <col min="14608" max="14608" width="9.5703125" style="173" customWidth="1"/>
    <col min="14609" max="14609" width="10" style="173" customWidth="1"/>
    <col min="14610" max="14610" width="13.5703125" style="173" customWidth="1"/>
    <col min="14611" max="14611" width="18.85546875" style="173" customWidth="1"/>
    <col min="14612" max="14612" width="13.5703125" style="173" customWidth="1"/>
    <col min="14613" max="14613" width="18.85546875" style="173" customWidth="1"/>
    <col min="14614" max="14614" width="9.42578125" style="173" customWidth="1"/>
    <col min="14615" max="14615" width="9.5703125" style="173" customWidth="1"/>
    <col min="14616" max="14616" width="10" style="173" customWidth="1"/>
    <col min="14617" max="14617" width="13.5703125" style="173" customWidth="1"/>
    <col min="14618" max="14618" width="18.85546875" style="173" customWidth="1"/>
    <col min="14619" max="14619" width="13.5703125" style="173" customWidth="1"/>
    <col min="14620" max="14620" width="18.85546875" style="173" customWidth="1"/>
    <col min="14621" max="14621" width="5.7109375" style="173" customWidth="1"/>
    <col min="14622" max="14622" width="17.5703125" style="173" customWidth="1"/>
    <col min="14623" max="14623" width="14.28515625" style="173" customWidth="1"/>
    <col min="14624" max="14624" width="17.7109375" style="173" customWidth="1"/>
    <col min="14625" max="14625" width="7.140625" style="173" customWidth="1"/>
    <col min="14626" max="14626" width="14.42578125" style="173" customWidth="1"/>
    <col min="14627" max="14627" width="17.5703125" style="173" customWidth="1"/>
    <col min="14628" max="14628" width="14.42578125" style="173" customWidth="1"/>
    <col min="14629" max="14629" width="17.7109375" style="173" customWidth="1"/>
    <col min="14630" max="14848" width="9.140625" style="173"/>
    <col min="14849" max="14849" width="5.7109375" style="173" customWidth="1"/>
    <col min="14850" max="14850" width="9.7109375" style="173" customWidth="1"/>
    <col min="14851" max="14851" width="42.85546875" style="173" customWidth="1"/>
    <col min="14852" max="14852" width="33" style="173" customWidth="1"/>
    <col min="14853" max="14853" width="18.7109375" style="173" customWidth="1"/>
    <col min="14854" max="14854" width="19.140625" style="173" customWidth="1"/>
    <col min="14855" max="14855" width="10.85546875" style="173" customWidth="1"/>
    <col min="14856" max="14856" width="12" style="173" customWidth="1"/>
    <col min="14857" max="14857" width="12.5703125" style="173" customWidth="1"/>
    <col min="14858" max="14858" width="16.140625" style="173" customWidth="1"/>
    <col min="14859" max="14859" width="5.5703125" style="173" customWidth="1"/>
    <col min="14860" max="14862" width="0" style="173" hidden="1" customWidth="1"/>
    <col min="14863" max="14863" width="5.7109375" style="173" customWidth="1"/>
    <col min="14864" max="14864" width="9.5703125" style="173" customWidth="1"/>
    <col min="14865" max="14865" width="10" style="173" customWidth="1"/>
    <col min="14866" max="14866" width="13.5703125" style="173" customWidth="1"/>
    <col min="14867" max="14867" width="18.85546875" style="173" customWidth="1"/>
    <col min="14868" max="14868" width="13.5703125" style="173" customWidth="1"/>
    <col min="14869" max="14869" width="18.85546875" style="173" customWidth="1"/>
    <col min="14870" max="14870" width="9.42578125" style="173" customWidth="1"/>
    <col min="14871" max="14871" width="9.5703125" style="173" customWidth="1"/>
    <col min="14872" max="14872" width="10" style="173" customWidth="1"/>
    <col min="14873" max="14873" width="13.5703125" style="173" customWidth="1"/>
    <col min="14874" max="14874" width="18.85546875" style="173" customWidth="1"/>
    <col min="14875" max="14875" width="13.5703125" style="173" customWidth="1"/>
    <col min="14876" max="14876" width="18.85546875" style="173" customWidth="1"/>
    <col min="14877" max="14877" width="5.7109375" style="173" customWidth="1"/>
    <col min="14878" max="14878" width="17.5703125" style="173" customWidth="1"/>
    <col min="14879" max="14879" width="14.28515625" style="173" customWidth="1"/>
    <col min="14880" max="14880" width="17.7109375" style="173" customWidth="1"/>
    <col min="14881" max="14881" width="7.140625" style="173" customWidth="1"/>
    <col min="14882" max="14882" width="14.42578125" style="173" customWidth="1"/>
    <col min="14883" max="14883" width="17.5703125" style="173" customWidth="1"/>
    <col min="14884" max="14884" width="14.42578125" style="173" customWidth="1"/>
    <col min="14885" max="14885" width="17.7109375" style="173" customWidth="1"/>
    <col min="14886" max="15104" width="9.140625" style="173"/>
    <col min="15105" max="15105" width="5.7109375" style="173" customWidth="1"/>
    <col min="15106" max="15106" width="9.7109375" style="173" customWidth="1"/>
    <col min="15107" max="15107" width="42.85546875" style="173" customWidth="1"/>
    <col min="15108" max="15108" width="33" style="173" customWidth="1"/>
    <col min="15109" max="15109" width="18.7109375" style="173" customWidth="1"/>
    <col min="15110" max="15110" width="19.140625" style="173" customWidth="1"/>
    <col min="15111" max="15111" width="10.85546875" style="173" customWidth="1"/>
    <col min="15112" max="15112" width="12" style="173" customWidth="1"/>
    <col min="15113" max="15113" width="12.5703125" style="173" customWidth="1"/>
    <col min="15114" max="15114" width="16.140625" style="173" customWidth="1"/>
    <col min="15115" max="15115" width="5.5703125" style="173" customWidth="1"/>
    <col min="15116" max="15118" width="0" style="173" hidden="1" customWidth="1"/>
    <col min="15119" max="15119" width="5.7109375" style="173" customWidth="1"/>
    <col min="15120" max="15120" width="9.5703125" style="173" customWidth="1"/>
    <col min="15121" max="15121" width="10" style="173" customWidth="1"/>
    <col min="15122" max="15122" width="13.5703125" style="173" customWidth="1"/>
    <col min="15123" max="15123" width="18.85546875" style="173" customWidth="1"/>
    <col min="15124" max="15124" width="13.5703125" style="173" customWidth="1"/>
    <col min="15125" max="15125" width="18.85546875" style="173" customWidth="1"/>
    <col min="15126" max="15126" width="9.42578125" style="173" customWidth="1"/>
    <col min="15127" max="15127" width="9.5703125" style="173" customWidth="1"/>
    <col min="15128" max="15128" width="10" style="173" customWidth="1"/>
    <col min="15129" max="15129" width="13.5703125" style="173" customWidth="1"/>
    <col min="15130" max="15130" width="18.85546875" style="173" customWidth="1"/>
    <col min="15131" max="15131" width="13.5703125" style="173" customWidth="1"/>
    <col min="15132" max="15132" width="18.85546875" style="173" customWidth="1"/>
    <col min="15133" max="15133" width="5.7109375" style="173" customWidth="1"/>
    <col min="15134" max="15134" width="17.5703125" style="173" customWidth="1"/>
    <col min="15135" max="15135" width="14.28515625" style="173" customWidth="1"/>
    <col min="15136" max="15136" width="17.7109375" style="173" customWidth="1"/>
    <col min="15137" max="15137" width="7.140625" style="173" customWidth="1"/>
    <col min="15138" max="15138" width="14.42578125" style="173" customWidth="1"/>
    <col min="15139" max="15139" width="17.5703125" style="173" customWidth="1"/>
    <col min="15140" max="15140" width="14.42578125" style="173" customWidth="1"/>
    <col min="15141" max="15141" width="17.7109375" style="173" customWidth="1"/>
    <col min="15142" max="15360" width="9.140625" style="173"/>
    <col min="15361" max="15361" width="5.7109375" style="173" customWidth="1"/>
    <col min="15362" max="15362" width="9.7109375" style="173" customWidth="1"/>
    <col min="15363" max="15363" width="42.85546875" style="173" customWidth="1"/>
    <col min="15364" max="15364" width="33" style="173" customWidth="1"/>
    <col min="15365" max="15365" width="18.7109375" style="173" customWidth="1"/>
    <col min="15366" max="15366" width="19.140625" style="173" customWidth="1"/>
    <col min="15367" max="15367" width="10.85546875" style="173" customWidth="1"/>
    <col min="15368" max="15368" width="12" style="173" customWidth="1"/>
    <col min="15369" max="15369" width="12.5703125" style="173" customWidth="1"/>
    <col min="15370" max="15370" width="16.140625" style="173" customWidth="1"/>
    <col min="15371" max="15371" width="5.5703125" style="173" customWidth="1"/>
    <col min="15372" max="15374" width="0" style="173" hidden="1" customWidth="1"/>
    <col min="15375" max="15375" width="5.7109375" style="173" customWidth="1"/>
    <col min="15376" max="15376" width="9.5703125" style="173" customWidth="1"/>
    <col min="15377" max="15377" width="10" style="173" customWidth="1"/>
    <col min="15378" max="15378" width="13.5703125" style="173" customWidth="1"/>
    <col min="15379" max="15379" width="18.85546875" style="173" customWidth="1"/>
    <col min="15380" max="15380" width="13.5703125" style="173" customWidth="1"/>
    <col min="15381" max="15381" width="18.85546875" style="173" customWidth="1"/>
    <col min="15382" max="15382" width="9.42578125" style="173" customWidth="1"/>
    <col min="15383" max="15383" width="9.5703125" style="173" customWidth="1"/>
    <col min="15384" max="15384" width="10" style="173" customWidth="1"/>
    <col min="15385" max="15385" width="13.5703125" style="173" customWidth="1"/>
    <col min="15386" max="15386" width="18.85546875" style="173" customWidth="1"/>
    <col min="15387" max="15387" width="13.5703125" style="173" customWidth="1"/>
    <col min="15388" max="15388" width="18.85546875" style="173" customWidth="1"/>
    <col min="15389" max="15389" width="5.7109375" style="173" customWidth="1"/>
    <col min="15390" max="15390" width="17.5703125" style="173" customWidth="1"/>
    <col min="15391" max="15391" width="14.28515625" style="173" customWidth="1"/>
    <col min="15392" max="15392" width="17.7109375" style="173" customWidth="1"/>
    <col min="15393" max="15393" width="7.140625" style="173" customWidth="1"/>
    <col min="15394" max="15394" width="14.42578125" style="173" customWidth="1"/>
    <col min="15395" max="15395" width="17.5703125" style="173" customWidth="1"/>
    <col min="15396" max="15396" width="14.42578125" style="173" customWidth="1"/>
    <col min="15397" max="15397" width="17.7109375" style="173" customWidth="1"/>
    <col min="15398" max="15616" width="9.140625" style="173"/>
    <col min="15617" max="15617" width="5.7109375" style="173" customWidth="1"/>
    <col min="15618" max="15618" width="9.7109375" style="173" customWidth="1"/>
    <col min="15619" max="15619" width="42.85546875" style="173" customWidth="1"/>
    <col min="15620" max="15620" width="33" style="173" customWidth="1"/>
    <col min="15621" max="15621" width="18.7109375" style="173" customWidth="1"/>
    <col min="15622" max="15622" width="19.140625" style="173" customWidth="1"/>
    <col min="15623" max="15623" width="10.85546875" style="173" customWidth="1"/>
    <col min="15624" max="15624" width="12" style="173" customWidth="1"/>
    <col min="15625" max="15625" width="12.5703125" style="173" customWidth="1"/>
    <col min="15626" max="15626" width="16.140625" style="173" customWidth="1"/>
    <col min="15627" max="15627" width="5.5703125" style="173" customWidth="1"/>
    <col min="15628" max="15630" width="0" style="173" hidden="1" customWidth="1"/>
    <col min="15631" max="15631" width="5.7109375" style="173" customWidth="1"/>
    <col min="15632" max="15632" width="9.5703125" style="173" customWidth="1"/>
    <col min="15633" max="15633" width="10" style="173" customWidth="1"/>
    <col min="15634" max="15634" width="13.5703125" style="173" customWidth="1"/>
    <col min="15635" max="15635" width="18.85546875" style="173" customWidth="1"/>
    <col min="15636" max="15636" width="13.5703125" style="173" customWidth="1"/>
    <col min="15637" max="15637" width="18.85546875" style="173" customWidth="1"/>
    <col min="15638" max="15638" width="9.42578125" style="173" customWidth="1"/>
    <col min="15639" max="15639" width="9.5703125" style="173" customWidth="1"/>
    <col min="15640" max="15640" width="10" style="173" customWidth="1"/>
    <col min="15641" max="15641" width="13.5703125" style="173" customWidth="1"/>
    <col min="15642" max="15642" width="18.85546875" style="173" customWidth="1"/>
    <col min="15643" max="15643" width="13.5703125" style="173" customWidth="1"/>
    <col min="15644" max="15644" width="18.85546875" style="173" customWidth="1"/>
    <col min="15645" max="15645" width="5.7109375" style="173" customWidth="1"/>
    <col min="15646" max="15646" width="17.5703125" style="173" customWidth="1"/>
    <col min="15647" max="15647" width="14.28515625" style="173" customWidth="1"/>
    <col min="15648" max="15648" width="17.7109375" style="173" customWidth="1"/>
    <col min="15649" max="15649" width="7.140625" style="173" customWidth="1"/>
    <col min="15650" max="15650" width="14.42578125" style="173" customWidth="1"/>
    <col min="15651" max="15651" width="17.5703125" style="173" customWidth="1"/>
    <col min="15652" max="15652" width="14.42578125" style="173" customWidth="1"/>
    <col min="15653" max="15653" width="17.7109375" style="173" customWidth="1"/>
    <col min="15654" max="15872" width="9.140625" style="173"/>
    <col min="15873" max="15873" width="5.7109375" style="173" customWidth="1"/>
    <col min="15874" max="15874" width="9.7109375" style="173" customWidth="1"/>
    <col min="15875" max="15875" width="42.85546875" style="173" customWidth="1"/>
    <col min="15876" max="15876" width="33" style="173" customWidth="1"/>
    <col min="15877" max="15877" width="18.7109375" style="173" customWidth="1"/>
    <col min="15878" max="15878" width="19.140625" style="173" customWidth="1"/>
    <col min="15879" max="15879" width="10.85546875" style="173" customWidth="1"/>
    <col min="15880" max="15880" width="12" style="173" customWidth="1"/>
    <col min="15881" max="15881" width="12.5703125" style="173" customWidth="1"/>
    <col min="15882" max="15882" width="16.140625" style="173" customWidth="1"/>
    <col min="15883" max="15883" width="5.5703125" style="173" customWidth="1"/>
    <col min="15884" max="15886" width="0" style="173" hidden="1" customWidth="1"/>
    <col min="15887" max="15887" width="5.7109375" style="173" customWidth="1"/>
    <col min="15888" max="15888" width="9.5703125" style="173" customWidth="1"/>
    <col min="15889" max="15889" width="10" style="173" customWidth="1"/>
    <col min="15890" max="15890" width="13.5703125" style="173" customWidth="1"/>
    <col min="15891" max="15891" width="18.85546875" style="173" customWidth="1"/>
    <col min="15892" max="15892" width="13.5703125" style="173" customWidth="1"/>
    <col min="15893" max="15893" width="18.85546875" style="173" customWidth="1"/>
    <col min="15894" max="15894" width="9.42578125" style="173" customWidth="1"/>
    <col min="15895" max="15895" width="9.5703125" style="173" customWidth="1"/>
    <col min="15896" max="15896" width="10" style="173" customWidth="1"/>
    <col min="15897" max="15897" width="13.5703125" style="173" customWidth="1"/>
    <col min="15898" max="15898" width="18.85546875" style="173" customWidth="1"/>
    <col min="15899" max="15899" width="13.5703125" style="173" customWidth="1"/>
    <col min="15900" max="15900" width="18.85546875" style="173" customWidth="1"/>
    <col min="15901" max="15901" width="5.7109375" style="173" customWidth="1"/>
    <col min="15902" max="15902" width="17.5703125" style="173" customWidth="1"/>
    <col min="15903" max="15903" width="14.28515625" style="173" customWidth="1"/>
    <col min="15904" max="15904" width="17.7109375" style="173" customWidth="1"/>
    <col min="15905" max="15905" width="7.140625" style="173" customWidth="1"/>
    <col min="15906" max="15906" width="14.42578125" style="173" customWidth="1"/>
    <col min="15907" max="15907" width="17.5703125" style="173" customWidth="1"/>
    <col min="15908" max="15908" width="14.42578125" style="173" customWidth="1"/>
    <col min="15909" max="15909" width="17.7109375" style="173" customWidth="1"/>
    <col min="15910" max="16128" width="9.140625" style="173"/>
    <col min="16129" max="16129" width="5.7109375" style="173" customWidth="1"/>
    <col min="16130" max="16130" width="9.7109375" style="173" customWidth="1"/>
    <col min="16131" max="16131" width="42.85546875" style="173" customWidth="1"/>
    <col min="16132" max="16132" width="33" style="173" customWidth="1"/>
    <col min="16133" max="16133" width="18.7109375" style="173" customWidth="1"/>
    <col min="16134" max="16134" width="19.140625" style="173" customWidth="1"/>
    <col min="16135" max="16135" width="10.85546875" style="173" customWidth="1"/>
    <col min="16136" max="16136" width="12" style="173" customWidth="1"/>
    <col min="16137" max="16137" width="12.5703125" style="173" customWidth="1"/>
    <col min="16138" max="16138" width="16.140625" style="173" customWidth="1"/>
    <col min="16139" max="16139" width="5.5703125" style="173" customWidth="1"/>
    <col min="16140" max="16142" width="0" style="173" hidden="1" customWidth="1"/>
    <col min="16143" max="16143" width="5.7109375" style="173" customWidth="1"/>
    <col min="16144" max="16144" width="9.5703125" style="173" customWidth="1"/>
    <col min="16145" max="16145" width="10" style="173" customWidth="1"/>
    <col min="16146" max="16146" width="13.5703125" style="173" customWidth="1"/>
    <col min="16147" max="16147" width="18.85546875" style="173" customWidth="1"/>
    <col min="16148" max="16148" width="13.5703125" style="173" customWidth="1"/>
    <col min="16149" max="16149" width="18.85546875" style="173" customWidth="1"/>
    <col min="16150" max="16150" width="9.42578125" style="173" customWidth="1"/>
    <col min="16151" max="16151" width="9.5703125" style="173" customWidth="1"/>
    <col min="16152" max="16152" width="10" style="173" customWidth="1"/>
    <col min="16153" max="16153" width="13.5703125" style="173" customWidth="1"/>
    <col min="16154" max="16154" width="18.85546875" style="173" customWidth="1"/>
    <col min="16155" max="16155" width="13.5703125" style="173" customWidth="1"/>
    <col min="16156" max="16156" width="18.85546875" style="173" customWidth="1"/>
    <col min="16157" max="16157" width="5.7109375" style="173" customWidth="1"/>
    <col min="16158" max="16158" width="17.5703125" style="173" customWidth="1"/>
    <col min="16159" max="16159" width="14.28515625" style="173" customWidth="1"/>
    <col min="16160" max="16160" width="17.7109375" style="173" customWidth="1"/>
    <col min="16161" max="16161" width="7.140625" style="173" customWidth="1"/>
    <col min="16162" max="16162" width="14.42578125" style="173" customWidth="1"/>
    <col min="16163" max="16163" width="17.5703125" style="173" customWidth="1"/>
    <col min="16164" max="16164" width="14.42578125" style="173" customWidth="1"/>
    <col min="16165" max="16165" width="17.7109375" style="173" customWidth="1"/>
    <col min="16166" max="16384" width="9.140625" style="173"/>
  </cols>
  <sheetData>
    <row r="1" spans="1:38" ht="90" customHeight="1">
      <c r="D1" s="174"/>
      <c r="E1" s="242" t="s">
        <v>197</v>
      </c>
      <c r="F1" s="242"/>
      <c r="G1" s="242"/>
      <c r="H1" s="242"/>
      <c r="I1" s="242"/>
      <c r="J1" s="242"/>
      <c r="L1" s="176" t="s">
        <v>0</v>
      </c>
      <c r="N1" s="177">
        <v>13</v>
      </c>
    </row>
    <row r="2" spans="1:38" ht="16.5" customHeight="1">
      <c r="D2" s="174"/>
      <c r="E2" s="242"/>
      <c r="F2" s="242"/>
      <c r="G2" s="242"/>
      <c r="H2" s="242"/>
      <c r="I2" s="242"/>
      <c r="J2" s="242"/>
      <c r="L2" s="180" t="e">
        <f ca="1">INDIRECT("лоты!C"&amp;SUM(N1,3))</f>
        <v>#REF!</v>
      </c>
      <c r="M2" s="181" t="s">
        <v>1</v>
      </c>
      <c r="N2" s="182"/>
      <c r="O2" s="183"/>
      <c r="P2" s="275" t="s">
        <v>2</v>
      </c>
      <c r="Q2" s="275"/>
      <c r="R2" s="275"/>
      <c r="S2" s="275"/>
      <c r="T2" s="275"/>
      <c r="U2" s="275"/>
      <c r="V2" s="275"/>
      <c r="W2" s="275"/>
      <c r="X2" s="275"/>
      <c r="Y2" s="275"/>
      <c r="Z2" s="275"/>
      <c r="AA2" s="275"/>
      <c r="AB2" s="275"/>
      <c r="AD2" s="184"/>
      <c r="AE2" s="184"/>
      <c r="AF2" s="184"/>
      <c r="AG2" s="184"/>
      <c r="AH2" s="185"/>
      <c r="AI2" s="184"/>
      <c r="AJ2" s="184"/>
      <c r="AK2" s="185"/>
      <c r="AL2" s="184"/>
    </row>
    <row r="3" spans="1:38" ht="15" customHeight="1">
      <c r="D3" s="174"/>
      <c r="E3" s="242"/>
      <c r="F3" s="242"/>
      <c r="G3" s="242"/>
      <c r="H3" s="242"/>
      <c r="I3" s="242"/>
      <c r="J3" s="242"/>
      <c r="L3" s="173" t="e">
        <f ca="1">IF(INDIRECT("лоты!d"&amp;SUM(N1,3))="","",INDIRECT("лоты!d"&amp;SUM(N1,3)))</f>
        <v>#REF!</v>
      </c>
      <c r="M3" s="173" t="s">
        <v>3</v>
      </c>
      <c r="N3" s="186"/>
      <c r="O3" s="183"/>
      <c r="AI3" s="184"/>
      <c r="AJ3" s="184"/>
      <c r="AK3" s="185"/>
      <c r="AL3" s="184"/>
    </row>
    <row r="4" spans="1:38" ht="15" customHeight="1">
      <c r="L4" s="181">
        <v>113</v>
      </c>
      <c r="M4" s="181" t="s">
        <v>4</v>
      </c>
      <c r="N4" s="182"/>
      <c r="O4" s="183"/>
      <c r="P4" s="276" t="s">
        <v>5</v>
      </c>
      <c r="Q4" s="276" t="s">
        <v>6</v>
      </c>
      <c r="R4" s="276" t="s">
        <v>7</v>
      </c>
      <c r="S4" s="276" t="s">
        <v>8</v>
      </c>
      <c r="T4" s="276" t="s">
        <v>9</v>
      </c>
      <c r="U4" s="276" t="s">
        <v>10</v>
      </c>
      <c r="V4" s="276" t="s">
        <v>11</v>
      </c>
      <c r="W4" s="276" t="s">
        <v>12</v>
      </c>
      <c r="X4" s="280" t="s">
        <v>13</v>
      </c>
      <c r="Y4" s="281" t="s">
        <v>14</v>
      </c>
      <c r="Z4" s="282"/>
      <c r="AA4" s="281" t="s">
        <v>15</v>
      </c>
      <c r="AB4" s="282"/>
      <c r="AI4" s="184"/>
      <c r="AJ4" s="184"/>
      <c r="AK4" s="185"/>
      <c r="AL4" s="184"/>
    </row>
    <row r="5" spans="1:38" ht="15" customHeight="1">
      <c r="B5" s="287" t="s">
        <v>169</v>
      </c>
      <c r="C5" s="287"/>
      <c r="D5" s="287"/>
      <c r="E5" s="287"/>
      <c r="F5" s="287"/>
      <c r="G5" s="287"/>
      <c r="H5" s="287"/>
      <c r="I5" s="287"/>
      <c r="J5" s="287"/>
      <c r="L5" s="184">
        <v>113</v>
      </c>
      <c r="M5" s="184" t="s">
        <v>16</v>
      </c>
      <c r="N5" s="186"/>
      <c r="O5" s="183"/>
      <c r="P5" s="277"/>
      <c r="Q5" s="277"/>
      <c r="R5" s="277"/>
      <c r="S5" s="277"/>
      <c r="T5" s="277"/>
      <c r="U5" s="277"/>
      <c r="V5" s="277"/>
      <c r="W5" s="277"/>
      <c r="X5" s="280"/>
      <c r="Y5" s="283"/>
      <c r="Z5" s="284"/>
      <c r="AA5" s="283"/>
      <c r="AB5" s="284"/>
      <c r="AI5" s="184"/>
      <c r="AJ5" s="184"/>
      <c r="AK5" s="185"/>
      <c r="AL5" s="184"/>
    </row>
    <row r="6" spans="1:38" ht="15.75" customHeight="1">
      <c r="B6" s="287"/>
      <c r="C6" s="287"/>
      <c r="D6" s="287"/>
      <c r="E6" s="287"/>
      <c r="F6" s="287"/>
      <c r="G6" s="287"/>
      <c r="H6" s="287"/>
      <c r="I6" s="287"/>
      <c r="J6" s="287"/>
      <c r="L6" s="187">
        <v>222</v>
      </c>
      <c r="M6" s="181" t="s">
        <v>17</v>
      </c>
      <c r="N6" s="181"/>
      <c r="P6" s="277"/>
      <c r="Q6" s="277"/>
      <c r="R6" s="277"/>
      <c r="S6" s="277"/>
      <c r="T6" s="277"/>
      <c r="U6" s="277"/>
      <c r="V6" s="277"/>
      <c r="W6" s="277"/>
      <c r="X6" s="280"/>
      <c r="Y6" s="283"/>
      <c r="Z6" s="284"/>
      <c r="AA6" s="283"/>
      <c r="AB6" s="284"/>
      <c r="AI6" s="184"/>
      <c r="AJ6" s="184"/>
      <c r="AK6" s="185"/>
      <c r="AL6" s="184"/>
    </row>
    <row r="7" spans="1:38" ht="15.75" customHeight="1">
      <c r="A7" s="188"/>
      <c r="L7" s="184">
        <v>223</v>
      </c>
      <c r="M7" s="184" t="s">
        <v>19</v>
      </c>
      <c r="N7" s="184"/>
      <c r="P7" s="278"/>
      <c r="Q7" s="278"/>
      <c r="R7" s="278"/>
      <c r="S7" s="278"/>
      <c r="T7" s="278"/>
      <c r="U7" s="278"/>
      <c r="V7" s="278"/>
      <c r="W7" s="278"/>
      <c r="X7" s="280"/>
      <c r="Y7" s="285"/>
      <c r="Z7" s="286"/>
      <c r="AA7" s="285"/>
      <c r="AB7" s="286"/>
      <c r="AI7" s="184"/>
      <c r="AJ7" s="184"/>
      <c r="AK7" s="185"/>
      <c r="AL7" s="184"/>
    </row>
    <row r="8" spans="1:38" ht="15.75" customHeight="1">
      <c r="A8" s="188"/>
      <c r="B8" s="287" t="s">
        <v>20</v>
      </c>
      <c r="C8" s="287"/>
      <c r="D8" s="287"/>
      <c r="E8" s="287"/>
      <c r="F8" s="287"/>
      <c r="G8" s="287"/>
      <c r="H8" s="287"/>
      <c r="I8" s="287"/>
      <c r="J8" s="287"/>
      <c r="L8" s="181">
        <v>1</v>
      </c>
      <c r="M8" s="181" t="s">
        <v>21</v>
      </c>
      <c r="N8" s="181"/>
      <c r="P8" s="189">
        <v>1</v>
      </c>
      <c r="Q8" s="190">
        <v>1</v>
      </c>
      <c r="R8" s="190">
        <v>1</v>
      </c>
      <c r="S8" s="190">
        <v>1</v>
      </c>
      <c r="T8" s="190">
        <v>1</v>
      </c>
      <c r="U8" s="190">
        <v>1</v>
      </c>
      <c r="V8" s="190">
        <v>0</v>
      </c>
      <c r="W8" s="190">
        <v>0</v>
      </c>
      <c r="X8" s="190">
        <v>0</v>
      </c>
      <c r="Y8" s="288" t="s">
        <v>22</v>
      </c>
      <c r="Z8" s="288"/>
      <c r="AA8" s="288" t="s">
        <v>23</v>
      </c>
      <c r="AB8" s="288"/>
      <c r="AD8" s="184"/>
      <c r="AE8" s="184"/>
      <c r="AF8" s="184"/>
      <c r="AG8" s="184"/>
      <c r="AH8" s="185"/>
      <c r="AI8" s="184"/>
      <c r="AJ8" s="184"/>
      <c r="AK8" s="185"/>
      <c r="AL8" s="184"/>
    </row>
    <row r="9" spans="1:38" ht="15.75" customHeight="1">
      <c r="A9" s="188"/>
      <c r="B9" s="287"/>
      <c r="C9" s="287"/>
      <c r="D9" s="287"/>
      <c r="E9" s="287"/>
      <c r="F9" s="287"/>
      <c r="G9" s="287"/>
      <c r="H9" s="287"/>
      <c r="I9" s="287"/>
      <c r="J9" s="287"/>
      <c r="L9" s="181" t="s">
        <v>24</v>
      </c>
      <c r="M9" s="181" t="s">
        <v>25</v>
      </c>
      <c r="N9" s="181"/>
      <c r="P9" s="189">
        <v>2</v>
      </c>
      <c r="Q9" s="190">
        <v>0</v>
      </c>
      <c r="R9" s="190">
        <v>0</v>
      </c>
      <c r="S9" s="190">
        <v>0</v>
      </c>
      <c r="T9" s="190">
        <v>0</v>
      </c>
      <c r="U9" s="190">
        <v>0</v>
      </c>
      <c r="V9" s="190">
        <v>1</v>
      </c>
      <c r="W9" s="190">
        <v>1</v>
      </c>
      <c r="X9" s="190">
        <v>1</v>
      </c>
      <c r="Y9" s="288" t="s">
        <v>22</v>
      </c>
      <c r="Z9" s="288"/>
      <c r="AA9" s="288" t="s">
        <v>23</v>
      </c>
      <c r="AB9" s="288"/>
      <c r="AD9" s="184"/>
      <c r="AE9" s="184"/>
      <c r="AF9" s="184"/>
      <c r="AG9" s="184"/>
      <c r="AH9" s="185"/>
      <c r="AI9" s="184"/>
      <c r="AJ9" s="184"/>
      <c r="AK9" s="185"/>
      <c r="AL9" s="184"/>
    </row>
    <row r="10" spans="1:38" ht="15.75" customHeight="1">
      <c r="A10" s="188"/>
      <c r="B10" s="289" t="s">
        <v>26</v>
      </c>
      <c r="C10" s="289"/>
      <c r="D10" s="289"/>
      <c r="E10" s="289"/>
      <c r="F10" s="289"/>
      <c r="G10" s="289"/>
      <c r="H10" s="289"/>
      <c r="I10" s="289"/>
      <c r="J10" s="289"/>
      <c r="L10" s="191" t="e">
        <f ca="1">INDIRECT("лоты!e"&amp;SUM(N1,3))</f>
        <v>#REF!</v>
      </c>
      <c r="M10" s="181" t="s">
        <v>27</v>
      </c>
      <c r="N10" s="181"/>
      <c r="P10" s="189">
        <v>3</v>
      </c>
      <c r="Q10" s="190">
        <v>1</v>
      </c>
      <c r="R10" s="190">
        <v>1</v>
      </c>
      <c r="S10" s="190">
        <v>1</v>
      </c>
      <c r="T10" s="190">
        <v>1</v>
      </c>
      <c r="U10" s="190">
        <v>1</v>
      </c>
      <c r="V10" s="190">
        <v>0</v>
      </c>
      <c r="W10" s="190">
        <v>0</v>
      </c>
      <c r="X10" s="190">
        <v>0</v>
      </c>
      <c r="Y10" s="288" t="s">
        <v>28</v>
      </c>
      <c r="Z10" s="288"/>
      <c r="AA10" s="288" t="s">
        <v>29</v>
      </c>
      <c r="AB10" s="288"/>
      <c r="AD10" s="184"/>
      <c r="AE10" s="184"/>
      <c r="AF10" s="184"/>
      <c r="AG10" s="184"/>
      <c r="AH10" s="185"/>
      <c r="AI10" s="184"/>
      <c r="AJ10" s="184"/>
      <c r="AK10" s="185"/>
      <c r="AL10" s="184"/>
    </row>
    <row r="11" spans="1:38" ht="15.75" customHeight="1">
      <c r="A11" s="188"/>
      <c r="B11" s="289"/>
      <c r="C11" s="289"/>
      <c r="D11" s="289"/>
      <c r="E11" s="289"/>
      <c r="F11" s="289"/>
      <c r="G11" s="289"/>
      <c r="H11" s="289"/>
      <c r="I11" s="289"/>
      <c r="J11" s="289"/>
      <c r="L11" s="184" t="str">
        <f>INDEX(C112:C224,MATCH(L9,C112:C224,0)-1)</f>
        <v>Метро "Домодедовская" (выс.)</v>
      </c>
      <c r="M11" s="192" t="s">
        <v>30</v>
      </c>
      <c r="N11" s="184"/>
      <c r="O11" s="193"/>
      <c r="P11" s="189">
        <v>4</v>
      </c>
      <c r="Q11" s="190">
        <v>0</v>
      </c>
      <c r="R11" s="190">
        <v>0</v>
      </c>
      <c r="S11" s="190">
        <v>0</v>
      </c>
      <c r="T11" s="190">
        <v>0</v>
      </c>
      <c r="U11" s="190">
        <v>0</v>
      </c>
      <c r="V11" s="190">
        <v>1</v>
      </c>
      <c r="W11" s="190">
        <v>1</v>
      </c>
      <c r="X11" s="190">
        <v>1</v>
      </c>
      <c r="Y11" s="288" t="s">
        <v>28</v>
      </c>
      <c r="Z11" s="288"/>
      <c r="AA11" s="288" t="s">
        <v>29</v>
      </c>
      <c r="AB11" s="288"/>
      <c r="AD11" s="184"/>
      <c r="AE11" s="184"/>
      <c r="AF11" s="184"/>
      <c r="AG11" s="184"/>
      <c r="AH11" s="185"/>
      <c r="AI11" s="184"/>
      <c r="AJ11" s="184"/>
      <c r="AK11" s="185"/>
      <c r="AL11" s="184"/>
    </row>
    <row r="12" spans="1:38" ht="15.75" customHeight="1">
      <c r="A12" s="188"/>
      <c r="L12" s="192"/>
      <c r="M12" s="184"/>
      <c r="N12" s="194" t="s">
        <v>121</v>
      </c>
      <c r="O12" s="193"/>
      <c r="AD12" s="184"/>
      <c r="AE12" s="184"/>
      <c r="AF12" s="184"/>
      <c r="AG12" s="184"/>
      <c r="AH12" s="185"/>
      <c r="AI12" s="184"/>
      <c r="AJ12" s="184"/>
      <c r="AK12" s="185"/>
      <c r="AL12" s="184"/>
    </row>
    <row r="13" spans="1:38" ht="15.75" customHeight="1">
      <c r="A13" s="188"/>
      <c r="L13" s="195" t="e">
        <v>#N/A</v>
      </c>
      <c r="M13" s="184" t="s">
        <v>122</v>
      </c>
      <c r="N13" s="196" t="e">
        <f>L13-E39</f>
        <v>#N/A</v>
      </c>
      <c r="O13" s="193"/>
      <c r="P13" s="279" t="s">
        <v>31</v>
      </c>
      <c r="Q13" s="279"/>
      <c r="R13" s="279"/>
      <c r="S13" s="279"/>
      <c r="T13" s="279"/>
      <c r="U13" s="279"/>
      <c r="V13" s="279"/>
      <c r="W13" s="279"/>
      <c r="X13" s="279"/>
      <c r="Y13" s="279"/>
      <c r="Z13" s="279"/>
      <c r="AA13" s="279"/>
      <c r="AB13" s="279"/>
      <c r="AC13" s="197"/>
      <c r="AD13" s="184"/>
      <c r="AE13" s="184"/>
      <c r="AF13" s="184"/>
      <c r="AG13" s="184"/>
      <c r="AH13" s="185"/>
      <c r="AI13" s="184"/>
      <c r="AJ13" s="184"/>
      <c r="AK13" s="185"/>
      <c r="AL13" s="184"/>
    </row>
    <row r="14" spans="1:38" ht="15.75" customHeight="1">
      <c r="A14" s="188"/>
      <c r="B14" s="287" t="s">
        <v>32</v>
      </c>
      <c r="C14" s="287"/>
      <c r="D14" s="287"/>
      <c r="E14" s="287"/>
      <c r="F14" s="287"/>
      <c r="G14" s="287"/>
      <c r="H14" s="287"/>
      <c r="I14" s="287"/>
      <c r="J14" s="287"/>
      <c r="L14" s="198" t="e">
        <v>#N/A</v>
      </c>
      <c r="M14" s="173" t="s">
        <v>123</v>
      </c>
      <c r="N14" s="196" t="e">
        <f>L14-E35</f>
        <v>#N/A</v>
      </c>
      <c r="O14" s="193"/>
      <c r="AD14" s="184"/>
      <c r="AE14" s="184"/>
      <c r="AF14" s="184"/>
      <c r="AG14" s="184"/>
      <c r="AH14" s="185"/>
      <c r="AI14" s="184"/>
      <c r="AJ14" s="184"/>
      <c r="AK14" s="185"/>
      <c r="AL14" s="184"/>
    </row>
    <row r="15" spans="1:38" ht="15.75" customHeight="1">
      <c r="A15" s="188"/>
      <c r="B15" s="287"/>
      <c r="C15" s="287"/>
      <c r="D15" s="287"/>
      <c r="E15" s="287"/>
      <c r="F15" s="287"/>
      <c r="G15" s="287"/>
      <c r="H15" s="287"/>
      <c r="I15" s="287"/>
      <c r="J15" s="287"/>
      <c r="L15" s="198" t="e">
        <v>#N/A</v>
      </c>
      <c r="M15" s="184" t="s">
        <v>124</v>
      </c>
      <c r="N15" s="196" t="e">
        <f>L15-E37</f>
        <v>#N/A</v>
      </c>
      <c r="O15" s="193"/>
      <c r="P15" s="293" t="s">
        <v>5</v>
      </c>
      <c r="Q15" s="293"/>
      <c r="R15" s="293"/>
      <c r="S15" s="293"/>
      <c r="T15" s="280" t="s">
        <v>33</v>
      </c>
      <c r="U15" s="280"/>
      <c r="V15" s="280"/>
      <c r="W15" s="280" t="s">
        <v>34</v>
      </c>
      <c r="X15" s="280"/>
      <c r="Y15" s="280"/>
      <c r="Z15" s="280" t="s">
        <v>35</v>
      </c>
      <c r="AA15" s="280"/>
      <c r="AB15" s="280"/>
      <c r="AD15" s="184"/>
      <c r="AE15" s="184"/>
      <c r="AF15" s="184"/>
      <c r="AG15" s="184"/>
      <c r="AH15" s="185"/>
      <c r="AI15" s="184"/>
      <c r="AJ15" s="184"/>
      <c r="AK15" s="185"/>
      <c r="AL15" s="184"/>
    </row>
    <row r="16" spans="1:38" ht="15.75" customHeight="1">
      <c r="A16" s="188"/>
      <c r="B16" s="289" t="s">
        <v>86</v>
      </c>
      <c r="C16" s="289"/>
      <c r="D16" s="289"/>
      <c r="E16" s="289"/>
      <c r="F16" s="289"/>
      <c r="G16" s="289"/>
      <c r="H16" s="289"/>
      <c r="I16" s="289"/>
      <c r="J16" s="289"/>
      <c r="L16" s="192"/>
      <c r="M16" s="184"/>
      <c r="N16" s="184"/>
      <c r="O16" s="193"/>
      <c r="P16" s="293"/>
      <c r="Q16" s="293"/>
      <c r="R16" s="293"/>
      <c r="S16" s="293"/>
      <c r="T16" s="280"/>
      <c r="U16" s="280"/>
      <c r="V16" s="280"/>
      <c r="W16" s="280"/>
      <c r="X16" s="280"/>
      <c r="Y16" s="280"/>
      <c r="Z16" s="280"/>
      <c r="AA16" s="280"/>
      <c r="AB16" s="280"/>
      <c r="AD16" s="199"/>
      <c r="AE16" s="200"/>
      <c r="AF16" s="199"/>
      <c r="AG16" s="184"/>
      <c r="AH16" s="201"/>
      <c r="AI16" s="184"/>
      <c r="AJ16" s="201"/>
      <c r="AK16" s="184"/>
      <c r="AL16" s="184"/>
    </row>
    <row r="17" spans="1:38" ht="15.75" customHeight="1">
      <c r="A17" s="188"/>
      <c r="B17" s="289"/>
      <c r="C17" s="289"/>
      <c r="D17" s="289"/>
      <c r="E17" s="289"/>
      <c r="F17" s="289"/>
      <c r="G17" s="289"/>
      <c r="H17" s="289"/>
      <c r="I17" s="289"/>
      <c r="J17" s="289"/>
      <c r="L17" s="184"/>
      <c r="M17" s="184"/>
      <c r="N17" s="184"/>
      <c r="O17" s="193"/>
      <c r="P17" s="293" t="s">
        <v>36</v>
      </c>
      <c r="Q17" s="293"/>
      <c r="R17" s="293"/>
      <c r="S17" s="293"/>
      <c r="T17" s="280" t="s">
        <v>37</v>
      </c>
      <c r="U17" s="280"/>
      <c r="V17" s="280"/>
      <c r="W17" s="280" t="s">
        <v>38</v>
      </c>
      <c r="X17" s="280"/>
      <c r="Y17" s="280"/>
      <c r="Z17" s="280" t="s">
        <v>36</v>
      </c>
      <c r="AA17" s="280"/>
      <c r="AB17" s="280"/>
      <c r="AD17" s="199"/>
      <c r="AE17" s="200"/>
      <c r="AF17" s="199"/>
      <c r="AG17" s="184"/>
      <c r="AH17" s="201"/>
      <c r="AI17" s="184"/>
      <c r="AJ17" s="201"/>
      <c r="AK17" s="184"/>
      <c r="AL17" s="184"/>
    </row>
    <row r="18" spans="1:38" ht="15.75" customHeight="1">
      <c r="A18" s="188"/>
      <c r="L18" s="184"/>
      <c r="M18" s="184" t="e">
        <v>#N/A</v>
      </c>
      <c r="N18" s="184"/>
      <c r="O18" s="193"/>
      <c r="AD18" s="199"/>
      <c r="AE18" s="200"/>
      <c r="AF18" s="199"/>
      <c r="AG18" s="184"/>
      <c r="AH18" s="201"/>
      <c r="AI18" s="184"/>
      <c r="AJ18" s="201"/>
      <c r="AK18" s="184"/>
      <c r="AL18" s="184"/>
    </row>
    <row r="19" spans="1:38" ht="15.75" customHeight="1">
      <c r="A19" s="188"/>
      <c r="B19" s="287" t="s">
        <v>39</v>
      </c>
      <c r="C19" s="287"/>
      <c r="D19" s="287"/>
      <c r="E19" s="287"/>
      <c r="F19" s="287"/>
      <c r="G19" s="287"/>
      <c r="H19" s="287"/>
      <c r="I19" s="287"/>
      <c r="J19" s="287"/>
      <c r="L19" s="184"/>
      <c r="M19" s="184" t="s">
        <v>127</v>
      </c>
      <c r="N19" s="184"/>
      <c r="O19" s="193"/>
      <c r="P19" s="275" t="s">
        <v>40</v>
      </c>
      <c r="Q19" s="275"/>
      <c r="R19" s="275"/>
      <c r="S19" s="275"/>
      <c r="T19" s="275"/>
      <c r="U19" s="275"/>
      <c r="V19" s="275"/>
      <c r="W19" s="275"/>
      <c r="X19" s="275"/>
      <c r="Y19" s="275"/>
      <c r="Z19" s="275"/>
      <c r="AA19" s="275"/>
      <c r="AB19" s="275"/>
      <c r="AD19" s="199"/>
      <c r="AE19" s="200"/>
      <c r="AF19" s="199"/>
      <c r="AG19" s="184"/>
      <c r="AH19" s="201"/>
      <c r="AI19" s="184"/>
      <c r="AJ19" s="201"/>
      <c r="AK19" s="184"/>
      <c r="AL19" s="184"/>
    </row>
    <row r="20" spans="1:38" ht="15.75" customHeight="1">
      <c r="A20" s="188"/>
      <c r="B20" s="287"/>
      <c r="C20" s="287"/>
      <c r="D20" s="287"/>
      <c r="E20" s="287"/>
      <c r="F20" s="287"/>
      <c r="G20" s="287"/>
      <c r="H20" s="287"/>
      <c r="I20" s="287"/>
      <c r="J20" s="287"/>
      <c r="L20" s="184"/>
      <c r="M20" s="184"/>
      <c r="N20" s="184"/>
      <c r="O20" s="193"/>
      <c r="Q20" s="202"/>
      <c r="R20" s="202" t="s">
        <v>128</v>
      </c>
      <c r="S20" s="202" t="s">
        <v>129</v>
      </c>
      <c r="T20" s="202" t="s">
        <v>130</v>
      </c>
      <c r="U20" s="202" t="s">
        <v>131</v>
      </c>
      <c r="V20" s="202"/>
      <c r="W20" s="202"/>
      <c r="X20" s="203"/>
      <c r="Y20" s="203" t="s">
        <v>132</v>
      </c>
      <c r="Z20" s="203" t="s">
        <v>133</v>
      </c>
      <c r="AA20" s="203" t="s">
        <v>134</v>
      </c>
      <c r="AB20" s="203" t="s">
        <v>135</v>
      </c>
      <c r="AD20" s="199"/>
      <c r="AE20" s="200"/>
      <c r="AF20" s="199"/>
      <c r="AG20" s="184"/>
      <c r="AH20" s="201"/>
      <c r="AI20" s="184"/>
      <c r="AJ20" s="201"/>
      <c r="AK20" s="184"/>
      <c r="AL20" s="184"/>
    </row>
    <row r="21" spans="1:38" ht="15.75" customHeight="1">
      <c r="A21" s="188"/>
      <c r="P21" s="290" t="s">
        <v>5</v>
      </c>
      <c r="Q21" s="290" t="s">
        <v>41</v>
      </c>
      <c r="R21" s="296" t="s">
        <v>42</v>
      </c>
      <c r="S21" s="297"/>
      <c r="T21" s="296" t="s">
        <v>43</v>
      </c>
      <c r="U21" s="297"/>
      <c r="V21" s="204"/>
      <c r="W21" s="290" t="s">
        <v>5</v>
      </c>
      <c r="X21" s="290" t="s">
        <v>41</v>
      </c>
      <c r="Y21" s="296" t="s">
        <v>42</v>
      </c>
      <c r="Z21" s="297"/>
      <c r="AA21" s="296" t="s">
        <v>43</v>
      </c>
      <c r="AB21" s="297"/>
      <c r="AD21" s="199"/>
      <c r="AE21" s="200"/>
      <c r="AF21" s="199"/>
      <c r="AG21" s="184"/>
      <c r="AH21" s="201"/>
      <c r="AI21" s="184"/>
      <c r="AJ21" s="201"/>
      <c r="AK21" s="184"/>
      <c r="AL21" s="184"/>
    </row>
    <row r="22" spans="1:38" ht="15.75" customHeight="1">
      <c r="A22" s="188"/>
      <c r="B22" s="289" t="s">
        <v>170</v>
      </c>
      <c r="C22" s="289"/>
      <c r="D22" s="289"/>
      <c r="E22" s="289"/>
      <c r="F22" s="289"/>
      <c r="G22" s="289"/>
      <c r="H22" s="289"/>
      <c r="I22" s="289"/>
      <c r="J22" s="289"/>
      <c r="P22" s="291"/>
      <c r="Q22" s="291"/>
      <c r="R22" s="290" t="s">
        <v>44</v>
      </c>
      <c r="S22" s="290" t="s">
        <v>45</v>
      </c>
      <c r="T22" s="290" t="s">
        <v>44</v>
      </c>
      <c r="U22" s="290" t="s">
        <v>45</v>
      </c>
      <c r="V22" s="204"/>
      <c r="W22" s="291"/>
      <c r="X22" s="291"/>
      <c r="Y22" s="290" t="s">
        <v>44</v>
      </c>
      <c r="Z22" s="290" t="s">
        <v>45</v>
      </c>
      <c r="AA22" s="290" t="s">
        <v>44</v>
      </c>
      <c r="AB22" s="290" t="s">
        <v>45</v>
      </c>
      <c r="AD22" s="199"/>
      <c r="AE22" s="200"/>
      <c r="AF22" s="199"/>
      <c r="AG22" s="184"/>
      <c r="AH22" s="201"/>
      <c r="AI22" s="184"/>
      <c r="AJ22" s="201"/>
      <c r="AK22" s="184"/>
      <c r="AL22" s="184"/>
    </row>
    <row r="23" spans="1:38" ht="15.75" customHeight="1">
      <c r="A23" s="188"/>
      <c r="B23" s="289"/>
      <c r="C23" s="289"/>
      <c r="D23" s="289"/>
      <c r="E23" s="289"/>
      <c r="F23" s="289"/>
      <c r="G23" s="289"/>
      <c r="H23" s="289"/>
      <c r="I23" s="289"/>
      <c r="J23" s="289"/>
      <c r="P23" s="291"/>
      <c r="Q23" s="291"/>
      <c r="R23" s="291"/>
      <c r="S23" s="291"/>
      <c r="T23" s="291"/>
      <c r="U23" s="291"/>
      <c r="V23" s="204"/>
      <c r="W23" s="291"/>
      <c r="X23" s="291"/>
      <c r="Y23" s="291"/>
      <c r="Z23" s="291"/>
      <c r="AA23" s="291"/>
      <c r="AB23" s="291"/>
      <c r="AD23" s="199"/>
      <c r="AE23" s="200"/>
      <c r="AF23" s="199"/>
      <c r="AG23" s="184"/>
      <c r="AH23" s="201"/>
      <c r="AI23" s="184"/>
      <c r="AJ23" s="201"/>
      <c r="AK23" s="184"/>
      <c r="AL23" s="184"/>
    </row>
    <row r="24" spans="1:38" ht="15.75" customHeight="1">
      <c r="A24" s="188"/>
      <c r="P24" s="291"/>
      <c r="Q24" s="291"/>
      <c r="R24" s="291"/>
      <c r="S24" s="291"/>
      <c r="T24" s="291"/>
      <c r="U24" s="291"/>
      <c r="V24" s="204"/>
      <c r="W24" s="291"/>
      <c r="X24" s="291"/>
      <c r="Y24" s="291"/>
      <c r="Z24" s="291"/>
      <c r="AA24" s="291"/>
      <c r="AB24" s="291"/>
      <c r="AD24" s="199"/>
      <c r="AE24" s="200"/>
      <c r="AF24" s="199"/>
      <c r="AG24" s="184"/>
      <c r="AH24" s="201"/>
      <c r="AI24" s="184"/>
      <c r="AJ24" s="201"/>
      <c r="AK24" s="184"/>
      <c r="AL24" s="184"/>
    </row>
    <row r="25" spans="1:38" ht="15.75" customHeight="1">
      <c r="A25" s="188"/>
      <c r="P25" s="291"/>
      <c r="Q25" s="291"/>
      <c r="R25" s="291"/>
      <c r="S25" s="291"/>
      <c r="T25" s="291"/>
      <c r="U25" s="291"/>
      <c r="V25" s="204"/>
      <c r="W25" s="291"/>
      <c r="X25" s="291"/>
      <c r="Y25" s="291"/>
      <c r="Z25" s="291"/>
      <c r="AA25" s="291"/>
      <c r="AB25" s="291"/>
      <c r="AD25" s="199"/>
      <c r="AE25" s="200"/>
      <c r="AF25" s="199"/>
      <c r="AG25" s="184"/>
      <c r="AH25" s="201"/>
      <c r="AI25" s="184"/>
      <c r="AJ25" s="201"/>
      <c r="AK25" s="184"/>
      <c r="AL25" s="184"/>
    </row>
    <row r="26" spans="1:38" ht="15.75" customHeight="1">
      <c r="A26" s="188"/>
      <c r="B26" s="289" t="s">
        <v>137</v>
      </c>
      <c r="C26" s="289"/>
      <c r="D26" s="289"/>
      <c r="E26" s="289"/>
      <c r="F26" s="289"/>
      <c r="G26" s="289"/>
      <c r="H26" s="289"/>
      <c r="I26" s="289"/>
      <c r="J26" s="289"/>
      <c r="P26" s="292"/>
      <c r="Q26" s="292"/>
      <c r="R26" s="292"/>
      <c r="S26" s="292"/>
      <c r="T26" s="292"/>
      <c r="U26" s="292"/>
      <c r="V26" s="205"/>
      <c r="W26" s="292"/>
      <c r="X26" s="292"/>
      <c r="Y26" s="292"/>
      <c r="Z26" s="292"/>
      <c r="AA26" s="292"/>
      <c r="AB26" s="292"/>
      <c r="AC26" s="197"/>
      <c r="AD26" s="199"/>
      <c r="AE26" s="200"/>
      <c r="AF26" s="199"/>
      <c r="AG26" s="184"/>
      <c r="AH26" s="201"/>
      <c r="AI26" s="184"/>
      <c r="AJ26" s="201"/>
      <c r="AK26" s="184"/>
      <c r="AL26" s="184"/>
    </row>
    <row r="27" spans="1:38" ht="15.75" customHeight="1">
      <c r="A27" s="188"/>
      <c r="B27" s="289"/>
      <c r="C27" s="289"/>
      <c r="D27" s="289"/>
      <c r="E27" s="289"/>
      <c r="F27" s="289"/>
      <c r="G27" s="289"/>
      <c r="H27" s="289"/>
      <c r="I27" s="289"/>
      <c r="J27" s="289"/>
      <c r="M27" s="173">
        <v>27</v>
      </c>
      <c r="N27" s="173">
        <v>180</v>
      </c>
      <c r="P27" s="206">
        <v>1</v>
      </c>
      <c r="Q27" s="207">
        <v>0.125</v>
      </c>
      <c r="R27" s="206">
        <v>0</v>
      </c>
      <c r="S27" s="206" t="s">
        <v>47</v>
      </c>
      <c r="T27" s="206">
        <v>0</v>
      </c>
      <c r="U27" s="206" t="s">
        <v>47</v>
      </c>
      <c r="V27" s="205"/>
      <c r="W27" s="208">
        <v>2</v>
      </c>
      <c r="X27" s="207">
        <v>0.125</v>
      </c>
      <c r="Y27" s="206">
        <v>0</v>
      </c>
      <c r="Z27" s="206" t="s">
        <v>47</v>
      </c>
      <c r="AA27" s="206">
        <v>0</v>
      </c>
      <c r="AB27" s="206" t="s">
        <v>47</v>
      </c>
      <c r="AC27" s="197"/>
      <c r="AD27" s="199"/>
      <c r="AE27" s="200"/>
      <c r="AF27" s="199"/>
      <c r="AG27" s="184"/>
      <c r="AH27" s="201"/>
      <c r="AI27" s="184"/>
      <c r="AJ27" s="201"/>
      <c r="AK27" s="184"/>
      <c r="AL27" s="184"/>
    </row>
    <row r="28" spans="1:38" ht="15.75" customHeight="1">
      <c r="A28" s="188"/>
      <c r="B28" s="289" t="s">
        <v>171</v>
      </c>
      <c r="C28" s="289"/>
      <c r="D28" s="289"/>
      <c r="E28" s="289"/>
      <c r="F28" s="289"/>
      <c r="G28" s="289"/>
      <c r="H28" s="289"/>
      <c r="I28" s="289"/>
      <c r="J28" s="289"/>
      <c r="M28" s="173">
        <v>28</v>
      </c>
      <c r="N28" s="173">
        <v>210</v>
      </c>
      <c r="P28" s="189">
        <v>1</v>
      </c>
      <c r="Q28" s="209">
        <v>0.14583333333333301</v>
      </c>
      <c r="R28" s="206">
        <v>0</v>
      </c>
      <c r="S28" s="206" t="s">
        <v>47</v>
      </c>
      <c r="T28" s="206">
        <v>0</v>
      </c>
      <c r="U28" s="206" t="s">
        <v>47</v>
      </c>
      <c r="V28" s="204"/>
      <c r="W28" s="210">
        <v>2</v>
      </c>
      <c r="X28" s="209">
        <v>0.14583333333333301</v>
      </c>
      <c r="Y28" s="206">
        <v>0</v>
      </c>
      <c r="Z28" s="206" t="s">
        <v>47</v>
      </c>
      <c r="AA28" s="206">
        <v>0</v>
      </c>
      <c r="AB28" s="206" t="s">
        <v>47</v>
      </c>
      <c r="AD28" s="199"/>
      <c r="AE28" s="200"/>
      <c r="AF28" s="199"/>
      <c r="AG28" s="184"/>
      <c r="AH28" s="201"/>
      <c r="AI28" s="184"/>
      <c r="AJ28" s="201"/>
      <c r="AK28" s="184"/>
      <c r="AL28" s="184"/>
    </row>
    <row r="29" spans="1:38" ht="15.75" customHeight="1">
      <c r="A29" s="188"/>
      <c r="B29" s="289"/>
      <c r="C29" s="289"/>
      <c r="D29" s="289"/>
      <c r="E29" s="289"/>
      <c r="F29" s="289"/>
      <c r="G29" s="289"/>
      <c r="H29" s="289"/>
      <c r="I29" s="289"/>
      <c r="J29" s="289"/>
      <c r="M29" s="173">
        <v>29</v>
      </c>
      <c r="N29" s="173">
        <v>240</v>
      </c>
      <c r="P29" s="189">
        <v>1</v>
      </c>
      <c r="Q29" s="209">
        <v>0.16666666666666699</v>
      </c>
      <c r="R29" s="206">
        <v>0</v>
      </c>
      <c r="S29" s="206" t="s">
        <v>47</v>
      </c>
      <c r="T29" s="206">
        <v>0</v>
      </c>
      <c r="U29" s="206" t="s">
        <v>47</v>
      </c>
      <c r="V29" s="204"/>
      <c r="W29" s="210">
        <v>2</v>
      </c>
      <c r="X29" s="209">
        <v>0.16666666666666699</v>
      </c>
      <c r="Y29" s="206">
        <v>0</v>
      </c>
      <c r="Z29" s="206" t="s">
        <v>47</v>
      </c>
      <c r="AA29" s="206">
        <v>0</v>
      </c>
      <c r="AB29" s="206" t="s">
        <v>47</v>
      </c>
      <c r="AD29" s="199"/>
      <c r="AE29" s="200"/>
      <c r="AF29" s="199"/>
      <c r="AG29" s="184"/>
      <c r="AH29" s="201"/>
      <c r="AI29" s="184"/>
      <c r="AJ29" s="201"/>
      <c r="AK29" s="184"/>
      <c r="AL29" s="184"/>
    </row>
    <row r="30" spans="1:38" ht="15.75" customHeight="1">
      <c r="A30" s="188"/>
      <c r="B30" s="289" t="s">
        <v>172</v>
      </c>
      <c r="C30" s="289"/>
      <c r="D30" s="289"/>
      <c r="E30" s="289"/>
      <c r="F30" s="289"/>
      <c r="G30" s="289"/>
      <c r="H30" s="289"/>
      <c r="I30" s="289"/>
      <c r="J30" s="289"/>
      <c r="M30" s="173">
        <v>30</v>
      </c>
      <c r="N30" s="173">
        <v>270</v>
      </c>
      <c r="P30" s="189">
        <v>1</v>
      </c>
      <c r="Q30" s="209">
        <v>0.1875</v>
      </c>
      <c r="R30" s="206">
        <v>0</v>
      </c>
      <c r="S30" s="206" t="s">
        <v>47</v>
      </c>
      <c r="T30" s="206">
        <v>0</v>
      </c>
      <c r="U30" s="206" t="s">
        <v>47</v>
      </c>
      <c r="V30" s="204"/>
      <c r="W30" s="210">
        <v>2</v>
      </c>
      <c r="X30" s="209">
        <v>0.1875</v>
      </c>
      <c r="Y30" s="206">
        <v>0</v>
      </c>
      <c r="Z30" s="206" t="s">
        <v>47</v>
      </c>
      <c r="AA30" s="206">
        <v>0</v>
      </c>
      <c r="AB30" s="206" t="s">
        <v>47</v>
      </c>
      <c r="AD30" s="199"/>
      <c r="AE30" s="200"/>
      <c r="AF30" s="199"/>
      <c r="AG30" s="184"/>
      <c r="AH30" s="201"/>
      <c r="AI30" s="184"/>
      <c r="AJ30" s="201"/>
      <c r="AK30" s="184"/>
      <c r="AL30" s="184"/>
    </row>
    <row r="31" spans="1:38" ht="15.75" customHeight="1">
      <c r="A31" s="188"/>
      <c r="B31" s="289"/>
      <c r="C31" s="289"/>
      <c r="D31" s="289"/>
      <c r="E31" s="289"/>
      <c r="F31" s="289"/>
      <c r="G31" s="289"/>
      <c r="H31" s="289"/>
      <c r="I31" s="289"/>
      <c r="J31" s="289"/>
      <c r="M31" s="173">
        <v>31</v>
      </c>
      <c r="N31" s="173">
        <v>300</v>
      </c>
      <c r="P31" s="189">
        <v>1</v>
      </c>
      <c r="Q31" s="209">
        <v>0.20833333333333334</v>
      </c>
      <c r="R31" s="206">
        <v>0</v>
      </c>
      <c r="S31" s="206" t="s">
        <v>47</v>
      </c>
      <c r="T31" s="206">
        <v>0</v>
      </c>
      <c r="U31" s="206" t="s">
        <v>47</v>
      </c>
      <c r="V31" s="204"/>
      <c r="W31" s="210">
        <v>2</v>
      </c>
      <c r="X31" s="211">
        <v>0.20833333333333334</v>
      </c>
      <c r="Y31" s="206">
        <v>0</v>
      </c>
      <c r="Z31" s="206" t="s">
        <v>47</v>
      </c>
      <c r="AA31" s="206">
        <v>0</v>
      </c>
      <c r="AB31" s="206" t="s">
        <v>47</v>
      </c>
      <c r="AD31" s="199"/>
      <c r="AE31" s="200"/>
      <c r="AF31" s="199"/>
      <c r="AG31" s="184"/>
      <c r="AH31" s="201"/>
      <c r="AI31" s="184"/>
      <c r="AJ31" s="201"/>
      <c r="AK31" s="184"/>
      <c r="AL31" s="184"/>
    </row>
    <row r="32" spans="1:38" ht="15.75" customHeight="1">
      <c r="A32" s="188"/>
      <c r="B32" s="188"/>
      <c r="C32" s="188"/>
      <c r="D32" s="188"/>
      <c r="E32" s="188"/>
      <c r="F32" s="188"/>
      <c r="G32" s="188"/>
      <c r="H32" s="188"/>
      <c r="I32" s="188"/>
      <c r="M32" s="173">
        <v>32</v>
      </c>
      <c r="N32" s="212">
        <v>330</v>
      </c>
      <c r="P32" s="206">
        <v>1</v>
      </c>
      <c r="Q32" s="207">
        <v>0.22916666666666666</v>
      </c>
      <c r="R32" s="206">
        <v>0</v>
      </c>
      <c r="S32" s="206" t="s">
        <v>47</v>
      </c>
      <c r="T32" s="206">
        <v>0</v>
      </c>
      <c r="U32" s="206" t="s">
        <v>47</v>
      </c>
      <c r="V32" s="205"/>
      <c r="W32" s="208">
        <v>2</v>
      </c>
      <c r="X32" s="213">
        <v>0.22916666666666666</v>
      </c>
      <c r="Y32" s="206">
        <v>0</v>
      </c>
      <c r="Z32" s="206" t="s">
        <v>47</v>
      </c>
      <c r="AA32" s="206">
        <v>0</v>
      </c>
      <c r="AB32" s="206" t="s">
        <v>47</v>
      </c>
      <c r="AC32" s="197"/>
      <c r="AD32" s="199"/>
      <c r="AE32" s="200"/>
      <c r="AF32" s="199"/>
      <c r="AG32" s="184"/>
      <c r="AH32" s="201"/>
      <c r="AI32" s="184"/>
      <c r="AJ32" s="201"/>
      <c r="AK32" s="184"/>
      <c r="AL32" s="184"/>
    </row>
    <row r="33" spans="1:38" ht="15.75" customHeight="1">
      <c r="A33" s="188"/>
      <c r="B33" s="287" t="s">
        <v>50</v>
      </c>
      <c r="C33" s="287"/>
      <c r="D33" s="287"/>
      <c r="E33" s="287"/>
      <c r="F33" s="287"/>
      <c r="G33" s="287"/>
      <c r="H33" s="287"/>
      <c r="I33" s="287"/>
      <c r="J33" s="287"/>
      <c r="M33" s="173">
        <v>33</v>
      </c>
      <c r="N33" s="212">
        <v>360</v>
      </c>
      <c r="P33" s="206">
        <v>1</v>
      </c>
      <c r="Q33" s="207">
        <v>0.25</v>
      </c>
      <c r="R33" s="206">
        <v>0</v>
      </c>
      <c r="S33" s="206" t="s">
        <v>47</v>
      </c>
      <c r="T33" s="206">
        <v>0</v>
      </c>
      <c r="U33" s="206" t="s">
        <v>47</v>
      </c>
      <c r="V33" s="205"/>
      <c r="W33" s="208">
        <v>2</v>
      </c>
      <c r="X33" s="213">
        <v>0.25</v>
      </c>
      <c r="Y33" s="206">
        <v>0</v>
      </c>
      <c r="Z33" s="206" t="s">
        <v>47</v>
      </c>
      <c r="AA33" s="206">
        <v>0</v>
      </c>
      <c r="AB33" s="206" t="s">
        <v>47</v>
      </c>
      <c r="AC33" s="197"/>
      <c r="AD33" s="199"/>
      <c r="AE33" s="200"/>
      <c r="AF33" s="199"/>
      <c r="AG33" s="184"/>
      <c r="AH33" s="201"/>
      <c r="AI33" s="184"/>
      <c r="AJ33" s="201"/>
      <c r="AK33" s="184"/>
      <c r="AL33" s="184"/>
    </row>
    <row r="34" spans="1:38" ht="15.75" customHeight="1">
      <c r="A34" s="188"/>
      <c r="B34" s="287"/>
      <c r="C34" s="287"/>
      <c r="D34" s="287"/>
      <c r="E34" s="287"/>
      <c r="F34" s="287"/>
      <c r="G34" s="287"/>
      <c r="H34" s="287"/>
      <c r="I34" s="287"/>
      <c r="J34" s="287"/>
      <c r="M34" s="173">
        <v>34</v>
      </c>
      <c r="N34" s="173">
        <v>390</v>
      </c>
      <c r="O34" s="178"/>
      <c r="P34" s="206">
        <v>1</v>
      </c>
      <c r="Q34" s="207">
        <v>0.27083333333333331</v>
      </c>
      <c r="R34" s="206">
        <v>1</v>
      </c>
      <c r="S34" s="206" t="s">
        <v>53</v>
      </c>
      <c r="T34" s="206">
        <v>1</v>
      </c>
      <c r="U34" s="206" t="s">
        <v>53</v>
      </c>
      <c r="V34" s="205"/>
      <c r="W34" s="208">
        <v>2</v>
      </c>
      <c r="X34" s="213">
        <v>0.27083333333333331</v>
      </c>
      <c r="Y34" s="206">
        <v>1</v>
      </c>
      <c r="Z34" s="206" t="s">
        <v>51</v>
      </c>
      <c r="AA34" s="206">
        <v>1</v>
      </c>
      <c r="AB34" s="206" t="s">
        <v>51</v>
      </c>
      <c r="AC34" s="197"/>
      <c r="AD34" s="199"/>
      <c r="AE34" s="200"/>
      <c r="AF34" s="199"/>
      <c r="AG34" s="184"/>
      <c r="AH34" s="201"/>
      <c r="AI34" s="184"/>
      <c r="AJ34" s="201"/>
      <c r="AK34" s="184"/>
      <c r="AL34" s="184"/>
    </row>
    <row r="35" spans="1:38" ht="15.75" customHeight="1">
      <c r="A35" s="188"/>
      <c r="B35" s="294" t="s">
        <v>52</v>
      </c>
      <c r="C35" s="294"/>
      <c r="D35" s="294"/>
      <c r="E35" s="295">
        <f t="array" ref="E35">ROUND(MAX(IF(G104:G225=0,H104:H225)),2)</f>
        <v>17.46</v>
      </c>
      <c r="F35" s="188"/>
      <c r="G35" s="188"/>
      <c r="H35" s="188"/>
      <c r="I35" s="188"/>
      <c r="M35" s="173">
        <v>35</v>
      </c>
      <c r="N35" s="173">
        <v>420</v>
      </c>
      <c r="O35" s="178"/>
      <c r="P35" s="206">
        <v>1</v>
      </c>
      <c r="Q35" s="207">
        <v>0.29166666666666669</v>
      </c>
      <c r="R35" s="206">
        <v>2</v>
      </c>
      <c r="S35" s="206" t="s">
        <v>53</v>
      </c>
      <c r="T35" s="206">
        <v>2</v>
      </c>
      <c r="U35" s="206" t="s">
        <v>53</v>
      </c>
      <c r="V35" s="205"/>
      <c r="W35" s="208">
        <v>2</v>
      </c>
      <c r="X35" s="213">
        <v>0.29166666666666669</v>
      </c>
      <c r="Y35" s="206">
        <v>1</v>
      </c>
      <c r="Z35" s="206" t="s">
        <v>51</v>
      </c>
      <c r="AA35" s="206">
        <v>1</v>
      </c>
      <c r="AB35" s="206" t="s">
        <v>51</v>
      </c>
      <c r="AC35" s="197"/>
      <c r="AD35" s="199"/>
      <c r="AE35" s="200"/>
      <c r="AF35" s="199"/>
      <c r="AG35" s="184"/>
      <c r="AH35" s="201"/>
      <c r="AI35" s="184"/>
      <c r="AJ35" s="201"/>
      <c r="AK35" s="184"/>
      <c r="AL35" s="184"/>
    </row>
    <row r="36" spans="1:38" ht="15.75" customHeight="1">
      <c r="A36" s="188"/>
      <c r="B36" s="294"/>
      <c r="C36" s="294"/>
      <c r="D36" s="294"/>
      <c r="E36" s="295"/>
      <c r="F36" s="188"/>
      <c r="G36" s="188"/>
      <c r="H36" s="188"/>
      <c r="I36" s="188"/>
      <c r="M36" s="173">
        <v>36</v>
      </c>
      <c r="N36" s="173">
        <v>450</v>
      </c>
      <c r="P36" s="189">
        <v>1</v>
      </c>
      <c r="Q36" s="209">
        <v>0.3125</v>
      </c>
      <c r="R36" s="206">
        <v>1</v>
      </c>
      <c r="S36" s="206" t="s">
        <v>53</v>
      </c>
      <c r="T36" s="206">
        <v>1</v>
      </c>
      <c r="U36" s="206" t="s">
        <v>53</v>
      </c>
      <c r="V36" s="204"/>
      <c r="W36" s="210">
        <v>2</v>
      </c>
      <c r="X36" s="211">
        <v>0.3125</v>
      </c>
      <c r="Y36" s="206">
        <v>1</v>
      </c>
      <c r="Z36" s="206" t="s">
        <v>51</v>
      </c>
      <c r="AA36" s="206">
        <v>1</v>
      </c>
      <c r="AB36" s="206" t="s">
        <v>51</v>
      </c>
      <c r="AD36" s="184"/>
      <c r="AE36" s="184"/>
      <c r="AF36" s="184"/>
      <c r="AG36" s="184"/>
      <c r="AH36" s="185"/>
      <c r="AI36" s="184"/>
      <c r="AJ36" s="184"/>
      <c r="AK36" s="184"/>
      <c r="AL36" s="184"/>
    </row>
    <row r="37" spans="1:38" ht="15.75" customHeight="1">
      <c r="B37" s="294" t="s">
        <v>54</v>
      </c>
      <c r="C37" s="294"/>
      <c r="D37" s="294"/>
      <c r="E37" s="295">
        <f t="array" ref="E37">ROUND(MAX(IF(G104:G225=1,H104:H225)),2)</f>
        <v>14.58</v>
      </c>
      <c r="F37" s="188"/>
      <c r="G37" s="188"/>
      <c r="H37" s="188"/>
      <c r="I37" s="188"/>
      <c r="M37" s="173">
        <v>37</v>
      </c>
      <c r="N37" s="173">
        <v>480</v>
      </c>
      <c r="P37" s="189">
        <v>1</v>
      </c>
      <c r="Q37" s="209">
        <v>0.33333333333333331</v>
      </c>
      <c r="R37" s="206">
        <v>2</v>
      </c>
      <c r="S37" s="206" t="s">
        <v>53</v>
      </c>
      <c r="T37" s="206">
        <v>2</v>
      </c>
      <c r="U37" s="206" t="s">
        <v>53</v>
      </c>
      <c r="V37" s="204"/>
      <c r="W37" s="210">
        <v>2</v>
      </c>
      <c r="X37" s="211">
        <v>0.33333333333333331</v>
      </c>
      <c r="Y37" s="206">
        <v>1</v>
      </c>
      <c r="Z37" s="206" t="s">
        <v>51</v>
      </c>
      <c r="AA37" s="206">
        <v>1</v>
      </c>
      <c r="AB37" s="206" t="s">
        <v>51</v>
      </c>
    </row>
    <row r="38" spans="1:38" ht="15.75" customHeight="1">
      <c r="A38" s="188"/>
      <c r="B38" s="294"/>
      <c r="C38" s="294"/>
      <c r="D38" s="294"/>
      <c r="E38" s="295"/>
      <c r="F38" s="214"/>
      <c r="G38" s="214"/>
      <c r="H38" s="214"/>
      <c r="I38" s="214"/>
      <c r="M38" s="173">
        <v>38</v>
      </c>
      <c r="N38" s="173">
        <v>510</v>
      </c>
      <c r="P38" s="189">
        <v>1</v>
      </c>
      <c r="Q38" s="209">
        <v>0.35416666666666669</v>
      </c>
      <c r="R38" s="206">
        <v>1</v>
      </c>
      <c r="S38" s="206" t="s">
        <v>53</v>
      </c>
      <c r="T38" s="206">
        <v>1</v>
      </c>
      <c r="U38" s="206" t="s">
        <v>53</v>
      </c>
      <c r="V38" s="204"/>
      <c r="W38" s="210">
        <v>2</v>
      </c>
      <c r="X38" s="211">
        <v>0.35416666666666669</v>
      </c>
      <c r="Y38" s="206">
        <v>1</v>
      </c>
      <c r="Z38" s="206" t="s">
        <v>51</v>
      </c>
      <c r="AA38" s="206">
        <v>1</v>
      </c>
      <c r="AB38" s="206" t="s">
        <v>51</v>
      </c>
    </row>
    <row r="39" spans="1:38" ht="15.75" customHeight="1">
      <c r="A39" s="188"/>
      <c r="B39" s="294" t="s">
        <v>56</v>
      </c>
      <c r="C39" s="294"/>
      <c r="D39" s="294"/>
      <c r="E39" s="295">
        <f>SUM(E35:E38)</f>
        <v>32.04</v>
      </c>
      <c r="F39" s="188"/>
      <c r="G39" s="188"/>
      <c r="H39" s="188"/>
      <c r="I39" s="188"/>
      <c r="M39" s="173">
        <v>39</v>
      </c>
      <c r="N39" s="173">
        <v>540</v>
      </c>
      <c r="P39" s="189">
        <v>1</v>
      </c>
      <c r="Q39" s="209">
        <v>0.375</v>
      </c>
      <c r="R39" s="206">
        <v>2</v>
      </c>
      <c r="S39" s="206" t="s">
        <v>53</v>
      </c>
      <c r="T39" s="206">
        <v>2</v>
      </c>
      <c r="U39" s="206" t="s">
        <v>53</v>
      </c>
      <c r="V39" s="204"/>
      <c r="W39" s="210">
        <v>2</v>
      </c>
      <c r="X39" s="211">
        <v>0.375</v>
      </c>
      <c r="Y39" s="206">
        <v>1</v>
      </c>
      <c r="Z39" s="206" t="s">
        <v>51</v>
      </c>
      <c r="AA39" s="206">
        <v>1</v>
      </c>
      <c r="AB39" s="206" t="s">
        <v>51</v>
      </c>
    </row>
    <row r="40" spans="1:38" ht="15.75" customHeight="1">
      <c r="A40" s="188"/>
      <c r="B40" s="294"/>
      <c r="C40" s="294"/>
      <c r="D40" s="294"/>
      <c r="E40" s="295"/>
      <c r="F40" s="188"/>
      <c r="G40" s="188"/>
      <c r="H40" s="188"/>
      <c r="I40" s="188"/>
      <c r="L40" s="184"/>
      <c r="M40" s="173">
        <v>40</v>
      </c>
      <c r="N40" s="173">
        <v>570</v>
      </c>
      <c r="P40" s="189">
        <v>1</v>
      </c>
      <c r="Q40" s="209">
        <v>0.39583333333333331</v>
      </c>
      <c r="R40" s="206">
        <v>1</v>
      </c>
      <c r="S40" s="206" t="s">
        <v>51</v>
      </c>
      <c r="T40" s="206">
        <v>1</v>
      </c>
      <c r="U40" s="206" t="s">
        <v>51</v>
      </c>
      <c r="V40" s="204"/>
      <c r="W40" s="210">
        <v>2</v>
      </c>
      <c r="X40" s="211">
        <v>0.39583333333333331</v>
      </c>
      <c r="Y40" s="206">
        <v>1</v>
      </c>
      <c r="Z40" s="206" t="s">
        <v>51</v>
      </c>
      <c r="AA40" s="206">
        <v>1</v>
      </c>
      <c r="AB40" s="206" t="s">
        <v>51</v>
      </c>
    </row>
    <row r="41" spans="1:38" ht="15.75" customHeight="1">
      <c r="A41" s="188"/>
      <c r="B41" s="294"/>
      <c r="C41" s="294"/>
      <c r="D41" s="294"/>
      <c r="E41" s="299"/>
      <c r="F41" s="215"/>
      <c r="G41" s="215"/>
      <c r="H41" s="215"/>
      <c r="I41" s="215"/>
      <c r="M41" s="173">
        <v>41</v>
      </c>
      <c r="N41" s="173">
        <v>600</v>
      </c>
      <c r="P41" s="189">
        <v>1</v>
      </c>
      <c r="Q41" s="209">
        <v>0.41666666666666669</v>
      </c>
      <c r="R41" s="206">
        <v>1</v>
      </c>
      <c r="S41" s="206" t="s">
        <v>51</v>
      </c>
      <c r="T41" s="206">
        <v>1</v>
      </c>
      <c r="U41" s="206" t="s">
        <v>51</v>
      </c>
      <c r="V41" s="204"/>
      <c r="W41" s="210">
        <v>2</v>
      </c>
      <c r="X41" s="211">
        <v>0.41666666666666669</v>
      </c>
      <c r="Y41" s="206">
        <v>1</v>
      </c>
      <c r="Z41" s="206" t="s">
        <v>51</v>
      </c>
      <c r="AA41" s="206">
        <v>1</v>
      </c>
      <c r="AB41" s="206" t="s">
        <v>51</v>
      </c>
    </row>
    <row r="42" spans="1:38" ht="15.75" customHeight="1">
      <c r="A42" s="188"/>
      <c r="B42" s="294"/>
      <c r="C42" s="294"/>
      <c r="D42" s="294"/>
      <c r="E42" s="299"/>
      <c r="F42" s="188"/>
      <c r="G42" s="188"/>
      <c r="H42" s="188"/>
      <c r="I42" s="188"/>
      <c r="M42" s="173">
        <v>42</v>
      </c>
      <c r="N42" s="173">
        <v>630</v>
      </c>
      <c r="P42" s="189">
        <v>1</v>
      </c>
      <c r="Q42" s="209">
        <v>0.4375</v>
      </c>
      <c r="R42" s="206">
        <v>1</v>
      </c>
      <c r="S42" s="206" t="s">
        <v>51</v>
      </c>
      <c r="T42" s="206">
        <v>1</v>
      </c>
      <c r="U42" s="206" t="s">
        <v>51</v>
      </c>
      <c r="V42" s="204"/>
      <c r="W42" s="210">
        <v>2</v>
      </c>
      <c r="X42" s="211">
        <v>0.4375</v>
      </c>
      <c r="Y42" s="206">
        <v>1</v>
      </c>
      <c r="Z42" s="206" t="s">
        <v>51</v>
      </c>
      <c r="AA42" s="206">
        <v>1</v>
      </c>
      <c r="AB42" s="206" t="s">
        <v>51</v>
      </c>
    </row>
    <row r="43" spans="1:38" ht="15.75" customHeight="1">
      <c r="A43" s="188"/>
      <c r="B43" s="188"/>
      <c r="C43" s="188"/>
      <c r="D43" s="188"/>
      <c r="E43" s="188"/>
      <c r="F43" s="188"/>
      <c r="G43" s="188"/>
      <c r="H43" s="188"/>
      <c r="I43" s="188"/>
      <c r="M43" s="173">
        <v>43</v>
      </c>
      <c r="N43" s="173">
        <v>660</v>
      </c>
      <c r="P43" s="189">
        <v>1</v>
      </c>
      <c r="Q43" s="209">
        <v>0.45833333333333298</v>
      </c>
      <c r="R43" s="206">
        <v>1</v>
      </c>
      <c r="S43" s="206" t="s">
        <v>51</v>
      </c>
      <c r="T43" s="206">
        <v>1</v>
      </c>
      <c r="U43" s="206" t="s">
        <v>51</v>
      </c>
      <c r="V43" s="204"/>
      <c r="W43" s="210">
        <v>2</v>
      </c>
      <c r="X43" s="211">
        <v>0.45833333333333298</v>
      </c>
      <c r="Y43" s="206">
        <v>1</v>
      </c>
      <c r="Z43" s="206" t="s">
        <v>51</v>
      </c>
      <c r="AA43" s="206">
        <v>1</v>
      </c>
      <c r="AB43" s="206" t="s">
        <v>51</v>
      </c>
    </row>
    <row r="44" spans="1:38" ht="15.75" customHeight="1">
      <c r="A44" s="188"/>
      <c r="B44" s="188"/>
      <c r="C44" s="188"/>
      <c r="D44" s="188"/>
      <c r="E44" s="188"/>
      <c r="F44" s="188"/>
      <c r="G44" s="188"/>
      <c r="H44" s="188"/>
      <c r="I44" s="188"/>
      <c r="M44" s="173">
        <v>44</v>
      </c>
      <c r="N44" s="173">
        <v>690</v>
      </c>
      <c r="P44" s="189">
        <v>1</v>
      </c>
      <c r="Q44" s="209">
        <v>0.47916666666666702</v>
      </c>
      <c r="R44" s="206">
        <v>1</v>
      </c>
      <c r="S44" s="206" t="s">
        <v>51</v>
      </c>
      <c r="T44" s="206">
        <v>1</v>
      </c>
      <c r="U44" s="206" t="s">
        <v>51</v>
      </c>
      <c r="V44" s="204"/>
      <c r="W44" s="210">
        <v>2</v>
      </c>
      <c r="X44" s="211">
        <v>0.47916666666666702</v>
      </c>
      <c r="Y44" s="206">
        <v>1</v>
      </c>
      <c r="Z44" s="206" t="s">
        <v>51</v>
      </c>
      <c r="AA44" s="206">
        <v>1</v>
      </c>
      <c r="AB44" s="206" t="s">
        <v>51</v>
      </c>
    </row>
    <row r="45" spans="1:38" ht="15.75" customHeight="1">
      <c r="A45" s="188"/>
      <c r="B45" s="188"/>
      <c r="C45" s="188"/>
      <c r="D45" s="188"/>
      <c r="E45" s="188"/>
      <c r="F45" s="188"/>
      <c r="G45" s="188"/>
      <c r="H45" s="188"/>
      <c r="I45" s="188"/>
      <c r="M45" s="173">
        <v>45</v>
      </c>
      <c r="N45" s="173">
        <v>720</v>
      </c>
      <c r="P45" s="189">
        <v>1</v>
      </c>
      <c r="Q45" s="209">
        <v>0.5</v>
      </c>
      <c r="R45" s="206">
        <v>1</v>
      </c>
      <c r="S45" s="206" t="s">
        <v>51</v>
      </c>
      <c r="T45" s="206">
        <v>1</v>
      </c>
      <c r="U45" s="206" t="s">
        <v>51</v>
      </c>
      <c r="V45" s="204"/>
      <c r="W45" s="210">
        <v>2</v>
      </c>
      <c r="X45" s="211">
        <v>0.5</v>
      </c>
      <c r="Y45" s="206">
        <v>1</v>
      </c>
      <c r="Z45" s="206" t="s">
        <v>51</v>
      </c>
      <c r="AA45" s="206">
        <v>1</v>
      </c>
      <c r="AB45" s="206" t="s">
        <v>51</v>
      </c>
    </row>
    <row r="46" spans="1:38" ht="15.75" customHeight="1">
      <c r="A46" s="188"/>
      <c r="B46" s="188"/>
      <c r="C46" s="188"/>
      <c r="D46" s="188"/>
      <c r="E46" s="188"/>
      <c r="F46" s="188"/>
      <c r="G46" s="188"/>
      <c r="H46" s="188"/>
      <c r="I46" s="188"/>
      <c r="M46" s="173">
        <v>46</v>
      </c>
      <c r="N46" s="173">
        <v>750</v>
      </c>
      <c r="P46" s="189">
        <v>1</v>
      </c>
      <c r="Q46" s="209">
        <v>0.52083333333333337</v>
      </c>
      <c r="R46" s="206">
        <v>1</v>
      </c>
      <c r="S46" s="206" t="s">
        <v>51</v>
      </c>
      <c r="T46" s="206">
        <v>1</v>
      </c>
      <c r="U46" s="206" t="s">
        <v>51</v>
      </c>
      <c r="V46" s="204"/>
      <c r="W46" s="210">
        <v>2</v>
      </c>
      <c r="X46" s="211">
        <v>0.52083333333333337</v>
      </c>
      <c r="Y46" s="206">
        <v>1</v>
      </c>
      <c r="Z46" s="206" t="s">
        <v>51</v>
      </c>
      <c r="AA46" s="206">
        <v>1</v>
      </c>
      <c r="AB46" s="206" t="s">
        <v>51</v>
      </c>
    </row>
    <row r="47" spans="1:38" ht="15.75" customHeight="1">
      <c r="A47" s="188"/>
      <c r="B47" s="188"/>
      <c r="C47" s="188"/>
      <c r="D47" s="188"/>
      <c r="E47" s="188"/>
      <c r="F47" s="188"/>
      <c r="G47" s="188"/>
      <c r="H47" s="188"/>
      <c r="I47" s="188"/>
      <c r="M47" s="173">
        <v>47</v>
      </c>
      <c r="N47" s="173">
        <v>780</v>
      </c>
      <c r="P47" s="189">
        <v>1</v>
      </c>
      <c r="Q47" s="209">
        <v>0.54166666666666663</v>
      </c>
      <c r="R47" s="206">
        <v>1</v>
      </c>
      <c r="S47" s="206" t="s">
        <v>51</v>
      </c>
      <c r="T47" s="206">
        <v>1</v>
      </c>
      <c r="U47" s="206" t="s">
        <v>51</v>
      </c>
      <c r="V47" s="204"/>
      <c r="W47" s="210">
        <v>2</v>
      </c>
      <c r="X47" s="211">
        <v>0.54166666666666663</v>
      </c>
      <c r="Y47" s="206">
        <v>2</v>
      </c>
      <c r="Z47" s="206" t="s">
        <v>117</v>
      </c>
      <c r="AA47" s="206">
        <v>2</v>
      </c>
      <c r="AB47" s="206" t="s">
        <v>117</v>
      </c>
    </row>
    <row r="48" spans="1:38" ht="15.75" customHeight="1">
      <c r="A48" s="188"/>
      <c r="B48" s="188"/>
      <c r="C48" s="188"/>
      <c r="D48" s="188"/>
      <c r="E48" s="188"/>
      <c r="F48" s="188"/>
      <c r="G48" s="188"/>
      <c r="H48" s="188"/>
      <c r="I48" s="188"/>
      <c r="M48" s="173">
        <v>48</v>
      </c>
      <c r="N48" s="173">
        <v>810</v>
      </c>
      <c r="P48" s="189">
        <v>1</v>
      </c>
      <c r="Q48" s="209">
        <v>0.5625</v>
      </c>
      <c r="R48" s="206">
        <v>1</v>
      </c>
      <c r="S48" s="206" t="s">
        <v>51</v>
      </c>
      <c r="T48" s="206">
        <v>1</v>
      </c>
      <c r="U48" s="206" t="s">
        <v>51</v>
      </c>
      <c r="V48" s="204"/>
      <c r="W48" s="210">
        <v>2</v>
      </c>
      <c r="X48" s="211">
        <v>0.5625</v>
      </c>
      <c r="Y48" s="206">
        <v>1</v>
      </c>
      <c r="Z48" s="206" t="s">
        <v>117</v>
      </c>
      <c r="AA48" s="206">
        <v>1</v>
      </c>
      <c r="AB48" s="206" t="s">
        <v>117</v>
      </c>
    </row>
    <row r="49" spans="1:34" ht="15.75" customHeight="1">
      <c r="A49" s="188"/>
      <c r="B49" s="188"/>
      <c r="C49" s="188"/>
      <c r="D49" s="188"/>
      <c r="E49" s="188"/>
      <c r="F49" s="188"/>
      <c r="G49" s="188"/>
      <c r="H49" s="188"/>
      <c r="I49" s="188"/>
      <c r="M49" s="173">
        <v>49</v>
      </c>
      <c r="N49" s="173">
        <v>840</v>
      </c>
      <c r="P49" s="189">
        <v>1</v>
      </c>
      <c r="Q49" s="209">
        <v>0.58333333333333337</v>
      </c>
      <c r="R49" s="206">
        <v>1</v>
      </c>
      <c r="S49" s="206" t="s">
        <v>51</v>
      </c>
      <c r="T49" s="206">
        <v>1</v>
      </c>
      <c r="U49" s="206" t="s">
        <v>51</v>
      </c>
      <c r="V49" s="204"/>
      <c r="W49" s="210">
        <v>2</v>
      </c>
      <c r="X49" s="211">
        <v>0.58333333333333337</v>
      </c>
      <c r="Y49" s="206">
        <v>1</v>
      </c>
      <c r="Z49" s="206" t="s">
        <v>117</v>
      </c>
      <c r="AA49" s="206">
        <v>1</v>
      </c>
      <c r="AB49" s="206" t="s">
        <v>117</v>
      </c>
      <c r="AH49" s="173"/>
    </row>
    <row r="50" spans="1:34" ht="15.75" customHeight="1">
      <c r="A50" s="188"/>
      <c r="B50" s="188"/>
      <c r="C50" s="188"/>
      <c r="D50" s="188"/>
      <c r="E50" s="188"/>
      <c r="F50" s="188"/>
      <c r="G50" s="188"/>
      <c r="H50" s="188"/>
      <c r="I50" s="188"/>
      <c r="M50" s="173">
        <v>50</v>
      </c>
      <c r="N50" s="173">
        <v>870</v>
      </c>
      <c r="P50" s="189">
        <v>1</v>
      </c>
      <c r="Q50" s="209">
        <v>0.60416666666666663</v>
      </c>
      <c r="R50" s="206">
        <v>1</v>
      </c>
      <c r="S50" s="206" t="s">
        <v>51</v>
      </c>
      <c r="T50" s="206">
        <v>1</v>
      </c>
      <c r="U50" s="206" t="s">
        <v>51</v>
      </c>
      <c r="V50" s="204"/>
      <c r="W50" s="210">
        <v>2</v>
      </c>
      <c r="X50" s="211">
        <v>0.60416666666666663</v>
      </c>
      <c r="Y50" s="206">
        <v>1</v>
      </c>
      <c r="Z50" s="206" t="s">
        <v>117</v>
      </c>
      <c r="AA50" s="206">
        <v>1</v>
      </c>
      <c r="AB50" s="206" t="s">
        <v>117</v>
      </c>
      <c r="AH50" s="173"/>
    </row>
    <row r="51" spans="1:34" ht="15.75" customHeight="1">
      <c r="A51" s="188"/>
      <c r="B51" s="188"/>
      <c r="C51" s="188"/>
      <c r="D51" s="188"/>
      <c r="E51" s="188"/>
      <c r="F51" s="188"/>
      <c r="G51" s="188"/>
      <c r="H51" s="188"/>
      <c r="I51" s="188"/>
      <c r="M51" s="173">
        <v>51</v>
      </c>
      <c r="N51" s="173">
        <v>900</v>
      </c>
      <c r="P51" s="189">
        <v>1</v>
      </c>
      <c r="Q51" s="209">
        <v>0.625</v>
      </c>
      <c r="R51" s="206">
        <v>1</v>
      </c>
      <c r="S51" s="206" t="s">
        <v>51</v>
      </c>
      <c r="T51" s="206">
        <v>1</v>
      </c>
      <c r="U51" s="206" t="s">
        <v>51</v>
      </c>
      <c r="V51" s="204"/>
      <c r="W51" s="210">
        <v>2</v>
      </c>
      <c r="X51" s="211">
        <v>0.625</v>
      </c>
      <c r="Y51" s="206">
        <v>1</v>
      </c>
      <c r="Z51" s="206" t="s">
        <v>117</v>
      </c>
      <c r="AA51" s="206">
        <v>1</v>
      </c>
      <c r="AB51" s="206" t="s">
        <v>117</v>
      </c>
      <c r="AH51" s="173"/>
    </row>
    <row r="52" spans="1:34" ht="15.75" customHeight="1">
      <c r="A52" s="188"/>
      <c r="B52" s="188"/>
      <c r="C52" s="188"/>
      <c r="D52" s="188"/>
      <c r="E52" s="188"/>
      <c r="F52" s="188"/>
      <c r="G52" s="188"/>
      <c r="H52" s="188"/>
      <c r="I52" s="188"/>
      <c r="M52" s="173">
        <v>52</v>
      </c>
      <c r="N52" s="173">
        <v>930</v>
      </c>
      <c r="P52" s="189">
        <v>1</v>
      </c>
      <c r="Q52" s="209">
        <v>0.64583333333333337</v>
      </c>
      <c r="R52" s="206">
        <v>1</v>
      </c>
      <c r="S52" s="206" t="s">
        <v>51</v>
      </c>
      <c r="T52" s="206">
        <v>1</v>
      </c>
      <c r="U52" s="206" t="s">
        <v>51</v>
      </c>
      <c r="V52" s="204"/>
      <c r="W52" s="210">
        <v>2</v>
      </c>
      <c r="X52" s="211">
        <v>0.64583333333333337</v>
      </c>
      <c r="Y52" s="206">
        <v>2</v>
      </c>
      <c r="Z52" s="206" t="s">
        <v>117</v>
      </c>
      <c r="AA52" s="206">
        <v>2</v>
      </c>
      <c r="AB52" s="206" t="s">
        <v>117</v>
      </c>
      <c r="AH52" s="173"/>
    </row>
    <row r="53" spans="1:34" ht="15.75" customHeight="1">
      <c r="A53" s="188"/>
      <c r="B53" s="188"/>
      <c r="C53" s="188"/>
      <c r="D53" s="188"/>
      <c r="E53" s="188"/>
      <c r="F53" s="188"/>
      <c r="G53" s="188"/>
      <c r="H53" s="188"/>
      <c r="I53" s="188"/>
      <c r="M53" s="173">
        <v>53</v>
      </c>
      <c r="N53" s="173">
        <v>960</v>
      </c>
      <c r="P53" s="189">
        <v>1</v>
      </c>
      <c r="Q53" s="209">
        <v>0.66666666666666663</v>
      </c>
      <c r="R53" s="206">
        <v>1</v>
      </c>
      <c r="S53" s="206" t="s">
        <v>51</v>
      </c>
      <c r="T53" s="206">
        <v>1</v>
      </c>
      <c r="U53" s="206" t="s">
        <v>51</v>
      </c>
      <c r="V53" s="204"/>
      <c r="W53" s="210">
        <v>2</v>
      </c>
      <c r="X53" s="211">
        <v>0.66666666666666663</v>
      </c>
      <c r="Y53" s="206">
        <v>1</v>
      </c>
      <c r="Z53" s="206" t="s">
        <v>51</v>
      </c>
      <c r="AA53" s="206">
        <v>1</v>
      </c>
      <c r="AB53" s="206" t="s">
        <v>51</v>
      </c>
      <c r="AH53" s="173"/>
    </row>
    <row r="54" spans="1:34" ht="15.75" customHeight="1">
      <c r="A54" s="188"/>
      <c r="B54" s="188"/>
      <c r="C54" s="188"/>
      <c r="D54" s="188"/>
      <c r="E54" s="188"/>
      <c r="F54" s="188"/>
      <c r="G54" s="188"/>
      <c r="H54" s="188"/>
      <c r="I54" s="188"/>
      <c r="M54" s="173">
        <v>54</v>
      </c>
      <c r="N54" s="173">
        <v>990</v>
      </c>
      <c r="P54" s="189">
        <v>1</v>
      </c>
      <c r="Q54" s="209">
        <v>0.6875</v>
      </c>
      <c r="R54" s="206">
        <v>1</v>
      </c>
      <c r="S54" s="206" t="s">
        <v>51</v>
      </c>
      <c r="T54" s="206">
        <v>1</v>
      </c>
      <c r="U54" s="206" t="s">
        <v>51</v>
      </c>
      <c r="V54" s="204"/>
      <c r="W54" s="210">
        <v>2</v>
      </c>
      <c r="X54" s="211">
        <v>0.6875</v>
      </c>
      <c r="Y54" s="206">
        <v>1</v>
      </c>
      <c r="Z54" s="206" t="s">
        <v>51</v>
      </c>
      <c r="AA54" s="206">
        <v>1</v>
      </c>
      <c r="AB54" s="206" t="s">
        <v>51</v>
      </c>
      <c r="AH54" s="173"/>
    </row>
    <row r="55" spans="1:34" ht="15.75" customHeight="1">
      <c r="A55" s="188"/>
      <c r="B55" s="188"/>
      <c r="C55" s="188"/>
      <c r="D55" s="188"/>
      <c r="E55" s="188"/>
      <c r="F55" s="188"/>
      <c r="G55" s="188"/>
      <c r="H55" s="188"/>
      <c r="I55" s="188"/>
      <c r="M55" s="173">
        <v>55</v>
      </c>
      <c r="N55" s="173">
        <v>1020</v>
      </c>
      <c r="P55" s="189">
        <v>1</v>
      </c>
      <c r="Q55" s="209">
        <v>0.70833333333333337</v>
      </c>
      <c r="R55" s="206">
        <v>1</v>
      </c>
      <c r="S55" s="206" t="s">
        <v>117</v>
      </c>
      <c r="T55" s="206">
        <v>1</v>
      </c>
      <c r="U55" s="206" t="s">
        <v>117</v>
      </c>
      <c r="V55" s="204"/>
      <c r="W55" s="210">
        <v>2</v>
      </c>
      <c r="X55" s="211">
        <v>0.70833333333333337</v>
      </c>
      <c r="Y55" s="206">
        <v>1</v>
      </c>
      <c r="Z55" s="206" t="s">
        <v>51</v>
      </c>
      <c r="AA55" s="206">
        <v>1</v>
      </c>
      <c r="AB55" s="206" t="s">
        <v>51</v>
      </c>
      <c r="AH55" s="173"/>
    </row>
    <row r="56" spans="1:34" ht="15.75" customHeight="1">
      <c r="A56" s="188"/>
      <c r="B56" s="188"/>
      <c r="C56" s="188"/>
      <c r="D56" s="188"/>
      <c r="E56" s="188"/>
      <c r="F56" s="188"/>
      <c r="G56" s="188"/>
      <c r="H56" s="188"/>
      <c r="I56" s="188"/>
      <c r="M56" s="173">
        <v>56</v>
      </c>
      <c r="N56" s="173">
        <v>1050</v>
      </c>
      <c r="P56" s="189">
        <v>1</v>
      </c>
      <c r="Q56" s="209">
        <v>0.72916666666666663</v>
      </c>
      <c r="R56" s="206">
        <v>2</v>
      </c>
      <c r="S56" s="206" t="s">
        <v>117</v>
      </c>
      <c r="T56" s="206">
        <v>2</v>
      </c>
      <c r="U56" s="206" t="s">
        <v>117</v>
      </c>
      <c r="V56" s="204"/>
      <c r="W56" s="210">
        <v>2</v>
      </c>
      <c r="X56" s="211">
        <v>0.72916666666666663</v>
      </c>
      <c r="Y56" s="206">
        <v>1</v>
      </c>
      <c r="Z56" s="206" t="s">
        <v>51</v>
      </c>
      <c r="AA56" s="206">
        <v>1</v>
      </c>
      <c r="AB56" s="206" t="s">
        <v>51</v>
      </c>
      <c r="AH56" s="173"/>
    </row>
    <row r="57" spans="1:34" ht="15.75" customHeight="1">
      <c r="A57" s="188"/>
      <c r="B57" s="188"/>
      <c r="C57" s="188"/>
      <c r="D57" s="188"/>
      <c r="E57" s="188"/>
      <c r="F57" s="188"/>
      <c r="G57" s="188"/>
      <c r="H57" s="188"/>
      <c r="I57" s="188"/>
      <c r="M57" s="173">
        <v>57</v>
      </c>
      <c r="N57" s="173">
        <v>1080</v>
      </c>
      <c r="P57" s="189">
        <v>1</v>
      </c>
      <c r="Q57" s="209">
        <v>0.75</v>
      </c>
      <c r="R57" s="206">
        <v>1</v>
      </c>
      <c r="S57" s="206" t="s">
        <v>117</v>
      </c>
      <c r="T57" s="206">
        <v>1</v>
      </c>
      <c r="U57" s="206" t="s">
        <v>117</v>
      </c>
      <c r="V57" s="204"/>
      <c r="W57" s="210">
        <v>2</v>
      </c>
      <c r="X57" s="211">
        <v>0.75</v>
      </c>
      <c r="Y57" s="206">
        <v>1</v>
      </c>
      <c r="Z57" s="206" t="s">
        <v>51</v>
      </c>
      <c r="AA57" s="206">
        <v>1</v>
      </c>
      <c r="AB57" s="206" t="s">
        <v>51</v>
      </c>
      <c r="AH57" s="173"/>
    </row>
    <row r="58" spans="1:34" ht="15.75" customHeight="1">
      <c r="A58" s="188"/>
      <c r="B58" s="188"/>
      <c r="C58" s="188"/>
      <c r="D58" s="188"/>
      <c r="E58" s="188"/>
      <c r="F58" s="188"/>
      <c r="G58" s="188"/>
      <c r="H58" s="188"/>
      <c r="I58" s="188"/>
      <c r="M58" s="173">
        <v>58</v>
      </c>
      <c r="N58" s="173">
        <v>1110</v>
      </c>
      <c r="P58" s="189">
        <v>1</v>
      </c>
      <c r="Q58" s="209">
        <v>0.77083333333333337</v>
      </c>
      <c r="R58" s="206">
        <v>1</v>
      </c>
      <c r="S58" s="206" t="s">
        <v>51</v>
      </c>
      <c r="T58" s="206">
        <v>1</v>
      </c>
      <c r="U58" s="206" t="s">
        <v>51</v>
      </c>
      <c r="V58" s="204"/>
      <c r="W58" s="210">
        <v>2</v>
      </c>
      <c r="X58" s="211">
        <v>0.77083333333333337</v>
      </c>
      <c r="Y58" s="206">
        <v>1</v>
      </c>
      <c r="Z58" s="206" t="s">
        <v>51</v>
      </c>
      <c r="AA58" s="206">
        <v>1</v>
      </c>
      <c r="AB58" s="206" t="s">
        <v>51</v>
      </c>
      <c r="AH58" s="173"/>
    </row>
    <row r="59" spans="1:34" ht="15.75" customHeight="1">
      <c r="A59" s="188"/>
      <c r="B59" s="188"/>
      <c r="C59" s="188"/>
      <c r="D59" s="188"/>
      <c r="E59" s="188"/>
      <c r="F59" s="188"/>
      <c r="G59" s="188"/>
      <c r="H59" s="188"/>
      <c r="I59" s="188"/>
      <c r="M59" s="173">
        <v>59</v>
      </c>
      <c r="N59" s="173">
        <v>1140</v>
      </c>
      <c r="P59" s="189">
        <v>1</v>
      </c>
      <c r="Q59" s="209">
        <v>0.79166666666666663</v>
      </c>
      <c r="R59" s="206">
        <v>1</v>
      </c>
      <c r="S59" s="206" t="s">
        <v>51</v>
      </c>
      <c r="T59" s="206">
        <v>1</v>
      </c>
      <c r="U59" s="206" t="s">
        <v>51</v>
      </c>
      <c r="V59" s="204"/>
      <c r="W59" s="210">
        <v>2</v>
      </c>
      <c r="X59" s="211">
        <v>0.79166666666666663</v>
      </c>
      <c r="Y59" s="206">
        <v>1</v>
      </c>
      <c r="Z59" s="206" t="s">
        <v>51</v>
      </c>
      <c r="AA59" s="206">
        <v>1</v>
      </c>
      <c r="AB59" s="206" t="s">
        <v>51</v>
      </c>
      <c r="AH59" s="173"/>
    </row>
    <row r="60" spans="1:34" ht="15.75" customHeight="1">
      <c r="A60" s="188"/>
      <c r="B60" s="188"/>
      <c r="C60" s="188"/>
      <c r="D60" s="188"/>
      <c r="E60" s="214"/>
      <c r="F60" s="214"/>
      <c r="G60" s="214"/>
      <c r="H60" s="214"/>
      <c r="I60" s="214"/>
      <c r="M60" s="173">
        <v>60</v>
      </c>
      <c r="N60" s="173">
        <v>1170</v>
      </c>
      <c r="P60" s="189">
        <v>1</v>
      </c>
      <c r="Q60" s="209">
        <v>0.8125</v>
      </c>
      <c r="R60" s="206">
        <v>1</v>
      </c>
      <c r="S60" s="206" t="s">
        <v>51</v>
      </c>
      <c r="T60" s="206">
        <v>1</v>
      </c>
      <c r="U60" s="206" t="s">
        <v>51</v>
      </c>
      <c r="V60" s="204"/>
      <c r="W60" s="210">
        <v>2</v>
      </c>
      <c r="X60" s="211">
        <v>0.8125</v>
      </c>
      <c r="Y60" s="206">
        <v>1</v>
      </c>
      <c r="Z60" s="206" t="s">
        <v>51</v>
      </c>
      <c r="AA60" s="206">
        <v>1</v>
      </c>
      <c r="AB60" s="206" t="s">
        <v>51</v>
      </c>
      <c r="AH60" s="173"/>
    </row>
    <row r="61" spans="1:34" ht="15.75" customHeight="1">
      <c r="A61" s="188"/>
      <c r="B61" s="188"/>
      <c r="C61" s="188"/>
      <c r="D61" s="188"/>
      <c r="E61" s="188"/>
      <c r="F61" s="188"/>
      <c r="G61" s="188"/>
      <c r="H61" s="188"/>
      <c r="I61" s="188"/>
      <c r="M61" s="173">
        <v>61</v>
      </c>
      <c r="N61" s="173">
        <v>1200</v>
      </c>
      <c r="P61" s="189">
        <v>1</v>
      </c>
      <c r="Q61" s="209">
        <v>0.83333333333333337</v>
      </c>
      <c r="R61" s="206">
        <v>1</v>
      </c>
      <c r="S61" s="206" t="s">
        <v>51</v>
      </c>
      <c r="T61" s="206">
        <v>1</v>
      </c>
      <c r="U61" s="206" t="s">
        <v>51</v>
      </c>
      <c r="V61" s="204"/>
      <c r="W61" s="210">
        <v>2</v>
      </c>
      <c r="X61" s="211">
        <v>0.83333333333333337</v>
      </c>
      <c r="Y61" s="206">
        <v>1</v>
      </c>
      <c r="Z61" s="206" t="s">
        <v>51</v>
      </c>
      <c r="AA61" s="206">
        <v>1</v>
      </c>
      <c r="AB61" s="206" t="s">
        <v>51</v>
      </c>
      <c r="AH61" s="173"/>
    </row>
    <row r="62" spans="1:34" ht="15.75" customHeight="1">
      <c r="A62" s="188"/>
      <c r="B62" s="188"/>
      <c r="C62" s="188"/>
      <c r="D62" s="215"/>
      <c r="E62" s="215"/>
      <c r="F62" s="215"/>
      <c r="G62" s="215"/>
      <c r="H62" s="215"/>
      <c r="I62" s="215"/>
      <c r="M62" s="173">
        <v>62</v>
      </c>
      <c r="N62" s="173">
        <v>1230</v>
      </c>
      <c r="P62" s="189">
        <v>1</v>
      </c>
      <c r="Q62" s="209">
        <v>0.85416666666666663</v>
      </c>
      <c r="R62" s="206">
        <v>1</v>
      </c>
      <c r="S62" s="206" t="s">
        <v>51</v>
      </c>
      <c r="T62" s="206">
        <v>1</v>
      </c>
      <c r="U62" s="206" t="s">
        <v>51</v>
      </c>
      <c r="V62" s="204"/>
      <c r="W62" s="210">
        <v>2</v>
      </c>
      <c r="X62" s="211">
        <v>0.85416666666666663</v>
      </c>
      <c r="Y62" s="206">
        <v>1</v>
      </c>
      <c r="Z62" s="206" t="s">
        <v>51</v>
      </c>
      <c r="AA62" s="206">
        <v>1</v>
      </c>
      <c r="AB62" s="206" t="s">
        <v>51</v>
      </c>
      <c r="AH62" s="173"/>
    </row>
    <row r="63" spans="1:34" ht="15.75" customHeight="1">
      <c r="A63" s="188"/>
      <c r="B63" s="188"/>
      <c r="C63" s="188"/>
      <c r="D63" s="214"/>
      <c r="E63" s="214"/>
      <c r="F63" s="214"/>
      <c r="G63" s="214"/>
      <c r="H63" s="214"/>
      <c r="I63" s="214"/>
      <c r="M63" s="173">
        <v>63</v>
      </c>
      <c r="N63" s="173">
        <v>1260</v>
      </c>
      <c r="P63" s="189">
        <v>1</v>
      </c>
      <c r="Q63" s="209">
        <v>0.875</v>
      </c>
      <c r="R63" s="206">
        <v>1</v>
      </c>
      <c r="S63" s="206" t="s">
        <v>51</v>
      </c>
      <c r="T63" s="206">
        <v>1</v>
      </c>
      <c r="U63" s="206" t="s">
        <v>51</v>
      </c>
      <c r="V63" s="204"/>
      <c r="W63" s="210">
        <v>2</v>
      </c>
      <c r="X63" s="211">
        <v>0.875</v>
      </c>
      <c r="Y63" s="206">
        <v>1</v>
      </c>
      <c r="Z63" s="206" t="s">
        <v>51</v>
      </c>
      <c r="AA63" s="206">
        <v>1</v>
      </c>
      <c r="AB63" s="206" t="s">
        <v>51</v>
      </c>
      <c r="AH63" s="173"/>
    </row>
    <row r="64" spans="1:34" ht="15.75" customHeight="1">
      <c r="A64" s="188"/>
      <c r="B64" s="188"/>
      <c r="C64" s="188"/>
      <c r="D64" s="214"/>
      <c r="E64" s="214"/>
      <c r="F64" s="214"/>
      <c r="G64" s="214"/>
      <c r="H64" s="214"/>
      <c r="I64" s="214"/>
      <c r="M64" s="173">
        <v>64</v>
      </c>
      <c r="N64" s="173">
        <v>1290</v>
      </c>
      <c r="P64" s="189">
        <v>1</v>
      </c>
      <c r="Q64" s="209">
        <v>0.89583333333333304</v>
      </c>
      <c r="R64" s="206">
        <v>1</v>
      </c>
      <c r="S64" s="206" t="s">
        <v>51</v>
      </c>
      <c r="T64" s="206">
        <v>1</v>
      </c>
      <c r="U64" s="206" t="s">
        <v>51</v>
      </c>
      <c r="V64" s="204"/>
      <c r="W64" s="210">
        <v>2</v>
      </c>
      <c r="X64" s="211">
        <v>0.89583333333333304</v>
      </c>
      <c r="Y64" s="206">
        <v>1</v>
      </c>
      <c r="Z64" s="206" t="s">
        <v>51</v>
      </c>
      <c r="AA64" s="206">
        <v>1</v>
      </c>
      <c r="AB64" s="206" t="s">
        <v>51</v>
      </c>
      <c r="AH64" s="173"/>
    </row>
    <row r="65" spans="1:34" ht="15.75" customHeight="1">
      <c r="A65" s="188"/>
      <c r="B65" s="188"/>
      <c r="C65" s="188"/>
      <c r="D65" s="188"/>
      <c r="E65" s="188"/>
      <c r="F65" s="188"/>
      <c r="G65" s="188"/>
      <c r="H65" s="188"/>
      <c r="I65" s="188"/>
      <c r="M65" s="173">
        <v>65</v>
      </c>
      <c r="N65" s="173">
        <v>1320</v>
      </c>
      <c r="P65" s="189">
        <v>1</v>
      </c>
      <c r="Q65" s="209">
        <v>0.91666666666666663</v>
      </c>
      <c r="R65" s="206">
        <v>1</v>
      </c>
      <c r="S65" s="206" t="s">
        <v>51</v>
      </c>
      <c r="T65" s="206">
        <v>1</v>
      </c>
      <c r="U65" s="206" t="s">
        <v>51</v>
      </c>
      <c r="V65" s="204"/>
      <c r="W65" s="210">
        <v>2</v>
      </c>
      <c r="X65" s="211">
        <v>0.91666666666666663</v>
      </c>
      <c r="Y65" s="206">
        <v>1</v>
      </c>
      <c r="Z65" s="206" t="s">
        <v>51</v>
      </c>
      <c r="AA65" s="206">
        <v>1</v>
      </c>
      <c r="AB65" s="206" t="s">
        <v>51</v>
      </c>
      <c r="AH65" s="173"/>
    </row>
    <row r="66" spans="1:34" ht="15.75" customHeight="1">
      <c r="A66" s="188"/>
      <c r="B66" s="188"/>
      <c r="C66" s="188"/>
      <c r="D66" s="188"/>
      <c r="E66" s="188"/>
      <c r="F66" s="188"/>
      <c r="G66" s="188"/>
      <c r="H66" s="188"/>
      <c r="I66" s="188"/>
      <c r="M66" s="173">
        <v>66</v>
      </c>
      <c r="N66" s="173">
        <v>1350</v>
      </c>
      <c r="P66" s="189">
        <v>1</v>
      </c>
      <c r="Q66" s="209">
        <v>0.9375</v>
      </c>
      <c r="R66" s="206">
        <v>1</v>
      </c>
      <c r="S66" s="206" t="s">
        <v>51</v>
      </c>
      <c r="T66" s="206">
        <v>1</v>
      </c>
      <c r="U66" s="206" t="s">
        <v>51</v>
      </c>
      <c r="V66" s="204"/>
      <c r="W66" s="210">
        <v>2</v>
      </c>
      <c r="X66" s="211">
        <v>0.9375</v>
      </c>
      <c r="Y66" s="206">
        <v>1</v>
      </c>
      <c r="Z66" s="206" t="s">
        <v>51</v>
      </c>
      <c r="AA66" s="206">
        <v>1</v>
      </c>
      <c r="AB66" s="206" t="s">
        <v>51</v>
      </c>
      <c r="AH66" s="173"/>
    </row>
    <row r="67" spans="1:34" ht="15.75" customHeight="1">
      <c r="A67" s="188"/>
      <c r="B67" s="188"/>
      <c r="C67" s="188"/>
      <c r="D67" s="188"/>
      <c r="E67" s="188"/>
      <c r="F67" s="188"/>
      <c r="G67" s="188"/>
      <c r="H67" s="188"/>
      <c r="I67" s="188"/>
      <c r="M67" s="173">
        <v>67</v>
      </c>
      <c r="N67" s="173">
        <v>1380</v>
      </c>
      <c r="P67" s="189">
        <v>1</v>
      </c>
      <c r="Q67" s="209">
        <v>0.95833333333333337</v>
      </c>
      <c r="R67" s="206">
        <v>0</v>
      </c>
      <c r="S67" s="206" t="s">
        <v>47</v>
      </c>
      <c r="T67" s="206">
        <v>0</v>
      </c>
      <c r="U67" s="206" t="s">
        <v>47</v>
      </c>
      <c r="V67" s="204"/>
      <c r="W67" s="210">
        <v>2</v>
      </c>
      <c r="X67" s="211">
        <v>0.95833333333333337</v>
      </c>
      <c r="Y67" s="206">
        <v>0</v>
      </c>
      <c r="Z67" s="206" t="s">
        <v>47</v>
      </c>
      <c r="AA67" s="206">
        <v>0</v>
      </c>
      <c r="AB67" s="206" t="s">
        <v>47</v>
      </c>
      <c r="AH67" s="173"/>
    </row>
    <row r="68" spans="1:34" ht="15.75" customHeight="1">
      <c r="A68" s="188"/>
      <c r="B68" s="188"/>
      <c r="C68" s="188"/>
      <c r="D68" s="188"/>
      <c r="E68" s="188"/>
      <c r="F68" s="188"/>
      <c r="G68" s="188"/>
      <c r="H68" s="188"/>
      <c r="I68" s="188"/>
      <c r="M68" s="173">
        <v>68</v>
      </c>
      <c r="N68" s="173">
        <v>1410</v>
      </c>
      <c r="P68" s="189">
        <v>1</v>
      </c>
      <c r="Q68" s="209">
        <v>0.97916666666666663</v>
      </c>
      <c r="R68" s="206">
        <v>0</v>
      </c>
      <c r="S68" s="206" t="s">
        <v>47</v>
      </c>
      <c r="T68" s="206">
        <v>0</v>
      </c>
      <c r="U68" s="206" t="s">
        <v>47</v>
      </c>
      <c r="V68" s="204"/>
      <c r="W68" s="210">
        <v>2</v>
      </c>
      <c r="X68" s="211">
        <v>0.97916666666666663</v>
      </c>
      <c r="Y68" s="206">
        <v>0</v>
      </c>
      <c r="Z68" s="206" t="s">
        <v>47</v>
      </c>
      <c r="AA68" s="206">
        <v>0</v>
      </c>
      <c r="AB68" s="206" t="s">
        <v>47</v>
      </c>
      <c r="AH68" s="173"/>
    </row>
    <row r="69" spans="1:34" ht="15.75" customHeight="1">
      <c r="A69" s="188"/>
      <c r="B69" s="188"/>
      <c r="C69" s="188"/>
      <c r="D69" s="188"/>
      <c r="E69" s="188"/>
      <c r="F69" s="188"/>
      <c r="G69" s="188"/>
      <c r="H69" s="188"/>
      <c r="I69" s="188"/>
      <c r="M69" s="173">
        <v>69</v>
      </c>
      <c r="N69" s="173">
        <v>0</v>
      </c>
      <c r="P69" s="189">
        <v>1</v>
      </c>
      <c r="Q69" s="209">
        <v>0</v>
      </c>
      <c r="R69" s="206">
        <v>0</v>
      </c>
      <c r="S69" s="206" t="s">
        <v>47</v>
      </c>
      <c r="T69" s="206">
        <v>0</v>
      </c>
      <c r="U69" s="206" t="s">
        <v>47</v>
      </c>
      <c r="V69" s="204"/>
      <c r="W69" s="210">
        <v>2</v>
      </c>
      <c r="X69" s="211">
        <v>0</v>
      </c>
      <c r="Y69" s="206">
        <v>0</v>
      </c>
      <c r="Z69" s="206" t="s">
        <v>47</v>
      </c>
      <c r="AA69" s="206">
        <v>0</v>
      </c>
      <c r="AB69" s="206" t="s">
        <v>47</v>
      </c>
      <c r="AH69" s="173"/>
    </row>
    <row r="70" spans="1:34" ht="15.75" customHeight="1">
      <c r="D70" s="178"/>
      <c r="E70" s="178"/>
      <c r="F70" s="178"/>
      <c r="G70" s="178"/>
      <c r="H70" s="178"/>
      <c r="I70" s="178"/>
      <c r="M70" s="173">
        <v>70</v>
      </c>
      <c r="N70" s="173">
        <v>30</v>
      </c>
      <c r="P70" s="189">
        <v>1</v>
      </c>
      <c r="Q70" s="209">
        <v>2.0833333333333332E-2</v>
      </c>
      <c r="R70" s="206">
        <v>0</v>
      </c>
      <c r="S70" s="206" t="s">
        <v>47</v>
      </c>
      <c r="T70" s="206">
        <v>0</v>
      </c>
      <c r="U70" s="206" t="s">
        <v>47</v>
      </c>
      <c r="V70" s="204"/>
      <c r="W70" s="210">
        <v>2</v>
      </c>
      <c r="X70" s="211">
        <v>2.0833333333333332E-2</v>
      </c>
      <c r="Y70" s="206">
        <v>0</v>
      </c>
      <c r="Z70" s="206" t="s">
        <v>47</v>
      </c>
      <c r="AA70" s="206">
        <v>0</v>
      </c>
      <c r="AB70" s="206" t="s">
        <v>47</v>
      </c>
      <c r="AH70" s="173"/>
    </row>
    <row r="71" spans="1:34" ht="15.75" customHeight="1">
      <c r="D71" s="178"/>
      <c r="E71" s="178"/>
      <c r="F71" s="178"/>
      <c r="G71" s="178"/>
      <c r="H71" s="178"/>
      <c r="I71" s="178"/>
      <c r="M71" s="173">
        <v>71</v>
      </c>
      <c r="N71" s="173">
        <v>60</v>
      </c>
      <c r="P71" s="189">
        <v>1</v>
      </c>
      <c r="Q71" s="209">
        <v>4.1666666666666699E-2</v>
      </c>
      <c r="R71" s="206">
        <v>0</v>
      </c>
      <c r="S71" s="206" t="s">
        <v>47</v>
      </c>
      <c r="T71" s="206">
        <v>0</v>
      </c>
      <c r="U71" s="206" t="s">
        <v>47</v>
      </c>
      <c r="V71" s="204"/>
      <c r="W71" s="210">
        <v>2</v>
      </c>
      <c r="X71" s="211">
        <v>4.1666666666666699E-2</v>
      </c>
      <c r="Y71" s="206">
        <v>0</v>
      </c>
      <c r="Z71" s="206" t="s">
        <v>47</v>
      </c>
      <c r="AA71" s="206">
        <v>0</v>
      </c>
      <c r="AB71" s="206" t="s">
        <v>47</v>
      </c>
      <c r="AH71" s="173"/>
    </row>
    <row r="72" spans="1:34" ht="15.75" customHeight="1">
      <c r="M72" s="173">
        <v>72</v>
      </c>
      <c r="N72" s="173">
        <v>90</v>
      </c>
      <c r="P72" s="189">
        <v>1</v>
      </c>
      <c r="Q72" s="209">
        <v>6.25E-2</v>
      </c>
      <c r="R72" s="206">
        <v>0</v>
      </c>
      <c r="S72" s="206" t="s">
        <v>47</v>
      </c>
      <c r="T72" s="206">
        <v>0</v>
      </c>
      <c r="U72" s="206" t="s">
        <v>47</v>
      </c>
      <c r="V72" s="204"/>
      <c r="W72" s="210">
        <v>2</v>
      </c>
      <c r="X72" s="211">
        <v>6.25E-2</v>
      </c>
      <c r="Y72" s="206">
        <v>0</v>
      </c>
      <c r="Z72" s="206" t="s">
        <v>47</v>
      </c>
      <c r="AA72" s="206">
        <v>0</v>
      </c>
      <c r="AB72" s="206" t="s">
        <v>47</v>
      </c>
      <c r="AH72" s="173"/>
    </row>
    <row r="73" spans="1:34" ht="15.75" customHeight="1">
      <c r="M73" s="173">
        <v>73</v>
      </c>
      <c r="N73" s="173">
        <v>120</v>
      </c>
      <c r="P73" s="189">
        <v>1</v>
      </c>
      <c r="Q73" s="209">
        <v>8.3333333333333301E-2</v>
      </c>
      <c r="R73" s="206">
        <v>0</v>
      </c>
      <c r="S73" s="206" t="s">
        <v>47</v>
      </c>
      <c r="T73" s="206">
        <v>0</v>
      </c>
      <c r="U73" s="206" t="s">
        <v>47</v>
      </c>
      <c r="V73" s="204"/>
      <c r="W73" s="210">
        <v>2</v>
      </c>
      <c r="X73" s="209">
        <v>8.3333333333333301E-2</v>
      </c>
      <c r="Y73" s="206">
        <v>0</v>
      </c>
      <c r="Z73" s="206" t="s">
        <v>47</v>
      </c>
      <c r="AA73" s="206">
        <v>0</v>
      </c>
      <c r="AB73" s="206" t="s">
        <v>47</v>
      </c>
      <c r="AH73" s="173"/>
    </row>
    <row r="74" spans="1:34" ht="15.75" customHeight="1">
      <c r="M74" s="173">
        <v>74</v>
      </c>
      <c r="N74" s="173">
        <v>150</v>
      </c>
      <c r="P74" s="189">
        <v>1</v>
      </c>
      <c r="Q74" s="209">
        <v>0.104166666666667</v>
      </c>
      <c r="R74" s="206">
        <v>0</v>
      </c>
      <c r="S74" s="206" t="s">
        <v>47</v>
      </c>
      <c r="T74" s="206">
        <v>0</v>
      </c>
      <c r="U74" s="206" t="s">
        <v>47</v>
      </c>
      <c r="V74" s="204"/>
      <c r="W74" s="210">
        <v>2</v>
      </c>
      <c r="X74" s="209">
        <v>0.104166666666667</v>
      </c>
      <c r="Y74" s="206">
        <v>0</v>
      </c>
      <c r="Z74" s="206" t="s">
        <v>47</v>
      </c>
      <c r="AA74" s="206">
        <v>0</v>
      </c>
      <c r="AB74" s="206" t="s">
        <v>47</v>
      </c>
      <c r="AH74" s="173"/>
    </row>
    <row r="75" spans="1:34" ht="15.75" customHeight="1">
      <c r="P75" s="300" t="s">
        <v>44</v>
      </c>
      <c r="Q75" s="301"/>
      <c r="R75" s="216">
        <f>SUM(R27:R74)</f>
        <v>37</v>
      </c>
      <c r="S75" s="216"/>
      <c r="T75" s="216">
        <f>SUM(T27:T74)</f>
        <v>37</v>
      </c>
      <c r="U75" s="216"/>
      <c r="V75" s="204"/>
      <c r="W75" s="302" t="s">
        <v>44</v>
      </c>
      <c r="X75" s="303"/>
      <c r="Y75" s="216">
        <f>SUM(Y27:Y74)</f>
        <v>35</v>
      </c>
      <c r="Z75" s="216"/>
      <c r="AA75" s="216">
        <f>SUM(AA27:AA74)</f>
        <v>35</v>
      </c>
      <c r="AB75" s="216"/>
      <c r="AH75" s="173"/>
    </row>
    <row r="76" spans="1:34" ht="15.75" customHeight="1">
      <c r="P76" s="237"/>
      <c r="Q76" s="237"/>
      <c r="R76" s="238"/>
      <c r="S76" s="238"/>
      <c r="T76" s="238"/>
      <c r="U76" s="238"/>
      <c r="V76" s="204"/>
      <c r="W76" s="238"/>
      <c r="X76" s="238"/>
      <c r="Y76" s="238"/>
      <c r="Z76" s="238"/>
      <c r="AA76" s="238"/>
      <c r="AB76" s="238"/>
      <c r="AH76" s="173"/>
    </row>
    <row r="77" spans="1:34" ht="15.75" customHeight="1">
      <c r="P77" s="237"/>
      <c r="Q77" s="237"/>
      <c r="R77" s="238"/>
      <c r="S77" s="238"/>
      <c r="T77" s="238"/>
      <c r="U77" s="238"/>
      <c r="V77" s="204"/>
      <c r="W77" s="238"/>
      <c r="X77" s="238"/>
      <c r="Y77" s="238"/>
      <c r="Z77" s="238"/>
      <c r="AA77" s="238"/>
      <c r="AB77" s="238"/>
      <c r="AH77" s="173"/>
    </row>
    <row r="78" spans="1:34" ht="15.75" customHeight="1">
      <c r="P78" s="237"/>
      <c r="Q78" s="237"/>
      <c r="R78" s="238"/>
      <c r="S78" s="238"/>
      <c r="T78" s="238"/>
      <c r="U78" s="238"/>
      <c r="V78" s="204"/>
      <c r="W78" s="238"/>
      <c r="X78" s="238"/>
      <c r="Y78" s="238"/>
      <c r="Z78" s="238"/>
      <c r="AA78" s="238"/>
      <c r="AB78" s="238"/>
      <c r="AH78" s="173"/>
    </row>
    <row r="79" spans="1:34" ht="15.75" customHeight="1">
      <c r="P79" s="237"/>
      <c r="Q79" s="237"/>
      <c r="R79" s="238"/>
      <c r="S79" s="238"/>
      <c r="T79" s="238"/>
      <c r="U79" s="238"/>
      <c r="V79" s="204"/>
      <c r="W79" s="238"/>
      <c r="X79" s="238"/>
      <c r="Y79" s="238"/>
      <c r="Z79" s="238"/>
      <c r="AA79" s="238"/>
      <c r="AB79" s="238"/>
      <c r="AH79" s="173"/>
    </row>
    <row r="80" spans="1:34" ht="15.75" customHeight="1">
      <c r="P80" s="237"/>
      <c r="Q80" s="237"/>
      <c r="R80" s="238"/>
      <c r="S80" s="238"/>
      <c r="T80" s="238"/>
      <c r="U80" s="238"/>
      <c r="V80" s="204"/>
      <c r="W80" s="238"/>
      <c r="X80" s="238"/>
      <c r="Y80" s="238"/>
      <c r="Z80" s="238"/>
      <c r="AA80" s="238"/>
      <c r="AB80" s="238"/>
      <c r="AH80" s="173"/>
    </row>
    <row r="81" spans="16:34" ht="15.75" customHeight="1">
      <c r="P81" s="237"/>
      <c r="Q81" s="237"/>
      <c r="R81" s="238"/>
      <c r="S81" s="238"/>
      <c r="T81" s="238"/>
      <c r="U81" s="238"/>
      <c r="V81" s="204"/>
      <c r="W81" s="238"/>
      <c r="X81" s="238"/>
      <c r="Y81" s="238"/>
      <c r="Z81" s="238"/>
      <c r="AA81" s="238"/>
      <c r="AB81" s="238"/>
      <c r="AH81" s="173"/>
    </row>
    <row r="82" spans="16:34" ht="15.75" customHeight="1">
      <c r="P82" s="237"/>
      <c r="Q82" s="237"/>
      <c r="R82" s="238"/>
      <c r="S82" s="238"/>
      <c r="T82" s="238"/>
      <c r="U82" s="238"/>
      <c r="V82" s="204"/>
      <c r="W82" s="238"/>
      <c r="X82" s="238"/>
      <c r="Y82" s="238"/>
      <c r="Z82" s="238"/>
      <c r="AA82" s="238"/>
      <c r="AB82" s="238"/>
      <c r="AH82" s="173"/>
    </row>
    <row r="83" spans="16:34" ht="15.75" customHeight="1">
      <c r="P83" s="237"/>
      <c r="Q83" s="237"/>
      <c r="R83" s="238"/>
      <c r="S83" s="238"/>
      <c r="T83" s="238"/>
      <c r="U83" s="238"/>
      <c r="V83" s="204"/>
      <c r="W83" s="238"/>
      <c r="X83" s="238"/>
      <c r="Y83" s="238"/>
      <c r="Z83" s="238"/>
      <c r="AA83" s="238"/>
      <c r="AB83" s="238"/>
      <c r="AH83" s="173"/>
    </row>
    <row r="84" spans="16:34" ht="15.75" customHeight="1">
      <c r="P84" s="237"/>
      <c r="Q84" s="237"/>
      <c r="R84" s="238"/>
      <c r="S84" s="238"/>
      <c r="T84" s="238"/>
      <c r="U84" s="238"/>
      <c r="V84" s="204"/>
      <c r="W84" s="238"/>
      <c r="X84" s="238"/>
      <c r="Y84" s="238"/>
      <c r="Z84" s="238"/>
      <c r="AA84" s="238"/>
      <c r="AB84" s="238"/>
      <c r="AH84" s="173"/>
    </row>
    <row r="85" spans="16:34" ht="15.75" customHeight="1">
      <c r="P85" s="237"/>
      <c r="Q85" s="237"/>
      <c r="R85" s="238"/>
      <c r="S85" s="238"/>
      <c r="T85" s="238"/>
      <c r="U85" s="238"/>
      <c r="V85" s="204"/>
      <c r="W85" s="238"/>
      <c r="X85" s="238"/>
      <c r="Y85" s="238"/>
      <c r="Z85" s="238"/>
      <c r="AA85" s="238"/>
      <c r="AB85" s="238"/>
      <c r="AH85" s="173"/>
    </row>
    <row r="86" spans="16:34" ht="15.75" customHeight="1">
      <c r="P86" s="237"/>
      <c r="Q86" s="237"/>
      <c r="R86" s="238"/>
      <c r="S86" s="238"/>
      <c r="T86" s="238"/>
      <c r="U86" s="238"/>
      <c r="V86" s="204"/>
      <c r="W86" s="238"/>
      <c r="X86" s="238"/>
      <c r="Y86" s="238"/>
      <c r="Z86" s="238"/>
      <c r="AA86" s="238"/>
      <c r="AB86" s="238"/>
      <c r="AH86" s="173"/>
    </row>
    <row r="87" spans="16:34" ht="15.75" customHeight="1">
      <c r="P87" s="237"/>
      <c r="Q87" s="237"/>
      <c r="R87" s="238"/>
      <c r="S87" s="238"/>
      <c r="T87" s="238"/>
      <c r="U87" s="238"/>
      <c r="V87" s="204"/>
      <c r="W87" s="238"/>
      <c r="X87" s="238"/>
      <c r="Y87" s="238"/>
      <c r="Z87" s="238"/>
      <c r="AA87" s="238"/>
      <c r="AB87" s="238"/>
      <c r="AH87" s="173"/>
    </row>
    <row r="88" spans="16:34" ht="15.75" customHeight="1">
      <c r="P88" s="237"/>
      <c r="Q88" s="237"/>
      <c r="R88" s="238"/>
      <c r="S88" s="238"/>
      <c r="T88" s="238"/>
      <c r="U88" s="238"/>
      <c r="V88" s="204"/>
      <c r="W88" s="238"/>
      <c r="X88" s="238"/>
      <c r="Y88" s="238"/>
      <c r="Z88" s="238"/>
      <c r="AA88" s="238"/>
      <c r="AB88" s="238"/>
      <c r="AH88" s="173"/>
    </row>
    <row r="89" spans="16:34" ht="15.75" customHeight="1">
      <c r="P89" s="237"/>
      <c r="Q89" s="237"/>
      <c r="R89" s="238"/>
      <c r="S89" s="238"/>
      <c r="T89" s="238"/>
      <c r="U89" s="238"/>
      <c r="V89" s="204"/>
      <c r="W89" s="238"/>
      <c r="X89" s="238"/>
      <c r="Y89" s="238"/>
      <c r="Z89" s="238"/>
      <c r="AA89" s="238"/>
      <c r="AB89" s="238"/>
      <c r="AH89" s="173"/>
    </row>
    <row r="90" spans="16:34" ht="15.75" customHeight="1">
      <c r="P90" s="237"/>
      <c r="Q90" s="237"/>
      <c r="R90" s="238"/>
      <c r="S90" s="238"/>
      <c r="T90" s="238"/>
      <c r="U90" s="238"/>
      <c r="V90" s="204"/>
      <c r="W90" s="238"/>
      <c r="X90" s="238"/>
      <c r="Y90" s="238"/>
      <c r="Z90" s="238"/>
      <c r="AA90" s="238"/>
      <c r="AB90" s="238"/>
      <c r="AH90" s="173"/>
    </row>
    <row r="91" spans="16:34" ht="15.75" customHeight="1">
      <c r="P91" s="237"/>
      <c r="Q91" s="237"/>
      <c r="R91" s="238"/>
      <c r="S91" s="238"/>
      <c r="T91" s="238"/>
      <c r="U91" s="238"/>
      <c r="V91" s="204"/>
      <c r="W91" s="238"/>
      <c r="X91" s="238"/>
      <c r="Y91" s="238"/>
      <c r="Z91" s="238"/>
      <c r="AA91" s="238"/>
      <c r="AB91" s="238"/>
      <c r="AH91" s="173"/>
    </row>
    <row r="92" spans="16:34" ht="15.75" customHeight="1">
      <c r="P92" s="237"/>
      <c r="Q92" s="237"/>
      <c r="R92" s="238"/>
      <c r="S92" s="238"/>
      <c r="T92" s="238"/>
      <c r="U92" s="238"/>
      <c r="V92" s="204"/>
      <c r="W92" s="238"/>
      <c r="X92" s="238"/>
      <c r="Y92" s="238"/>
      <c r="Z92" s="238"/>
      <c r="AA92" s="238"/>
      <c r="AB92" s="238"/>
      <c r="AH92" s="173"/>
    </row>
    <row r="93" spans="16:34" ht="15.75" customHeight="1">
      <c r="P93" s="237"/>
      <c r="Q93" s="237"/>
      <c r="R93" s="238"/>
      <c r="S93" s="238"/>
      <c r="T93" s="238"/>
      <c r="U93" s="238"/>
      <c r="V93" s="204"/>
      <c r="W93" s="238"/>
      <c r="X93" s="238"/>
      <c r="Y93" s="238"/>
      <c r="Z93" s="238"/>
      <c r="AA93" s="238"/>
      <c r="AB93" s="238"/>
      <c r="AH93" s="173"/>
    </row>
    <row r="94" spans="16:34" ht="15.75" customHeight="1">
      <c r="P94" s="237"/>
      <c r="Q94" s="237"/>
      <c r="R94" s="238"/>
      <c r="S94" s="238"/>
      <c r="T94" s="238"/>
      <c r="U94" s="238"/>
      <c r="V94" s="204"/>
      <c r="W94" s="238"/>
      <c r="X94" s="238"/>
      <c r="Y94" s="238"/>
      <c r="Z94" s="238"/>
      <c r="AA94" s="238"/>
      <c r="AB94" s="238"/>
      <c r="AH94" s="173"/>
    </row>
    <row r="95" spans="16:34" ht="15.75" customHeight="1">
      <c r="P95" s="237"/>
      <c r="Q95" s="237"/>
      <c r="R95" s="238"/>
      <c r="S95" s="238"/>
      <c r="T95" s="238"/>
      <c r="U95" s="238"/>
      <c r="V95" s="204"/>
      <c r="W95" s="238"/>
      <c r="X95" s="238"/>
      <c r="Y95" s="238"/>
      <c r="Z95" s="238"/>
      <c r="AA95" s="238"/>
      <c r="AB95" s="238"/>
      <c r="AH95" s="173"/>
    </row>
    <row r="96" spans="16:34" ht="15.75" customHeight="1">
      <c r="P96" s="237"/>
      <c r="Q96" s="237"/>
      <c r="R96" s="238"/>
      <c r="S96" s="238"/>
      <c r="T96" s="238"/>
      <c r="U96" s="238"/>
      <c r="V96" s="204"/>
      <c r="W96" s="238"/>
      <c r="X96" s="238"/>
      <c r="Y96" s="238"/>
      <c r="Z96" s="238"/>
      <c r="AA96" s="238"/>
      <c r="AB96" s="238"/>
      <c r="AH96" s="173"/>
    </row>
    <row r="97" spans="2:34" ht="15.75" customHeight="1">
      <c r="P97" s="237"/>
      <c r="Q97" s="237"/>
      <c r="R97" s="238"/>
      <c r="S97" s="238"/>
      <c r="T97" s="238"/>
      <c r="U97" s="238"/>
      <c r="V97" s="204"/>
      <c r="W97" s="238"/>
      <c r="X97" s="238"/>
      <c r="Y97" s="238"/>
      <c r="Z97" s="238"/>
      <c r="AA97" s="238"/>
      <c r="AB97" s="238"/>
      <c r="AH97" s="173"/>
    </row>
    <row r="98" spans="2:34" ht="15.75" customHeight="1">
      <c r="P98" s="237"/>
      <c r="Q98" s="237"/>
      <c r="R98" s="238"/>
      <c r="S98" s="238"/>
      <c r="T98" s="238"/>
      <c r="U98" s="238"/>
      <c r="V98" s="204"/>
      <c r="W98" s="238"/>
      <c r="X98" s="238"/>
      <c r="Y98" s="238"/>
      <c r="Z98" s="238"/>
      <c r="AA98" s="238"/>
      <c r="AB98" s="238"/>
      <c r="AH98" s="173"/>
    </row>
    <row r="99" spans="2:34" ht="15.75" customHeight="1">
      <c r="P99" s="237"/>
      <c r="Q99" s="237"/>
      <c r="R99" s="238"/>
      <c r="S99" s="238"/>
      <c r="T99" s="238"/>
      <c r="U99" s="238"/>
      <c r="V99" s="204"/>
      <c r="W99" s="238"/>
      <c r="X99" s="238"/>
      <c r="Y99" s="238"/>
      <c r="Z99" s="238"/>
      <c r="AA99" s="238"/>
      <c r="AB99" s="238"/>
      <c r="AH99" s="173"/>
    </row>
    <row r="100" spans="2:34" ht="15.75" customHeight="1">
      <c r="P100" s="237"/>
      <c r="Q100" s="237"/>
      <c r="R100" s="238"/>
      <c r="S100" s="238"/>
      <c r="T100" s="238"/>
      <c r="U100" s="238"/>
      <c r="V100" s="204"/>
      <c r="W100" s="238"/>
      <c r="X100" s="238"/>
      <c r="Y100" s="238"/>
      <c r="Z100" s="238"/>
      <c r="AA100" s="238"/>
      <c r="AB100" s="238"/>
      <c r="AH100" s="173"/>
    </row>
    <row r="101" spans="2:34" ht="15.75" customHeight="1">
      <c r="P101" s="217"/>
      <c r="Q101" s="218"/>
      <c r="R101" s="217"/>
      <c r="S101" s="219"/>
      <c r="T101" s="217"/>
      <c r="U101" s="219"/>
      <c r="V101" s="204"/>
      <c r="W101" s="220"/>
      <c r="X101" s="221"/>
      <c r="Y101" s="217"/>
      <c r="Z101" s="219"/>
      <c r="AA101" s="217"/>
      <c r="AB101" s="219"/>
      <c r="AH101" s="173"/>
    </row>
    <row r="102" spans="2:34" ht="15.75" customHeight="1">
      <c r="D102" s="275" t="s">
        <v>57</v>
      </c>
      <c r="E102" s="275"/>
      <c r="F102" s="275"/>
      <c r="G102" s="275"/>
      <c r="H102" s="275"/>
      <c r="I102" s="275"/>
      <c r="P102" s="217"/>
      <c r="Q102" s="218"/>
      <c r="R102" s="217"/>
      <c r="S102" s="219"/>
      <c r="T102" s="217"/>
      <c r="U102" s="219"/>
      <c r="V102" s="204"/>
      <c r="W102" s="220"/>
      <c r="X102" s="221"/>
      <c r="Y102" s="217"/>
      <c r="Z102" s="219"/>
      <c r="AA102" s="217"/>
      <c r="AB102" s="219"/>
      <c r="AH102" s="173"/>
    </row>
    <row r="103" spans="2:34" ht="15.75" customHeight="1">
      <c r="P103" s="217"/>
      <c r="Q103" s="218"/>
      <c r="R103" s="217"/>
      <c r="S103" s="219"/>
      <c r="T103" s="217"/>
      <c r="U103" s="219"/>
      <c r="V103" s="204"/>
      <c r="W103" s="220"/>
      <c r="X103" s="221"/>
      <c r="Y103" s="217"/>
      <c r="Z103" s="219"/>
      <c r="AA103" s="217"/>
      <c r="AB103" s="219"/>
      <c r="AH103" s="173"/>
    </row>
    <row r="104" spans="2:34" ht="15.75" customHeight="1">
      <c r="B104" s="298" t="s">
        <v>58</v>
      </c>
      <c r="C104" s="304" t="s">
        <v>59</v>
      </c>
      <c r="D104" s="298" t="s">
        <v>60</v>
      </c>
      <c r="E104" s="298" t="s">
        <v>61</v>
      </c>
      <c r="F104" s="298" t="s">
        <v>62</v>
      </c>
      <c r="G104" s="298" t="s">
        <v>63</v>
      </c>
      <c r="H104" s="298" t="s">
        <v>64</v>
      </c>
      <c r="I104" s="298" t="s">
        <v>65</v>
      </c>
      <c r="J104" s="298" t="s">
        <v>66</v>
      </c>
      <c r="P104" s="290" t="s">
        <v>5</v>
      </c>
      <c r="Q104" s="290" t="s">
        <v>41</v>
      </c>
      <c r="R104" s="296" t="s">
        <v>42</v>
      </c>
      <c r="S104" s="297"/>
      <c r="T104" s="296" t="s">
        <v>43</v>
      </c>
      <c r="U104" s="297"/>
      <c r="V104" s="204"/>
      <c r="W104" s="290" t="s">
        <v>5</v>
      </c>
      <c r="X104" s="290" t="s">
        <v>41</v>
      </c>
      <c r="Y104" s="296" t="s">
        <v>42</v>
      </c>
      <c r="Z104" s="297"/>
      <c r="AA104" s="296" t="s">
        <v>43</v>
      </c>
      <c r="AB104" s="297"/>
      <c r="AH104" s="173"/>
    </row>
    <row r="105" spans="2:34" ht="15.75" customHeight="1">
      <c r="B105" s="298"/>
      <c r="C105" s="305"/>
      <c r="D105" s="298"/>
      <c r="E105" s="298"/>
      <c r="F105" s="298"/>
      <c r="G105" s="298"/>
      <c r="H105" s="298"/>
      <c r="I105" s="298"/>
      <c r="J105" s="298"/>
      <c r="P105" s="291"/>
      <c r="Q105" s="291"/>
      <c r="R105" s="290" t="s">
        <v>44</v>
      </c>
      <c r="S105" s="290" t="s">
        <v>45</v>
      </c>
      <c r="T105" s="290" t="s">
        <v>67</v>
      </c>
      <c r="U105" s="290" t="s">
        <v>45</v>
      </c>
      <c r="V105" s="204"/>
      <c r="W105" s="291"/>
      <c r="X105" s="291"/>
      <c r="Y105" s="290" t="s">
        <v>44</v>
      </c>
      <c r="Z105" s="290" t="s">
        <v>45</v>
      </c>
      <c r="AA105" s="290" t="s">
        <v>44</v>
      </c>
      <c r="AB105" s="290" t="s">
        <v>45</v>
      </c>
      <c r="AH105" s="173"/>
    </row>
    <row r="106" spans="2:34" ht="15.75" customHeight="1">
      <c r="B106" s="298"/>
      <c r="C106" s="305"/>
      <c r="D106" s="298"/>
      <c r="E106" s="298"/>
      <c r="F106" s="298"/>
      <c r="G106" s="298"/>
      <c r="H106" s="298"/>
      <c r="I106" s="298"/>
      <c r="J106" s="298"/>
      <c r="P106" s="291"/>
      <c r="Q106" s="291"/>
      <c r="R106" s="291"/>
      <c r="S106" s="291"/>
      <c r="T106" s="291"/>
      <c r="U106" s="291"/>
      <c r="V106" s="204"/>
      <c r="W106" s="291"/>
      <c r="X106" s="291"/>
      <c r="Y106" s="291"/>
      <c r="Z106" s="291"/>
      <c r="AA106" s="291"/>
      <c r="AB106" s="291"/>
    </row>
    <row r="107" spans="2:34" ht="15.75" customHeight="1">
      <c r="B107" s="298"/>
      <c r="C107" s="305"/>
      <c r="D107" s="298"/>
      <c r="E107" s="298"/>
      <c r="F107" s="298"/>
      <c r="G107" s="298"/>
      <c r="H107" s="298"/>
      <c r="I107" s="298"/>
      <c r="J107" s="298"/>
      <c r="P107" s="291"/>
      <c r="Q107" s="291"/>
      <c r="R107" s="291"/>
      <c r="S107" s="291"/>
      <c r="T107" s="291"/>
      <c r="U107" s="291"/>
      <c r="V107" s="204"/>
      <c r="W107" s="291"/>
      <c r="X107" s="291"/>
      <c r="Y107" s="291"/>
      <c r="Z107" s="291"/>
      <c r="AA107" s="291"/>
      <c r="AB107" s="291"/>
    </row>
    <row r="108" spans="2:34" ht="15.75" customHeight="1">
      <c r="B108" s="298"/>
      <c r="C108" s="305"/>
      <c r="D108" s="298"/>
      <c r="E108" s="298"/>
      <c r="F108" s="298"/>
      <c r="G108" s="298"/>
      <c r="H108" s="298"/>
      <c r="I108" s="298"/>
      <c r="J108" s="298"/>
      <c r="P108" s="291"/>
      <c r="Q108" s="291"/>
      <c r="R108" s="291"/>
      <c r="S108" s="291"/>
      <c r="T108" s="291"/>
      <c r="U108" s="291"/>
      <c r="V108" s="204"/>
      <c r="W108" s="291"/>
      <c r="X108" s="291"/>
      <c r="Y108" s="291"/>
      <c r="Z108" s="291"/>
      <c r="AA108" s="291"/>
      <c r="AB108" s="291"/>
    </row>
    <row r="109" spans="2:34" ht="15.75" customHeight="1">
      <c r="B109" s="298"/>
      <c r="C109" s="305"/>
      <c r="D109" s="298"/>
      <c r="E109" s="298"/>
      <c r="F109" s="298"/>
      <c r="G109" s="298"/>
      <c r="H109" s="298"/>
      <c r="I109" s="298"/>
      <c r="J109" s="298"/>
      <c r="P109" s="292"/>
      <c r="Q109" s="292"/>
      <c r="R109" s="292"/>
      <c r="S109" s="292"/>
      <c r="T109" s="292"/>
      <c r="U109" s="292"/>
      <c r="V109" s="204"/>
      <c r="W109" s="292"/>
      <c r="X109" s="292"/>
      <c r="Y109" s="292"/>
      <c r="Z109" s="292"/>
      <c r="AA109" s="292"/>
      <c r="AB109" s="292"/>
    </row>
    <row r="110" spans="2:34" ht="15.75" customHeight="1">
      <c r="B110" s="298"/>
      <c r="C110" s="305"/>
      <c r="D110" s="298"/>
      <c r="E110" s="298"/>
      <c r="F110" s="298"/>
      <c r="G110" s="298"/>
      <c r="H110" s="298"/>
      <c r="I110" s="298"/>
      <c r="J110" s="298"/>
      <c r="P110" s="189">
        <v>3</v>
      </c>
      <c r="Q110" s="209">
        <v>0.125</v>
      </c>
      <c r="R110" s="189">
        <v>0</v>
      </c>
      <c r="S110" s="189" t="s">
        <v>47</v>
      </c>
      <c r="T110" s="189">
        <v>0</v>
      </c>
      <c r="U110" s="189" t="s">
        <v>47</v>
      </c>
      <c r="V110" s="204"/>
      <c r="W110" s="210">
        <v>4</v>
      </c>
      <c r="X110" s="209">
        <v>0.125</v>
      </c>
      <c r="Y110" s="189">
        <v>0</v>
      </c>
      <c r="Z110" s="189" t="s">
        <v>47</v>
      </c>
      <c r="AA110" s="189">
        <v>0</v>
      </c>
      <c r="AB110" s="189" t="s">
        <v>47</v>
      </c>
    </row>
    <row r="111" spans="2:34" ht="15.75" customHeight="1">
      <c r="B111" s="298"/>
      <c r="C111" s="306"/>
      <c r="D111" s="298"/>
      <c r="E111" s="298"/>
      <c r="F111" s="298"/>
      <c r="G111" s="298"/>
      <c r="H111" s="298"/>
      <c r="I111" s="298"/>
      <c r="J111" s="298"/>
      <c r="L111" s="173" t="s">
        <v>68</v>
      </c>
      <c r="M111" s="173" t="s">
        <v>17</v>
      </c>
      <c r="N111" s="173" t="s">
        <v>19</v>
      </c>
      <c r="O111" s="193"/>
      <c r="P111" s="189">
        <v>3</v>
      </c>
      <c r="Q111" s="209">
        <v>0.14583333333333301</v>
      </c>
      <c r="R111" s="189">
        <v>0</v>
      </c>
      <c r="S111" s="189" t="s">
        <v>47</v>
      </c>
      <c r="T111" s="189">
        <v>0</v>
      </c>
      <c r="U111" s="189" t="s">
        <v>47</v>
      </c>
      <c r="V111" s="204"/>
      <c r="W111" s="210">
        <v>4</v>
      </c>
      <c r="X111" s="209">
        <v>0.14583333333333301</v>
      </c>
      <c r="Y111" s="189">
        <v>0</v>
      </c>
      <c r="Z111" s="189" t="s">
        <v>47</v>
      </c>
      <c r="AA111" s="189">
        <v>0</v>
      </c>
      <c r="AB111" s="189" t="s">
        <v>47</v>
      </c>
      <c r="AH111" s="185"/>
    </row>
    <row r="112" spans="2:34" ht="15.75" customHeight="1">
      <c r="B112" s="185">
        <v>1</v>
      </c>
      <c r="C112" s="222" t="s">
        <v>166</v>
      </c>
      <c r="D112" s="173" t="s">
        <v>107</v>
      </c>
      <c r="E112" s="223">
        <v>55.656443000000003</v>
      </c>
      <c r="F112" s="223">
        <v>37.830987999999998</v>
      </c>
      <c r="G112" s="185">
        <v>0</v>
      </c>
      <c r="H112" s="224">
        <v>0</v>
      </c>
      <c r="I112" s="225"/>
      <c r="J112" s="185">
        <v>1</v>
      </c>
      <c r="L112" s="184">
        <v>1</v>
      </c>
      <c r="M112" s="222">
        <v>1</v>
      </c>
      <c r="N112" s="184">
        <v>0</v>
      </c>
      <c r="O112" s="193"/>
      <c r="P112" s="189">
        <v>3</v>
      </c>
      <c r="Q112" s="209">
        <v>0.16666666666666699</v>
      </c>
      <c r="R112" s="189">
        <v>0</v>
      </c>
      <c r="S112" s="189" t="s">
        <v>47</v>
      </c>
      <c r="T112" s="189">
        <v>0</v>
      </c>
      <c r="U112" s="189" t="s">
        <v>47</v>
      </c>
      <c r="V112" s="204"/>
      <c r="W112" s="210">
        <v>4</v>
      </c>
      <c r="X112" s="209">
        <v>0.16666666666666699</v>
      </c>
      <c r="Y112" s="189">
        <v>0</v>
      </c>
      <c r="Z112" s="189" t="s">
        <v>47</v>
      </c>
      <c r="AA112" s="189">
        <v>0</v>
      </c>
      <c r="AB112" s="189" t="s">
        <v>47</v>
      </c>
      <c r="AH112" s="185"/>
    </row>
    <row r="113" spans="2:34" ht="15.75" customHeight="1">
      <c r="B113" s="185">
        <v>2</v>
      </c>
      <c r="C113" s="222" t="s">
        <v>167</v>
      </c>
      <c r="D113" s="173" t="s">
        <v>107</v>
      </c>
      <c r="E113" s="223">
        <v>55.656950950032403</v>
      </c>
      <c r="F113" s="223">
        <v>37.835476516223203</v>
      </c>
      <c r="G113" s="185">
        <v>0</v>
      </c>
      <c r="H113" s="224">
        <v>0.40699999999999997</v>
      </c>
      <c r="I113" s="225">
        <v>0.40699999999999997</v>
      </c>
      <c r="J113" s="185">
        <v>2</v>
      </c>
      <c r="L113" s="184">
        <v>2</v>
      </c>
      <c r="M113" s="222">
        <v>2</v>
      </c>
      <c r="N113" s="222">
        <v>0</v>
      </c>
      <c r="O113" s="193"/>
      <c r="P113" s="189">
        <v>3</v>
      </c>
      <c r="Q113" s="209">
        <v>0.1875</v>
      </c>
      <c r="R113" s="189">
        <v>0</v>
      </c>
      <c r="S113" s="189" t="s">
        <v>47</v>
      </c>
      <c r="T113" s="189">
        <v>0</v>
      </c>
      <c r="U113" s="189" t="s">
        <v>47</v>
      </c>
      <c r="V113" s="204"/>
      <c r="W113" s="210">
        <v>4</v>
      </c>
      <c r="X113" s="209">
        <v>0.1875</v>
      </c>
      <c r="Y113" s="189">
        <v>0</v>
      </c>
      <c r="Z113" s="189" t="s">
        <v>47</v>
      </c>
      <c r="AA113" s="189">
        <v>0</v>
      </c>
      <c r="AB113" s="189" t="s">
        <v>47</v>
      </c>
      <c r="AH113" s="226"/>
    </row>
    <row r="114" spans="2:34" ht="15.75" customHeight="1">
      <c r="B114" s="185">
        <v>3</v>
      </c>
      <c r="C114" s="222" t="s">
        <v>167</v>
      </c>
      <c r="D114" s="173" t="s">
        <v>107</v>
      </c>
      <c r="E114" s="223">
        <v>55.657150376397801</v>
      </c>
      <c r="F114" s="223">
        <v>37.835167101760902</v>
      </c>
      <c r="G114" s="185">
        <v>0</v>
      </c>
      <c r="H114" s="224">
        <v>1.847</v>
      </c>
      <c r="I114" s="225">
        <v>1.44</v>
      </c>
      <c r="J114" s="185">
        <v>3</v>
      </c>
      <c r="L114" s="184">
        <v>3</v>
      </c>
      <c r="M114" s="222">
        <v>3</v>
      </c>
      <c r="N114" s="222">
        <v>0</v>
      </c>
      <c r="O114" s="193"/>
      <c r="P114" s="189">
        <v>3</v>
      </c>
      <c r="Q114" s="209">
        <v>0.20833333333333334</v>
      </c>
      <c r="R114" s="189">
        <v>0</v>
      </c>
      <c r="S114" s="189" t="s">
        <v>47</v>
      </c>
      <c r="T114" s="189">
        <v>0</v>
      </c>
      <c r="U114" s="189" t="s">
        <v>47</v>
      </c>
      <c r="V114" s="204"/>
      <c r="W114" s="210">
        <v>4</v>
      </c>
      <c r="X114" s="209">
        <v>0.20833333333333334</v>
      </c>
      <c r="Y114" s="189">
        <v>0</v>
      </c>
      <c r="Z114" s="189" t="s">
        <v>47</v>
      </c>
      <c r="AA114" s="189">
        <v>0</v>
      </c>
      <c r="AB114" s="189" t="s">
        <v>47</v>
      </c>
      <c r="AH114" s="226"/>
    </row>
    <row r="115" spans="2:34" ht="15.75" customHeight="1">
      <c r="B115" s="185">
        <v>4</v>
      </c>
      <c r="C115" s="222" t="s">
        <v>165</v>
      </c>
      <c r="D115" s="173" t="s">
        <v>107</v>
      </c>
      <c r="E115" s="223">
        <v>55.6571002128182</v>
      </c>
      <c r="F115" s="223">
        <v>37.829159589107299</v>
      </c>
      <c r="G115" s="185">
        <v>0</v>
      </c>
      <c r="H115" s="224">
        <v>2.2229999999999999</v>
      </c>
      <c r="I115" s="225">
        <v>0.37599999999999989</v>
      </c>
      <c r="J115" s="185">
        <v>4</v>
      </c>
      <c r="L115" s="184">
        <v>4</v>
      </c>
      <c r="M115" s="222">
        <v>4</v>
      </c>
      <c r="N115" s="222">
        <v>0</v>
      </c>
      <c r="O115" s="193"/>
      <c r="P115" s="189">
        <v>3</v>
      </c>
      <c r="Q115" s="209">
        <v>0.22916666666666666</v>
      </c>
      <c r="R115" s="189">
        <v>0</v>
      </c>
      <c r="S115" s="189" t="s">
        <v>47</v>
      </c>
      <c r="T115" s="189">
        <v>0</v>
      </c>
      <c r="U115" s="189" t="s">
        <v>47</v>
      </c>
      <c r="V115" s="204"/>
      <c r="W115" s="210">
        <v>4</v>
      </c>
      <c r="X115" s="209">
        <v>0.22916666666666666</v>
      </c>
      <c r="Y115" s="189">
        <v>0</v>
      </c>
      <c r="Z115" s="189" t="s">
        <v>47</v>
      </c>
      <c r="AA115" s="189">
        <v>0</v>
      </c>
      <c r="AB115" s="189" t="s">
        <v>47</v>
      </c>
      <c r="AH115" s="226"/>
    </row>
    <row r="116" spans="2:34" ht="15.75" customHeight="1">
      <c r="B116" s="185">
        <v>5</v>
      </c>
      <c r="C116" s="222" t="s">
        <v>164</v>
      </c>
      <c r="D116" s="173" t="s">
        <v>107</v>
      </c>
      <c r="E116" s="223">
        <v>55.657274123692297</v>
      </c>
      <c r="F116" s="223">
        <v>37.818249852820003</v>
      </c>
      <c r="G116" s="185">
        <v>0</v>
      </c>
      <c r="H116" s="224">
        <v>2.9049999999999998</v>
      </c>
      <c r="I116" s="225">
        <v>0.68200000000000005</v>
      </c>
      <c r="J116" s="185">
        <v>5</v>
      </c>
      <c r="L116" s="184">
        <v>5</v>
      </c>
      <c r="M116" s="222">
        <v>5</v>
      </c>
      <c r="N116" s="222">
        <v>0</v>
      </c>
      <c r="O116" s="193"/>
      <c r="P116" s="189">
        <v>3</v>
      </c>
      <c r="Q116" s="209">
        <v>0.25</v>
      </c>
      <c r="R116" s="189">
        <v>0</v>
      </c>
      <c r="S116" s="189" t="s">
        <v>47</v>
      </c>
      <c r="T116" s="189">
        <v>0</v>
      </c>
      <c r="U116" s="189" t="s">
        <v>47</v>
      </c>
      <c r="V116" s="204"/>
      <c r="W116" s="210">
        <v>4</v>
      </c>
      <c r="X116" s="209">
        <v>0.25</v>
      </c>
      <c r="Y116" s="189">
        <v>0</v>
      </c>
      <c r="Z116" s="189" t="s">
        <v>47</v>
      </c>
      <c r="AA116" s="189">
        <v>0</v>
      </c>
      <c r="AB116" s="189" t="s">
        <v>47</v>
      </c>
      <c r="AH116" s="226"/>
    </row>
    <row r="117" spans="2:34" ht="15.75" customHeight="1">
      <c r="B117" s="185">
        <v>6</v>
      </c>
      <c r="C117" s="222" t="s">
        <v>173</v>
      </c>
      <c r="D117" s="173" t="s">
        <v>107</v>
      </c>
      <c r="E117" s="223">
        <v>55.657437739341603</v>
      </c>
      <c r="F117" s="223">
        <v>37.809118610586602</v>
      </c>
      <c r="G117" s="185">
        <v>0</v>
      </c>
      <c r="H117" s="224">
        <v>3.4769999999999994</v>
      </c>
      <c r="I117" s="225">
        <v>0.57199999999999984</v>
      </c>
      <c r="J117" s="185">
        <v>6</v>
      </c>
      <c r="L117" s="184">
        <v>6</v>
      </c>
      <c r="M117" s="222">
        <v>6</v>
      </c>
      <c r="N117" s="222">
        <v>0</v>
      </c>
      <c r="O117" s="193"/>
      <c r="P117" s="189">
        <v>3</v>
      </c>
      <c r="Q117" s="209">
        <v>0.27083333333333331</v>
      </c>
      <c r="R117" s="189">
        <v>1</v>
      </c>
      <c r="S117" s="189" t="s">
        <v>53</v>
      </c>
      <c r="T117" s="189">
        <v>1</v>
      </c>
      <c r="U117" s="189" t="s">
        <v>53</v>
      </c>
      <c r="V117" s="204"/>
      <c r="W117" s="210">
        <v>4</v>
      </c>
      <c r="X117" s="209">
        <v>0.27083333333333331</v>
      </c>
      <c r="Y117" s="189">
        <v>1</v>
      </c>
      <c r="Z117" s="189" t="s">
        <v>51</v>
      </c>
      <c r="AA117" s="189">
        <v>1</v>
      </c>
      <c r="AB117" s="189" t="s">
        <v>51</v>
      </c>
      <c r="AH117" s="226"/>
    </row>
    <row r="118" spans="2:34" ht="15.75" customHeight="1">
      <c r="B118" s="185">
        <v>7</v>
      </c>
      <c r="C118" s="222" t="s">
        <v>174</v>
      </c>
      <c r="D118" s="173" t="s">
        <v>107</v>
      </c>
      <c r="E118" s="223">
        <v>55.657550375736498</v>
      </c>
      <c r="F118" s="223">
        <v>37.799932729237</v>
      </c>
      <c r="G118" s="185">
        <v>0</v>
      </c>
      <c r="H118" s="224">
        <v>4.0509999999999993</v>
      </c>
      <c r="I118" s="225">
        <v>0.57399999999999984</v>
      </c>
      <c r="J118" s="185">
        <v>7</v>
      </c>
      <c r="L118" s="184">
        <v>7</v>
      </c>
      <c r="M118" s="222">
        <v>7</v>
      </c>
      <c r="N118" s="222">
        <v>0</v>
      </c>
      <c r="O118" s="193"/>
      <c r="P118" s="189">
        <v>3</v>
      </c>
      <c r="Q118" s="209">
        <v>0.29166666666666669</v>
      </c>
      <c r="R118" s="189">
        <v>2</v>
      </c>
      <c r="S118" s="189" t="s">
        <v>53</v>
      </c>
      <c r="T118" s="189">
        <v>2</v>
      </c>
      <c r="U118" s="189" t="s">
        <v>53</v>
      </c>
      <c r="V118" s="204"/>
      <c r="W118" s="210">
        <v>4</v>
      </c>
      <c r="X118" s="209">
        <v>0.29166666666666669</v>
      </c>
      <c r="Y118" s="189">
        <v>1</v>
      </c>
      <c r="Z118" s="189" t="s">
        <v>51</v>
      </c>
      <c r="AA118" s="189">
        <v>1</v>
      </c>
      <c r="AB118" s="189" t="s">
        <v>51</v>
      </c>
      <c r="AH118" s="226"/>
    </row>
    <row r="119" spans="2:34" ht="15.75" customHeight="1">
      <c r="B119" s="185">
        <v>8</v>
      </c>
      <c r="C119" s="222" t="s">
        <v>175</v>
      </c>
      <c r="D119" s="173" t="s">
        <v>107</v>
      </c>
      <c r="E119" s="223">
        <v>55.657552326101403</v>
      </c>
      <c r="F119" s="223">
        <v>37.792371605958103</v>
      </c>
      <c r="G119" s="185">
        <v>0</v>
      </c>
      <c r="H119" s="224">
        <v>4.5239999999999991</v>
      </c>
      <c r="I119" s="225">
        <v>0.47299999999999986</v>
      </c>
      <c r="J119" s="185">
        <v>8</v>
      </c>
      <c r="L119" s="184">
        <v>8</v>
      </c>
      <c r="M119" s="222">
        <v>8</v>
      </c>
      <c r="N119" s="222">
        <v>0</v>
      </c>
      <c r="O119" s="193"/>
      <c r="P119" s="189">
        <v>3</v>
      </c>
      <c r="Q119" s="209">
        <v>0.3125</v>
      </c>
      <c r="R119" s="189">
        <v>1</v>
      </c>
      <c r="S119" s="189" t="s">
        <v>53</v>
      </c>
      <c r="T119" s="189">
        <v>1</v>
      </c>
      <c r="U119" s="189" t="s">
        <v>53</v>
      </c>
      <c r="V119" s="204"/>
      <c r="W119" s="210">
        <v>4</v>
      </c>
      <c r="X119" s="209">
        <v>0.3125</v>
      </c>
      <c r="Y119" s="189">
        <v>1</v>
      </c>
      <c r="Z119" s="189" t="s">
        <v>51</v>
      </c>
      <c r="AA119" s="189">
        <v>1</v>
      </c>
      <c r="AB119" s="189" t="s">
        <v>51</v>
      </c>
      <c r="AH119" s="226"/>
    </row>
    <row r="120" spans="2:34" ht="15.75" customHeight="1">
      <c r="B120" s="185">
        <v>9</v>
      </c>
      <c r="C120" s="222" t="s">
        <v>176</v>
      </c>
      <c r="D120" s="173" t="s">
        <v>177</v>
      </c>
      <c r="E120" s="223">
        <v>55.6606473810305</v>
      </c>
      <c r="F120" s="223">
        <v>37.778915810339598</v>
      </c>
      <c r="G120" s="185">
        <v>0</v>
      </c>
      <c r="H120" s="224">
        <v>5.4519999999999991</v>
      </c>
      <c r="I120" s="225">
        <v>0.92799999999999994</v>
      </c>
      <c r="J120" s="185">
        <v>9</v>
      </c>
      <c r="L120" s="184">
        <v>9</v>
      </c>
      <c r="M120" s="222">
        <v>9</v>
      </c>
      <c r="N120" s="222">
        <v>0</v>
      </c>
      <c r="O120" s="193"/>
      <c r="P120" s="189">
        <v>3</v>
      </c>
      <c r="Q120" s="209">
        <v>0.33333333333333331</v>
      </c>
      <c r="R120" s="189">
        <v>2</v>
      </c>
      <c r="S120" s="189" t="s">
        <v>53</v>
      </c>
      <c r="T120" s="189">
        <v>2</v>
      </c>
      <c r="U120" s="189" t="s">
        <v>53</v>
      </c>
      <c r="V120" s="204"/>
      <c r="W120" s="210">
        <v>4</v>
      </c>
      <c r="X120" s="209">
        <v>0.33333333333333331</v>
      </c>
      <c r="Y120" s="189">
        <v>1</v>
      </c>
      <c r="Z120" s="189" t="s">
        <v>51</v>
      </c>
      <c r="AA120" s="189">
        <v>1</v>
      </c>
      <c r="AB120" s="189" t="s">
        <v>51</v>
      </c>
      <c r="AH120" s="226"/>
    </row>
    <row r="121" spans="2:34" ht="15.75" customHeight="1">
      <c r="B121" s="185">
        <v>10</v>
      </c>
      <c r="C121" s="222" t="s">
        <v>178</v>
      </c>
      <c r="D121" s="173" t="s">
        <v>177</v>
      </c>
      <c r="E121" s="223">
        <v>55.662457988703203</v>
      </c>
      <c r="F121" s="223">
        <v>37.773138746413302</v>
      </c>
      <c r="G121" s="185">
        <v>0</v>
      </c>
      <c r="H121" s="224">
        <v>5.8739999999999988</v>
      </c>
      <c r="I121" s="225">
        <v>0.42199999999999971</v>
      </c>
      <c r="J121" s="185">
        <v>10</v>
      </c>
      <c r="L121" s="184">
        <v>10</v>
      </c>
      <c r="M121" s="222">
        <v>10</v>
      </c>
      <c r="N121" s="222">
        <v>0</v>
      </c>
      <c r="O121" s="193"/>
      <c r="P121" s="189">
        <v>3</v>
      </c>
      <c r="Q121" s="209">
        <v>0.35416666666666669</v>
      </c>
      <c r="R121" s="189">
        <v>1</v>
      </c>
      <c r="S121" s="189" t="s">
        <v>53</v>
      </c>
      <c r="T121" s="189">
        <v>1</v>
      </c>
      <c r="U121" s="189" t="s">
        <v>53</v>
      </c>
      <c r="V121" s="204"/>
      <c r="W121" s="210">
        <v>4</v>
      </c>
      <c r="X121" s="209">
        <v>0.35416666666666669</v>
      </c>
      <c r="Y121" s="189">
        <v>1</v>
      </c>
      <c r="Z121" s="189" t="s">
        <v>51</v>
      </c>
      <c r="AA121" s="189">
        <v>1</v>
      </c>
      <c r="AB121" s="189" t="s">
        <v>51</v>
      </c>
      <c r="AH121" s="226"/>
    </row>
    <row r="122" spans="2:34" ht="15.75" customHeight="1">
      <c r="B122" s="185">
        <v>11</v>
      </c>
      <c r="C122" s="222" t="s">
        <v>179</v>
      </c>
      <c r="D122" s="173" t="s">
        <v>177</v>
      </c>
      <c r="E122" s="223">
        <v>55.664522997038802</v>
      </c>
      <c r="F122" s="223">
        <v>37.770696996263503</v>
      </c>
      <c r="G122" s="185">
        <v>0</v>
      </c>
      <c r="H122" s="224">
        <v>6.1489999999999991</v>
      </c>
      <c r="I122" s="225">
        <v>0.27500000000000036</v>
      </c>
      <c r="J122" s="185">
        <v>11</v>
      </c>
      <c r="L122" s="184">
        <v>11</v>
      </c>
      <c r="M122" s="222">
        <v>11</v>
      </c>
      <c r="N122" s="222">
        <v>0</v>
      </c>
      <c r="O122" s="193"/>
      <c r="P122" s="189">
        <v>3</v>
      </c>
      <c r="Q122" s="209">
        <v>0.375</v>
      </c>
      <c r="R122" s="189">
        <v>2</v>
      </c>
      <c r="S122" s="189" t="s">
        <v>53</v>
      </c>
      <c r="T122" s="189">
        <v>2</v>
      </c>
      <c r="U122" s="189" t="s">
        <v>53</v>
      </c>
      <c r="V122" s="204"/>
      <c r="W122" s="210">
        <v>4</v>
      </c>
      <c r="X122" s="209">
        <v>0.375</v>
      </c>
      <c r="Y122" s="189">
        <v>1</v>
      </c>
      <c r="Z122" s="189" t="s">
        <v>51</v>
      </c>
      <c r="AA122" s="189">
        <v>1</v>
      </c>
      <c r="AB122" s="189" t="s">
        <v>51</v>
      </c>
      <c r="AH122" s="226"/>
    </row>
    <row r="123" spans="2:34" ht="15.75" customHeight="1">
      <c r="B123" s="185">
        <v>12</v>
      </c>
      <c r="C123" s="222" t="s">
        <v>116</v>
      </c>
      <c r="D123" s="173" t="s">
        <v>99</v>
      </c>
      <c r="E123" s="223">
        <v>55.665703932319701</v>
      </c>
      <c r="F123" s="223">
        <v>37.766705434089801</v>
      </c>
      <c r="G123" s="185">
        <v>0</v>
      </c>
      <c r="H123" s="224">
        <f>H122+I123</f>
        <v>6.5069999999999988</v>
      </c>
      <c r="I123" s="225">
        <f>0.18+0.178</f>
        <v>0.35799999999999998</v>
      </c>
      <c r="J123" s="185">
        <v>12</v>
      </c>
      <c r="L123" s="184">
        <v>12</v>
      </c>
      <c r="M123" s="222">
        <v>12</v>
      </c>
      <c r="N123" s="222">
        <v>0</v>
      </c>
      <c r="O123" s="193"/>
      <c r="P123" s="189">
        <v>3</v>
      </c>
      <c r="Q123" s="209">
        <v>0.39583333333333331</v>
      </c>
      <c r="R123" s="189">
        <v>1</v>
      </c>
      <c r="S123" s="189" t="s">
        <v>51</v>
      </c>
      <c r="T123" s="189">
        <v>1</v>
      </c>
      <c r="U123" s="189" t="s">
        <v>51</v>
      </c>
      <c r="V123" s="204"/>
      <c r="W123" s="210">
        <v>4</v>
      </c>
      <c r="X123" s="209">
        <v>0.39583333333333331</v>
      </c>
      <c r="Y123" s="189">
        <v>1</v>
      </c>
      <c r="Z123" s="189" t="s">
        <v>51</v>
      </c>
      <c r="AA123" s="189">
        <v>1</v>
      </c>
      <c r="AB123" s="189" t="s">
        <v>51</v>
      </c>
      <c r="AH123" s="226"/>
    </row>
    <row r="124" spans="2:34" ht="15.75" customHeight="1">
      <c r="B124" s="185">
        <v>13</v>
      </c>
      <c r="C124" s="222" t="s">
        <v>104</v>
      </c>
      <c r="D124" s="173" t="s">
        <v>99</v>
      </c>
      <c r="E124" s="223">
        <v>55.663504660998498</v>
      </c>
      <c r="F124" s="223">
        <v>37.760948756124002</v>
      </c>
      <c r="G124" s="185">
        <v>0</v>
      </c>
      <c r="H124" s="224">
        <f>H123+I124</f>
        <v>6.9619999999999989</v>
      </c>
      <c r="I124" s="225">
        <f>0.633-0.178</f>
        <v>0.45500000000000002</v>
      </c>
      <c r="J124" s="185">
        <v>13</v>
      </c>
      <c r="L124" s="184">
        <v>13</v>
      </c>
      <c r="M124" s="222">
        <v>13</v>
      </c>
      <c r="N124" s="222">
        <v>0</v>
      </c>
      <c r="O124" s="193"/>
      <c r="P124" s="189">
        <v>3</v>
      </c>
      <c r="Q124" s="209">
        <v>0.41666666666666669</v>
      </c>
      <c r="R124" s="189">
        <v>1</v>
      </c>
      <c r="S124" s="189" t="s">
        <v>51</v>
      </c>
      <c r="T124" s="189">
        <v>1</v>
      </c>
      <c r="U124" s="189" t="s">
        <v>51</v>
      </c>
      <c r="V124" s="204"/>
      <c r="W124" s="210">
        <v>4</v>
      </c>
      <c r="X124" s="209">
        <v>0.41666666666666669</v>
      </c>
      <c r="Y124" s="189">
        <v>1</v>
      </c>
      <c r="Z124" s="189" t="s">
        <v>51</v>
      </c>
      <c r="AA124" s="189">
        <v>1</v>
      </c>
      <c r="AB124" s="189" t="s">
        <v>51</v>
      </c>
      <c r="AH124" s="226"/>
    </row>
    <row r="125" spans="2:34" ht="15.75" customHeight="1">
      <c r="B125" s="185">
        <v>14</v>
      </c>
      <c r="C125" s="222" t="s">
        <v>103</v>
      </c>
      <c r="D125" s="173" t="s">
        <v>99</v>
      </c>
      <c r="E125" s="223">
        <v>55.6631744789725</v>
      </c>
      <c r="F125" s="223">
        <v>37.757524677729101</v>
      </c>
      <c r="G125" s="185">
        <v>0</v>
      </c>
      <c r="H125" s="224">
        <f>H124+I125</f>
        <v>7.2369999999999992</v>
      </c>
      <c r="I125" s="225">
        <v>0.27500000000000036</v>
      </c>
      <c r="J125" s="185">
        <v>14</v>
      </c>
      <c r="L125" s="184">
        <v>14</v>
      </c>
      <c r="M125" s="222">
        <v>14</v>
      </c>
      <c r="N125" s="222">
        <v>0</v>
      </c>
      <c r="O125" s="193"/>
      <c r="P125" s="189">
        <v>3</v>
      </c>
      <c r="Q125" s="209">
        <v>0.4375</v>
      </c>
      <c r="R125" s="189">
        <v>1</v>
      </c>
      <c r="S125" s="189" t="s">
        <v>51</v>
      </c>
      <c r="T125" s="189">
        <v>1</v>
      </c>
      <c r="U125" s="189" t="s">
        <v>51</v>
      </c>
      <c r="V125" s="204"/>
      <c r="W125" s="210">
        <v>4</v>
      </c>
      <c r="X125" s="209">
        <v>0.4375</v>
      </c>
      <c r="Y125" s="189">
        <v>1</v>
      </c>
      <c r="Z125" s="189" t="s">
        <v>51</v>
      </c>
      <c r="AA125" s="189">
        <v>1</v>
      </c>
      <c r="AB125" s="189" t="s">
        <v>51</v>
      </c>
      <c r="AH125" s="226"/>
    </row>
    <row r="126" spans="2:34" ht="15.75" customHeight="1">
      <c r="B126" s="185">
        <v>15</v>
      </c>
      <c r="C126" s="222" t="s">
        <v>118</v>
      </c>
      <c r="D126" s="173" t="s">
        <v>99</v>
      </c>
      <c r="E126" s="223">
        <v>55.662094149011303</v>
      </c>
      <c r="F126" s="223">
        <v>37.752975640875299</v>
      </c>
      <c r="G126" s="185">
        <v>0</v>
      </c>
      <c r="H126" s="224">
        <v>7.5699999999999994</v>
      </c>
      <c r="I126" s="225">
        <v>0.33300000000000018</v>
      </c>
      <c r="J126" s="185">
        <v>15</v>
      </c>
      <c r="L126" s="184">
        <v>15</v>
      </c>
      <c r="M126" s="222">
        <v>15</v>
      </c>
      <c r="N126" s="222">
        <v>0</v>
      </c>
      <c r="O126" s="193"/>
      <c r="P126" s="189">
        <v>3</v>
      </c>
      <c r="Q126" s="209">
        <v>0.45833333333333298</v>
      </c>
      <c r="R126" s="189">
        <v>1</v>
      </c>
      <c r="S126" s="189" t="s">
        <v>51</v>
      </c>
      <c r="T126" s="189">
        <v>1</v>
      </c>
      <c r="U126" s="189" t="s">
        <v>51</v>
      </c>
      <c r="V126" s="204"/>
      <c r="W126" s="210">
        <v>4</v>
      </c>
      <c r="X126" s="209">
        <v>0.45833333333333298</v>
      </c>
      <c r="Y126" s="189">
        <v>1</v>
      </c>
      <c r="Z126" s="189" t="s">
        <v>51</v>
      </c>
      <c r="AA126" s="189">
        <v>1</v>
      </c>
      <c r="AB126" s="189" t="s">
        <v>51</v>
      </c>
      <c r="AH126" s="226"/>
    </row>
    <row r="127" spans="2:34" ht="15.75" customHeight="1">
      <c r="B127" s="185">
        <v>16</v>
      </c>
      <c r="C127" s="222" t="s">
        <v>101</v>
      </c>
      <c r="D127" s="173" t="s">
        <v>99</v>
      </c>
      <c r="E127" s="223">
        <v>55.659972746875098</v>
      </c>
      <c r="F127" s="223">
        <v>37.751769301505398</v>
      </c>
      <c r="G127" s="185">
        <v>0</v>
      </c>
      <c r="H127" s="224">
        <v>7.8489999999999993</v>
      </c>
      <c r="I127" s="225">
        <v>0.27899999999999991</v>
      </c>
      <c r="J127" s="185">
        <v>16</v>
      </c>
      <c r="L127" s="184">
        <v>16</v>
      </c>
      <c r="M127" s="222">
        <v>16</v>
      </c>
      <c r="N127" s="222">
        <v>0</v>
      </c>
      <c r="O127" s="193"/>
      <c r="P127" s="189">
        <v>3</v>
      </c>
      <c r="Q127" s="209">
        <v>0.47916666666666702</v>
      </c>
      <c r="R127" s="189">
        <v>1</v>
      </c>
      <c r="S127" s="189" t="s">
        <v>51</v>
      </c>
      <c r="T127" s="189">
        <v>1</v>
      </c>
      <c r="U127" s="189" t="s">
        <v>51</v>
      </c>
      <c r="V127" s="204"/>
      <c r="W127" s="210">
        <v>4</v>
      </c>
      <c r="X127" s="209">
        <v>0.47916666666666702</v>
      </c>
      <c r="Y127" s="189">
        <v>1</v>
      </c>
      <c r="Z127" s="189" t="s">
        <v>51</v>
      </c>
      <c r="AA127" s="189">
        <v>1</v>
      </c>
      <c r="AB127" s="189" t="s">
        <v>51</v>
      </c>
      <c r="AH127" s="226"/>
    </row>
    <row r="128" spans="2:34" ht="15.75" customHeight="1">
      <c r="B128" s="185">
        <v>17</v>
      </c>
      <c r="C128" s="222" t="s">
        <v>101</v>
      </c>
      <c r="D128" s="173" t="s">
        <v>99</v>
      </c>
      <c r="E128" s="223">
        <v>55.6592353396628</v>
      </c>
      <c r="F128" s="223">
        <v>37.7504495632691</v>
      </c>
      <c r="G128" s="185">
        <v>0</v>
      </c>
      <c r="H128" s="224">
        <v>8.1239999999999988</v>
      </c>
      <c r="I128" s="225">
        <v>0.27500000000000036</v>
      </c>
      <c r="J128" s="185">
        <v>17</v>
      </c>
      <c r="L128" s="184">
        <v>17</v>
      </c>
      <c r="M128" s="222">
        <v>17</v>
      </c>
      <c r="N128" s="222">
        <v>0</v>
      </c>
      <c r="O128" s="193"/>
      <c r="P128" s="189">
        <v>3</v>
      </c>
      <c r="Q128" s="209">
        <v>0.5</v>
      </c>
      <c r="R128" s="189">
        <v>1</v>
      </c>
      <c r="S128" s="189" t="s">
        <v>51</v>
      </c>
      <c r="T128" s="189">
        <v>1</v>
      </c>
      <c r="U128" s="189" t="s">
        <v>51</v>
      </c>
      <c r="V128" s="204"/>
      <c r="W128" s="210">
        <v>4</v>
      </c>
      <c r="X128" s="209">
        <v>0.5</v>
      </c>
      <c r="Y128" s="189">
        <v>1</v>
      </c>
      <c r="Z128" s="189" t="s">
        <v>51</v>
      </c>
      <c r="AA128" s="189">
        <v>1</v>
      </c>
      <c r="AB128" s="189" t="s">
        <v>51</v>
      </c>
      <c r="AH128" s="226"/>
    </row>
    <row r="129" spans="2:34" ht="15.75" customHeight="1">
      <c r="B129" s="185">
        <v>18</v>
      </c>
      <c r="C129" s="222" t="s">
        <v>100</v>
      </c>
      <c r="D129" s="173" t="s">
        <v>99</v>
      </c>
      <c r="E129" s="223">
        <v>55.658082576531299</v>
      </c>
      <c r="F129" s="223">
        <v>37.746769537122397</v>
      </c>
      <c r="G129" s="185">
        <v>0</v>
      </c>
      <c r="H129" s="224">
        <v>8.4499999999999993</v>
      </c>
      <c r="I129" s="225">
        <v>0.32599999999999962</v>
      </c>
      <c r="J129" s="185">
        <v>18</v>
      </c>
      <c r="L129" s="184">
        <v>18</v>
      </c>
      <c r="M129" s="222">
        <v>18</v>
      </c>
      <c r="N129" s="222">
        <v>0</v>
      </c>
      <c r="O129" s="193"/>
      <c r="P129" s="189">
        <v>3</v>
      </c>
      <c r="Q129" s="209">
        <v>0.52083333333333337</v>
      </c>
      <c r="R129" s="189">
        <v>1</v>
      </c>
      <c r="S129" s="189" t="s">
        <v>51</v>
      </c>
      <c r="T129" s="189">
        <v>1</v>
      </c>
      <c r="U129" s="189" t="s">
        <v>51</v>
      </c>
      <c r="V129" s="204"/>
      <c r="W129" s="210">
        <v>4</v>
      </c>
      <c r="X129" s="209">
        <v>0.52083333333333337</v>
      </c>
      <c r="Y129" s="189">
        <v>1</v>
      </c>
      <c r="Z129" s="189" t="s">
        <v>51</v>
      </c>
      <c r="AA129" s="189">
        <v>1</v>
      </c>
      <c r="AB129" s="189" t="s">
        <v>51</v>
      </c>
      <c r="AH129" s="226"/>
    </row>
    <row r="130" spans="2:34" ht="15.75" customHeight="1">
      <c r="B130" s="185">
        <v>19</v>
      </c>
      <c r="C130" s="222" t="s">
        <v>119</v>
      </c>
      <c r="D130" s="173" t="s">
        <v>99</v>
      </c>
      <c r="E130" s="223">
        <v>55.656568343761101</v>
      </c>
      <c r="F130" s="223">
        <v>37.742622016014501</v>
      </c>
      <c r="G130" s="185">
        <v>0</v>
      </c>
      <c r="H130" s="224">
        <v>8.9439999999999991</v>
      </c>
      <c r="I130" s="225">
        <v>0.49399999999999977</v>
      </c>
      <c r="J130" s="185">
        <v>19</v>
      </c>
      <c r="L130" s="184">
        <v>19</v>
      </c>
      <c r="M130" s="222">
        <v>19</v>
      </c>
      <c r="N130" s="222">
        <v>0</v>
      </c>
      <c r="O130" s="193" t="s">
        <v>79</v>
      </c>
      <c r="P130" s="189">
        <v>3</v>
      </c>
      <c r="Q130" s="209">
        <v>0.54166666666666663</v>
      </c>
      <c r="R130" s="189">
        <v>1</v>
      </c>
      <c r="S130" s="189" t="s">
        <v>51</v>
      </c>
      <c r="T130" s="189">
        <v>1</v>
      </c>
      <c r="U130" s="189" t="s">
        <v>51</v>
      </c>
      <c r="V130" s="204"/>
      <c r="W130" s="210">
        <v>4</v>
      </c>
      <c r="X130" s="209">
        <v>0.54166666666666663</v>
      </c>
      <c r="Y130" s="189">
        <v>1</v>
      </c>
      <c r="Z130" s="189" t="s">
        <v>51</v>
      </c>
      <c r="AA130" s="189">
        <v>1</v>
      </c>
      <c r="AB130" s="189" t="s">
        <v>51</v>
      </c>
      <c r="AH130" s="226"/>
    </row>
    <row r="131" spans="2:34" ht="15.75" customHeight="1">
      <c r="B131" s="185">
        <v>20</v>
      </c>
      <c r="C131" s="222" t="s">
        <v>98</v>
      </c>
      <c r="D131" s="173" t="s">
        <v>96</v>
      </c>
      <c r="E131" s="223">
        <v>55.655246345441697</v>
      </c>
      <c r="F131" s="223">
        <v>37.741510528778498</v>
      </c>
      <c r="G131" s="185">
        <v>0</v>
      </c>
      <c r="H131" s="224">
        <v>9.1379999999999981</v>
      </c>
      <c r="I131" s="225">
        <v>0.19399999999999995</v>
      </c>
      <c r="J131" s="185">
        <v>20</v>
      </c>
      <c r="L131" s="184">
        <v>20</v>
      </c>
      <c r="M131" s="222">
        <v>20</v>
      </c>
      <c r="N131" s="222">
        <v>0</v>
      </c>
      <c r="O131" s="193"/>
      <c r="P131" s="189">
        <v>3</v>
      </c>
      <c r="Q131" s="209">
        <v>0.5625</v>
      </c>
      <c r="R131" s="189">
        <v>1</v>
      </c>
      <c r="S131" s="189" t="s">
        <v>51</v>
      </c>
      <c r="T131" s="189">
        <v>1</v>
      </c>
      <c r="U131" s="189" t="s">
        <v>51</v>
      </c>
      <c r="V131" s="204"/>
      <c r="W131" s="210">
        <v>4</v>
      </c>
      <c r="X131" s="209">
        <v>0.5625</v>
      </c>
      <c r="Y131" s="189">
        <v>1</v>
      </c>
      <c r="Z131" s="189" t="s">
        <v>51</v>
      </c>
      <c r="AA131" s="189">
        <v>1</v>
      </c>
      <c r="AB131" s="189" t="s">
        <v>51</v>
      </c>
      <c r="AH131" s="226"/>
    </row>
    <row r="132" spans="2:34" ht="15.75" customHeight="1">
      <c r="B132" s="185">
        <v>21</v>
      </c>
      <c r="C132" s="222" t="s">
        <v>180</v>
      </c>
      <c r="D132" s="173" t="s">
        <v>96</v>
      </c>
      <c r="E132" s="223">
        <v>55.651184794620299</v>
      </c>
      <c r="F132" s="223">
        <v>37.7430546447181</v>
      </c>
      <c r="G132" s="185">
        <v>0</v>
      </c>
      <c r="H132" s="224">
        <v>9.6129999999999978</v>
      </c>
      <c r="I132" s="225">
        <v>0.47500000000000009</v>
      </c>
      <c r="J132" s="185">
        <v>21</v>
      </c>
      <c r="L132" s="184">
        <v>21</v>
      </c>
      <c r="M132" s="222">
        <v>21</v>
      </c>
      <c r="N132" s="222">
        <v>0</v>
      </c>
      <c r="O132" s="193"/>
      <c r="P132" s="189">
        <v>3</v>
      </c>
      <c r="Q132" s="209">
        <v>0.58333333333333337</v>
      </c>
      <c r="R132" s="189">
        <v>1</v>
      </c>
      <c r="S132" s="189" t="s">
        <v>51</v>
      </c>
      <c r="T132" s="189">
        <v>1</v>
      </c>
      <c r="U132" s="189" t="s">
        <v>51</v>
      </c>
      <c r="V132" s="204"/>
      <c r="W132" s="210">
        <v>4</v>
      </c>
      <c r="X132" s="209">
        <v>0.58333333333333337</v>
      </c>
      <c r="Y132" s="189">
        <v>1</v>
      </c>
      <c r="Z132" s="189" t="s">
        <v>51</v>
      </c>
      <c r="AA132" s="189">
        <v>1</v>
      </c>
      <c r="AB132" s="189" t="s">
        <v>51</v>
      </c>
      <c r="AH132" s="226"/>
    </row>
    <row r="133" spans="2:34" ht="15.75" customHeight="1">
      <c r="B133" s="185">
        <v>22</v>
      </c>
      <c r="C133" s="222" t="s">
        <v>95</v>
      </c>
      <c r="D133" s="173" t="s">
        <v>96</v>
      </c>
      <c r="E133" s="223">
        <v>55.649255982583902</v>
      </c>
      <c r="F133" s="223">
        <v>37.745372324747301</v>
      </c>
      <c r="G133" s="185">
        <v>0</v>
      </c>
      <c r="H133" s="224">
        <v>9.8409999999999975</v>
      </c>
      <c r="I133" s="225">
        <v>0.22799999999999976</v>
      </c>
      <c r="J133" s="185">
        <v>22</v>
      </c>
      <c r="L133" s="184">
        <v>22</v>
      </c>
      <c r="M133" s="222">
        <v>22</v>
      </c>
      <c r="N133" s="222">
        <v>0</v>
      </c>
      <c r="O133" s="193"/>
      <c r="P133" s="189">
        <v>3</v>
      </c>
      <c r="Q133" s="209">
        <v>0.60416666666666663</v>
      </c>
      <c r="R133" s="189">
        <v>1</v>
      </c>
      <c r="S133" s="189" t="s">
        <v>51</v>
      </c>
      <c r="T133" s="189">
        <v>1</v>
      </c>
      <c r="U133" s="189" t="s">
        <v>51</v>
      </c>
      <c r="V133" s="204"/>
      <c r="W133" s="210">
        <v>4</v>
      </c>
      <c r="X133" s="209">
        <v>0.60416666666666663</v>
      </c>
      <c r="Y133" s="189">
        <v>1</v>
      </c>
      <c r="Z133" s="189" t="s">
        <v>51</v>
      </c>
      <c r="AA133" s="189">
        <v>1</v>
      </c>
      <c r="AB133" s="189" t="s">
        <v>51</v>
      </c>
      <c r="AH133" s="226"/>
    </row>
    <row r="134" spans="2:34" ht="15.75" customHeight="1">
      <c r="B134" s="185">
        <v>23</v>
      </c>
      <c r="C134" s="222" t="s">
        <v>93</v>
      </c>
      <c r="D134" s="173" t="s">
        <v>91</v>
      </c>
      <c r="E134" s="223">
        <v>55.6326396562729</v>
      </c>
      <c r="F134" s="223">
        <v>37.750357912159799</v>
      </c>
      <c r="G134" s="185">
        <v>0</v>
      </c>
      <c r="H134" s="224">
        <v>11.813999999999998</v>
      </c>
      <c r="I134" s="225">
        <v>1.9730000000000008</v>
      </c>
      <c r="J134" s="185">
        <v>23</v>
      </c>
      <c r="L134" s="184">
        <v>23</v>
      </c>
      <c r="M134" s="222">
        <v>23</v>
      </c>
      <c r="N134" s="222">
        <v>0</v>
      </c>
      <c r="O134" s="193"/>
      <c r="P134" s="189">
        <v>3</v>
      </c>
      <c r="Q134" s="209">
        <v>0.625</v>
      </c>
      <c r="R134" s="189">
        <v>1</v>
      </c>
      <c r="S134" s="189" t="s">
        <v>51</v>
      </c>
      <c r="T134" s="189">
        <v>1</v>
      </c>
      <c r="U134" s="189" t="s">
        <v>51</v>
      </c>
      <c r="V134" s="204"/>
      <c r="W134" s="210">
        <v>4</v>
      </c>
      <c r="X134" s="209">
        <v>0.625</v>
      </c>
      <c r="Y134" s="189">
        <v>1</v>
      </c>
      <c r="Z134" s="189" t="s">
        <v>51</v>
      </c>
      <c r="AA134" s="189">
        <v>1</v>
      </c>
      <c r="AB134" s="189" t="s">
        <v>51</v>
      </c>
      <c r="AH134" s="226"/>
    </row>
    <row r="135" spans="2:34" ht="15.75" customHeight="1">
      <c r="B135" s="185">
        <v>24</v>
      </c>
      <c r="C135" s="222" t="s">
        <v>181</v>
      </c>
      <c r="D135" s="173" t="s">
        <v>182</v>
      </c>
      <c r="E135" s="223">
        <v>55.626108910008</v>
      </c>
      <c r="F135" s="223">
        <v>37.750567371620001</v>
      </c>
      <c r="G135" s="185">
        <v>0</v>
      </c>
      <c r="H135" s="224">
        <v>12.579999999999998</v>
      </c>
      <c r="I135" s="225">
        <v>0.76600000000000001</v>
      </c>
      <c r="J135" s="185">
        <v>24</v>
      </c>
      <c r="L135" s="184">
        <v>24</v>
      </c>
      <c r="M135" s="222">
        <v>24</v>
      </c>
      <c r="N135" s="222">
        <v>0</v>
      </c>
      <c r="O135" s="193"/>
      <c r="P135" s="189">
        <v>3</v>
      </c>
      <c r="Q135" s="209">
        <v>0.64583333333333337</v>
      </c>
      <c r="R135" s="189">
        <v>1</v>
      </c>
      <c r="S135" s="189" t="s">
        <v>51</v>
      </c>
      <c r="T135" s="189">
        <v>1</v>
      </c>
      <c r="U135" s="189" t="s">
        <v>51</v>
      </c>
      <c r="V135" s="204"/>
      <c r="W135" s="210">
        <v>4</v>
      </c>
      <c r="X135" s="209">
        <v>0.64583333333333337</v>
      </c>
      <c r="Y135" s="189">
        <v>1</v>
      </c>
      <c r="Z135" s="189" t="s">
        <v>51</v>
      </c>
      <c r="AA135" s="189">
        <v>1</v>
      </c>
      <c r="AB135" s="189" t="s">
        <v>51</v>
      </c>
      <c r="AH135" s="226"/>
    </row>
    <row r="136" spans="2:34" ht="15.75" customHeight="1">
      <c r="B136" s="185">
        <v>25</v>
      </c>
      <c r="C136" s="222" t="s">
        <v>183</v>
      </c>
      <c r="D136" s="173" t="s">
        <v>182</v>
      </c>
      <c r="E136" s="223">
        <v>55.6247299751737</v>
      </c>
      <c r="F136" s="223">
        <v>37.753210546696302</v>
      </c>
      <c r="G136" s="185">
        <v>0</v>
      </c>
      <c r="H136" s="224">
        <v>12.803999999999998</v>
      </c>
      <c r="I136" s="225">
        <v>0.2240000000000002</v>
      </c>
      <c r="J136" s="185">
        <v>25</v>
      </c>
      <c r="L136" s="184">
        <v>25</v>
      </c>
      <c r="M136" s="222">
        <v>25</v>
      </c>
      <c r="N136" s="222">
        <v>0</v>
      </c>
      <c r="O136" s="193"/>
      <c r="P136" s="189">
        <v>3</v>
      </c>
      <c r="Q136" s="209">
        <v>0.66666666666666663</v>
      </c>
      <c r="R136" s="189">
        <v>1</v>
      </c>
      <c r="S136" s="189" t="s">
        <v>51</v>
      </c>
      <c r="T136" s="189">
        <v>1</v>
      </c>
      <c r="U136" s="189" t="s">
        <v>51</v>
      </c>
      <c r="V136" s="204"/>
      <c r="W136" s="210">
        <v>4</v>
      </c>
      <c r="X136" s="209">
        <v>0.66666666666666663</v>
      </c>
      <c r="Y136" s="189">
        <v>1</v>
      </c>
      <c r="Z136" s="189" t="s">
        <v>51</v>
      </c>
      <c r="AA136" s="189">
        <v>1</v>
      </c>
      <c r="AB136" s="189" t="s">
        <v>51</v>
      </c>
      <c r="AH136" s="226"/>
    </row>
    <row r="137" spans="2:34" ht="15.75" customHeight="1">
      <c r="B137" s="185">
        <v>26</v>
      </c>
      <c r="C137" s="222" t="s">
        <v>184</v>
      </c>
      <c r="D137" s="173" t="s">
        <v>185</v>
      </c>
      <c r="E137" s="223">
        <v>55.621933634561998</v>
      </c>
      <c r="F137" s="223">
        <v>37.750261914725897</v>
      </c>
      <c r="G137" s="185">
        <v>0</v>
      </c>
      <c r="H137" s="224">
        <v>13.256999999999998</v>
      </c>
      <c r="I137" s="225">
        <v>0.4529999999999994</v>
      </c>
      <c r="J137" s="185">
        <v>26</v>
      </c>
      <c r="L137" s="184">
        <v>26</v>
      </c>
      <c r="M137" s="222">
        <v>26</v>
      </c>
      <c r="N137" s="222">
        <v>0</v>
      </c>
      <c r="O137" s="193"/>
      <c r="P137" s="189">
        <v>3</v>
      </c>
      <c r="Q137" s="209">
        <v>0.6875</v>
      </c>
      <c r="R137" s="189">
        <v>1</v>
      </c>
      <c r="S137" s="189" t="s">
        <v>51</v>
      </c>
      <c r="T137" s="189">
        <v>1</v>
      </c>
      <c r="U137" s="189" t="s">
        <v>51</v>
      </c>
      <c r="V137" s="204"/>
      <c r="W137" s="210">
        <v>4</v>
      </c>
      <c r="X137" s="209">
        <v>0.6875</v>
      </c>
      <c r="Y137" s="189">
        <v>1</v>
      </c>
      <c r="Z137" s="189" t="s">
        <v>51</v>
      </c>
      <c r="AA137" s="189">
        <v>1</v>
      </c>
      <c r="AB137" s="189" t="s">
        <v>51</v>
      </c>
      <c r="AH137" s="226"/>
    </row>
    <row r="138" spans="2:34" ht="15.75" customHeight="1">
      <c r="B138" s="185">
        <v>27</v>
      </c>
      <c r="C138" s="222" t="s">
        <v>186</v>
      </c>
      <c r="D138" s="173" t="s">
        <v>185</v>
      </c>
      <c r="E138" s="223">
        <v>55.618482201763399</v>
      </c>
      <c r="F138" s="223">
        <v>37.7535843834128</v>
      </c>
      <c r="G138" s="185">
        <v>0</v>
      </c>
      <c r="H138" s="224">
        <v>13.684999999999999</v>
      </c>
      <c r="I138" s="225">
        <v>0.42800000000000082</v>
      </c>
      <c r="J138" s="185">
        <v>27</v>
      </c>
      <c r="L138" s="184">
        <v>27</v>
      </c>
      <c r="M138" s="222">
        <v>27</v>
      </c>
      <c r="N138" s="222">
        <v>0</v>
      </c>
      <c r="O138" s="193"/>
      <c r="P138" s="189">
        <v>3</v>
      </c>
      <c r="Q138" s="209">
        <v>0.70833333333333337</v>
      </c>
      <c r="R138" s="189">
        <v>1</v>
      </c>
      <c r="S138" s="189" t="s">
        <v>117</v>
      </c>
      <c r="T138" s="189">
        <v>1</v>
      </c>
      <c r="U138" s="189" t="s">
        <v>117</v>
      </c>
      <c r="V138" s="204"/>
      <c r="W138" s="210">
        <v>4</v>
      </c>
      <c r="X138" s="209">
        <v>0.70833333333333337</v>
      </c>
      <c r="Y138" s="189">
        <v>1</v>
      </c>
      <c r="Z138" s="189" t="s">
        <v>51</v>
      </c>
      <c r="AA138" s="189">
        <v>1</v>
      </c>
      <c r="AB138" s="189" t="s">
        <v>51</v>
      </c>
      <c r="AH138" s="226"/>
    </row>
    <row r="139" spans="2:34" ht="15.75" customHeight="1">
      <c r="B139" s="185">
        <v>28</v>
      </c>
      <c r="C139" s="222" t="s">
        <v>187</v>
      </c>
      <c r="D139" s="173" t="s">
        <v>185</v>
      </c>
      <c r="E139" s="223">
        <v>55.6155686420284</v>
      </c>
      <c r="F139" s="223">
        <v>37.753078041598002</v>
      </c>
      <c r="G139" s="185">
        <v>0</v>
      </c>
      <c r="H139" s="224">
        <v>13.995999999999999</v>
      </c>
      <c r="I139" s="225">
        <v>0.31099999999999994</v>
      </c>
      <c r="J139" s="185">
        <v>28</v>
      </c>
      <c r="L139" s="184">
        <v>28</v>
      </c>
      <c r="M139" s="222">
        <v>28</v>
      </c>
      <c r="N139" s="222">
        <v>0</v>
      </c>
      <c r="O139" s="193"/>
      <c r="P139" s="189">
        <v>3</v>
      </c>
      <c r="Q139" s="209">
        <v>0.72916666666666663</v>
      </c>
      <c r="R139" s="189">
        <v>2</v>
      </c>
      <c r="S139" s="189" t="s">
        <v>117</v>
      </c>
      <c r="T139" s="189">
        <v>2</v>
      </c>
      <c r="U139" s="189" t="s">
        <v>117</v>
      </c>
      <c r="V139" s="204"/>
      <c r="W139" s="210">
        <v>4</v>
      </c>
      <c r="X139" s="209">
        <v>0.72916666666666663</v>
      </c>
      <c r="Y139" s="189">
        <v>1</v>
      </c>
      <c r="Z139" s="189" t="s">
        <v>51</v>
      </c>
      <c r="AA139" s="189">
        <v>1</v>
      </c>
      <c r="AB139" s="189" t="s">
        <v>51</v>
      </c>
      <c r="AH139" s="226"/>
    </row>
    <row r="140" spans="2:34" ht="15.75" customHeight="1">
      <c r="B140" s="185">
        <v>29</v>
      </c>
      <c r="C140" s="222" t="s">
        <v>188</v>
      </c>
      <c r="D140" s="173" t="s">
        <v>189</v>
      </c>
      <c r="E140" s="223">
        <v>55.614331774577003</v>
      </c>
      <c r="F140" s="223">
        <v>37.750143733017303</v>
      </c>
      <c r="G140" s="185">
        <v>0</v>
      </c>
      <c r="H140" s="224">
        <v>14.27</v>
      </c>
      <c r="I140" s="225">
        <v>0.27400000000000091</v>
      </c>
      <c r="J140" s="185">
        <v>29</v>
      </c>
      <c r="L140" s="184">
        <v>29</v>
      </c>
      <c r="M140" s="222">
        <v>29</v>
      </c>
      <c r="N140" s="222">
        <v>0</v>
      </c>
      <c r="O140" s="193"/>
      <c r="P140" s="189">
        <v>3</v>
      </c>
      <c r="Q140" s="209">
        <v>0.75</v>
      </c>
      <c r="R140" s="189">
        <v>1</v>
      </c>
      <c r="S140" s="189" t="s">
        <v>117</v>
      </c>
      <c r="T140" s="189">
        <v>1</v>
      </c>
      <c r="U140" s="189" t="s">
        <v>117</v>
      </c>
      <c r="V140" s="204"/>
      <c r="W140" s="210">
        <v>4</v>
      </c>
      <c r="X140" s="209">
        <v>0.75</v>
      </c>
      <c r="Y140" s="189">
        <v>1</v>
      </c>
      <c r="Z140" s="189" t="s">
        <v>51</v>
      </c>
      <c r="AA140" s="189">
        <v>1</v>
      </c>
      <c r="AB140" s="189" t="s">
        <v>51</v>
      </c>
      <c r="AH140" s="226"/>
    </row>
    <row r="141" spans="2:34" ht="15.75" customHeight="1">
      <c r="B141" s="185">
        <v>30</v>
      </c>
      <c r="C141" s="222" t="s">
        <v>190</v>
      </c>
      <c r="D141" s="173" t="s">
        <v>189</v>
      </c>
      <c r="E141" s="223">
        <v>55.614101588870199</v>
      </c>
      <c r="F141" s="223">
        <v>37.745953199767897</v>
      </c>
      <c r="G141" s="185">
        <v>0</v>
      </c>
      <c r="H141" s="224">
        <v>14.52</v>
      </c>
      <c r="I141" s="225">
        <v>0.25</v>
      </c>
      <c r="J141" s="185">
        <v>30</v>
      </c>
      <c r="L141" s="184">
        <v>30</v>
      </c>
      <c r="M141" s="222">
        <v>30</v>
      </c>
      <c r="N141" s="222">
        <v>0</v>
      </c>
      <c r="O141" s="193"/>
      <c r="P141" s="189">
        <v>3</v>
      </c>
      <c r="Q141" s="209">
        <v>0.77083333333333337</v>
      </c>
      <c r="R141" s="189">
        <v>1</v>
      </c>
      <c r="S141" s="189" t="s">
        <v>51</v>
      </c>
      <c r="T141" s="189">
        <v>1</v>
      </c>
      <c r="U141" s="189" t="s">
        <v>51</v>
      </c>
      <c r="V141" s="204"/>
      <c r="W141" s="210">
        <v>4</v>
      </c>
      <c r="X141" s="209">
        <v>0.77083333333333337</v>
      </c>
      <c r="Y141" s="189">
        <v>1</v>
      </c>
      <c r="Z141" s="189" t="s">
        <v>51</v>
      </c>
      <c r="AA141" s="189">
        <v>1</v>
      </c>
      <c r="AB141" s="189" t="s">
        <v>51</v>
      </c>
      <c r="AH141" s="226"/>
    </row>
    <row r="142" spans="2:34" ht="15.75" customHeight="1">
      <c r="B142" s="185">
        <v>31</v>
      </c>
      <c r="C142" s="222" t="s">
        <v>190</v>
      </c>
      <c r="D142" s="173" t="s">
        <v>189</v>
      </c>
      <c r="E142" s="223">
        <v>55.613951145809999</v>
      </c>
      <c r="F142" s="223">
        <v>37.743125876287301</v>
      </c>
      <c r="G142" s="185">
        <v>0</v>
      </c>
      <c r="H142" s="224">
        <v>14.689</v>
      </c>
      <c r="I142" s="225">
        <v>0.16900000000000048</v>
      </c>
      <c r="J142" s="185">
        <v>31</v>
      </c>
      <c r="L142" s="184">
        <v>31</v>
      </c>
      <c r="M142" s="222">
        <v>31</v>
      </c>
      <c r="N142" s="222">
        <v>0</v>
      </c>
      <c r="O142" s="193"/>
      <c r="P142" s="189">
        <v>3</v>
      </c>
      <c r="Q142" s="209">
        <v>0.79166666666666663</v>
      </c>
      <c r="R142" s="189">
        <v>1</v>
      </c>
      <c r="S142" s="189" t="s">
        <v>51</v>
      </c>
      <c r="T142" s="189">
        <v>1</v>
      </c>
      <c r="U142" s="189" t="s">
        <v>51</v>
      </c>
      <c r="V142" s="204"/>
      <c r="W142" s="210">
        <v>4</v>
      </c>
      <c r="X142" s="209">
        <v>0.79166666666666663</v>
      </c>
      <c r="Y142" s="189">
        <v>1</v>
      </c>
      <c r="Z142" s="189" t="s">
        <v>51</v>
      </c>
      <c r="AA142" s="189">
        <v>1</v>
      </c>
      <c r="AB142" s="189" t="s">
        <v>51</v>
      </c>
      <c r="AH142" s="226"/>
    </row>
    <row r="143" spans="2:34" ht="15.75" customHeight="1">
      <c r="B143" s="185">
        <v>32</v>
      </c>
      <c r="C143" s="222" t="s">
        <v>191</v>
      </c>
      <c r="D143" s="173" t="s">
        <v>189</v>
      </c>
      <c r="E143" s="223">
        <v>55.613591421607097</v>
      </c>
      <c r="F143" s="223">
        <v>37.735640510875797</v>
      </c>
      <c r="G143" s="185">
        <v>0</v>
      </c>
      <c r="H143" s="224">
        <v>15.137</v>
      </c>
      <c r="I143" s="225">
        <v>0.4480000000000004</v>
      </c>
      <c r="J143" s="185">
        <v>32</v>
      </c>
      <c r="L143" s="184">
        <v>32</v>
      </c>
      <c r="M143" s="222">
        <v>999</v>
      </c>
      <c r="N143" s="222">
        <v>0</v>
      </c>
      <c r="O143" s="193"/>
      <c r="P143" s="189">
        <v>3</v>
      </c>
      <c r="Q143" s="209">
        <v>0.8125</v>
      </c>
      <c r="R143" s="189">
        <v>1</v>
      </c>
      <c r="S143" s="189" t="s">
        <v>51</v>
      </c>
      <c r="T143" s="189">
        <v>1</v>
      </c>
      <c r="U143" s="189" t="s">
        <v>51</v>
      </c>
      <c r="V143" s="204"/>
      <c r="W143" s="210">
        <v>4</v>
      </c>
      <c r="X143" s="209">
        <v>0.8125</v>
      </c>
      <c r="Y143" s="189">
        <v>1</v>
      </c>
      <c r="Z143" s="189" t="s">
        <v>51</v>
      </c>
      <c r="AA143" s="189">
        <v>1</v>
      </c>
      <c r="AB143" s="189" t="s">
        <v>51</v>
      </c>
      <c r="AH143" s="226"/>
    </row>
    <row r="144" spans="2:34" ht="15.75" customHeight="1">
      <c r="B144" s="185">
        <v>33</v>
      </c>
      <c r="C144" s="222" t="s">
        <v>192</v>
      </c>
      <c r="D144" s="173" t="s">
        <v>189</v>
      </c>
      <c r="E144" s="223">
        <v>55.6122274812356</v>
      </c>
      <c r="F144" s="223">
        <v>37.725380944419904</v>
      </c>
      <c r="G144" s="185">
        <v>0</v>
      </c>
      <c r="H144" s="224">
        <v>15.825000000000001</v>
      </c>
      <c r="I144" s="225">
        <v>0.68800000000000061</v>
      </c>
      <c r="J144" s="185">
        <v>33</v>
      </c>
      <c r="L144" s="184">
        <v>33</v>
      </c>
      <c r="M144" s="222">
        <v>0</v>
      </c>
      <c r="N144" s="222">
        <v>1</v>
      </c>
      <c r="O144" s="193"/>
      <c r="P144" s="189">
        <v>3</v>
      </c>
      <c r="Q144" s="209">
        <v>0.83333333333333337</v>
      </c>
      <c r="R144" s="189">
        <v>1</v>
      </c>
      <c r="S144" s="189" t="s">
        <v>51</v>
      </c>
      <c r="T144" s="189">
        <v>1</v>
      </c>
      <c r="U144" s="189" t="s">
        <v>51</v>
      </c>
      <c r="V144" s="204"/>
      <c r="W144" s="210">
        <v>4</v>
      </c>
      <c r="X144" s="209">
        <v>0.83333333333333337</v>
      </c>
      <c r="Y144" s="189">
        <v>1</v>
      </c>
      <c r="Z144" s="189" t="s">
        <v>51</v>
      </c>
      <c r="AA144" s="189">
        <v>1</v>
      </c>
      <c r="AB144" s="189" t="s">
        <v>51</v>
      </c>
      <c r="AH144" s="226"/>
    </row>
    <row r="145" spans="2:34" ht="15.75" customHeight="1">
      <c r="B145" s="185">
        <v>34</v>
      </c>
      <c r="C145" s="230" t="s">
        <v>193</v>
      </c>
      <c r="D145" s="231" t="s">
        <v>189</v>
      </c>
      <c r="E145" s="232">
        <v>55.611840591636202</v>
      </c>
      <c r="F145" s="232">
        <v>37.720808493246999</v>
      </c>
      <c r="G145" s="233">
        <v>0</v>
      </c>
      <c r="H145" s="224">
        <v>16.155999999999999</v>
      </c>
      <c r="I145" s="234">
        <v>0.33099999999999952</v>
      </c>
      <c r="J145" s="185">
        <v>34</v>
      </c>
      <c r="L145" s="184">
        <v>34</v>
      </c>
      <c r="M145" s="222">
        <v>0</v>
      </c>
      <c r="N145" s="222">
        <v>2</v>
      </c>
      <c r="O145" s="193"/>
      <c r="P145" s="189">
        <v>3</v>
      </c>
      <c r="Q145" s="209">
        <v>0.85416666666666663</v>
      </c>
      <c r="R145" s="189">
        <v>1</v>
      </c>
      <c r="S145" s="189" t="s">
        <v>51</v>
      </c>
      <c r="T145" s="189">
        <v>1</v>
      </c>
      <c r="U145" s="189" t="s">
        <v>51</v>
      </c>
      <c r="V145" s="204"/>
      <c r="W145" s="210">
        <v>4</v>
      </c>
      <c r="X145" s="209">
        <v>0.85416666666666663</v>
      </c>
      <c r="Y145" s="189">
        <v>1</v>
      </c>
      <c r="Z145" s="189" t="s">
        <v>51</v>
      </c>
      <c r="AA145" s="189">
        <v>1</v>
      </c>
      <c r="AB145" s="189" t="s">
        <v>51</v>
      </c>
      <c r="AH145" s="226"/>
    </row>
    <row r="146" spans="2:34" ht="15.75" customHeight="1">
      <c r="B146" s="233"/>
      <c r="C146" s="222" t="s">
        <v>24</v>
      </c>
      <c r="D146" s="173" t="s">
        <v>79</v>
      </c>
      <c r="E146" s="223"/>
      <c r="F146" s="223"/>
      <c r="G146" s="185">
        <v>0</v>
      </c>
      <c r="H146" s="224">
        <v>17.456</v>
      </c>
      <c r="I146" s="225">
        <v>1.3000000000000007</v>
      </c>
      <c r="J146" s="185" t="s">
        <v>79</v>
      </c>
      <c r="L146" s="184">
        <v>35</v>
      </c>
      <c r="M146" s="222">
        <v>0</v>
      </c>
      <c r="N146" s="222">
        <v>3</v>
      </c>
      <c r="O146" s="193"/>
      <c r="P146" s="189">
        <v>3</v>
      </c>
      <c r="Q146" s="209">
        <v>0.875</v>
      </c>
      <c r="R146" s="189">
        <v>1</v>
      </c>
      <c r="S146" s="189" t="s">
        <v>51</v>
      </c>
      <c r="T146" s="189">
        <v>1</v>
      </c>
      <c r="U146" s="189" t="s">
        <v>51</v>
      </c>
      <c r="V146" s="204"/>
      <c r="W146" s="210">
        <v>4</v>
      </c>
      <c r="X146" s="209">
        <v>0.875</v>
      </c>
      <c r="Y146" s="189">
        <v>1</v>
      </c>
      <c r="Z146" s="189" t="s">
        <v>51</v>
      </c>
      <c r="AA146" s="189">
        <v>1</v>
      </c>
      <c r="AB146" s="189" t="s">
        <v>51</v>
      </c>
      <c r="AH146" s="226"/>
    </row>
    <row r="147" spans="2:34" ht="15.75" customHeight="1">
      <c r="B147" s="233">
        <v>35</v>
      </c>
      <c r="C147" s="222" t="s">
        <v>194</v>
      </c>
      <c r="D147" s="173" t="s">
        <v>189</v>
      </c>
      <c r="E147" s="223">
        <v>55.611356861131704</v>
      </c>
      <c r="F147" s="223">
        <v>37.719983000848799</v>
      </c>
      <c r="G147" s="185">
        <v>1</v>
      </c>
      <c r="H147" s="224">
        <v>0</v>
      </c>
      <c r="I147" s="225" t="s">
        <v>18</v>
      </c>
      <c r="J147" s="185">
        <v>1</v>
      </c>
      <c r="L147" s="184">
        <v>36</v>
      </c>
      <c r="M147" s="222">
        <v>0</v>
      </c>
      <c r="N147" s="222">
        <v>4</v>
      </c>
      <c r="O147" s="193"/>
      <c r="P147" s="189">
        <v>3</v>
      </c>
      <c r="Q147" s="209">
        <v>0.89583333333333304</v>
      </c>
      <c r="R147" s="189">
        <v>1</v>
      </c>
      <c r="S147" s="189" t="s">
        <v>51</v>
      </c>
      <c r="T147" s="189">
        <v>1</v>
      </c>
      <c r="U147" s="189" t="s">
        <v>51</v>
      </c>
      <c r="V147" s="204"/>
      <c r="W147" s="210">
        <v>4</v>
      </c>
      <c r="X147" s="209">
        <v>0.89583333333333304</v>
      </c>
      <c r="Y147" s="189">
        <v>1</v>
      </c>
      <c r="Z147" s="189" t="s">
        <v>51</v>
      </c>
      <c r="AA147" s="189">
        <v>1</v>
      </c>
      <c r="AB147" s="189" t="s">
        <v>51</v>
      </c>
      <c r="AH147" s="226"/>
    </row>
    <row r="148" spans="2:34" ht="15.75" customHeight="1">
      <c r="B148" s="233">
        <v>36</v>
      </c>
      <c r="C148" s="222" t="s">
        <v>192</v>
      </c>
      <c r="D148" s="173" t="s">
        <v>189</v>
      </c>
      <c r="E148" s="223">
        <v>55.612200002399497</v>
      </c>
      <c r="F148" s="223">
        <v>37.726664637209602</v>
      </c>
      <c r="G148" s="185">
        <v>1</v>
      </c>
      <c r="H148" s="224">
        <v>0.44900000000000001</v>
      </c>
      <c r="I148" s="225">
        <v>0.44900000000000001</v>
      </c>
      <c r="J148" s="185">
        <v>2</v>
      </c>
      <c r="L148" s="184">
        <v>37</v>
      </c>
      <c r="M148" s="222">
        <v>0</v>
      </c>
      <c r="N148" s="222">
        <v>5</v>
      </c>
      <c r="O148" s="193"/>
      <c r="P148" s="189">
        <v>3</v>
      </c>
      <c r="Q148" s="209">
        <v>0.91666666666666663</v>
      </c>
      <c r="R148" s="189">
        <v>1</v>
      </c>
      <c r="S148" s="189" t="s">
        <v>51</v>
      </c>
      <c r="T148" s="189">
        <v>1</v>
      </c>
      <c r="U148" s="189" t="s">
        <v>51</v>
      </c>
      <c r="V148" s="204"/>
      <c r="W148" s="210">
        <v>4</v>
      </c>
      <c r="X148" s="209">
        <v>0.91666666666666663</v>
      </c>
      <c r="Y148" s="189">
        <v>1</v>
      </c>
      <c r="Z148" s="189" t="s">
        <v>51</v>
      </c>
      <c r="AA148" s="189">
        <v>1</v>
      </c>
      <c r="AB148" s="189" t="s">
        <v>51</v>
      </c>
      <c r="AH148" s="226"/>
    </row>
    <row r="149" spans="2:34" ht="15.75" customHeight="1">
      <c r="B149" s="233">
        <v>37</v>
      </c>
      <c r="C149" s="222" t="s">
        <v>191</v>
      </c>
      <c r="D149" s="173" t="s">
        <v>189</v>
      </c>
      <c r="E149" s="223">
        <v>55.613394247640599</v>
      </c>
      <c r="F149" s="223">
        <v>37.7354171555804</v>
      </c>
      <c r="G149" s="185">
        <v>1</v>
      </c>
      <c r="H149" s="224">
        <v>1</v>
      </c>
      <c r="I149" s="225">
        <v>0.55099999999999993</v>
      </c>
      <c r="J149" s="185">
        <v>3</v>
      </c>
      <c r="L149" s="184">
        <v>38</v>
      </c>
      <c r="M149" s="222">
        <v>0</v>
      </c>
      <c r="N149" s="222">
        <v>6</v>
      </c>
      <c r="O149" s="193"/>
      <c r="P149" s="189">
        <v>3</v>
      </c>
      <c r="Q149" s="209">
        <v>0.9375</v>
      </c>
      <c r="R149" s="189">
        <v>1</v>
      </c>
      <c r="S149" s="189" t="s">
        <v>51</v>
      </c>
      <c r="T149" s="189">
        <v>1</v>
      </c>
      <c r="U149" s="189" t="s">
        <v>51</v>
      </c>
      <c r="V149" s="204"/>
      <c r="W149" s="210">
        <v>4</v>
      </c>
      <c r="X149" s="209">
        <v>0.9375</v>
      </c>
      <c r="Y149" s="189">
        <v>1</v>
      </c>
      <c r="Z149" s="189" t="s">
        <v>51</v>
      </c>
      <c r="AA149" s="189">
        <v>1</v>
      </c>
      <c r="AB149" s="189" t="s">
        <v>51</v>
      </c>
      <c r="AH149" s="226"/>
    </row>
    <row r="150" spans="2:34" ht="15.75" customHeight="1">
      <c r="B150" s="233">
        <v>38</v>
      </c>
      <c r="C150" s="222" t="s">
        <v>190</v>
      </c>
      <c r="D150" s="173" t="s">
        <v>189</v>
      </c>
      <c r="E150" s="223">
        <v>55.613774844857602</v>
      </c>
      <c r="F150" s="223">
        <v>37.742909910403803</v>
      </c>
      <c r="G150" s="185">
        <v>1</v>
      </c>
      <c r="H150" s="224">
        <v>1.508</v>
      </c>
      <c r="I150" s="225">
        <v>0.50800000000000001</v>
      </c>
      <c r="J150" s="185">
        <v>4</v>
      </c>
      <c r="L150" s="184">
        <v>39</v>
      </c>
      <c r="M150" s="222">
        <v>0</v>
      </c>
      <c r="N150" s="222">
        <v>7</v>
      </c>
      <c r="O150" s="193"/>
      <c r="P150" s="189">
        <v>3</v>
      </c>
      <c r="Q150" s="209">
        <v>0.95833333333333337</v>
      </c>
      <c r="R150" s="189">
        <v>0</v>
      </c>
      <c r="S150" s="189" t="s">
        <v>47</v>
      </c>
      <c r="T150" s="189">
        <v>0</v>
      </c>
      <c r="U150" s="189" t="s">
        <v>47</v>
      </c>
      <c r="V150" s="204"/>
      <c r="W150" s="210">
        <v>4</v>
      </c>
      <c r="X150" s="209">
        <v>0.95833333333333337</v>
      </c>
      <c r="Y150" s="189">
        <v>0</v>
      </c>
      <c r="Z150" s="189" t="s">
        <v>47</v>
      </c>
      <c r="AA150" s="189">
        <v>0</v>
      </c>
      <c r="AB150" s="189" t="s">
        <v>47</v>
      </c>
      <c r="AH150" s="226"/>
    </row>
    <row r="151" spans="2:34" ht="15.75" customHeight="1">
      <c r="B151" s="233">
        <v>39</v>
      </c>
      <c r="C151" s="222" t="s">
        <v>190</v>
      </c>
      <c r="D151" s="173" t="s">
        <v>189</v>
      </c>
      <c r="E151" s="223">
        <v>55.614028133326798</v>
      </c>
      <c r="F151" s="223">
        <v>37.748041437847199</v>
      </c>
      <c r="G151" s="185">
        <v>1</v>
      </c>
      <c r="H151" s="224">
        <v>1.8320000000000001</v>
      </c>
      <c r="I151" s="225">
        <v>0.32400000000000007</v>
      </c>
      <c r="J151" s="185">
        <v>5</v>
      </c>
      <c r="L151" s="184">
        <v>40</v>
      </c>
      <c r="M151" s="222">
        <v>0</v>
      </c>
      <c r="N151" s="222">
        <v>8</v>
      </c>
      <c r="O151" s="193"/>
      <c r="P151" s="189">
        <v>3</v>
      </c>
      <c r="Q151" s="209">
        <v>0.97916666666666663</v>
      </c>
      <c r="R151" s="189">
        <v>0</v>
      </c>
      <c r="S151" s="189" t="s">
        <v>47</v>
      </c>
      <c r="T151" s="189">
        <v>0</v>
      </c>
      <c r="U151" s="189" t="s">
        <v>47</v>
      </c>
      <c r="V151" s="204"/>
      <c r="W151" s="210">
        <v>4</v>
      </c>
      <c r="X151" s="209">
        <v>0.97916666666666663</v>
      </c>
      <c r="Y151" s="189">
        <v>0</v>
      </c>
      <c r="Z151" s="189" t="s">
        <v>47</v>
      </c>
      <c r="AA151" s="189">
        <v>0</v>
      </c>
      <c r="AB151" s="189" t="s">
        <v>47</v>
      </c>
      <c r="AH151" s="226"/>
    </row>
    <row r="152" spans="2:34" ht="15.75" customHeight="1">
      <c r="B152" s="233">
        <v>40</v>
      </c>
      <c r="C152" s="222" t="s">
        <v>187</v>
      </c>
      <c r="D152" s="173" t="s">
        <v>185</v>
      </c>
      <c r="E152" s="223">
        <v>55.615949198330497</v>
      </c>
      <c r="F152" s="223">
        <v>37.753238991762899</v>
      </c>
      <c r="G152" s="185">
        <v>1</v>
      </c>
      <c r="H152" s="224">
        <v>3.1260000000000003</v>
      </c>
      <c r="I152" s="225">
        <v>1.2940000000000003</v>
      </c>
      <c r="J152" s="185">
        <v>6</v>
      </c>
      <c r="L152" s="184">
        <v>41</v>
      </c>
      <c r="M152" s="222">
        <v>0</v>
      </c>
      <c r="N152" s="222">
        <v>9</v>
      </c>
      <c r="O152" s="193"/>
      <c r="P152" s="189">
        <v>3</v>
      </c>
      <c r="Q152" s="209">
        <v>0</v>
      </c>
      <c r="R152" s="189">
        <v>0</v>
      </c>
      <c r="S152" s="189" t="s">
        <v>47</v>
      </c>
      <c r="T152" s="189">
        <v>0</v>
      </c>
      <c r="U152" s="189" t="s">
        <v>47</v>
      </c>
      <c r="V152" s="204"/>
      <c r="W152" s="210">
        <v>4</v>
      </c>
      <c r="X152" s="209">
        <v>0</v>
      </c>
      <c r="Y152" s="189">
        <v>0</v>
      </c>
      <c r="Z152" s="189" t="s">
        <v>47</v>
      </c>
      <c r="AA152" s="189">
        <v>0</v>
      </c>
      <c r="AB152" s="189" t="s">
        <v>47</v>
      </c>
      <c r="AH152" s="226"/>
    </row>
    <row r="153" spans="2:34" ht="15.75" customHeight="1">
      <c r="B153" s="233">
        <v>41</v>
      </c>
      <c r="C153" s="222" t="s">
        <v>186</v>
      </c>
      <c r="D153" s="173" t="s">
        <v>185</v>
      </c>
      <c r="E153" s="223">
        <v>55.619537691096802</v>
      </c>
      <c r="F153" s="223">
        <v>37.753548024458397</v>
      </c>
      <c r="G153" s="185">
        <v>1</v>
      </c>
      <c r="H153" s="224">
        <v>3.5640000000000005</v>
      </c>
      <c r="I153" s="225">
        <v>0.43800000000000017</v>
      </c>
      <c r="J153" s="185">
        <v>7</v>
      </c>
      <c r="L153" s="184">
        <v>42</v>
      </c>
      <c r="M153" s="222">
        <v>0</v>
      </c>
      <c r="N153" s="222">
        <v>10</v>
      </c>
      <c r="O153" s="193"/>
      <c r="P153" s="189">
        <v>3</v>
      </c>
      <c r="Q153" s="209">
        <v>2.0833333333333332E-2</v>
      </c>
      <c r="R153" s="189">
        <v>0</v>
      </c>
      <c r="S153" s="189" t="s">
        <v>47</v>
      </c>
      <c r="T153" s="189">
        <v>0</v>
      </c>
      <c r="U153" s="189" t="s">
        <v>47</v>
      </c>
      <c r="V153" s="204"/>
      <c r="W153" s="210">
        <v>4</v>
      </c>
      <c r="X153" s="209">
        <v>2.0833333333333332E-2</v>
      </c>
      <c r="Y153" s="189">
        <v>0</v>
      </c>
      <c r="Z153" s="189" t="s">
        <v>47</v>
      </c>
      <c r="AA153" s="189">
        <v>0</v>
      </c>
      <c r="AB153" s="189" t="s">
        <v>47</v>
      </c>
      <c r="AH153" s="226"/>
    </row>
    <row r="154" spans="2:34" ht="15.75" customHeight="1">
      <c r="B154" s="233">
        <v>42</v>
      </c>
      <c r="C154" s="222" t="s">
        <v>184</v>
      </c>
      <c r="D154" s="173" t="s">
        <v>195</v>
      </c>
      <c r="E154" s="223">
        <v>55.622703787545198</v>
      </c>
      <c r="F154" s="223">
        <v>37.7507781149043</v>
      </c>
      <c r="G154" s="185">
        <v>1</v>
      </c>
      <c r="H154" s="224">
        <v>4.0390000000000006</v>
      </c>
      <c r="I154" s="225">
        <v>0.47500000000000009</v>
      </c>
      <c r="J154" s="185">
        <v>8</v>
      </c>
      <c r="L154" s="184">
        <v>43</v>
      </c>
      <c r="M154" s="222">
        <v>0</v>
      </c>
      <c r="N154" s="222">
        <v>11</v>
      </c>
      <c r="O154" s="193"/>
      <c r="P154" s="189">
        <v>3</v>
      </c>
      <c r="Q154" s="209">
        <v>4.1666666666666699E-2</v>
      </c>
      <c r="R154" s="189">
        <v>0</v>
      </c>
      <c r="S154" s="189" t="s">
        <v>47</v>
      </c>
      <c r="T154" s="189">
        <v>0</v>
      </c>
      <c r="U154" s="189" t="s">
        <v>47</v>
      </c>
      <c r="V154" s="204"/>
      <c r="W154" s="210">
        <v>4</v>
      </c>
      <c r="X154" s="209">
        <v>4.1666666666666699E-2</v>
      </c>
      <c r="Y154" s="189">
        <v>0</v>
      </c>
      <c r="Z154" s="189" t="s">
        <v>47</v>
      </c>
      <c r="AA154" s="189">
        <v>0</v>
      </c>
      <c r="AB154" s="189" t="s">
        <v>47</v>
      </c>
      <c r="AH154" s="226"/>
    </row>
    <row r="155" spans="2:34" ht="15.75" customHeight="1">
      <c r="B155" s="233">
        <v>43</v>
      </c>
      <c r="C155" s="222" t="s">
        <v>183</v>
      </c>
      <c r="D155" s="173" t="s">
        <v>182</v>
      </c>
      <c r="E155" s="223">
        <v>55.625089765318499</v>
      </c>
      <c r="F155" s="223">
        <v>37.752948893574199</v>
      </c>
      <c r="G155" s="185">
        <v>1</v>
      </c>
      <c r="H155" s="224">
        <v>4.4210000000000003</v>
      </c>
      <c r="I155" s="225">
        <v>0.38199999999999967</v>
      </c>
      <c r="J155" s="185">
        <v>9</v>
      </c>
      <c r="L155" s="184">
        <v>44</v>
      </c>
      <c r="M155" s="222">
        <v>0</v>
      </c>
      <c r="N155" s="222">
        <v>12</v>
      </c>
      <c r="O155" s="193"/>
      <c r="P155" s="189">
        <v>3</v>
      </c>
      <c r="Q155" s="209">
        <v>6.25E-2</v>
      </c>
      <c r="R155" s="189">
        <v>0</v>
      </c>
      <c r="S155" s="189" t="s">
        <v>47</v>
      </c>
      <c r="T155" s="189">
        <v>0</v>
      </c>
      <c r="U155" s="189" t="s">
        <v>47</v>
      </c>
      <c r="V155" s="204"/>
      <c r="W155" s="210">
        <v>4</v>
      </c>
      <c r="X155" s="209">
        <v>6.25E-2</v>
      </c>
      <c r="Y155" s="189">
        <v>0</v>
      </c>
      <c r="Z155" s="189" t="s">
        <v>47</v>
      </c>
      <c r="AA155" s="189">
        <v>0</v>
      </c>
      <c r="AB155" s="189" t="s">
        <v>47</v>
      </c>
      <c r="AH155" s="185"/>
    </row>
    <row r="156" spans="2:34" ht="15.75" customHeight="1">
      <c r="B156" s="233">
        <v>44</v>
      </c>
      <c r="C156" s="222" t="s">
        <v>181</v>
      </c>
      <c r="D156" s="173" t="s">
        <v>182</v>
      </c>
      <c r="E156" s="223">
        <v>55.626189913845003</v>
      </c>
      <c r="F156" s="223">
        <v>37.750828772721199</v>
      </c>
      <c r="G156" s="185">
        <v>1</v>
      </c>
      <c r="H156" s="227">
        <v>4.6050000000000004</v>
      </c>
      <c r="I156" s="225">
        <v>0.18400000000000016</v>
      </c>
      <c r="J156" s="185">
        <v>10</v>
      </c>
      <c r="L156" s="184">
        <v>45</v>
      </c>
      <c r="M156" s="222">
        <v>0</v>
      </c>
      <c r="N156" s="222">
        <v>13</v>
      </c>
      <c r="O156" s="193"/>
      <c r="P156" s="189">
        <v>3</v>
      </c>
      <c r="Q156" s="209">
        <v>8.3333333333333301E-2</v>
      </c>
      <c r="R156" s="189">
        <v>0</v>
      </c>
      <c r="S156" s="189" t="s">
        <v>47</v>
      </c>
      <c r="T156" s="189">
        <v>0</v>
      </c>
      <c r="U156" s="189" t="s">
        <v>47</v>
      </c>
      <c r="V156" s="204"/>
      <c r="W156" s="210">
        <v>4</v>
      </c>
      <c r="X156" s="209">
        <v>8.3333333333333301E-2</v>
      </c>
      <c r="Y156" s="189">
        <v>0</v>
      </c>
      <c r="Z156" s="189" t="s">
        <v>47</v>
      </c>
      <c r="AA156" s="189">
        <v>0</v>
      </c>
      <c r="AB156" s="189" t="s">
        <v>47</v>
      </c>
      <c r="AH156" s="185"/>
    </row>
    <row r="157" spans="2:34" ht="15.75" customHeight="1">
      <c r="B157" s="233">
        <v>45</v>
      </c>
      <c r="C157" s="222" t="s">
        <v>93</v>
      </c>
      <c r="D157" s="173" t="s">
        <v>91</v>
      </c>
      <c r="E157" s="223">
        <v>55.632442615422597</v>
      </c>
      <c r="F157" s="223">
        <v>37.751045853311297</v>
      </c>
      <c r="G157" s="185">
        <v>1</v>
      </c>
      <c r="H157" s="227">
        <v>5.4040000000000008</v>
      </c>
      <c r="I157" s="225">
        <v>0.79900000000000038</v>
      </c>
      <c r="J157" s="185">
        <v>11</v>
      </c>
      <c r="L157" s="184">
        <v>46</v>
      </c>
      <c r="M157" s="222">
        <v>0</v>
      </c>
      <c r="N157" s="222">
        <v>14</v>
      </c>
      <c r="O157" s="193"/>
      <c r="P157" s="189">
        <v>3</v>
      </c>
      <c r="Q157" s="209">
        <v>0.104166666666667</v>
      </c>
      <c r="R157" s="189">
        <v>0</v>
      </c>
      <c r="S157" s="189" t="s">
        <v>47</v>
      </c>
      <c r="T157" s="189">
        <v>0</v>
      </c>
      <c r="U157" s="189" t="s">
        <v>47</v>
      </c>
      <c r="V157" s="204"/>
      <c r="W157" s="210">
        <v>4</v>
      </c>
      <c r="X157" s="209">
        <v>0.104166666666667</v>
      </c>
      <c r="Y157" s="189">
        <v>0</v>
      </c>
      <c r="Z157" s="189" t="s">
        <v>47</v>
      </c>
      <c r="AA157" s="189">
        <v>0</v>
      </c>
      <c r="AB157" s="189" t="s">
        <v>47</v>
      </c>
      <c r="AH157" s="185"/>
    </row>
    <row r="158" spans="2:34" ht="15.75" customHeight="1">
      <c r="B158" s="233">
        <v>46</v>
      </c>
      <c r="C158" s="222" t="s">
        <v>94</v>
      </c>
      <c r="D158" s="173" t="s">
        <v>91</v>
      </c>
      <c r="E158" s="223">
        <v>55.6340061651008</v>
      </c>
      <c r="F158" s="223">
        <v>37.750433026108503</v>
      </c>
      <c r="G158" s="185">
        <v>1</v>
      </c>
      <c r="H158" s="227">
        <v>5.5890000000000004</v>
      </c>
      <c r="I158" s="225">
        <v>0.18499999999999961</v>
      </c>
      <c r="J158" s="185">
        <v>12</v>
      </c>
      <c r="L158" s="184">
        <v>47</v>
      </c>
      <c r="M158" s="222">
        <v>0</v>
      </c>
      <c r="N158" s="222">
        <v>15</v>
      </c>
      <c r="O158" s="193"/>
      <c r="P158" s="300" t="s">
        <v>44</v>
      </c>
      <c r="Q158" s="301"/>
      <c r="R158" s="216">
        <f>SUM(R110:R157)</f>
        <v>37</v>
      </c>
      <c r="S158" s="216"/>
      <c r="T158" s="216">
        <f>SUM(T110:T157)</f>
        <v>37</v>
      </c>
      <c r="U158" s="216"/>
      <c r="V158" s="228"/>
      <c r="W158" s="302" t="s">
        <v>44</v>
      </c>
      <c r="X158" s="303"/>
      <c r="Y158" s="216">
        <f>SUM(Y110:Y157)</f>
        <v>33</v>
      </c>
      <c r="Z158" s="216"/>
      <c r="AA158" s="216">
        <f>SUM(AA110:AA157)</f>
        <v>33</v>
      </c>
      <c r="AB158" s="216"/>
      <c r="AH158" s="185"/>
    </row>
    <row r="159" spans="2:34" ht="15.75" customHeight="1">
      <c r="B159" s="233">
        <v>47</v>
      </c>
      <c r="C159" s="222" t="s">
        <v>95</v>
      </c>
      <c r="D159" s="173" t="s">
        <v>96</v>
      </c>
      <c r="E159" s="223">
        <v>55.649107682125603</v>
      </c>
      <c r="F159" s="223">
        <v>37.744467855574499</v>
      </c>
      <c r="G159" s="185">
        <v>1</v>
      </c>
      <c r="H159" s="227">
        <v>7.2520000000000007</v>
      </c>
      <c r="I159" s="225">
        <v>1.6630000000000003</v>
      </c>
      <c r="J159" s="185">
        <v>13</v>
      </c>
      <c r="L159" s="184">
        <v>48</v>
      </c>
      <c r="M159" s="222">
        <v>0</v>
      </c>
      <c r="N159" s="222">
        <v>16</v>
      </c>
      <c r="O159" s="193"/>
      <c r="P159" s="229"/>
      <c r="Q159" s="204"/>
      <c r="R159" s="204"/>
      <c r="S159" s="204"/>
      <c r="T159" s="217"/>
      <c r="U159" s="204"/>
      <c r="V159" s="204"/>
      <c r="W159" s="204"/>
      <c r="X159" s="229"/>
      <c r="Y159" s="229"/>
      <c r="Z159" s="229"/>
      <c r="AA159" s="229"/>
      <c r="AB159" s="229"/>
      <c r="AH159" s="185"/>
    </row>
    <row r="160" spans="2:34" ht="15.75" customHeight="1">
      <c r="B160" s="233">
        <v>48</v>
      </c>
      <c r="C160" s="222" t="s">
        <v>97</v>
      </c>
      <c r="D160" s="173" t="s">
        <v>96</v>
      </c>
      <c r="E160" s="223">
        <v>55.651347313464399</v>
      </c>
      <c r="F160" s="223">
        <v>37.7436478224529</v>
      </c>
      <c r="G160" s="185">
        <v>1</v>
      </c>
      <c r="H160" s="227">
        <v>7.4980000000000011</v>
      </c>
      <c r="I160" s="225">
        <v>0.24600000000000044</v>
      </c>
      <c r="J160" s="185">
        <v>14</v>
      </c>
      <c r="L160" s="184">
        <v>49</v>
      </c>
      <c r="M160" s="222">
        <v>0</v>
      </c>
      <c r="N160" s="222">
        <v>17</v>
      </c>
      <c r="O160" s="193"/>
      <c r="P160" s="229"/>
      <c r="Q160" s="229"/>
      <c r="R160" s="229"/>
      <c r="S160" s="229"/>
      <c r="T160" s="229"/>
      <c r="U160" s="229"/>
      <c r="V160" s="229"/>
      <c r="W160" s="229"/>
      <c r="X160" s="229"/>
      <c r="Y160" s="229"/>
      <c r="Z160" s="229"/>
      <c r="AA160" s="229"/>
      <c r="AB160" s="229"/>
      <c r="AH160" s="185"/>
    </row>
    <row r="161" spans="2:34" ht="15.75" customHeight="1">
      <c r="B161" s="233">
        <v>49</v>
      </c>
      <c r="C161" s="222" t="s">
        <v>98</v>
      </c>
      <c r="D161" s="173" t="s">
        <v>99</v>
      </c>
      <c r="E161" s="223">
        <v>55.6564238616007</v>
      </c>
      <c r="F161" s="223">
        <v>37.743161912531903</v>
      </c>
      <c r="G161" s="185">
        <v>1</v>
      </c>
      <c r="H161" s="227">
        <v>8.1180000000000021</v>
      </c>
      <c r="I161" s="225">
        <v>0.62000000000000055</v>
      </c>
      <c r="J161" s="185">
        <v>15</v>
      </c>
      <c r="L161" s="184">
        <v>50</v>
      </c>
      <c r="M161" s="222">
        <v>0</v>
      </c>
      <c r="N161" s="222">
        <v>18</v>
      </c>
      <c r="O161" s="193"/>
      <c r="P161" s="229"/>
      <c r="Q161" s="229"/>
      <c r="R161" s="229"/>
      <c r="S161" s="229"/>
      <c r="T161" s="229"/>
      <c r="U161" s="229"/>
      <c r="V161" s="229"/>
      <c r="W161" s="229"/>
      <c r="X161" s="229"/>
      <c r="Y161" s="229"/>
      <c r="Z161" s="229"/>
      <c r="AA161" s="229"/>
      <c r="AB161" s="229"/>
      <c r="AH161" s="185"/>
    </row>
    <row r="162" spans="2:34" ht="15.75" customHeight="1">
      <c r="B162" s="233">
        <v>50</v>
      </c>
      <c r="C162" s="222" t="s">
        <v>100</v>
      </c>
      <c r="D162" s="173" t="s">
        <v>99</v>
      </c>
      <c r="E162" s="223">
        <v>55.657523418616002</v>
      </c>
      <c r="F162" s="223">
        <v>37.745981852287002</v>
      </c>
      <c r="G162" s="185">
        <v>1</v>
      </c>
      <c r="H162" s="227">
        <v>8.3580000000000023</v>
      </c>
      <c r="I162" s="225">
        <v>0.24000000000000021</v>
      </c>
      <c r="J162" s="185">
        <v>16</v>
      </c>
      <c r="L162" s="184">
        <v>51</v>
      </c>
      <c r="M162" s="222">
        <v>0</v>
      </c>
      <c r="N162" s="222">
        <v>19</v>
      </c>
      <c r="O162" s="193"/>
      <c r="P162" s="229"/>
      <c r="Q162" s="229"/>
      <c r="R162" s="229"/>
      <c r="S162" s="229"/>
      <c r="T162" s="229"/>
      <c r="U162" s="229"/>
      <c r="V162" s="229"/>
      <c r="W162" s="229"/>
      <c r="X162" s="229"/>
      <c r="Y162" s="229"/>
      <c r="Z162" s="229"/>
      <c r="AA162" s="229"/>
      <c r="AB162" s="229"/>
      <c r="AH162" s="185"/>
    </row>
    <row r="163" spans="2:34" ht="15.75" customHeight="1">
      <c r="B163" s="233">
        <v>51</v>
      </c>
      <c r="C163" s="222" t="s">
        <v>101</v>
      </c>
      <c r="D163" s="173" t="s">
        <v>99</v>
      </c>
      <c r="E163" s="223">
        <v>55.659101284868903</v>
      </c>
      <c r="F163" s="223">
        <v>37.750106067098301</v>
      </c>
      <c r="G163" s="185">
        <v>1</v>
      </c>
      <c r="H163" s="227">
        <v>8.5030000000000019</v>
      </c>
      <c r="I163" s="225">
        <v>0.14499999999999957</v>
      </c>
      <c r="J163" s="185">
        <v>17</v>
      </c>
      <c r="L163" s="184">
        <v>52</v>
      </c>
      <c r="M163" s="222">
        <v>0</v>
      </c>
      <c r="N163" s="222">
        <v>20</v>
      </c>
      <c r="O163" s="193"/>
      <c r="P163" s="229"/>
      <c r="Q163" s="229"/>
      <c r="R163" s="229"/>
      <c r="S163" s="229"/>
      <c r="T163" s="229"/>
      <c r="U163" s="229"/>
      <c r="V163" s="229"/>
      <c r="W163" s="229"/>
      <c r="X163" s="229"/>
      <c r="Y163" s="229"/>
      <c r="Z163" s="229"/>
      <c r="AA163" s="229"/>
      <c r="AB163" s="229"/>
      <c r="AH163" s="185"/>
    </row>
    <row r="164" spans="2:34" ht="15.75" customHeight="1">
      <c r="B164" s="233">
        <v>52</v>
      </c>
      <c r="C164" s="222" t="s">
        <v>101</v>
      </c>
      <c r="D164" s="173" t="s">
        <v>99</v>
      </c>
      <c r="E164" s="223">
        <v>55.6597111258897</v>
      </c>
      <c r="F164" s="223">
        <v>37.751868401435502</v>
      </c>
      <c r="G164" s="185">
        <v>1</v>
      </c>
      <c r="H164" s="227">
        <v>8.8290000000000024</v>
      </c>
      <c r="I164" s="225">
        <v>0.32600000000000051</v>
      </c>
      <c r="J164" s="185">
        <v>18</v>
      </c>
      <c r="L164" s="184">
        <v>53</v>
      </c>
      <c r="M164" s="222">
        <v>0</v>
      </c>
      <c r="N164" s="222">
        <v>21</v>
      </c>
      <c r="O164" s="193"/>
      <c r="P164" s="229"/>
      <c r="Q164" s="229"/>
      <c r="R164" s="229"/>
      <c r="S164" s="229"/>
      <c r="T164" s="229"/>
      <c r="U164" s="229"/>
      <c r="V164" s="229"/>
      <c r="W164" s="229"/>
      <c r="X164" s="229"/>
      <c r="Y164" s="229"/>
      <c r="Z164" s="229"/>
      <c r="AA164" s="229"/>
      <c r="AB164" s="229"/>
      <c r="AH164" s="185"/>
    </row>
    <row r="165" spans="2:34" ht="15.75" customHeight="1">
      <c r="B165" s="233">
        <v>53</v>
      </c>
      <c r="C165" s="222" t="s">
        <v>102</v>
      </c>
      <c r="D165" s="173" t="s">
        <v>99</v>
      </c>
      <c r="E165" s="223">
        <v>55.660503653230997</v>
      </c>
      <c r="F165" s="223">
        <v>37.758870047770799</v>
      </c>
      <c r="G165" s="185">
        <v>1</v>
      </c>
      <c r="H165" s="227">
        <v>9.3380000000000027</v>
      </c>
      <c r="I165" s="225">
        <v>0.50900000000000034</v>
      </c>
      <c r="J165" s="185">
        <v>19</v>
      </c>
      <c r="L165" s="184">
        <v>54</v>
      </c>
      <c r="M165" s="222">
        <v>0</v>
      </c>
      <c r="N165" s="222">
        <v>22</v>
      </c>
      <c r="O165" s="193"/>
      <c r="P165" s="229"/>
      <c r="Q165" s="229"/>
      <c r="R165" s="229"/>
      <c r="S165" s="229"/>
      <c r="T165" s="229"/>
      <c r="U165" s="229"/>
      <c r="V165" s="229"/>
      <c r="W165" s="229"/>
      <c r="X165" s="229"/>
      <c r="Y165" s="229"/>
      <c r="Z165" s="229"/>
      <c r="AA165" s="229"/>
      <c r="AB165" s="229"/>
      <c r="AH165" s="185"/>
    </row>
    <row r="166" spans="2:34" ht="15.75" customHeight="1">
      <c r="B166" s="233">
        <v>54</v>
      </c>
      <c r="C166" s="222" t="s">
        <v>103</v>
      </c>
      <c r="D166" s="173" t="s">
        <v>99</v>
      </c>
      <c r="E166" s="223">
        <v>55.662704869319001</v>
      </c>
      <c r="F166" s="223">
        <v>37.759610294349002</v>
      </c>
      <c r="G166" s="185">
        <v>1</v>
      </c>
      <c r="H166" s="227">
        <v>9.631000000000002</v>
      </c>
      <c r="I166" s="225">
        <v>0.29299999999999926</v>
      </c>
      <c r="J166" s="185">
        <v>20</v>
      </c>
      <c r="L166" s="184">
        <v>55</v>
      </c>
      <c r="M166" s="222">
        <v>0</v>
      </c>
      <c r="N166" s="222">
        <v>23</v>
      </c>
      <c r="O166" s="193"/>
      <c r="P166" s="229"/>
      <c r="Q166" s="204"/>
      <c r="R166" s="204"/>
      <c r="S166" s="204"/>
      <c r="T166" s="204"/>
      <c r="U166" s="204"/>
      <c r="V166" s="204"/>
      <c r="W166" s="204"/>
      <c r="X166" s="229"/>
      <c r="Y166" s="229"/>
      <c r="Z166" s="229"/>
      <c r="AA166" s="229"/>
      <c r="AB166" s="229"/>
      <c r="AH166" s="185"/>
    </row>
    <row r="167" spans="2:34" ht="15.75" customHeight="1">
      <c r="B167" s="233">
        <v>55</v>
      </c>
      <c r="C167" s="222" t="s">
        <v>104</v>
      </c>
      <c r="D167" s="173" t="s">
        <v>99</v>
      </c>
      <c r="E167" s="223">
        <v>55.664128160674402</v>
      </c>
      <c r="F167" s="223">
        <v>37.763398363836103</v>
      </c>
      <c r="G167" s="185">
        <v>1</v>
      </c>
      <c r="H167" s="227">
        <v>9.9110000000000014</v>
      </c>
      <c r="I167" s="225">
        <v>0.27999999999999936</v>
      </c>
      <c r="J167" s="185">
        <v>21</v>
      </c>
      <c r="L167" s="184">
        <v>56</v>
      </c>
      <c r="M167" s="222">
        <v>0</v>
      </c>
      <c r="N167" s="222">
        <v>24</v>
      </c>
      <c r="O167" s="193"/>
      <c r="P167" s="229"/>
      <c r="Q167" s="204"/>
      <c r="R167" s="204"/>
      <c r="S167" s="204"/>
      <c r="T167" s="204"/>
      <c r="U167" s="204"/>
      <c r="V167" s="204"/>
      <c r="W167" s="204"/>
      <c r="X167" s="229"/>
      <c r="Y167" s="229"/>
      <c r="Z167" s="229"/>
      <c r="AA167" s="229"/>
      <c r="AB167" s="229"/>
      <c r="AH167" s="185"/>
    </row>
    <row r="168" spans="2:34" ht="15.75" customHeight="1">
      <c r="B168" s="233">
        <v>56</v>
      </c>
      <c r="C168" s="222" t="s">
        <v>196</v>
      </c>
      <c r="D168" s="173" t="s">
        <v>177</v>
      </c>
      <c r="E168" s="223">
        <v>55.665516116751597</v>
      </c>
      <c r="F168" s="223">
        <v>37.769016698941499</v>
      </c>
      <c r="G168" s="185">
        <v>1</v>
      </c>
      <c r="H168" s="227">
        <v>10.364000000000001</v>
      </c>
      <c r="I168" s="225">
        <v>0.4529999999999994</v>
      </c>
      <c r="J168" s="185">
        <v>22</v>
      </c>
      <c r="L168" s="184">
        <v>57</v>
      </c>
      <c r="M168" s="222">
        <v>0</v>
      </c>
      <c r="N168" s="222">
        <v>25</v>
      </c>
      <c r="O168" s="193"/>
      <c r="P168" s="229"/>
      <c r="Q168" s="204"/>
      <c r="R168" s="204"/>
      <c r="S168" s="204"/>
      <c r="T168" s="204"/>
      <c r="U168" s="204"/>
      <c r="V168" s="204"/>
      <c r="W168" s="204"/>
      <c r="X168" s="229"/>
      <c r="Y168" s="229"/>
      <c r="Z168" s="229"/>
      <c r="AA168" s="229"/>
      <c r="AB168" s="229"/>
      <c r="AH168" s="185"/>
    </row>
    <row r="169" spans="2:34" ht="15.75" customHeight="1">
      <c r="B169" s="233">
        <v>57</v>
      </c>
      <c r="C169" s="222" t="s">
        <v>179</v>
      </c>
      <c r="D169" s="173" t="s">
        <v>177</v>
      </c>
      <c r="E169" s="223">
        <v>55.663336832608401</v>
      </c>
      <c r="F169" s="223">
        <v>37.771639951944699</v>
      </c>
      <c r="G169" s="185">
        <v>1</v>
      </c>
      <c r="H169" s="227">
        <v>10.65</v>
      </c>
      <c r="I169" s="225">
        <v>0.28599999999999959</v>
      </c>
      <c r="J169" s="185">
        <v>23</v>
      </c>
      <c r="L169" s="184">
        <v>58</v>
      </c>
      <c r="M169" s="222">
        <v>0</v>
      </c>
      <c r="N169" s="222">
        <v>26</v>
      </c>
      <c r="O169" s="193"/>
      <c r="P169" s="229"/>
      <c r="Q169" s="204"/>
      <c r="R169" s="204"/>
      <c r="S169" s="204"/>
      <c r="T169" s="204"/>
      <c r="U169" s="204"/>
      <c r="V169" s="204"/>
      <c r="W169" s="204"/>
      <c r="X169" s="229"/>
      <c r="Y169" s="229"/>
      <c r="Z169" s="229"/>
      <c r="AA169" s="229"/>
      <c r="AB169" s="229"/>
      <c r="AH169" s="185"/>
    </row>
    <row r="170" spans="2:34" ht="15.75" customHeight="1">
      <c r="B170" s="233">
        <v>58</v>
      </c>
      <c r="C170" s="222" t="s">
        <v>178</v>
      </c>
      <c r="D170" s="173" t="s">
        <v>177</v>
      </c>
      <c r="E170" s="223">
        <v>55.661678276293401</v>
      </c>
      <c r="F170" s="223">
        <v>37.774083449736203</v>
      </c>
      <c r="G170" s="185">
        <v>1</v>
      </c>
      <c r="H170" s="227">
        <v>10.895</v>
      </c>
      <c r="I170" s="225">
        <v>0.24499999999999922</v>
      </c>
      <c r="J170" s="185">
        <v>24</v>
      </c>
      <c r="L170" s="184">
        <v>59</v>
      </c>
      <c r="M170" s="222">
        <v>0</v>
      </c>
      <c r="N170" s="222">
        <v>27</v>
      </c>
      <c r="O170" s="193"/>
      <c r="P170" s="229"/>
      <c r="Q170" s="204"/>
      <c r="R170" s="204"/>
      <c r="S170" s="204"/>
      <c r="T170" s="204"/>
      <c r="U170" s="204"/>
      <c r="V170" s="204"/>
      <c r="W170" s="204"/>
      <c r="X170" s="229"/>
      <c r="Y170" s="229"/>
      <c r="Z170" s="229"/>
      <c r="AA170" s="229"/>
      <c r="AB170" s="229"/>
      <c r="AH170" s="173"/>
    </row>
    <row r="171" spans="2:34" ht="15.75" customHeight="1">
      <c r="B171" s="233">
        <v>59</v>
      </c>
      <c r="C171" s="222" t="s">
        <v>176</v>
      </c>
      <c r="D171" s="173" t="s">
        <v>177</v>
      </c>
      <c r="E171" s="223">
        <v>55.660742849937897</v>
      </c>
      <c r="F171" s="223">
        <v>37.7780414131161</v>
      </c>
      <c r="G171" s="185">
        <v>1</v>
      </c>
      <c r="H171" s="227">
        <v>11.391999999999999</v>
      </c>
      <c r="I171" s="225">
        <v>0.49699999999999989</v>
      </c>
      <c r="J171" s="185">
        <v>25</v>
      </c>
      <c r="L171" s="184">
        <v>60</v>
      </c>
      <c r="M171" s="222">
        <v>0</v>
      </c>
      <c r="N171" s="222">
        <v>28</v>
      </c>
      <c r="O171" s="193"/>
      <c r="P171" s="229"/>
      <c r="Q171" s="204"/>
      <c r="R171" s="204"/>
      <c r="S171" s="204"/>
      <c r="T171" s="204"/>
      <c r="U171" s="204"/>
      <c r="V171" s="204"/>
      <c r="W171" s="204"/>
      <c r="X171" s="229"/>
      <c r="Y171" s="229"/>
      <c r="Z171" s="229"/>
      <c r="AA171" s="229"/>
      <c r="AB171" s="229"/>
      <c r="AH171" s="173"/>
    </row>
    <row r="172" spans="2:34" ht="15.75" customHeight="1">
      <c r="B172" s="233">
        <v>60</v>
      </c>
      <c r="C172" s="222" t="s">
        <v>175</v>
      </c>
      <c r="D172" s="173" t="s">
        <v>107</v>
      </c>
      <c r="E172" s="223">
        <v>55.657421134785501</v>
      </c>
      <c r="F172" s="223">
        <v>37.793159354536797</v>
      </c>
      <c r="G172" s="185">
        <v>1</v>
      </c>
      <c r="H172" s="227">
        <v>12.231</v>
      </c>
      <c r="I172" s="225">
        <v>0.83900000000000041</v>
      </c>
      <c r="J172" s="185">
        <v>26</v>
      </c>
      <c r="L172" s="184">
        <v>61</v>
      </c>
      <c r="M172" s="222">
        <v>0</v>
      </c>
      <c r="N172" s="222">
        <v>29</v>
      </c>
      <c r="O172" s="193"/>
      <c r="P172" s="229"/>
      <c r="Q172" s="204"/>
      <c r="R172" s="204"/>
      <c r="S172" s="204"/>
      <c r="T172" s="204"/>
      <c r="U172" s="204"/>
      <c r="V172" s="204"/>
      <c r="W172" s="204"/>
      <c r="X172" s="229"/>
      <c r="Y172" s="229"/>
      <c r="Z172" s="229"/>
      <c r="AA172" s="229"/>
      <c r="AB172" s="229"/>
      <c r="AH172" s="173"/>
    </row>
    <row r="173" spans="2:34" ht="15.75" customHeight="1">
      <c r="B173" s="233">
        <v>61</v>
      </c>
      <c r="C173" s="222" t="s">
        <v>174</v>
      </c>
      <c r="D173" s="173" t="s">
        <v>107</v>
      </c>
      <c r="E173" s="223">
        <v>55.6573349340674</v>
      </c>
      <c r="F173" s="223">
        <v>37.800810682201103</v>
      </c>
      <c r="G173" s="185">
        <v>1</v>
      </c>
      <c r="H173" s="227">
        <v>12.722</v>
      </c>
      <c r="I173" s="225">
        <v>0.49099999999999966</v>
      </c>
      <c r="J173" s="185">
        <v>27</v>
      </c>
      <c r="L173" s="184">
        <v>62</v>
      </c>
      <c r="M173" s="222">
        <v>0</v>
      </c>
      <c r="N173" s="222">
        <v>30</v>
      </c>
      <c r="O173" s="193"/>
      <c r="P173" s="229"/>
      <c r="Q173" s="204"/>
      <c r="R173" s="204"/>
      <c r="S173" s="204"/>
      <c r="T173" s="204"/>
      <c r="U173" s="204"/>
      <c r="V173" s="204"/>
      <c r="W173" s="204"/>
      <c r="X173" s="229"/>
      <c r="Y173" s="229"/>
      <c r="Z173" s="229"/>
      <c r="AA173" s="229"/>
      <c r="AB173" s="229"/>
      <c r="AH173" s="173"/>
    </row>
    <row r="174" spans="2:34" ht="15.75" customHeight="1">
      <c r="B174" s="233">
        <v>62</v>
      </c>
      <c r="C174" s="222" t="s">
        <v>173</v>
      </c>
      <c r="D174" s="173" t="s">
        <v>107</v>
      </c>
      <c r="E174" s="223">
        <v>55.657236083009003</v>
      </c>
      <c r="F174" s="223">
        <v>37.8108378661125</v>
      </c>
      <c r="G174" s="185">
        <v>1</v>
      </c>
      <c r="H174" s="227">
        <v>13.366</v>
      </c>
      <c r="I174" s="225">
        <v>0.64400000000000013</v>
      </c>
      <c r="J174" s="185">
        <v>28</v>
      </c>
      <c r="L174" s="184">
        <v>63</v>
      </c>
      <c r="M174" s="222">
        <v>0</v>
      </c>
      <c r="N174" s="222">
        <v>31</v>
      </c>
      <c r="O174" s="193"/>
      <c r="P174" s="229"/>
      <c r="Q174" s="204"/>
      <c r="R174" s="204"/>
      <c r="S174" s="204"/>
      <c r="T174" s="204"/>
      <c r="U174" s="204"/>
      <c r="V174" s="204"/>
      <c r="W174" s="204"/>
      <c r="X174" s="229"/>
      <c r="Y174" s="229"/>
      <c r="Z174" s="229"/>
      <c r="AA174" s="229"/>
      <c r="AB174" s="229"/>
      <c r="AH174" s="173"/>
    </row>
    <row r="175" spans="2:34" ht="15.75" customHeight="1">
      <c r="B175" s="233">
        <v>63</v>
      </c>
      <c r="C175" s="222" t="s">
        <v>164</v>
      </c>
      <c r="D175" s="173" t="s">
        <v>107</v>
      </c>
      <c r="E175" s="223">
        <v>55.657092803071698</v>
      </c>
      <c r="F175" s="223">
        <v>37.819095090606801</v>
      </c>
      <c r="G175" s="185">
        <v>1</v>
      </c>
      <c r="H175" s="227">
        <v>13.895999999999999</v>
      </c>
      <c r="I175" s="225">
        <v>0.52999999999999936</v>
      </c>
      <c r="J175" s="185">
        <v>29</v>
      </c>
      <c r="L175" s="184">
        <v>64</v>
      </c>
      <c r="M175" s="222">
        <v>0</v>
      </c>
      <c r="N175" s="222">
        <v>32</v>
      </c>
      <c r="O175" s="193"/>
      <c r="P175" s="229"/>
      <c r="Q175" s="204"/>
      <c r="R175" s="204"/>
      <c r="S175" s="204"/>
      <c r="T175" s="204"/>
      <c r="U175" s="204"/>
      <c r="V175" s="204"/>
      <c r="W175" s="204"/>
      <c r="X175" s="229"/>
      <c r="Y175" s="229"/>
      <c r="Z175" s="229"/>
      <c r="AA175" s="229"/>
      <c r="AB175" s="229"/>
      <c r="AH175" s="173"/>
    </row>
    <row r="176" spans="2:34" ht="15.75" customHeight="1">
      <c r="B176" s="233">
        <v>64</v>
      </c>
      <c r="C176" s="222" t="s">
        <v>165</v>
      </c>
      <c r="D176" s="173" t="s">
        <v>107</v>
      </c>
      <c r="E176" s="223">
        <v>55.656938044842398</v>
      </c>
      <c r="F176" s="223">
        <v>37.8296681424589</v>
      </c>
      <c r="G176" s="185">
        <v>1</v>
      </c>
      <c r="H176" s="227">
        <v>14.574999999999999</v>
      </c>
      <c r="I176" s="225">
        <v>0.67900000000000027</v>
      </c>
      <c r="J176" s="185">
        <v>30</v>
      </c>
      <c r="L176" s="184">
        <v>65</v>
      </c>
      <c r="M176" s="222">
        <v>0</v>
      </c>
      <c r="N176" s="222">
        <v>33</v>
      </c>
      <c r="O176" s="193"/>
      <c r="P176" s="229"/>
      <c r="Q176" s="204"/>
      <c r="R176" s="204"/>
      <c r="S176" s="204"/>
      <c r="T176" s="204"/>
      <c r="U176" s="204"/>
      <c r="V176" s="204"/>
      <c r="W176" s="204"/>
      <c r="X176" s="229"/>
      <c r="Y176" s="229"/>
      <c r="Z176" s="229"/>
      <c r="AA176" s="229"/>
      <c r="AB176" s="229"/>
      <c r="AH176" s="173"/>
    </row>
    <row r="177" spans="2:34" ht="15.75" customHeight="1">
      <c r="B177" s="233">
        <v>65</v>
      </c>
      <c r="C177" s="222" t="s">
        <v>166</v>
      </c>
      <c r="D177" s="173" t="s">
        <v>107</v>
      </c>
      <c r="E177" s="223">
        <v>55.656443000000003</v>
      </c>
      <c r="F177" s="223">
        <v>37.830987999999998</v>
      </c>
      <c r="G177" s="185">
        <v>1</v>
      </c>
      <c r="H177" s="227">
        <v>14.574999999999999</v>
      </c>
      <c r="I177" s="225">
        <v>0</v>
      </c>
      <c r="J177" s="185">
        <v>31</v>
      </c>
      <c r="L177" s="184">
        <v>66</v>
      </c>
      <c r="M177" s="222">
        <v>0</v>
      </c>
      <c r="N177" s="222">
        <v>999</v>
      </c>
      <c r="O177" s="193"/>
      <c r="P177" s="229"/>
      <c r="Q177" s="204"/>
      <c r="R177" s="204"/>
      <c r="S177" s="204"/>
      <c r="T177" s="204"/>
      <c r="U177" s="204"/>
      <c r="V177" s="204"/>
      <c r="W177" s="204"/>
      <c r="X177" s="229"/>
      <c r="Y177" s="229"/>
      <c r="Z177" s="229"/>
      <c r="AA177" s="229"/>
      <c r="AB177" s="229"/>
      <c r="AH177" s="173"/>
    </row>
    <row r="178" spans="2:34" ht="15.75" customHeight="1">
      <c r="B178" s="233"/>
      <c r="C178" s="222" t="s">
        <v>24</v>
      </c>
      <c r="D178" s="173" t="s">
        <v>79</v>
      </c>
      <c r="E178" s="223"/>
      <c r="F178" s="223"/>
      <c r="G178" s="185">
        <v>1</v>
      </c>
      <c r="H178" s="227">
        <v>14.574999999999999</v>
      </c>
      <c r="I178" s="225">
        <v>0</v>
      </c>
      <c r="J178" s="185" t="s">
        <v>79</v>
      </c>
      <c r="L178" s="184">
        <v>67</v>
      </c>
      <c r="M178" s="222">
        <v>0</v>
      </c>
      <c r="N178" s="222">
        <v>0</v>
      </c>
      <c r="O178" s="193"/>
      <c r="P178" s="229"/>
      <c r="Q178" s="204"/>
      <c r="R178" s="204"/>
      <c r="S178" s="204"/>
      <c r="T178" s="204"/>
      <c r="U178" s="204"/>
      <c r="V178" s="204"/>
      <c r="W178" s="204"/>
      <c r="X178" s="229"/>
      <c r="Y178" s="229"/>
      <c r="Z178" s="229"/>
      <c r="AA178" s="229"/>
      <c r="AB178" s="229"/>
      <c r="AH178" s="173"/>
    </row>
    <row r="179" spans="2:34" ht="15.75" customHeight="1">
      <c r="B179" s="185"/>
      <c r="C179" s="222"/>
      <c r="E179" s="223"/>
      <c r="F179" s="223"/>
      <c r="G179" s="185"/>
      <c r="H179" s="227"/>
      <c r="I179" s="225"/>
      <c r="J179" s="185"/>
      <c r="L179" s="184">
        <v>68</v>
      </c>
      <c r="M179" s="222">
        <v>0</v>
      </c>
      <c r="N179" s="222">
        <v>0</v>
      </c>
      <c r="O179" s="193"/>
      <c r="P179" s="229"/>
      <c r="Q179" s="204"/>
      <c r="R179" s="204"/>
      <c r="S179" s="204"/>
      <c r="T179" s="204"/>
      <c r="U179" s="204"/>
      <c r="V179" s="204"/>
      <c r="W179" s="204"/>
      <c r="X179" s="229"/>
      <c r="Y179" s="229"/>
      <c r="Z179" s="229"/>
      <c r="AA179" s="229"/>
      <c r="AB179" s="229"/>
      <c r="AH179" s="173"/>
    </row>
    <row r="180" spans="2:34" ht="15.75" customHeight="1">
      <c r="B180" s="185"/>
      <c r="C180" s="222"/>
      <c r="E180" s="223"/>
      <c r="F180" s="223"/>
      <c r="G180" s="185"/>
      <c r="H180" s="227"/>
      <c r="I180" s="225"/>
      <c r="J180" s="185"/>
      <c r="L180" s="184">
        <v>69</v>
      </c>
      <c r="M180" s="222">
        <v>0</v>
      </c>
      <c r="N180" s="222">
        <v>0</v>
      </c>
      <c r="O180" s="193"/>
      <c r="P180" s="229"/>
      <c r="Q180" s="204"/>
      <c r="R180" s="204"/>
      <c r="S180" s="204"/>
      <c r="T180" s="204"/>
      <c r="U180" s="204"/>
      <c r="V180" s="204"/>
      <c r="W180" s="204"/>
      <c r="X180" s="229"/>
      <c r="Y180" s="229"/>
      <c r="Z180" s="229"/>
      <c r="AA180" s="229"/>
      <c r="AB180" s="229"/>
      <c r="AH180" s="173"/>
    </row>
    <row r="181" spans="2:34" ht="15.75" customHeight="1">
      <c r="B181" s="185" t="str">
        <f t="shared" ref="B181:B223" si="0">IF(C182=" ","",IF(C182=$L$9,B180,B180+1))</f>
        <v/>
      </c>
      <c r="C181" s="222" t="s">
        <v>79</v>
      </c>
      <c r="D181" s="173" t="s">
        <v>79</v>
      </c>
      <c r="E181" s="223" t="s">
        <v>79</v>
      </c>
      <c r="F181" s="223" t="s">
        <v>79</v>
      </c>
      <c r="G181" s="185" t="str">
        <f t="shared" ref="G181:G224" si="1">IF(M178&gt;0,0,IF(N178&gt;0,1,""))</f>
        <v/>
      </c>
      <c r="H181" s="227"/>
      <c r="I181" s="225" t="s">
        <v>79</v>
      </c>
      <c r="J181" s="185" t="s">
        <v>79</v>
      </c>
      <c r="L181" s="184">
        <v>70</v>
      </c>
      <c r="M181" s="222">
        <v>0</v>
      </c>
      <c r="N181" s="222">
        <v>0</v>
      </c>
      <c r="O181" s="193"/>
      <c r="P181" s="229"/>
      <c r="Q181" s="204"/>
      <c r="R181" s="204"/>
      <c r="S181" s="204"/>
      <c r="T181" s="204"/>
      <c r="U181" s="204"/>
      <c r="V181" s="204"/>
      <c r="W181" s="204"/>
      <c r="X181" s="229"/>
      <c r="Y181" s="229"/>
      <c r="Z181" s="229"/>
      <c r="AA181" s="229"/>
      <c r="AB181" s="229"/>
      <c r="AH181" s="173"/>
    </row>
    <row r="182" spans="2:34" ht="15.75" customHeight="1">
      <c r="B182" s="185" t="str">
        <f t="shared" si="0"/>
        <v/>
      </c>
      <c r="C182" s="222" t="s">
        <v>79</v>
      </c>
      <c r="D182" s="173" t="s">
        <v>79</v>
      </c>
      <c r="E182" s="223" t="s">
        <v>79</v>
      </c>
      <c r="F182" s="223" t="s">
        <v>79</v>
      </c>
      <c r="G182" s="185" t="str">
        <f t="shared" si="1"/>
        <v/>
      </c>
      <c r="H182" s="227" t="s">
        <v>18</v>
      </c>
      <c r="I182" s="225" t="str">
        <f t="shared" ref="I182:I224" si="2">IFERROR(IF(IF(ISERROR(H182-H181),"",H182-H181)&lt;0,"",H182-H181)," ")</f>
        <v xml:space="preserve"> </v>
      </c>
      <c r="J182" s="185" t="s">
        <v>79</v>
      </c>
      <c r="L182" s="184">
        <v>71</v>
      </c>
      <c r="M182" s="222">
        <v>0</v>
      </c>
      <c r="N182" s="222">
        <v>0</v>
      </c>
      <c r="O182" s="193"/>
      <c r="P182" s="229"/>
      <c r="Q182" s="204"/>
      <c r="R182" s="204"/>
      <c r="S182" s="204"/>
      <c r="T182" s="204"/>
      <c r="U182" s="204"/>
      <c r="V182" s="204"/>
      <c r="W182" s="204"/>
      <c r="X182" s="229"/>
      <c r="Y182" s="229"/>
      <c r="Z182" s="229"/>
      <c r="AA182" s="229"/>
      <c r="AB182" s="229"/>
      <c r="AH182" s="173"/>
    </row>
    <row r="183" spans="2:34" ht="15.75" customHeight="1">
      <c r="B183" s="185" t="str">
        <f t="shared" si="0"/>
        <v/>
      </c>
      <c r="C183" s="222" t="s">
        <v>79</v>
      </c>
      <c r="D183" s="173" t="s">
        <v>79</v>
      </c>
      <c r="E183" s="223" t="s">
        <v>79</v>
      </c>
      <c r="F183" s="223" t="s">
        <v>79</v>
      </c>
      <c r="G183" s="185" t="str">
        <f t="shared" si="1"/>
        <v/>
      </c>
      <c r="H183" s="227" t="s">
        <v>18</v>
      </c>
      <c r="I183" s="225" t="str">
        <f t="shared" si="2"/>
        <v xml:space="preserve"> </v>
      </c>
      <c r="J183" s="185" t="s">
        <v>79</v>
      </c>
      <c r="L183" s="184">
        <v>72</v>
      </c>
      <c r="M183" s="222">
        <v>0</v>
      </c>
      <c r="N183" s="222">
        <v>0</v>
      </c>
      <c r="O183" s="193"/>
      <c r="P183" s="229"/>
      <c r="Q183" s="204"/>
      <c r="R183" s="204"/>
      <c r="S183" s="204"/>
      <c r="T183" s="204"/>
      <c r="U183" s="204"/>
      <c r="V183" s="204"/>
      <c r="W183" s="204"/>
      <c r="X183" s="229"/>
      <c r="Y183" s="229"/>
      <c r="Z183" s="229"/>
      <c r="AA183" s="229"/>
      <c r="AB183" s="229"/>
      <c r="AH183" s="173"/>
    </row>
    <row r="184" spans="2:34" ht="15.75" customHeight="1">
      <c r="B184" s="185" t="str">
        <f t="shared" si="0"/>
        <v/>
      </c>
      <c r="C184" s="222" t="s">
        <v>79</v>
      </c>
      <c r="D184" s="173" t="s">
        <v>79</v>
      </c>
      <c r="E184" s="223" t="s">
        <v>79</v>
      </c>
      <c r="F184" s="223" t="s">
        <v>79</v>
      </c>
      <c r="G184" s="185" t="str">
        <f t="shared" si="1"/>
        <v/>
      </c>
      <c r="H184" s="227" t="s">
        <v>18</v>
      </c>
      <c r="I184" s="225" t="str">
        <f t="shared" si="2"/>
        <v xml:space="preserve"> </v>
      </c>
      <c r="J184" s="185" t="s">
        <v>79</v>
      </c>
      <c r="L184" s="184">
        <v>73</v>
      </c>
      <c r="M184" s="222">
        <v>0</v>
      </c>
      <c r="N184" s="222">
        <v>0</v>
      </c>
      <c r="O184" s="193"/>
      <c r="P184" s="229"/>
      <c r="Q184" s="204"/>
      <c r="R184" s="204"/>
      <c r="S184" s="204"/>
      <c r="T184" s="204"/>
      <c r="U184" s="204"/>
      <c r="V184" s="204"/>
      <c r="W184" s="204"/>
      <c r="X184" s="229"/>
      <c r="Y184" s="229"/>
      <c r="Z184" s="229"/>
      <c r="AA184" s="229"/>
      <c r="AB184" s="229"/>
      <c r="AH184" s="173"/>
    </row>
    <row r="185" spans="2:34" ht="15.75" customHeight="1">
      <c r="B185" s="185" t="str">
        <f t="shared" si="0"/>
        <v/>
      </c>
      <c r="C185" s="222" t="s">
        <v>79</v>
      </c>
      <c r="D185" s="173" t="s">
        <v>79</v>
      </c>
      <c r="E185" s="223" t="s">
        <v>79</v>
      </c>
      <c r="F185" s="223" t="s">
        <v>79</v>
      </c>
      <c r="G185" s="185" t="str">
        <f t="shared" si="1"/>
        <v/>
      </c>
      <c r="H185" s="227" t="s">
        <v>18</v>
      </c>
      <c r="I185" s="225" t="str">
        <f t="shared" si="2"/>
        <v xml:space="preserve"> </v>
      </c>
      <c r="J185" s="185" t="s">
        <v>79</v>
      </c>
      <c r="L185" s="184">
        <v>74</v>
      </c>
      <c r="M185" s="222">
        <v>0</v>
      </c>
      <c r="N185" s="222">
        <v>0</v>
      </c>
      <c r="O185" s="193"/>
      <c r="P185" s="229"/>
      <c r="Q185" s="204"/>
      <c r="R185" s="204"/>
      <c r="S185" s="204"/>
      <c r="T185" s="204"/>
      <c r="U185" s="204"/>
      <c r="V185" s="204"/>
      <c r="W185" s="204"/>
      <c r="X185" s="229"/>
      <c r="Y185" s="229"/>
      <c r="Z185" s="229"/>
      <c r="AA185" s="229"/>
      <c r="AB185" s="229"/>
      <c r="AH185" s="173"/>
    </row>
    <row r="186" spans="2:34" ht="15.75" customHeight="1">
      <c r="B186" s="185" t="str">
        <f t="shared" si="0"/>
        <v/>
      </c>
      <c r="C186" s="222" t="s">
        <v>79</v>
      </c>
      <c r="D186" s="173" t="s">
        <v>79</v>
      </c>
      <c r="E186" s="223" t="s">
        <v>79</v>
      </c>
      <c r="F186" s="223" t="s">
        <v>79</v>
      </c>
      <c r="G186" s="185" t="str">
        <f t="shared" si="1"/>
        <v/>
      </c>
      <c r="H186" s="227" t="s">
        <v>18</v>
      </c>
      <c r="I186" s="225" t="str">
        <f t="shared" si="2"/>
        <v xml:space="preserve"> </v>
      </c>
      <c r="J186" s="185" t="s">
        <v>79</v>
      </c>
      <c r="L186" s="184">
        <v>75</v>
      </c>
      <c r="M186" s="222">
        <v>0</v>
      </c>
      <c r="N186" s="222">
        <v>0</v>
      </c>
      <c r="O186" s="193"/>
      <c r="P186" s="229"/>
      <c r="Q186" s="204"/>
      <c r="R186" s="204"/>
      <c r="S186" s="204"/>
      <c r="T186" s="204"/>
      <c r="U186" s="204"/>
      <c r="V186" s="204"/>
      <c r="W186" s="204"/>
      <c r="X186" s="229"/>
      <c r="Y186" s="229"/>
      <c r="Z186" s="229"/>
      <c r="AA186" s="229"/>
      <c r="AB186" s="229"/>
      <c r="AH186" s="173"/>
    </row>
    <row r="187" spans="2:34" ht="15.75" customHeight="1">
      <c r="B187" s="185" t="str">
        <f t="shared" si="0"/>
        <v/>
      </c>
      <c r="C187" s="222" t="s">
        <v>79</v>
      </c>
      <c r="D187" s="173" t="s">
        <v>79</v>
      </c>
      <c r="E187" s="223" t="s">
        <v>79</v>
      </c>
      <c r="F187" s="223" t="s">
        <v>79</v>
      </c>
      <c r="G187" s="185" t="str">
        <f t="shared" si="1"/>
        <v/>
      </c>
      <c r="H187" s="227" t="s">
        <v>18</v>
      </c>
      <c r="I187" s="225" t="str">
        <f t="shared" si="2"/>
        <v xml:space="preserve"> </v>
      </c>
      <c r="J187" s="185" t="s">
        <v>79</v>
      </c>
      <c r="L187" s="184">
        <v>76</v>
      </c>
      <c r="M187" s="222">
        <v>0</v>
      </c>
      <c r="N187" s="222">
        <v>0</v>
      </c>
      <c r="O187" s="193"/>
      <c r="P187" s="229"/>
      <c r="Q187" s="204"/>
      <c r="R187" s="204"/>
      <c r="S187" s="204"/>
      <c r="T187" s="204"/>
      <c r="U187" s="204"/>
      <c r="V187" s="204"/>
      <c r="W187" s="204"/>
      <c r="X187" s="229"/>
      <c r="Y187" s="229"/>
      <c r="Z187" s="229"/>
      <c r="AA187" s="229"/>
      <c r="AB187" s="229"/>
      <c r="AH187" s="173"/>
    </row>
    <row r="188" spans="2:34" ht="15.75" customHeight="1">
      <c r="B188" s="185" t="str">
        <f t="shared" si="0"/>
        <v/>
      </c>
      <c r="C188" s="222" t="s">
        <v>79</v>
      </c>
      <c r="D188" s="173" t="s">
        <v>79</v>
      </c>
      <c r="E188" s="223" t="s">
        <v>79</v>
      </c>
      <c r="F188" s="223" t="s">
        <v>79</v>
      </c>
      <c r="G188" s="185" t="str">
        <f t="shared" si="1"/>
        <v/>
      </c>
      <c r="H188" s="227" t="s">
        <v>18</v>
      </c>
      <c r="I188" s="225" t="str">
        <f t="shared" si="2"/>
        <v xml:space="preserve"> </v>
      </c>
      <c r="J188" s="185" t="s">
        <v>79</v>
      </c>
      <c r="L188" s="184">
        <v>77</v>
      </c>
      <c r="M188" s="222">
        <v>0</v>
      </c>
      <c r="N188" s="222">
        <v>0</v>
      </c>
      <c r="O188" s="193"/>
      <c r="P188" s="229"/>
      <c r="Q188" s="204"/>
      <c r="R188" s="204"/>
      <c r="S188" s="204"/>
      <c r="T188" s="204"/>
      <c r="U188" s="204"/>
      <c r="V188" s="204"/>
      <c r="W188" s="204"/>
      <c r="X188" s="229"/>
      <c r="Y188" s="229"/>
      <c r="Z188" s="229"/>
      <c r="AA188" s="229"/>
      <c r="AB188" s="229"/>
      <c r="AH188" s="173"/>
    </row>
    <row r="189" spans="2:34" ht="15.75" customHeight="1">
      <c r="B189" s="185" t="str">
        <f t="shared" si="0"/>
        <v/>
      </c>
      <c r="C189" s="222" t="s">
        <v>79</v>
      </c>
      <c r="D189" s="173" t="s">
        <v>79</v>
      </c>
      <c r="E189" s="223" t="s">
        <v>79</v>
      </c>
      <c r="F189" s="223" t="s">
        <v>79</v>
      </c>
      <c r="G189" s="185" t="str">
        <f t="shared" si="1"/>
        <v/>
      </c>
      <c r="H189" s="227" t="s">
        <v>18</v>
      </c>
      <c r="I189" s="225" t="str">
        <f t="shared" si="2"/>
        <v xml:space="preserve"> </v>
      </c>
      <c r="J189" s="185" t="s">
        <v>79</v>
      </c>
      <c r="L189" s="184">
        <v>78</v>
      </c>
      <c r="M189" s="222">
        <v>0</v>
      </c>
      <c r="N189" s="222">
        <v>0</v>
      </c>
      <c r="O189" s="193"/>
      <c r="P189" s="229"/>
      <c r="Q189" s="204"/>
      <c r="R189" s="204"/>
      <c r="S189" s="204"/>
      <c r="T189" s="204"/>
      <c r="U189" s="204"/>
      <c r="V189" s="204"/>
      <c r="W189" s="204"/>
      <c r="X189" s="229"/>
      <c r="Y189" s="229"/>
      <c r="Z189" s="229"/>
      <c r="AA189" s="229"/>
      <c r="AB189" s="229"/>
      <c r="AH189" s="173"/>
    </row>
    <row r="190" spans="2:34" ht="15.75" customHeight="1">
      <c r="B190" s="185" t="str">
        <f t="shared" si="0"/>
        <v/>
      </c>
      <c r="C190" s="222" t="s">
        <v>79</v>
      </c>
      <c r="D190" s="173" t="s">
        <v>79</v>
      </c>
      <c r="E190" s="223" t="s">
        <v>79</v>
      </c>
      <c r="F190" s="223" t="s">
        <v>79</v>
      </c>
      <c r="G190" s="185" t="str">
        <f t="shared" si="1"/>
        <v/>
      </c>
      <c r="H190" s="227" t="s">
        <v>18</v>
      </c>
      <c r="I190" s="225" t="str">
        <f t="shared" si="2"/>
        <v xml:space="preserve"> </v>
      </c>
      <c r="J190" s="185" t="s">
        <v>79</v>
      </c>
      <c r="L190" s="184">
        <v>79</v>
      </c>
      <c r="M190" s="222">
        <v>0</v>
      </c>
      <c r="N190" s="222">
        <v>0</v>
      </c>
      <c r="O190" s="193"/>
      <c r="P190" s="229"/>
      <c r="Q190" s="204"/>
      <c r="R190" s="204"/>
      <c r="S190" s="204"/>
      <c r="T190" s="204"/>
      <c r="U190" s="204"/>
      <c r="V190" s="204"/>
      <c r="W190" s="204"/>
      <c r="X190" s="229"/>
      <c r="Y190" s="229"/>
      <c r="Z190" s="229"/>
      <c r="AA190" s="229"/>
      <c r="AB190" s="229"/>
      <c r="AH190" s="173"/>
    </row>
    <row r="191" spans="2:34" ht="15.75" customHeight="1">
      <c r="B191" s="185" t="str">
        <f t="shared" si="0"/>
        <v/>
      </c>
      <c r="C191" s="222" t="s">
        <v>79</v>
      </c>
      <c r="D191" s="173" t="s">
        <v>79</v>
      </c>
      <c r="E191" s="223" t="s">
        <v>79</v>
      </c>
      <c r="F191" s="223" t="s">
        <v>79</v>
      </c>
      <c r="G191" s="185" t="str">
        <f t="shared" si="1"/>
        <v/>
      </c>
      <c r="H191" s="227" t="s">
        <v>18</v>
      </c>
      <c r="I191" s="225" t="str">
        <f t="shared" si="2"/>
        <v xml:space="preserve"> </v>
      </c>
      <c r="J191" s="185" t="s">
        <v>79</v>
      </c>
      <c r="L191" s="184">
        <v>80</v>
      </c>
      <c r="M191" s="222">
        <v>0</v>
      </c>
      <c r="N191" s="222">
        <v>0</v>
      </c>
      <c r="O191" s="193"/>
      <c r="P191" s="229"/>
      <c r="Q191" s="204"/>
      <c r="R191" s="204"/>
      <c r="S191" s="204"/>
      <c r="T191" s="204"/>
      <c r="U191" s="204"/>
      <c r="V191" s="204"/>
      <c r="W191" s="204"/>
      <c r="X191" s="229"/>
      <c r="Y191" s="229"/>
      <c r="Z191" s="229"/>
      <c r="AA191" s="229"/>
      <c r="AB191" s="229"/>
      <c r="AH191" s="173"/>
    </row>
    <row r="192" spans="2:34" ht="15.75" customHeight="1">
      <c r="B192" s="185" t="str">
        <f t="shared" si="0"/>
        <v/>
      </c>
      <c r="C192" s="222" t="s">
        <v>79</v>
      </c>
      <c r="D192" s="173" t="s">
        <v>79</v>
      </c>
      <c r="E192" s="223" t="s">
        <v>79</v>
      </c>
      <c r="F192" s="223" t="s">
        <v>79</v>
      </c>
      <c r="G192" s="185" t="str">
        <f t="shared" si="1"/>
        <v/>
      </c>
      <c r="H192" s="227" t="s">
        <v>18</v>
      </c>
      <c r="I192" s="225" t="str">
        <f t="shared" si="2"/>
        <v xml:space="preserve"> </v>
      </c>
      <c r="J192" s="185" t="s">
        <v>79</v>
      </c>
      <c r="L192" s="184">
        <v>81</v>
      </c>
      <c r="M192" s="222">
        <v>0</v>
      </c>
      <c r="N192" s="222">
        <v>0</v>
      </c>
      <c r="O192" s="193"/>
      <c r="P192" s="229"/>
      <c r="Q192" s="204"/>
      <c r="R192" s="204"/>
      <c r="S192" s="204"/>
      <c r="T192" s="204"/>
      <c r="U192" s="204"/>
      <c r="V192" s="204"/>
      <c r="W192" s="204"/>
      <c r="X192" s="229"/>
      <c r="Y192" s="229"/>
      <c r="Z192" s="229"/>
      <c r="AA192" s="229"/>
      <c r="AB192" s="229"/>
      <c r="AH192" s="173"/>
    </row>
    <row r="193" spans="2:34" ht="15.75" customHeight="1">
      <c r="B193" s="185" t="str">
        <f t="shared" si="0"/>
        <v/>
      </c>
      <c r="C193" s="222" t="s">
        <v>79</v>
      </c>
      <c r="D193" s="173" t="s">
        <v>79</v>
      </c>
      <c r="E193" s="223" t="s">
        <v>79</v>
      </c>
      <c r="F193" s="223" t="s">
        <v>79</v>
      </c>
      <c r="G193" s="185" t="str">
        <f t="shared" si="1"/>
        <v/>
      </c>
      <c r="H193" s="227" t="s">
        <v>18</v>
      </c>
      <c r="I193" s="225" t="str">
        <f t="shared" si="2"/>
        <v xml:space="preserve"> </v>
      </c>
      <c r="J193" s="185" t="s">
        <v>79</v>
      </c>
      <c r="L193" s="184">
        <v>82</v>
      </c>
      <c r="M193" s="222">
        <v>0</v>
      </c>
      <c r="N193" s="222">
        <v>0</v>
      </c>
      <c r="O193" s="193"/>
      <c r="P193" s="229"/>
      <c r="Q193" s="204"/>
      <c r="R193" s="204"/>
      <c r="S193" s="204"/>
      <c r="T193" s="204"/>
      <c r="U193" s="204"/>
      <c r="V193" s="204"/>
      <c r="W193" s="204"/>
      <c r="X193" s="229"/>
      <c r="Y193" s="229"/>
      <c r="Z193" s="229"/>
      <c r="AA193" s="229"/>
      <c r="AB193" s="229"/>
      <c r="AH193" s="173"/>
    </row>
    <row r="194" spans="2:34" ht="15.75" customHeight="1">
      <c r="B194" s="185" t="str">
        <f t="shared" si="0"/>
        <v/>
      </c>
      <c r="C194" s="222" t="s">
        <v>79</v>
      </c>
      <c r="D194" s="173" t="s">
        <v>79</v>
      </c>
      <c r="E194" s="223" t="s">
        <v>79</v>
      </c>
      <c r="F194" s="223" t="s">
        <v>79</v>
      </c>
      <c r="G194" s="185" t="str">
        <f t="shared" si="1"/>
        <v/>
      </c>
      <c r="H194" s="227" t="s">
        <v>18</v>
      </c>
      <c r="I194" s="225" t="str">
        <f t="shared" si="2"/>
        <v xml:space="preserve"> </v>
      </c>
      <c r="J194" s="185" t="s">
        <v>79</v>
      </c>
      <c r="L194" s="184">
        <v>83</v>
      </c>
      <c r="M194" s="222">
        <v>0</v>
      </c>
      <c r="N194" s="222">
        <v>0</v>
      </c>
      <c r="O194" s="193"/>
      <c r="P194" s="229"/>
      <c r="Q194" s="204"/>
      <c r="R194" s="204"/>
      <c r="S194" s="204"/>
      <c r="T194" s="204"/>
      <c r="U194" s="204"/>
      <c r="V194" s="204"/>
      <c r="W194" s="204"/>
      <c r="X194" s="229"/>
      <c r="Y194" s="229"/>
      <c r="Z194" s="229"/>
      <c r="AA194" s="229"/>
      <c r="AB194" s="229"/>
      <c r="AH194" s="173"/>
    </row>
    <row r="195" spans="2:34" ht="15.75" customHeight="1">
      <c r="B195" s="185" t="str">
        <f t="shared" si="0"/>
        <v/>
      </c>
      <c r="C195" s="222" t="s">
        <v>79</v>
      </c>
      <c r="D195" s="173" t="s">
        <v>79</v>
      </c>
      <c r="E195" s="223" t="s">
        <v>79</v>
      </c>
      <c r="F195" s="223" t="s">
        <v>79</v>
      </c>
      <c r="G195" s="185" t="str">
        <f t="shared" si="1"/>
        <v/>
      </c>
      <c r="H195" s="227" t="s">
        <v>18</v>
      </c>
      <c r="I195" s="225" t="str">
        <f t="shared" si="2"/>
        <v xml:space="preserve"> </v>
      </c>
      <c r="J195" s="185" t="s">
        <v>79</v>
      </c>
      <c r="L195" s="184">
        <v>84</v>
      </c>
      <c r="M195" s="222">
        <v>0</v>
      </c>
      <c r="N195" s="222">
        <v>0</v>
      </c>
      <c r="O195" s="193"/>
      <c r="P195" s="229"/>
      <c r="Q195" s="204"/>
      <c r="R195" s="204"/>
      <c r="S195" s="204"/>
      <c r="T195" s="204"/>
      <c r="U195" s="204"/>
      <c r="V195" s="204"/>
      <c r="W195" s="204"/>
      <c r="X195" s="229"/>
      <c r="Y195" s="229"/>
      <c r="Z195" s="229"/>
      <c r="AA195" s="229"/>
      <c r="AB195" s="229"/>
      <c r="AH195" s="173"/>
    </row>
    <row r="196" spans="2:34" ht="15.75" customHeight="1">
      <c r="B196" s="185" t="str">
        <f t="shared" si="0"/>
        <v/>
      </c>
      <c r="C196" s="222" t="s">
        <v>79</v>
      </c>
      <c r="D196" s="173" t="s">
        <v>79</v>
      </c>
      <c r="E196" s="223" t="s">
        <v>79</v>
      </c>
      <c r="F196" s="223" t="s">
        <v>79</v>
      </c>
      <c r="G196" s="185" t="str">
        <f t="shared" si="1"/>
        <v/>
      </c>
      <c r="H196" s="227" t="s">
        <v>18</v>
      </c>
      <c r="I196" s="225" t="str">
        <f t="shared" si="2"/>
        <v xml:space="preserve"> </v>
      </c>
      <c r="J196" s="185" t="s">
        <v>79</v>
      </c>
      <c r="L196" s="184">
        <v>85</v>
      </c>
      <c r="M196" s="222">
        <v>0</v>
      </c>
      <c r="N196" s="222">
        <v>0</v>
      </c>
      <c r="O196" s="193"/>
      <c r="P196" s="229"/>
      <c r="Q196" s="204"/>
      <c r="R196" s="204"/>
      <c r="S196" s="204"/>
      <c r="T196" s="204"/>
      <c r="U196" s="204"/>
      <c r="V196" s="204"/>
      <c r="W196" s="204"/>
      <c r="X196" s="229"/>
      <c r="Y196" s="229"/>
      <c r="Z196" s="229"/>
      <c r="AA196" s="229"/>
      <c r="AB196" s="229"/>
      <c r="AH196" s="173"/>
    </row>
    <row r="197" spans="2:34" ht="15.75" customHeight="1">
      <c r="B197" s="185" t="str">
        <f t="shared" si="0"/>
        <v/>
      </c>
      <c r="C197" s="222" t="s">
        <v>79</v>
      </c>
      <c r="D197" s="173" t="s">
        <v>79</v>
      </c>
      <c r="E197" s="223" t="s">
        <v>79</v>
      </c>
      <c r="F197" s="223" t="s">
        <v>79</v>
      </c>
      <c r="G197" s="185" t="str">
        <f t="shared" si="1"/>
        <v/>
      </c>
      <c r="H197" s="227" t="s">
        <v>18</v>
      </c>
      <c r="I197" s="225" t="str">
        <f t="shared" si="2"/>
        <v xml:space="preserve"> </v>
      </c>
      <c r="J197" s="185" t="s">
        <v>79</v>
      </c>
      <c r="L197" s="184">
        <v>86</v>
      </c>
      <c r="M197" s="222">
        <v>0</v>
      </c>
      <c r="N197" s="222">
        <v>0</v>
      </c>
      <c r="O197" s="193"/>
      <c r="P197" s="229"/>
      <c r="Q197" s="204"/>
      <c r="R197" s="204"/>
      <c r="S197" s="204"/>
      <c r="T197" s="204"/>
      <c r="U197" s="204"/>
      <c r="V197" s="204"/>
      <c r="W197" s="204"/>
      <c r="X197" s="229"/>
      <c r="Y197" s="229"/>
      <c r="Z197" s="229"/>
      <c r="AA197" s="229"/>
      <c r="AB197" s="229"/>
      <c r="AH197" s="173"/>
    </row>
    <row r="198" spans="2:34" ht="15.75" customHeight="1">
      <c r="B198" s="185" t="str">
        <f t="shared" si="0"/>
        <v/>
      </c>
      <c r="C198" s="222" t="s">
        <v>79</v>
      </c>
      <c r="D198" s="173" t="s">
        <v>79</v>
      </c>
      <c r="E198" s="223" t="s">
        <v>79</v>
      </c>
      <c r="F198" s="223" t="s">
        <v>79</v>
      </c>
      <c r="G198" s="185" t="str">
        <f t="shared" si="1"/>
        <v/>
      </c>
      <c r="H198" s="227" t="s">
        <v>18</v>
      </c>
      <c r="I198" s="225" t="str">
        <f t="shared" si="2"/>
        <v xml:space="preserve"> </v>
      </c>
      <c r="J198" s="185" t="s">
        <v>79</v>
      </c>
      <c r="L198" s="184">
        <v>87</v>
      </c>
      <c r="M198" s="222">
        <v>0</v>
      </c>
      <c r="N198" s="222">
        <v>0</v>
      </c>
      <c r="O198" s="193"/>
      <c r="P198" s="229"/>
      <c r="Q198" s="204"/>
      <c r="R198" s="204"/>
      <c r="S198" s="204"/>
      <c r="T198" s="204"/>
      <c r="U198" s="204"/>
      <c r="V198" s="204"/>
      <c r="W198" s="204"/>
      <c r="X198" s="229"/>
      <c r="Y198" s="229"/>
      <c r="Z198" s="229"/>
      <c r="AA198" s="229"/>
      <c r="AB198" s="229"/>
      <c r="AH198" s="173"/>
    </row>
    <row r="199" spans="2:34" ht="15.75" customHeight="1">
      <c r="B199" s="185" t="str">
        <f t="shared" si="0"/>
        <v/>
      </c>
      <c r="C199" s="222" t="s">
        <v>79</v>
      </c>
      <c r="D199" s="173" t="s">
        <v>79</v>
      </c>
      <c r="E199" s="223" t="s">
        <v>79</v>
      </c>
      <c r="F199" s="223" t="s">
        <v>79</v>
      </c>
      <c r="G199" s="185" t="str">
        <f t="shared" si="1"/>
        <v/>
      </c>
      <c r="H199" s="227" t="s">
        <v>18</v>
      </c>
      <c r="I199" s="225" t="str">
        <f t="shared" si="2"/>
        <v xml:space="preserve"> </v>
      </c>
      <c r="J199" s="185" t="s">
        <v>79</v>
      </c>
      <c r="L199" s="184">
        <v>88</v>
      </c>
      <c r="M199" s="222">
        <v>0</v>
      </c>
      <c r="N199" s="222">
        <v>0</v>
      </c>
      <c r="O199" s="193"/>
      <c r="P199" s="229"/>
      <c r="Q199" s="204"/>
      <c r="R199" s="204"/>
      <c r="S199" s="204"/>
      <c r="T199" s="204"/>
      <c r="U199" s="204"/>
      <c r="V199" s="204"/>
      <c r="W199" s="204"/>
      <c r="X199" s="229"/>
      <c r="Y199" s="229"/>
      <c r="Z199" s="229"/>
      <c r="AA199" s="229"/>
      <c r="AB199" s="229"/>
      <c r="AH199" s="173"/>
    </row>
    <row r="200" spans="2:34" ht="15.75" customHeight="1">
      <c r="B200" s="185" t="str">
        <f t="shared" si="0"/>
        <v/>
      </c>
      <c r="C200" s="222" t="s">
        <v>79</v>
      </c>
      <c r="D200" s="173" t="s">
        <v>79</v>
      </c>
      <c r="E200" s="223" t="s">
        <v>79</v>
      </c>
      <c r="F200" s="223" t="s">
        <v>79</v>
      </c>
      <c r="G200" s="185" t="str">
        <f t="shared" si="1"/>
        <v/>
      </c>
      <c r="H200" s="227" t="s">
        <v>18</v>
      </c>
      <c r="I200" s="225" t="str">
        <f t="shared" si="2"/>
        <v xml:space="preserve"> </v>
      </c>
      <c r="J200" s="185" t="s">
        <v>79</v>
      </c>
      <c r="L200" s="184">
        <v>89</v>
      </c>
      <c r="M200" s="222">
        <v>0</v>
      </c>
      <c r="N200" s="222">
        <v>0</v>
      </c>
      <c r="O200" s="193"/>
      <c r="P200" s="229"/>
      <c r="Q200" s="204"/>
      <c r="R200" s="204"/>
      <c r="S200" s="204"/>
      <c r="T200" s="204"/>
      <c r="U200" s="204"/>
      <c r="V200" s="204"/>
      <c r="W200" s="204"/>
      <c r="X200" s="229"/>
      <c r="Y200" s="229"/>
      <c r="Z200" s="229"/>
      <c r="AA200" s="229"/>
      <c r="AB200" s="229"/>
      <c r="AH200" s="173"/>
    </row>
    <row r="201" spans="2:34" ht="15.75" customHeight="1">
      <c r="B201" s="185" t="str">
        <f t="shared" si="0"/>
        <v/>
      </c>
      <c r="C201" s="222" t="s">
        <v>79</v>
      </c>
      <c r="D201" s="173" t="s">
        <v>79</v>
      </c>
      <c r="E201" s="223" t="s">
        <v>79</v>
      </c>
      <c r="F201" s="223" t="s">
        <v>79</v>
      </c>
      <c r="G201" s="185" t="str">
        <f t="shared" si="1"/>
        <v/>
      </c>
      <c r="H201" s="227" t="s">
        <v>18</v>
      </c>
      <c r="I201" s="225" t="str">
        <f t="shared" si="2"/>
        <v xml:space="preserve"> </v>
      </c>
      <c r="J201" s="185" t="s">
        <v>79</v>
      </c>
      <c r="L201" s="184">
        <v>90</v>
      </c>
      <c r="M201" s="222">
        <v>0</v>
      </c>
      <c r="N201" s="222">
        <v>0</v>
      </c>
      <c r="O201" s="193"/>
      <c r="P201" s="229"/>
      <c r="Q201" s="204"/>
      <c r="R201" s="204"/>
      <c r="S201" s="204"/>
      <c r="T201" s="204"/>
      <c r="U201" s="204"/>
      <c r="V201" s="204"/>
      <c r="W201" s="204"/>
      <c r="X201" s="229"/>
      <c r="Y201" s="229"/>
      <c r="Z201" s="229"/>
      <c r="AA201" s="229"/>
      <c r="AB201" s="229"/>
      <c r="AH201" s="173"/>
    </row>
    <row r="202" spans="2:34" ht="15.75" customHeight="1">
      <c r="B202" s="185" t="str">
        <f t="shared" si="0"/>
        <v/>
      </c>
      <c r="C202" s="222" t="s">
        <v>79</v>
      </c>
      <c r="D202" s="173" t="s">
        <v>79</v>
      </c>
      <c r="E202" s="223" t="s">
        <v>79</v>
      </c>
      <c r="F202" s="223" t="s">
        <v>79</v>
      </c>
      <c r="G202" s="185" t="str">
        <f t="shared" si="1"/>
        <v/>
      </c>
      <c r="H202" s="227" t="s">
        <v>18</v>
      </c>
      <c r="I202" s="225" t="str">
        <f t="shared" si="2"/>
        <v xml:space="preserve"> </v>
      </c>
      <c r="J202" s="185" t="s">
        <v>79</v>
      </c>
      <c r="L202" s="184">
        <v>91</v>
      </c>
      <c r="M202" s="222">
        <v>0</v>
      </c>
      <c r="N202" s="222">
        <v>0</v>
      </c>
      <c r="O202" s="193"/>
      <c r="P202" s="229"/>
      <c r="Q202" s="204"/>
      <c r="R202" s="204"/>
      <c r="S202" s="204"/>
      <c r="T202" s="204"/>
      <c r="U202" s="204"/>
      <c r="V202" s="204"/>
      <c r="W202" s="204"/>
      <c r="X202" s="229"/>
      <c r="Y202" s="229"/>
      <c r="Z202" s="229"/>
      <c r="AA202" s="229"/>
      <c r="AB202" s="229"/>
      <c r="AH202" s="173"/>
    </row>
    <row r="203" spans="2:34" ht="15.75" customHeight="1">
      <c r="B203" s="185" t="str">
        <f t="shared" si="0"/>
        <v/>
      </c>
      <c r="C203" s="222" t="s">
        <v>79</v>
      </c>
      <c r="D203" s="173" t="s">
        <v>79</v>
      </c>
      <c r="E203" s="223" t="s">
        <v>79</v>
      </c>
      <c r="F203" s="223" t="s">
        <v>79</v>
      </c>
      <c r="G203" s="185" t="str">
        <f t="shared" si="1"/>
        <v/>
      </c>
      <c r="H203" s="227" t="s">
        <v>18</v>
      </c>
      <c r="I203" s="225" t="str">
        <f t="shared" si="2"/>
        <v xml:space="preserve"> </v>
      </c>
      <c r="J203" s="185" t="s">
        <v>79</v>
      </c>
      <c r="L203" s="184">
        <v>92</v>
      </c>
      <c r="M203" s="222">
        <v>0</v>
      </c>
      <c r="N203" s="222">
        <v>0</v>
      </c>
      <c r="O203" s="193"/>
      <c r="P203" s="229"/>
      <c r="Q203" s="204"/>
      <c r="R203" s="204"/>
      <c r="S203" s="204"/>
      <c r="T203" s="204"/>
      <c r="U203" s="204"/>
      <c r="V203" s="204"/>
      <c r="W203" s="204"/>
      <c r="X203" s="229"/>
      <c r="Y203" s="229"/>
      <c r="Z203" s="229"/>
      <c r="AA203" s="229"/>
      <c r="AB203" s="229"/>
      <c r="AH203" s="173"/>
    </row>
    <row r="204" spans="2:34" ht="15.75" customHeight="1">
      <c r="B204" s="185" t="str">
        <f t="shared" si="0"/>
        <v/>
      </c>
      <c r="C204" s="222" t="s">
        <v>79</v>
      </c>
      <c r="D204" s="173" t="s">
        <v>79</v>
      </c>
      <c r="E204" s="223" t="s">
        <v>79</v>
      </c>
      <c r="F204" s="223" t="s">
        <v>79</v>
      </c>
      <c r="G204" s="185" t="str">
        <f t="shared" si="1"/>
        <v/>
      </c>
      <c r="H204" s="227" t="s">
        <v>18</v>
      </c>
      <c r="I204" s="225" t="str">
        <f t="shared" si="2"/>
        <v xml:space="preserve"> </v>
      </c>
      <c r="J204" s="185" t="s">
        <v>79</v>
      </c>
      <c r="L204" s="184">
        <v>93</v>
      </c>
      <c r="M204" s="222">
        <v>0</v>
      </c>
      <c r="N204" s="222">
        <v>0</v>
      </c>
      <c r="O204" s="193"/>
      <c r="P204" s="229"/>
      <c r="Q204" s="204"/>
      <c r="R204" s="204"/>
      <c r="S204" s="204"/>
      <c r="T204" s="204"/>
      <c r="U204" s="204"/>
      <c r="V204" s="204"/>
      <c r="W204" s="204"/>
      <c r="X204" s="229"/>
      <c r="Y204" s="229"/>
      <c r="Z204" s="229"/>
      <c r="AA204" s="229"/>
      <c r="AB204" s="229"/>
      <c r="AH204" s="173"/>
    </row>
    <row r="205" spans="2:34" ht="15.75" customHeight="1">
      <c r="B205" s="185" t="str">
        <f t="shared" si="0"/>
        <v/>
      </c>
      <c r="C205" s="222" t="s">
        <v>79</v>
      </c>
      <c r="D205" s="173" t="s">
        <v>79</v>
      </c>
      <c r="E205" s="223" t="s">
        <v>79</v>
      </c>
      <c r="F205" s="223" t="s">
        <v>79</v>
      </c>
      <c r="G205" s="185" t="str">
        <f t="shared" si="1"/>
        <v/>
      </c>
      <c r="H205" s="227" t="s">
        <v>18</v>
      </c>
      <c r="I205" s="225" t="str">
        <f t="shared" si="2"/>
        <v xml:space="preserve"> </v>
      </c>
      <c r="J205" s="185" t="s">
        <v>79</v>
      </c>
      <c r="L205" s="184">
        <v>94</v>
      </c>
      <c r="M205" s="222">
        <v>0</v>
      </c>
      <c r="N205" s="222">
        <v>0</v>
      </c>
      <c r="O205" s="193"/>
      <c r="P205" s="229"/>
      <c r="Q205" s="204"/>
      <c r="R205" s="204"/>
      <c r="S205" s="204"/>
      <c r="T205" s="204"/>
      <c r="U205" s="204"/>
      <c r="V205" s="204"/>
      <c r="W205" s="204"/>
      <c r="X205" s="229"/>
      <c r="Y205" s="229"/>
      <c r="Z205" s="229"/>
      <c r="AA205" s="229"/>
      <c r="AB205" s="229"/>
      <c r="AH205" s="173"/>
    </row>
    <row r="206" spans="2:34" ht="15.75" customHeight="1">
      <c r="B206" s="185" t="str">
        <f t="shared" si="0"/>
        <v/>
      </c>
      <c r="C206" s="222" t="s">
        <v>79</v>
      </c>
      <c r="D206" s="173" t="s">
        <v>79</v>
      </c>
      <c r="E206" s="223" t="s">
        <v>79</v>
      </c>
      <c r="F206" s="223" t="s">
        <v>79</v>
      </c>
      <c r="G206" s="185" t="str">
        <f t="shared" si="1"/>
        <v/>
      </c>
      <c r="H206" s="227" t="s">
        <v>18</v>
      </c>
      <c r="I206" s="225" t="str">
        <f t="shared" si="2"/>
        <v xml:space="preserve"> </v>
      </c>
      <c r="J206" s="185" t="s">
        <v>79</v>
      </c>
      <c r="L206" s="184">
        <v>95</v>
      </c>
      <c r="M206" s="222">
        <v>0</v>
      </c>
      <c r="N206" s="222">
        <v>0</v>
      </c>
      <c r="O206" s="193"/>
      <c r="P206" s="229"/>
      <c r="Q206" s="204"/>
      <c r="R206" s="204"/>
      <c r="S206" s="204"/>
      <c r="T206" s="204"/>
      <c r="U206" s="204"/>
      <c r="V206" s="204"/>
      <c r="W206" s="204"/>
      <c r="X206" s="229"/>
      <c r="Y206" s="229"/>
      <c r="Z206" s="229"/>
      <c r="AA206" s="229"/>
      <c r="AB206" s="229"/>
      <c r="AH206" s="173"/>
    </row>
    <row r="207" spans="2:34" ht="15.75" customHeight="1">
      <c r="B207" s="185" t="str">
        <f t="shared" si="0"/>
        <v/>
      </c>
      <c r="C207" s="222" t="s">
        <v>79</v>
      </c>
      <c r="D207" s="173" t="s">
        <v>79</v>
      </c>
      <c r="E207" s="223" t="s">
        <v>79</v>
      </c>
      <c r="F207" s="223" t="s">
        <v>79</v>
      </c>
      <c r="G207" s="185" t="str">
        <f t="shared" si="1"/>
        <v/>
      </c>
      <c r="H207" s="227" t="s">
        <v>18</v>
      </c>
      <c r="I207" s="225" t="str">
        <f t="shared" si="2"/>
        <v xml:space="preserve"> </v>
      </c>
      <c r="J207" s="185" t="s">
        <v>79</v>
      </c>
      <c r="L207" s="184">
        <v>96</v>
      </c>
      <c r="M207" s="222">
        <v>0</v>
      </c>
      <c r="N207" s="222">
        <v>0</v>
      </c>
      <c r="O207" s="193"/>
      <c r="P207" s="229"/>
      <c r="Q207" s="204"/>
      <c r="R207" s="204"/>
      <c r="S207" s="204"/>
      <c r="T207" s="204"/>
      <c r="U207" s="204"/>
      <c r="V207" s="204"/>
      <c r="W207" s="204"/>
      <c r="X207" s="229"/>
      <c r="Y207" s="229"/>
      <c r="Z207" s="229"/>
      <c r="AA207" s="229"/>
      <c r="AB207" s="229"/>
      <c r="AH207" s="173"/>
    </row>
    <row r="208" spans="2:34" ht="15.75" customHeight="1">
      <c r="B208" s="185" t="str">
        <f t="shared" si="0"/>
        <v/>
      </c>
      <c r="C208" s="222" t="s">
        <v>79</v>
      </c>
      <c r="D208" s="173" t="s">
        <v>79</v>
      </c>
      <c r="E208" s="223" t="s">
        <v>79</v>
      </c>
      <c r="F208" s="223" t="s">
        <v>79</v>
      </c>
      <c r="G208" s="185" t="str">
        <f t="shared" si="1"/>
        <v/>
      </c>
      <c r="H208" s="227" t="s">
        <v>18</v>
      </c>
      <c r="I208" s="225" t="str">
        <f t="shared" si="2"/>
        <v xml:space="preserve"> </v>
      </c>
      <c r="J208" s="185" t="s">
        <v>79</v>
      </c>
      <c r="L208" s="184">
        <v>97</v>
      </c>
      <c r="M208" s="222">
        <v>0</v>
      </c>
      <c r="N208" s="222">
        <v>0</v>
      </c>
      <c r="O208" s="193"/>
      <c r="P208" s="229"/>
      <c r="Q208" s="204"/>
      <c r="R208" s="204"/>
      <c r="S208" s="204"/>
      <c r="T208" s="204"/>
      <c r="U208" s="204"/>
      <c r="V208" s="204"/>
      <c r="W208" s="204"/>
      <c r="X208" s="229"/>
      <c r="Y208" s="229"/>
      <c r="Z208" s="229"/>
      <c r="AA208" s="229"/>
      <c r="AB208" s="229"/>
      <c r="AH208" s="173"/>
    </row>
    <row r="209" spans="2:34" ht="15.75" customHeight="1">
      <c r="B209" s="185" t="str">
        <f t="shared" si="0"/>
        <v/>
      </c>
      <c r="C209" s="222" t="s">
        <v>79</v>
      </c>
      <c r="D209" s="173" t="s">
        <v>79</v>
      </c>
      <c r="E209" s="223" t="s">
        <v>79</v>
      </c>
      <c r="F209" s="223" t="s">
        <v>79</v>
      </c>
      <c r="G209" s="185" t="str">
        <f t="shared" si="1"/>
        <v/>
      </c>
      <c r="H209" s="227" t="s">
        <v>18</v>
      </c>
      <c r="I209" s="225" t="str">
        <f t="shared" si="2"/>
        <v xml:space="preserve"> </v>
      </c>
      <c r="J209" s="185" t="s">
        <v>79</v>
      </c>
      <c r="L209" s="184">
        <v>98</v>
      </c>
      <c r="M209" s="222">
        <v>0</v>
      </c>
      <c r="N209" s="222">
        <v>0</v>
      </c>
      <c r="O209" s="193"/>
      <c r="P209" s="229"/>
      <c r="Q209" s="204"/>
      <c r="R209" s="204"/>
      <c r="S209" s="204"/>
      <c r="T209" s="204"/>
      <c r="U209" s="204"/>
      <c r="V209" s="204"/>
      <c r="W209" s="204"/>
      <c r="X209" s="229"/>
      <c r="Y209" s="229"/>
      <c r="Z209" s="229"/>
      <c r="AA209" s="229"/>
      <c r="AB209" s="229"/>
      <c r="AH209" s="173"/>
    </row>
    <row r="210" spans="2:34" ht="15.75" customHeight="1">
      <c r="B210" s="185" t="str">
        <f t="shared" si="0"/>
        <v/>
      </c>
      <c r="C210" s="222" t="s">
        <v>79</v>
      </c>
      <c r="D210" s="173" t="s">
        <v>79</v>
      </c>
      <c r="E210" s="223" t="s">
        <v>79</v>
      </c>
      <c r="F210" s="223" t="s">
        <v>79</v>
      </c>
      <c r="G210" s="185" t="str">
        <f t="shared" si="1"/>
        <v/>
      </c>
      <c r="H210" s="227" t="s">
        <v>18</v>
      </c>
      <c r="I210" s="225" t="str">
        <f t="shared" si="2"/>
        <v xml:space="preserve"> </v>
      </c>
      <c r="J210" s="185" t="s">
        <v>79</v>
      </c>
      <c r="L210" s="184">
        <v>99</v>
      </c>
      <c r="M210" s="222">
        <v>0</v>
      </c>
      <c r="N210" s="222">
        <v>0</v>
      </c>
      <c r="O210" s="193"/>
      <c r="P210" s="229"/>
      <c r="Q210" s="204"/>
      <c r="R210" s="204"/>
      <c r="S210" s="204"/>
      <c r="T210" s="204"/>
      <c r="U210" s="204"/>
      <c r="V210" s="204"/>
      <c r="W210" s="204"/>
      <c r="X210" s="229"/>
      <c r="Y210" s="229"/>
      <c r="Z210" s="229"/>
      <c r="AA210" s="229"/>
      <c r="AB210" s="229"/>
      <c r="AH210" s="173"/>
    </row>
    <row r="211" spans="2:34" ht="15.75" customHeight="1">
      <c r="B211" s="185" t="str">
        <f t="shared" si="0"/>
        <v/>
      </c>
      <c r="C211" s="222" t="s">
        <v>79</v>
      </c>
      <c r="D211" s="173" t="s">
        <v>79</v>
      </c>
      <c r="E211" s="223" t="s">
        <v>79</v>
      </c>
      <c r="F211" s="223" t="s">
        <v>79</v>
      </c>
      <c r="G211" s="185" t="str">
        <f t="shared" si="1"/>
        <v/>
      </c>
      <c r="H211" s="227" t="s">
        <v>18</v>
      </c>
      <c r="I211" s="225" t="str">
        <f t="shared" si="2"/>
        <v xml:space="preserve"> </v>
      </c>
      <c r="J211" s="185" t="s">
        <v>79</v>
      </c>
      <c r="L211" s="184">
        <v>100</v>
      </c>
      <c r="M211" s="222">
        <v>0</v>
      </c>
      <c r="N211" s="222">
        <v>0</v>
      </c>
      <c r="O211" s="193"/>
      <c r="P211" s="229"/>
      <c r="Q211" s="204"/>
      <c r="R211" s="204"/>
      <c r="S211" s="204"/>
      <c r="T211" s="204"/>
      <c r="U211" s="204"/>
      <c r="V211" s="204"/>
      <c r="W211" s="204"/>
      <c r="X211" s="229"/>
      <c r="Y211" s="229"/>
      <c r="Z211" s="229"/>
      <c r="AA211" s="229"/>
      <c r="AB211" s="229"/>
      <c r="AH211" s="173"/>
    </row>
    <row r="212" spans="2:34" ht="15.75" customHeight="1">
      <c r="B212" s="185" t="str">
        <f t="shared" si="0"/>
        <v/>
      </c>
      <c r="C212" s="222" t="s">
        <v>79</v>
      </c>
      <c r="D212" s="173" t="s">
        <v>79</v>
      </c>
      <c r="E212" s="223" t="s">
        <v>79</v>
      </c>
      <c r="F212" s="223" t="s">
        <v>79</v>
      </c>
      <c r="G212" s="185" t="str">
        <f t="shared" si="1"/>
        <v/>
      </c>
      <c r="H212" s="227" t="s">
        <v>18</v>
      </c>
      <c r="I212" s="225" t="str">
        <f t="shared" si="2"/>
        <v xml:space="preserve"> </v>
      </c>
      <c r="J212" s="185" t="s">
        <v>79</v>
      </c>
      <c r="L212" s="184">
        <v>101</v>
      </c>
      <c r="M212" s="222">
        <v>0</v>
      </c>
      <c r="N212" s="222">
        <v>0</v>
      </c>
      <c r="O212" s="193"/>
      <c r="P212" s="229"/>
      <c r="Q212" s="204"/>
      <c r="R212" s="204"/>
      <c r="S212" s="204"/>
      <c r="T212" s="204"/>
      <c r="U212" s="204"/>
      <c r="V212" s="204"/>
      <c r="W212" s="204"/>
      <c r="X212" s="229"/>
      <c r="Y212" s="229"/>
      <c r="Z212" s="229"/>
      <c r="AA212" s="229"/>
      <c r="AB212" s="229"/>
      <c r="AH212" s="173"/>
    </row>
    <row r="213" spans="2:34" ht="15.75" customHeight="1">
      <c r="B213" s="185" t="str">
        <f t="shared" si="0"/>
        <v/>
      </c>
      <c r="C213" s="222" t="s">
        <v>79</v>
      </c>
      <c r="D213" s="173" t="s">
        <v>79</v>
      </c>
      <c r="E213" s="223" t="s">
        <v>79</v>
      </c>
      <c r="F213" s="223" t="s">
        <v>79</v>
      </c>
      <c r="G213" s="185" t="str">
        <f t="shared" si="1"/>
        <v/>
      </c>
      <c r="H213" s="227" t="s">
        <v>18</v>
      </c>
      <c r="I213" s="225" t="str">
        <f t="shared" si="2"/>
        <v xml:space="preserve"> </v>
      </c>
      <c r="J213" s="185" t="s">
        <v>79</v>
      </c>
      <c r="L213" s="184">
        <v>102</v>
      </c>
      <c r="M213" s="222">
        <v>0</v>
      </c>
      <c r="N213" s="222">
        <v>0</v>
      </c>
      <c r="O213" s="193"/>
      <c r="P213" s="229"/>
      <c r="Q213" s="204"/>
      <c r="R213" s="204"/>
      <c r="S213" s="204"/>
      <c r="T213" s="204"/>
      <c r="U213" s="204"/>
      <c r="V213" s="204"/>
      <c r="W213" s="204"/>
      <c r="X213" s="229"/>
      <c r="Y213" s="229"/>
      <c r="Z213" s="229"/>
      <c r="AA213" s="229"/>
      <c r="AB213" s="229"/>
      <c r="AH213" s="173"/>
    </row>
    <row r="214" spans="2:34" ht="15.75" customHeight="1">
      <c r="B214" s="185" t="str">
        <f t="shared" si="0"/>
        <v/>
      </c>
      <c r="C214" s="222" t="s">
        <v>79</v>
      </c>
      <c r="D214" s="173" t="s">
        <v>79</v>
      </c>
      <c r="E214" s="223" t="s">
        <v>79</v>
      </c>
      <c r="F214" s="223" t="s">
        <v>79</v>
      </c>
      <c r="G214" s="185" t="str">
        <f t="shared" si="1"/>
        <v/>
      </c>
      <c r="H214" s="227" t="s">
        <v>18</v>
      </c>
      <c r="I214" s="225" t="str">
        <f t="shared" si="2"/>
        <v xml:space="preserve"> </v>
      </c>
      <c r="J214" s="185" t="s">
        <v>79</v>
      </c>
      <c r="L214" s="184">
        <v>103</v>
      </c>
      <c r="M214" s="222">
        <v>0</v>
      </c>
      <c r="N214" s="222">
        <v>0</v>
      </c>
      <c r="O214" s="193"/>
      <c r="P214" s="229"/>
      <c r="Q214" s="204"/>
      <c r="R214" s="204"/>
      <c r="S214" s="204"/>
      <c r="T214" s="204"/>
      <c r="U214" s="204"/>
      <c r="V214" s="204"/>
      <c r="W214" s="204"/>
      <c r="X214" s="229"/>
      <c r="Y214" s="229"/>
      <c r="Z214" s="229"/>
      <c r="AA214" s="229"/>
      <c r="AB214" s="229"/>
      <c r="AH214" s="173"/>
    </row>
    <row r="215" spans="2:34" ht="15.75" customHeight="1">
      <c r="B215" s="185" t="str">
        <f t="shared" si="0"/>
        <v/>
      </c>
      <c r="C215" s="222" t="s">
        <v>79</v>
      </c>
      <c r="D215" s="173" t="s">
        <v>79</v>
      </c>
      <c r="E215" s="223" t="s">
        <v>79</v>
      </c>
      <c r="F215" s="223" t="s">
        <v>79</v>
      </c>
      <c r="G215" s="185" t="str">
        <f t="shared" si="1"/>
        <v/>
      </c>
      <c r="H215" s="227" t="s">
        <v>18</v>
      </c>
      <c r="I215" s="225" t="str">
        <f t="shared" si="2"/>
        <v xml:space="preserve"> </v>
      </c>
      <c r="J215" s="185" t="s">
        <v>79</v>
      </c>
      <c r="L215" s="184">
        <v>104</v>
      </c>
      <c r="M215" s="222">
        <v>0</v>
      </c>
      <c r="N215" s="222">
        <v>0</v>
      </c>
      <c r="O215" s="193"/>
      <c r="P215" s="229"/>
      <c r="Q215" s="204"/>
      <c r="R215" s="204"/>
      <c r="S215" s="204"/>
      <c r="T215" s="204"/>
      <c r="U215" s="204"/>
      <c r="V215" s="204"/>
      <c r="W215" s="204"/>
      <c r="X215" s="229"/>
      <c r="Y215" s="229"/>
      <c r="Z215" s="229"/>
      <c r="AA215" s="229"/>
      <c r="AB215" s="229"/>
      <c r="AH215" s="173"/>
    </row>
    <row r="216" spans="2:34" ht="15.75" customHeight="1">
      <c r="B216" s="185" t="str">
        <f t="shared" si="0"/>
        <v/>
      </c>
      <c r="C216" s="222" t="s">
        <v>79</v>
      </c>
      <c r="D216" s="173" t="s">
        <v>79</v>
      </c>
      <c r="E216" s="223" t="s">
        <v>79</v>
      </c>
      <c r="F216" s="223" t="s">
        <v>79</v>
      </c>
      <c r="G216" s="185" t="str">
        <f t="shared" si="1"/>
        <v/>
      </c>
      <c r="H216" s="227" t="s">
        <v>18</v>
      </c>
      <c r="I216" s="225" t="str">
        <f t="shared" si="2"/>
        <v xml:space="preserve"> </v>
      </c>
      <c r="J216" s="185" t="s">
        <v>79</v>
      </c>
      <c r="L216" s="184">
        <v>105</v>
      </c>
      <c r="M216" s="222">
        <v>0</v>
      </c>
      <c r="N216" s="222">
        <v>0</v>
      </c>
      <c r="O216" s="193"/>
      <c r="P216" s="229"/>
      <c r="Q216" s="204"/>
      <c r="R216" s="204"/>
      <c r="S216" s="204"/>
      <c r="T216" s="204"/>
      <c r="U216" s="204"/>
      <c r="V216" s="204"/>
      <c r="W216" s="204"/>
      <c r="X216" s="229"/>
      <c r="Y216" s="229"/>
      <c r="Z216" s="229"/>
      <c r="AA216" s="229"/>
      <c r="AB216" s="229"/>
      <c r="AH216" s="173"/>
    </row>
    <row r="217" spans="2:34" ht="15.75" customHeight="1">
      <c r="B217" s="185" t="str">
        <f t="shared" si="0"/>
        <v/>
      </c>
      <c r="C217" s="222" t="s">
        <v>79</v>
      </c>
      <c r="D217" s="173" t="s">
        <v>79</v>
      </c>
      <c r="E217" s="223" t="s">
        <v>79</v>
      </c>
      <c r="F217" s="223" t="s">
        <v>79</v>
      </c>
      <c r="G217" s="185" t="str">
        <f t="shared" si="1"/>
        <v/>
      </c>
      <c r="H217" s="227" t="s">
        <v>18</v>
      </c>
      <c r="I217" s="225" t="str">
        <f t="shared" si="2"/>
        <v xml:space="preserve"> </v>
      </c>
      <c r="J217" s="185" t="s">
        <v>79</v>
      </c>
      <c r="L217" s="184">
        <v>106</v>
      </c>
      <c r="M217" s="222">
        <v>0</v>
      </c>
      <c r="N217" s="222">
        <v>0</v>
      </c>
      <c r="O217" s="193"/>
      <c r="P217" s="229"/>
      <c r="Q217" s="204"/>
      <c r="R217" s="204"/>
      <c r="S217" s="204"/>
      <c r="T217" s="204"/>
      <c r="U217" s="204"/>
      <c r="V217" s="204"/>
      <c r="W217" s="204"/>
      <c r="X217" s="229"/>
      <c r="Y217" s="229"/>
      <c r="Z217" s="229"/>
      <c r="AA217" s="229"/>
      <c r="AB217" s="229"/>
      <c r="AH217" s="173"/>
    </row>
    <row r="218" spans="2:34" ht="15.75" customHeight="1">
      <c r="B218" s="185" t="str">
        <f t="shared" si="0"/>
        <v/>
      </c>
      <c r="C218" s="222" t="s">
        <v>79</v>
      </c>
      <c r="D218" s="173" t="s">
        <v>79</v>
      </c>
      <c r="E218" s="223" t="s">
        <v>79</v>
      </c>
      <c r="F218" s="223" t="s">
        <v>79</v>
      </c>
      <c r="G218" s="185" t="str">
        <f t="shared" si="1"/>
        <v/>
      </c>
      <c r="H218" s="227" t="s">
        <v>18</v>
      </c>
      <c r="I218" s="225" t="str">
        <f t="shared" si="2"/>
        <v xml:space="preserve"> </v>
      </c>
      <c r="J218" s="185" t="s">
        <v>79</v>
      </c>
      <c r="L218" s="184">
        <v>107</v>
      </c>
      <c r="M218" s="222">
        <v>0</v>
      </c>
      <c r="N218" s="222">
        <v>0</v>
      </c>
      <c r="O218" s="193"/>
      <c r="P218" s="229"/>
      <c r="Q218" s="204"/>
      <c r="R218" s="204"/>
      <c r="S218" s="204"/>
      <c r="T218" s="204"/>
      <c r="U218" s="204"/>
      <c r="V218" s="204"/>
      <c r="W218" s="204"/>
      <c r="X218" s="229"/>
      <c r="Y218" s="229"/>
      <c r="Z218" s="229"/>
      <c r="AA218" s="229"/>
      <c r="AB218" s="229"/>
      <c r="AH218" s="173"/>
    </row>
    <row r="219" spans="2:34" ht="15.75" customHeight="1">
      <c r="B219" s="185" t="str">
        <f t="shared" si="0"/>
        <v/>
      </c>
      <c r="C219" s="222" t="s">
        <v>79</v>
      </c>
      <c r="D219" s="173" t="s">
        <v>79</v>
      </c>
      <c r="E219" s="223" t="s">
        <v>79</v>
      </c>
      <c r="F219" s="223" t="s">
        <v>79</v>
      </c>
      <c r="G219" s="185" t="str">
        <f t="shared" si="1"/>
        <v/>
      </c>
      <c r="H219" s="227" t="s">
        <v>18</v>
      </c>
      <c r="I219" s="225" t="str">
        <f t="shared" si="2"/>
        <v xml:space="preserve"> </v>
      </c>
      <c r="J219" s="185" t="s">
        <v>79</v>
      </c>
      <c r="L219" s="184">
        <v>108</v>
      </c>
      <c r="M219" s="222">
        <v>0</v>
      </c>
      <c r="N219" s="222">
        <v>0</v>
      </c>
      <c r="O219" s="193"/>
      <c r="P219" s="229"/>
      <c r="Q219" s="204"/>
      <c r="R219" s="204"/>
      <c r="S219" s="204"/>
      <c r="T219" s="204"/>
      <c r="U219" s="204"/>
      <c r="V219" s="204"/>
      <c r="W219" s="204"/>
      <c r="X219" s="229"/>
      <c r="Y219" s="229"/>
      <c r="Z219" s="229"/>
      <c r="AA219" s="229"/>
      <c r="AB219" s="229"/>
      <c r="AH219" s="173"/>
    </row>
    <row r="220" spans="2:34" ht="15.75" customHeight="1">
      <c r="B220" s="185" t="str">
        <f t="shared" si="0"/>
        <v/>
      </c>
      <c r="C220" s="222" t="s">
        <v>79</v>
      </c>
      <c r="D220" s="173" t="s">
        <v>79</v>
      </c>
      <c r="E220" s="223" t="s">
        <v>79</v>
      </c>
      <c r="F220" s="223" t="s">
        <v>79</v>
      </c>
      <c r="G220" s="185" t="str">
        <f t="shared" si="1"/>
        <v/>
      </c>
      <c r="H220" s="227" t="s">
        <v>18</v>
      </c>
      <c r="I220" s="225" t="str">
        <f t="shared" si="2"/>
        <v xml:space="preserve"> </v>
      </c>
      <c r="J220" s="185" t="s">
        <v>79</v>
      </c>
      <c r="L220" s="184">
        <v>109</v>
      </c>
      <c r="M220" s="222">
        <v>0</v>
      </c>
      <c r="N220" s="222">
        <v>0</v>
      </c>
      <c r="O220" s="193"/>
      <c r="P220" s="229"/>
      <c r="Q220" s="204"/>
      <c r="R220" s="204"/>
      <c r="S220" s="204"/>
      <c r="T220" s="204"/>
      <c r="U220" s="204"/>
      <c r="V220" s="204"/>
      <c r="W220" s="204"/>
      <c r="X220" s="229"/>
      <c r="Y220" s="229"/>
      <c r="Z220" s="229"/>
      <c r="AA220" s="229"/>
      <c r="AB220" s="229"/>
      <c r="AH220" s="173"/>
    </row>
    <row r="221" spans="2:34" ht="15.75" customHeight="1">
      <c r="B221" s="185" t="str">
        <f t="shared" si="0"/>
        <v/>
      </c>
      <c r="C221" s="222" t="s">
        <v>79</v>
      </c>
      <c r="D221" s="173" t="s">
        <v>79</v>
      </c>
      <c r="E221" s="223" t="s">
        <v>79</v>
      </c>
      <c r="F221" s="223" t="s">
        <v>79</v>
      </c>
      <c r="G221" s="185" t="str">
        <f t="shared" si="1"/>
        <v/>
      </c>
      <c r="H221" s="227" t="s">
        <v>18</v>
      </c>
      <c r="I221" s="225" t="str">
        <f t="shared" si="2"/>
        <v xml:space="preserve"> </v>
      </c>
      <c r="J221" s="185" t="s">
        <v>79</v>
      </c>
      <c r="L221" s="184">
        <v>110</v>
      </c>
      <c r="M221" s="222">
        <v>0</v>
      </c>
      <c r="N221" s="222">
        <v>0</v>
      </c>
      <c r="O221" s="193"/>
      <c r="P221" s="229"/>
      <c r="Q221" s="204"/>
      <c r="R221" s="204"/>
      <c r="S221" s="204"/>
      <c r="T221" s="204"/>
      <c r="U221" s="204"/>
      <c r="V221" s="204"/>
      <c r="W221" s="204"/>
      <c r="X221" s="229"/>
      <c r="Y221" s="229"/>
      <c r="Z221" s="229"/>
      <c r="AA221" s="229"/>
      <c r="AB221" s="229"/>
      <c r="AH221" s="173"/>
    </row>
    <row r="222" spans="2:34" ht="15.75" customHeight="1">
      <c r="B222" s="185" t="str">
        <f t="shared" si="0"/>
        <v/>
      </c>
      <c r="C222" s="222" t="s">
        <v>79</v>
      </c>
      <c r="D222" s="173" t="s">
        <v>79</v>
      </c>
      <c r="E222" s="223" t="s">
        <v>79</v>
      </c>
      <c r="F222" s="223" t="s">
        <v>79</v>
      </c>
      <c r="G222" s="185" t="str">
        <f t="shared" si="1"/>
        <v/>
      </c>
      <c r="H222" s="227" t="s">
        <v>18</v>
      </c>
      <c r="I222" s="225" t="str">
        <f t="shared" si="2"/>
        <v xml:space="preserve"> </v>
      </c>
      <c r="J222" s="185" t="s">
        <v>79</v>
      </c>
      <c r="L222" s="184"/>
      <c r="M222" s="184"/>
      <c r="N222" s="184"/>
      <c r="O222" s="193"/>
      <c r="P222" s="229"/>
      <c r="Q222" s="204"/>
      <c r="R222" s="204"/>
      <c r="S222" s="204"/>
      <c r="T222" s="204"/>
      <c r="U222" s="204"/>
      <c r="V222" s="204"/>
      <c r="W222" s="204"/>
      <c r="X222" s="229"/>
      <c r="Y222" s="229"/>
      <c r="Z222" s="229"/>
      <c r="AA222" s="229"/>
      <c r="AB222" s="229"/>
      <c r="AH222" s="173"/>
    </row>
    <row r="223" spans="2:34" ht="15.75" customHeight="1">
      <c r="B223" s="185" t="str">
        <f t="shared" si="0"/>
        <v/>
      </c>
      <c r="C223" s="222" t="s">
        <v>79</v>
      </c>
      <c r="D223" s="173" t="s">
        <v>79</v>
      </c>
      <c r="E223" s="223" t="s">
        <v>79</v>
      </c>
      <c r="F223" s="223" t="s">
        <v>79</v>
      </c>
      <c r="G223" s="185" t="str">
        <f t="shared" si="1"/>
        <v/>
      </c>
      <c r="H223" s="227" t="s">
        <v>18</v>
      </c>
      <c r="I223" s="225" t="str">
        <f t="shared" si="2"/>
        <v xml:space="preserve"> </v>
      </c>
      <c r="J223" s="185" t="s">
        <v>79</v>
      </c>
      <c r="L223" s="184"/>
      <c r="M223" s="184"/>
      <c r="N223" s="184"/>
      <c r="P223" s="229"/>
      <c r="Q223" s="204"/>
      <c r="R223" s="204"/>
      <c r="S223" s="204"/>
      <c r="T223" s="204"/>
      <c r="U223" s="204"/>
      <c r="V223" s="204"/>
      <c r="W223" s="204"/>
      <c r="X223" s="229"/>
      <c r="Y223" s="229"/>
      <c r="Z223" s="229"/>
      <c r="AA223" s="229"/>
      <c r="AB223" s="229"/>
      <c r="AH223" s="173"/>
    </row>
    <row r="224" spans="2:34" ht="15.75" customHeight="1">
      <c r="C224" s="222" t="s">
        <v>79</v>
      </c>
      <c r="D224" s="173" t="s">
        <v>79</v>
      </c>
      <c r="E224" s="223" t="s">
        <v>79</v>
      </c>
      <c r="F224" s="223" t="s">
        <v>79</v>
      </c>
      <c r="G224" s="185" t="str">
        <f t="shared" si="1"/>
        <v/>
      </c>
      <c r="H224" s="227" t="s">
        <v>18</v>
      </c>
      <c r="I224" s="225" t="str">
        <f t="shared" si="2"/>
        <v xml:space="preserve"> </v>
      </c>
      <c r="J224" s="185" t="s">
        <v>79</v>
      </c>
      <c r="P224" s="229"/>
      <c r="Q224" s="204"/>
      <c r="R224" s="204"/>
      <c r="S224" s="204"/>
      <c r="T224" s="204"/>
      <c r="U224" s="204"/>
      <c r="V224" s="204"/>
      <c r="W224" s="204"/>
      <c r="X224" s="229"/>
      <c r="Y224" s="229"/>
      <c r="Z224" s="229"/>
      <c r="AA224" s="229"/>
      <c r="AB224" s="229"/>
      <c r="AH224" s="173"/>
    </row>
    <row r="225" spans="10:34" ht="15.75" customHeight="1">
      <c r="J225" s="173"/>
      <c r="P225" s="229"/>
      <c r="Q225" s="204"/>
      <c r="R225" s="204"/>
      <c r="S225" s="204"/>
      <c r="T225" s="204"/>
      <c r="U225" s="204"/>
      <c r="V225" s="204"/>
      <c r="W225" s="204"/>
      <c r="X225" s="229"/>
      <c r="Y225" s="229"/>
      <c r="Z225" s="229"/>
      <c r="AA225" s="229"/>
      <c r="AB225" s="229"/>
      <c r="AH225" s="173"/>
    </row>
    <row r="226" spans="10:34">
      <c r="J226" s="173"/>
      <c r="P226" s="229"/>
      <c r="Q226" s="204"/>
      <c r="R226" s="204"/>
      <c r="S226" s="204"/>
      <c r="T226" s="204"/>
      <c r="U226" s="204"/>
      <c r="V226" s="204"/>
      <c r="W226" s="204"/>
      <c r="X226" s="229"/>
      <c r="Y226" s="229"/>
      <c r="Z226" s="229"/>
      <c r="AA226" s="229"/>
      <c r="AB226" s="229"/>
    </row>
    <row r="227" spans="10:34">
      <c r="J227" s="173"/>
      <c r="P227" s="229"/>
      <c r="Q227" s="204"/>
      <c r="R227" s="204"/>
      <c r="S227" s="204"/>
      <c r="T227" s="204"/>
      <c r="U227" s="204"/>
      <c r="V227" s="204"/>
      <c r="W227" s="204"/>
      <c r="X227" s="229"/>
      <c r="Y227" s="229"/>
      <c r="Z227" s="229"/>
      <c r="AA227" s="229"/>
      <c r="AB227" s="229"/>
    </row>
    <row r="228" spans="10:34">
      <c r="J228" s="173"/>
      <c r="P228" s="229"/>
      <c r="Q228" s="204"/>
      <c r="R228" s="204"/>
      <c r="S228" s="204"/>
      <c r="T228" s="204"/>
      <c r="U228" s="204"/>
      <c r="V228" s="204"/>
      <c r="W228" s="204"/>
      <c r="X228" s="229"/>
      <c r="Y228" s="229"/>
      <c r="Z228" s="229"/>
      <c r="AA228" s="229"/>
      <c r="AB228" s="229"/>
    </row>
    <row r="229" spans="10:34">
      <c r="P229" s="229"/>
      <c r="Q229" s="204"/>
      <c r="R229" s="204"/>
      <c r="S229" s="204"/>
      <c r="T229" s="204"/>
      <c r="U229" s="204"/>
      <c r="V229" s="204"/>
      <c r="W229" s="204"/>
      <c r="X229" s="229"/>
      <c r="Y229" s="229"/>
      <c r="Z229" s="229"/>
      <c r="AA229" s="229"/>
      <c r="AB229" s="229"/>
    </row>
    <row r="230" spans="10:34">
      <c r="P230" s="229"/>
      <c r="Q230" s="204"/>
      <c r="R230" s="204"/>
      <c r="S230" s="204"/>
      <c r="T230" s="204"/>
      <c r="U230" s="204"/>
      <c r="V230" s="204"/>
      <c r="W230" s="204"/>
      <c r="X230" s="229"/>
      <c r="Y230" s="229"/>
      <c r="Z230" s="229"/>
      <c r="AA230" s="229"/>
      <c r="AB230" s="229"/>
    </row>
    <row r="231" spans="10:34">
      <c r="P231" s="229"/>
      <c r="Q231" s="204"/>
      <c r="R231" s="204"/>
      <c r="S231" s="204"/>
      <c r="T231" s="204"/>
      <c r="U231" s="204"/>
      <c r="V231" s="204"/>
      <c r="W231" s="204"/>
      <c r="X231" s="229"/>
      <c r="Y231" s="229"/>
      <c r="Z231" s="229"/>
      <c r="AA231" s="229"/>
      <c r="AB231" s="229"/>
    </row>
    <row r="232" spans="10:34">
      <c r="P232" s="229"/>
      <c r="Q232" s="204"/>
      <c r="R232" s="204"/>
      <c r="S232" s="204"/>
      <c r="T232" s="204"/>
      <c r="U232" s="204"/>
      <c r="V232" s="204"/>
      <c r="W232" s="204"/>
      <c r="X232" s="229"/>
      <c r="Y232" s="229"/>
      <c r="Z232" s="229"/>
      <c r="AA232" s="229"/>
      <c r="AB232" s="229"/>
    </row>
    <row r="233" spans="10:34">
      <c r="P233" s="229"/>
      <c r="Q233" s="204"/>
      <c r="R233" s="204"/>
      <c r="S233" s="204"/>
      <c r="T233" s="204"/>
      <c r="U233" s="204"/>
      <c r="V233" s="204"/>
      <c r="W233" s="204"/>
      <c r="X233" s="229"/>
      <c r="Y233" s="229"/>
      <c r="Z233" s="229"/>
      <c r="AA233" s="229"/>
      <c r="AB233" s="229"/>
    </row>
    <row r="234" spans="10:34">
      <c r="P234" s="229"/>
      <c r="Q234" s="204"/>
      <c r="R234" s="204"/>
      <c r="S234" s="204"/>
      <c r="T234" s="204"/>
      <c r="U234" s="204"/>
      <c r="V234" s="204"/>
      <c r="W234" s="204"/>
      <c r="X234" s="229"/>
      <c r="Y234" s="229"/>
      <c r="Z234" s="229"/>
      <c r="AA234" s="229"/>
      <c r="AB234" s="229"/>
    </row>
    <row r="235" spans="10:34">
      <c r="P235" s="229"/>
      <c r="Q235" s="204"/>
      <c r="R235" s="204"/>
      <c r="S235" s="204"/>
      <c r="T235" s="204"/>
      <c r="U235" s="204"/>
      <c r="V235" s="204"/>
      <c r="W235" s="204"/>
      <c r="X235" s="229"/>
      <c r="Y235" s="229"/>
      <c r="Z235" s="229"/>
      <c r="AA235" s="229"/>
      <c r="AB235" s="229"/>
    </row>
    <row r="236" spans="10:34">
      <c r="P236" s="229"/>
      <c r="Q236" s="204"/>
      <c r="R236" s="204"/>
      <c r="S236" s="204"/>
      <c r="T236" s="204"/>
      <c r="U236" s="204"/>
      <c r="V236" s="204"/>
      <c r="W236" s="204"/>
      <c r="X236" s="229"/>
      <c r="Y236" s="229"/>
      <c r="Z236" s="229"/>
      <c r="AA236" s="229"/>
      <c r="AB236" s="229"/>
    </row>
    <row r="40432" spans="15:15">
      <c r="O40432" s="173"/>
    </row>
    <row r="40433" spans="4:34">
      <c r="AH40433" s="173"/>
    </row>
    <row r="40435" spans="4:34">
      <c r="K40435" s="173"/>
    </row>
    <row r="40438" spans="4:34">
      <c r="D40438" s="173">
        <v>1888</v>
      </c>
      <c r="J40438" s="173"/>
    </row>
  </sheetData>
  <mergeCells count="96"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E35:E36"/>
    <mergeCell ref="B37:D38"/>
    <mergeCell ref="E37:E38"/>
    <mergeCell ref="T22:T26"/>
    <mergeCell ref="B35:D36"/>
    <mergeCell ref="B26:J27"/>
    <mergeCell ref="B33:J34"/>
    <mergeCell ref="B30:J31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U22:U26"/>
    <mergeCell ref="Y22:Y26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81:C224 C112:C178">
    <cfRule type="notContainsBlanks" dxfId="24" priority="3">
      <formula>LEN(TRIM(C112))&gt;0</formula>
    </cfRule>
  </conditionalFormatting>
  <conditionalFormatting sqref="D181:J224 B112:B145 D112:J122 D123 G123:J123 D124:J178">
    <cfRule type="expression" dxfId="23" priority="4">
      <formula>IF($C112=" ",FALSE,TRUE)</formula>
    </cfRule>
  </conditionalFormatting>
  <conditionalFormatting sqref="B112:B145">
    <cfRule type="expression" dxfId="22" priority="2">
      <formula>IF($C112=$L$9,TRUE,FALSE)</formula>
    </cfRule>
  </conditionalFormatting>
  <conditionalFormatting sqref="B146 B181:B223">
    <cfRule type="expression" dxfId="21" priority="5">
      <formula>IF($C147=$L$9,TRUE,FALSE)</formula>
    </cfRule>
  </conditionalFormatting>
  <conditionalFormatting sqref="E123:F123">
    <cfRule type="notContainsBlanks" dxfId="20" priority="1">
      <formula>LEN(TRIM(E123))&gt;0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8" max="28" man="1"/>
  </rowBreaks>
  <colBreaks count="1" manualBreakCount="1">
    <brk id="14" max="214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40438"/>
  <sheetViews>
    <sheetView view="pageBreakPreview" zoomScale="50" zoomScaleNormal="50" zoomScaleSheetLayoutView="50" workbookViewId="0">
      <selection activeCell="E1" sqref="E1:J3"/>
    </sheetView>
  </sheetViews>
  <sheetFormatPr defaultRowHeight="15.75"/>
  <cols>
    <col min="1" max="1" width="5.7109375" style="74" customWidth="1"/>
    <col min="2" max="2" width="9.7109375" style="74" customWidth="1"/>
    <col min="3" max="3" width="49.42578125" style="74" customWidth="1"/>
    <col min="4" max="4" width="33" style="74" customWidth="1"/>
    <col min="5" max="5" width="18.7109375" style="74" customWidth="1"/>
    <col min="6" max="6" width="19.140625" style="74" customWidth="1"/>
    <col min="7" max="7" width="10.85546875" style="74" customWidth="1"/>
    <col min="8" max="8" width="12" style="74" customWidth="1"/>
    <col min="9" max="9" width="12.5703125" style="74" customWidth="1"/>
    <col min="10" max="10" width="16.140625" style="75" customWidth="1"/>
    <col min="11" max="11" width="5.5703125" style="75" customWidth="1"/>
    <col min="12" max="12" width="11" style="74" hidden="1" customWidth="1"/>
    <col min="13" max="13" width="43" style="74" hidden="1" customWidth="1"/>
    <col min="14" max="14" width="19.42578125" style="74" hidden="1" customWidth="1"/>
    <col min="15" max="15" width="5.7109375" style="79" customWidth="1"/>
    <col min="16" max="16" width="9.5703125" style="79" customWidth="1"/>
    <col min="17" max="17" width="10" style="80" customWidth="1"/>
    <col min="18" max="18" width="13.5703125" style="80" customWidth="1"/>
    <col min="19" max="19" width="18.85546875" style="80" customWidth="1"/>
    <col min="20" max="20" width="13.5703125" style="80" customWidth="1"/>
    <col min="21" max="21" width="18.85546875" style="80" customWidth="1"/>
    <col min="22" max="22" width="9.42578125" style="80" customWidth="1"/>
    <col min="23" max="23" width="9.5703125" style="80" customWidth="1"/>
    <col min="24" max="24" width="10" style="79" customWidth="1"/>
    <col min="25" max="25" width="13.5703125" style="79" customWidth="1"/>
    <col min="26" max="26" width="18.85546875" style="79" customWidth="1"/>
    <col min="27" max="27" width="13.5703125" style="79" customWidth="1"/>
    <col min="28" max="28" width="18.85546875" style="79" customWidth="1"/>
    <col min="29" max="29" width="5.7109375" style="79" customWidth="1"/>
    <col min="30" max="30" width="17.5703125" style="74" customWidth="1"/>
    <col min="31" max="31" width="14.28515625" style="74" customWidth="1"/>
    <col min="32" max="32" width="17.7109375" style="74" customWidth="1"/>
    <col min="33" max="33" width="7.140625" style="74" customWidth="1"/>
    <col min="34" max="34" width="14.42578125" style="81" customWidth="1"/>
    <col min="35" max="35" width="17.5703125" style="74" customWidth="1"/>
    <col min="36" max="36" width="14.42578125" style="74" customWidth="1"/>
    <col min="37" max="37" width="17.7109375" style="74" customWidth="1"/>
    <col min="38" max="16384" width="9.140625" style="74"/>
  </cols>
  <sheetData>
    <row r="1" spans="1:38" ht="90" customHeight="1">
      <c r="E1" s="307" t="s">
        <v>197</v>
      </c>
      <c r="F1" s="307"/>
      <c r="G1" s="307"/>
      <c r="H1" s="307"/>
      <c r="I1" s="307"/>
      <c r="J1" s="307"/>
      <c r="L1" s="76" t="s">
        <v>0</v>
      </c>
      <c r="M1" s="77"/>
      <c r="N1" s="78">
        <v>7</v>
      </c>
    </row>
    <row r="2" spans="1:38" ht="16.5" customHeight="1">
      <c r="D2" s="82"/>
      <c r="E2" s="307"/>
      <c r="F2" s="307"/>
      <c r="G2" s="307"/>
      <c r="H2" s="307"/>
      <c r="I2" s="307"/>
      <c r="J2" s="307"/>
      <c r="L2" s="83" t="e">
        <f ca="1">INDIRECT("лоты!C"&amp;SUM(N1,3))</f>
        <v>#REF!</v>
      </c>
      <c r="M2" s="84" t="s">
        <v>1</v>
      </c>
      <c r="N2" s="85"/>
      <c r="O2" s="86"/>
      <c r="P2" s="308" t="s">
        <v>2</v>
      </c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D2" s="87"/>
      <c r="AE2" s="87"/>
      <c r="AF2" s="87"/>
      <c r="AG2" s="87"/>
      <c r="AH2" s="88"/>
      <c r="AI2" s="87"/>
      <c r="AJ2" s="87"/>
      <c r="AK2" s="88"/>
      <c r="AL2" s="87"/>
    </row>
    <row r="3" spans="1:38" ht="15" customHeight="1">
      <c r="D3" s="82"/>
      <c r="E3" s="307"/>
      <c r="F3" s="307"/>
      <c r="G3" s="307"/>
      <c r="H3" s="307"/>
      <c r="I3" s="307"/>
      <c r="J3" s="307"/>
      <c r="L3" s="89" t="e">
        <f ca="1">IF(INDIRECT("лоты!d"&amp;SUM(N1,3))="","",INDIRECT("лоты!d"&amp;SUM(N1,3)))</f>
        <v>#REF!</v>
      </c>
      <c r="M3" s="74" t="s">
        <v>3</v>
      </c>
      <c r="N3" s="90"/>
      <c r="O3" s="86"/>
      <c r="AI3" s="87"/>
      <c r="AJ3" s="87"/>
      <c r="AK3" s="88"/>
      <c r="AL3" s="87"/>
    </row>
    <row r="4" spans="1:38" ht="15" customHeight="1">
      <c r="L4" s="84">
        <v>8</v>
      </c>
      <c r="M4" s="84" t="s">
        <v>4</v>
      </c>
      <c r="N4" s="85"/>
      <c r="O4" s="86"/>
      <c r="P4" s="244" t="s">
        <v>5</v>
      </c>
      <c r="Q4" s="244" t="s">
        <v>6</v>
      </c>
      <c r="R4" s="244" t="s">
        <v>7</v>
      </c>
      <c r="S4" s="244" t="s">
        <v>8</v>
      </c>
      <c r="T4" s="244" t="s">
        <v>9</v>
      </c>
      <c r="U4" s="244" t="s">
        <v>10</v>
      </c>
      <c r="V4" s="244" t="s">
        <v>11</v>
      </c>
      <c r="W4" s="244" t="s">
        <v>12</v>
      </c>
      <c r="X4" s="248" t="s">
        <v>13</v>
      </c>
      <c r="Y4" s="249" t="s">
        <v>14</v>
      </c>
      <c r="Z4" s="250"/>
      <c r="AA4" s="249" t="s">
        <v>15</v>
      </c>
      <c r="AB4" s="250"/>
      <c r="AI4" s="87"/>
      <c r="AJ4" s="87"/>
      <c r="AK4" s="88"/>
      <c r="AL4" s="87"/>
    </row>
    <row r="5" spans="1:38" ht="15" customHeight="1">
      <c r="B5" s="309" t="s">
        <v>85</v>
      </c>
      <c r="C5" s="309"/>
      <c r="D5" s="309"/>
      <c r="E5" s="309"/>
      <c r="F5" s="309"/>
      <c r="G5" s="309"/>
      <c r="H5" s="309"/>
      <c r="I5" s="309"/>
      <c r="J5" s="309"/>
      <c r="L5" s="91">
        <v>8</v>
      </c>
      <c r="M5" s="87" t="s">
        <v>16</v>
      </c>
      <c r="N5" s="90"/>
      <c r="O5" s="86"/>
      <c r="P5" s="245"/>
      <c r="Q5" s="245"/>
      <c r="R5" s="245"/>
      <c r="S5" s="245"/>
      <c r="T5" s="245"/>
      <c r="U5" s="245"/>
      <c r="V5" s="245"/>
      <c r="W5" s="245"/>
      <c r="X5" s="248"/>
      <c r="Y5" s="251"/>
      <c r="Z5" s="252"/>
      <c r="AA5" s="251"/>
      <c r="AB5" s="252"/>
      <c r="AI5" s="87"/>
      <c r="AJ5" s="87"/>
      <c r="AK5" s="88"/>
      <c r="AL5" s="87"/>
    </row>
    <row r="6" spans="1:38" ht="15.75" customHeight="1">
      <c r="B6" s="309"/>
      <c r="C6" s="309"/>
      <c r="D6" s="309"/>
      <c r="E6" s="309"/>
      <c r="F6" s="309"/>
      <c r="G6" s="309"/>
      <c r="H6" s="309"/>
      <c r="I6" s="309"/>
      <c r="J6" s="309"/>
      <c r="L6" s="92">
        <v>15</v>
      </c>
      <c r="M6" s="84" t="s">
        <v>17</v>
      </c>
      <c r="N6" s="84"/>
      <c r="P6" s="245"/>
      <c r="Q6" s="245"/>
      <c r="R6" s="245"/>
      <c r="S6" s="245"/>
      <c r="T6" s="245"/>
      <c r="U6" s="245"/>
      <c r="V6" s="245"/>
      <c r="W6" s="245"/>
      <c r="X6" s="248"/>
      <c r="Y6" s="251"/>
      <c r="Z6" s="252"/>
      <c r="AA6" s="251"/>
      <c r="AB6" s="252"/>
      <c r="AI6" s="87"/>
      <c r="AJ6" s="87"/>
      <c r="AK6" s="88"/>
      <c r="AL6" s="87"/>
    </row>
    <row r="7" spans="1:38" ht="15.75" customHeight="1">
      <c r="A7" s="93"/>
      <c r="L7" s="91">
        <v>16</v>
      </c>
      <c r="M7" s="87" t="s">
        <v>19</v>
      </c>
      <c r="N7" s="87"/>
      <c r="P7" s="246"/>
      <c r="Q7" s="246"/>
      <c r="R7" s="246"/>
      <c r="S7" s="246"/>
      <c r="T7" s="246"/>
      <c r="U7" s="246"/>
      <c r="V7" s="246"/>
      <c r="W7" s="246"/>
      <c r="X7" s="248"/>
      <c r="Y7" s="253"/>
      <c r="Z7" s="254"/>
      <c r="AA7" s="253"/>
      <c r="AB7" s="254"/>
      <c r="AI7" s="87"/>
      <c r="AJ7" s="87"/>
      <c r="AK7" s="88"/>
      <c r="AL7" s="87"/>
    </row>
    <row r="8" spans="1:38" ht="15.75" customHeight="1">
      <c r="A8" s="93"/>
      <c r="B8" s="309" t="s">
        <v>20</v>
      </c>
      <c r="C8" s="309"/>
      <c r="D8" s="309"/>
      <c r="E8" s="309"/>
      <c r="F8" s="309"/>
      <c r="G8" s="309"/>
      <c r="H8" s="309"/>
      <c r="I8" s="309"/>
      <c r="J8" s="309"/>
      <c r="L8" s="94">
        <v>1</v>
      </c>
      <c r="M8" s="84" t="s">
        <v>21</v>
      </c>
      <c r="N8" s="84"/>
      <c r="P8" s="95">
        <v>1</v>
      </c>
      <c r="Q8" s="96">
        <v>1</v>
      </c>
      <c r="R8" s="96">
        <v>1</v>
      </c>
      <c r="S8" s="96">
        <v>1</v>
      </c>
      <c r="T8" s="96">
        <v>1</v>
      </c>
      <c r="U8" s="96">
        <v>1</v>
      </c>
      <c r="V8" s="96">
        <v>0</v>
      </c>
      <c r="W8" s="96">
        <v>0</v>
      </c>
      <c r="X8" s="96">
        <v>0</v>
      </c>
      <c r="Y8" s="256" t="s">
        <v>22</v>
      </c>
      <c r="Z8" s="256"/>
      <c r="AA8" s="256" t="s">
        <v>23</v>
      </c>
      <c r="AB8" s="256"/>
      <c r="AD8" s="87"/>
      <c r="AE8" s="87"/>
      <c r="AF8" s="87"/>
      <c r="AG8" s="87"/>
      <c r="AH8" s="88"/>
      <c r="AI8" s="87"/>
      <c r="AJ8" s="87"/>
      <c r="AK8" s="88"/>
      <c r="AL8" s="87"/>
    </row>
    <row r="9" spans="1:38" ht="15.75" customHeight="1">
      <c r="A9" s="93"/>
      <c r="B9" s="309"/>
      <c r="C9" s="309"/>
      <c r="D9" s="309"/>
      <c r="E9" s="309"/>
      <c r="F9" s="309"/>
      <c r="G9" s="309"/>
      <c r="H9" s="309"/>
      <c r="I9" s="309"/>
      <c r="J9" s="309"/>
      <c r="L9" s="94" t="s">
        <v>24</v>
      </c>
      <c r="M9" s="84" t="s">
        <v>25</v>
      </c>
      <c r="N9" s="84"/>
      <c r="P9" s="95">
        <v>2</v>
      </c>
      <c r="Q9" s="96">
        <v>0</v>
      </c>
      <c r="R9" s="96">
        <v>0</v>
      </c>
      <c r="S9" s="96">
        <v>0</v>
      </c>
      <c r="T9" s="96">
        <v>0</v>
      </c>
      <c r="U9" s="96">
        <v>0</v>
      </c>
      <c r="V9" s="96">
        <v>1</v>
      </c>
      <c r="W9" s="96">
        <v>1</v>
      </c>
      <c r="X9" s="96">
        <v>1</v>
      </c>
      <c r="Y9" s="256" t="s">
        <v>22</v>
      </c>
      <c r="Z9" s="256"/>
      <c r="AA9" s="256" t="s">
        <v>23</v>
      </c>
      <c r="AB9" s="256"/>
      <c r="AD9" s="87"/>
      <c r="AE9" s="87"/>
      <c r="AF9" s="87"/>
      <c r="AG9" s="87"/>
      <c r="AH9" s="88"/>
      <c r="AI9" s="87"/>
      <c r="AJ9" s="87"/>
      <c r="AK9" s="88"/>
      <c r="AL9" s="87"/>
    </row>
    <row r="10" spans="1:38" ht="15.75" customHeight="1">
      <c r="A10" s="93"/>
      <c r="B10" s="310" t="s">
        <v>26</v>
      </c>
      <c r="C10" s="310"/>
      <c r="D10" s="310"/>
      <c r="E10" s="310"/>
      <c r="F10" s="310"/>
      <c r="G10" s="310"/>
      <c r="H10" s="310"/>
      <c r="I10" s="310"/>
      <c r="J10" s="310"/>
      <c r="L10" s="97" t="e">
        <f ca="1">INDIRECT("лоты!e"&amp;SUM(N1,3))</f>
        <v>#REF!</v>
      </c>
      <c r="M10" s="84" t="s">
        <v>27</v>
      </c>
      <c r="N10" s="84"/>
      <c r="P10" s="95">
        <v>3</v>
      </c>
      <c r="Q10" s="96">
        <v>1</v>
      </c>
      <c r="R10" s="96">
        <v>1</v>
      </c>
      <c r="S10" s="96">
        <v>1</v>
      </c>
      <c r="T10" s="96">
        <v>1</v>
      </c>
      <c r="U10" s="96">
        <v>1</v>
      </c>
      <c r="V10" s="96">
        <v>0</v>
      </c>
      <c r="W10" s="96">
        <v>0</v>
      </c>
      <c r="X10" s="96">
        <v>0</v>
      </c>
      <c r="Y10" s="256" t="s">
        <v>28</v>
      </c>
      <c r="Z10" s="256"/>
      <c r="AA10" s="256" t="s">
        <v>29</v>
      </c>
      <c r="AB10" s="256"/>
      <c r="AD10" s="87"/>
      <c r="AE10" s="87"/>
      <c r="AF10" s="87"/>
      <c r="AG10" s="87"/>
      <c r="AH10" s="88"/>
      <c r="AI10" s="87"/>
      <c r="AJ10" s="87"/>
      <c r="AK10" s="88"/>
      <c r="AL10" s="87"/>
    </row>
    <row r="11" spans="1:38" ht="15.75" customHeight="1">
      <c r="A11" s="93"/>
      <c r="B11" s="310"/>
      <c r="C11" s="310"/>
      <c r="D11" s="310"/>
      <c r="E11" s="310"/>
      <c r="F11" s="310"/>
      <c r="G11" s="310"/>
      <c r="H11" s="310"/>
      <c r="I11" s="310"/>
      <c r="J11" s="310"/>
      <c r="L11" s="91" t="str">
        <f>INDEX(C112:C224,MATCH(L9,C112:C224,0)-1)</f>
        <v>14-й мкр. Марьинского Парка</v>
      </c>
      <c r="M11" s="98" t="s">
        <v>30</v>
      </c>
      <c r="N11" s="91"/>
      <c r="O11" s="99"/>
      <c r="P11" s="95">
        <v>4</v>
      </c>
      <c r="Q11" s="96">
        <v>0</v>
      </c>
      <c r="R11" s="96">
        <v>0</v>
      </c>
      <c r="S11" s="96">
        <v>0</v>
      </c>
      <c r="T11" s="96">
        <v>0</v>
      </c>
      <c r="U11" s="96">
        <v>0</v>
      </c>
      <c r="V11" s="96">
        <v>1</v>
      </c>
      <c r="W11" s="96">
        <v>1</v>
      </c>
      <c r="X11" s="96">
        <v>1</v>
      </c>
      <c r="Y11" s="256" t="s">
        <v>28</v>
      </c>
      <c r="Z11" s="256"/>
      <c r="AA11" s="256" t="s">
        <v>29</v>
      </c>
      <c r="AB11" s="256"/>
      <c r="AD11" s="87"/>
      <c r="AE11" s="87"/>
      <c r="AF11" s="87"/>
      <c r="AG11" s="87"/>
      <c r="AH11" s="88"/>
      <c r="AI11" s="87"/>
      <c r="AJ11" s="87"/>
      <c r="AK11" s="88"/>
      <c r="AL11" s="87"/>
    </row>
    <row r="12" spans="1:38" ht="15.75" customHeight="1">
      <c r="A12" s="93"/>
      <c r="L12" s="98"/>
      <c r="M12" s="91"/>
      <c r="N12" s="91"/>
      <c r="O12" s="99"/>
      <c r="P12" s="100"/>
      <c r="Q12" s="101"/>
      <c r="R12" s="101"/>
      <c r="S12" s="101"/>
      <c r="T12" s="101"/>
      <c r="U12" s="101"/>
      <c r="V12" s="101"/>
      <c r="W12" s="101"/>
      <c r="X12" s="100"/>
      <c r="Y12" s="100"/>
      <c r="Z12" s="100"/>
      <c r="AA12" s="100"/>
      <c r="AB12" s="100"/>
      <c r="AD12" s="87"/>
      <c r="AE12" s="87"/>
      <c r="AF12" s="87"/>
      <c r="AG12" s="87"/>
      <c r="AH12" s="88"/>
      <c r="AI12" s="87"/>
      <c r="AJ12" s="87"/>
      <c r="AK12" s="88"/>
      <c r="AL12" s="87"/>
    </row>
    <row r="13" spans="1:38" ht="15.75" customHeight="1">
      <c r="A13" s="93"/>
      <c r="M13" s="91"/>
      <c r="N13" s="91"/>
      <c r="O13" s="99"/>
      <c r="P13" s="247" t="s">
        <v>31</v>
      </c>
      <c r="Q13" s="247"/>
      <c r="R13" s="247"/>
      <c r="S13" s="247"/>
      <c r="T13" s="247"/>
      <c r="U13" s="247"/>
      <c r="V13" s="247"/>
      <c r="W13" s="247"/>
      <c r="X13" s="247"/>
      <c r="Y13" s="247"/>
      <c r="Z13" s="247"/>
      <c r="AA13" s="247"/>
      <c r="AB13" s="247"/>
      <c r="AC13" s="102"/>
      <c r="AD13" s="87"/>
      <c r="AE13" s="87"/>
      <c r="AF13" s="87"/>
      <c r="AG13" s="87"/>
      <c r="AH13" s="88"/>
      <c r="AI13" s="87"/>
      <c r="AJ13" s="87"/>
      <c r="AK13" s="88"/>
      <c r="AL13" s="87"/>
    </row>
    <row r="14" spans="1:38" ht="15.75" customHeight="1">
      <c r="A14" s="93"/>
      <c r="B14" s="309" t="s">
        <v>32</v>
      </c>
      <c r="C14" s="309"/>
      <c r="D14" s="309"/>
      <c r="E14" s="309"/>
      <c r="F14" s="309"/>
      <c r="G14" s="309"/>
      <c r="H14" s="309"/>
      <c r="I14" s="309"/>
      <c r="J14" s="309"/>
      <c r="L14" s="98"/>
      <c r="M14" s="91"/>
      <c r="N14" s="91"/>
      <c r="O14" s="99"/>
      <c r="P14" s="100"/>
      <c r="Q14" s="101"/>
      <c r="R14" s="101"/>
      <c r="S14" s="101"/>
      <c r="T14" s="101"/>
      <c r="U14" s="101"/>
      <c r="V14" s="101"/>
      <c r="W14" s="101"/>
      <c r="X14" s="100"/>
      <c r="Y14" s="100"/>
      <c r="Z14" s="100"/>
      <c r="AA14" s="100"/>
      <c r="AB14" s="100"/>
      <c r="AD14" s="87"/>
      <c r="AE14" s="87"/>
      <c r="AF14" s="87"/>
      <c r="AG14" s="87"/>
      <c r="AH14" s="88"/>
      <c r="AI14" s="87"/>
      <c r="AJ14" s="87"/>
      <c r="AK14" s="88"/>
      <c r="AL14" s="87"/>
    </row>
    <row r="15" spans="1:38" ht="15.75" customHeight="1">
      <c r="A15" s="93"/>
      <c r="B15" s="309"/>
      <c r="C15" s="309"/>
      <c r="D15" s="309"/>
      <c r="E15" s="309"/>
      <c r="F15" s="309"/>
      <c r="G15" s="309"/>
      <c r="H15" s="309"/>
      <c r="I15" s="309"/>
      <c r="J15" s="309"/>
      <c r="L15" s="98"/>
      <c r="M15" s="91"/>
      <c r="N15" s="91"/>
      <c r="O15" s="99"/>
      <c r="P15" s="261" t="s">
        <v>5</v>
      </c>
      <c r="Q15" s="261"/>
      <c r="R15" s="261"/>
      <c r="S15" s="261"/>
      <c r="T15" s="248" t="s">
        <v>33</v>
      </c>
      <c r="U15" s="248"/>
      <c r="V15" s="248"/>
      <c r="W15" s="248" t="s">
        <v>34</v>
      </c>
      <c r="X15" s="248"/>
      <c r="Y15" s="248"/>
      <c r="Z15" s="248" t="s">
        <v>35</v>
      </c>
      <c r="AA15" s="248"/>
      <c r="AB15" s="248"/>
      <c r="AD15" s="87"/>
      <c r="AE15" s="87"/>
      <c r="AF15" s="87"/>
      <c r="AG15" s="87"/>
      <c r="AH15" s="88"/>
      <c r="AI15" s="87"/>
      <c r="AJ15" s="87"/>
      <c r="AK15" s="88"/>
      <c r="AL15" s="87"/>
    </row>
    <row r="16" spans="1:38" ht="15.75" customHeight="1">
      <c r="A16" s="93"/>
      <c r="B16" s="310" t="s">
        <v>86</v>
      </c>
      <c r="C16" s="310"/>
      <c r="D16" s="310"/>
      <c r="E16" s="310"/>
      <c r="F16" s="310"/>
      <c r="G16" s="310"/>
      <c r="H16" s="310"/>
      <c r="I16" s="310"/>
      <c r="J16" s="310"/>
      <c r="L16" s="98"/>
      <c r="M16" s="91"/>
      <c r="N16" s="91"/>
      <c r="O16" s="99"/>
      <c r="P16" s="261"/>
      <c r="Q16" s="261"/>
      <c r="R16" s="261"/>
      <c r="S16" s="261"/>
      <c r="T16" s="248"/>
      <c r="U16" s="248"/>
      <c r="V16" s="248"/>
      <c r="W16" s="248"/>
      <c r="X16" s="248"/>
      <c r="Y16" s="248"/>
      <c r="Z16" s="248"/>
      <c r="AA16" s="248"/>
      <c r="AB16" s="248"/>
      <c r="AD16" s="103"/>
      <c r="AE16" s="104"/>
      <c r="AF16" s="103"/>
      <c r="AG16" s="87"/>
      <c r="AH16" s="105"/>
      <c r="AI16" s="87"/>
      <c r="AJ16" s="105"/>
      <c r="AK16" s="87"/>
      <c r="AL16" s="87"/>
    </row>
    <row r="17" spans="1:38" ht="15.75" customHeight="1">
      <c r="A17" s="93"/>
      <c r="B17" s="310"/>
      <c r="C17" s="310"/>
      <c r="D17" s="310"/>
      <c r="E17" s="310"/>
      <c r="F17" s="310"/>
      <c r="G17" s="310"/>
      <c r="H17" s="310"/>
      <c r="I17" s="310"/>
      <c r="J17" s="310"/>
      <c r="L17" s="91"/>
      <c r="M17" s="91"/>
      <c r="N17" s="91"/>
      <c r="O17" s="99"/>
      <c r="P17" s="261" t="s">
        <v>36</v>
      </c>
      <c r="Q17" s="261"/>
      <c r="R17" s="261"/>
      <c r="S17" s="261"/>
      <c r="T17" s="248" t="s">
        <v>37</v>
      </c>
      <c r="U17" s="248"/>
      <c r="V17" s="248"/>
      <c r="W17" s="248" t="s">
        <v>38</v>
      </c>
      <c r="X17" s="248"/>
      <c r="Y17" s="248"/>
      <c r="Z17" s="248" t="s">
        <v>36</v>
      </c>
      <c r="AA17" s="248"/>
      <c r="AB17" s="248"/>
      <c r="AD17" s="103"/>
      <c r="AE17" s="104"/>
      <c r="AF17" s="103"/>
      <c r="AG17" s="87"/>
      <c r="AH17" s="105"/>
      <c r="AI17" s="87"/>
      <c r="AJ17" s="105"/>
      <c r="AK17" s="87"/>
      <c r="AL17" s="87"/>
    </row>
    <row r="18" spans="1:38" ht="15.75" customHeight="1">
      <c r="A18" s="93"/>
      <c r="L18" s="91"/>
      <c r="M18" s="91"/>
      <c r="N18" s="91"/>
      <c r="O18" s="99"/>
      <c r="P18" s="100"/>
      <c r="Q18" s="101"/>
      <c r="R18" s="101"/>
      <c r="S18" s="101"/>
      <c r="T18" s="101"/>
      <c r="U18" s="101"/>
      <c r="V18" s="101"/>
      <c r="W18" s="101"/>
      <c r="X18" s="100"/>
      <c r="Y18" s="100"/>
      <c r="Z18" s="100"/>
      <c r="AA18" s="100"/>
      <c r="AB18" s="100"/>
      <c r="AD18" s="103"/>
      <c r="AE18" s="104"/>
      <c r="AF18" s="103"/>
      <c r="AG18" s="87"/>
      <c r="AH18" s="105"/>
      <c r="AI18" s="87"/>
      <c r="AJ18" s="105"/>
      <c r="AK18" s="87"/>
      <c r="AL18" s="87"/>
    </row>
    <row r="19" spans="1:38" ht="15.75" customHeight="1">
      <c r="A19" s="93"/>
      <c r="B19" s="309" t="s">
        <v>39</v>
      </c>
      <c r="C19" s="309"/>
      <c r="D19" s="309"/>
      <c r="E19" s="309"/>
      <c r="F19" s="309"/>
      <c r="G19" s="309"/>
      <c r="H19" s="309"/>
      <c r="I19" s="309"/>
      <c r="J19" s="309"/>
      <c r="L19" s="91"/>
      <c r="M19" s="91"/>
      <c r="N19" s="91"/>
      <c r="O19" s="99"/>
      <c r="P19" s="243" t="s">
        <v>40</v>
      </c>
      <c r="Q19" s="243"/>
      <c r="R19" s="243"/>
      <c r="S19" s="243"/>
      <c r="T19" s="243"/>
      <c r="U19" s="243"/>
      <c r="V19" s="243"/>
      <c r="W19" s="243"/>
      <c r="X19" s="243"/>
      <c r="Y19" s="243"/>
      <c r="Z19" s="243"/>
      <c r="AA19" s="243"/>
      <c r="AB19" s="243"/>
      <c r="AD19" s="103"/>
      <c r="AE19" s="104"/>
      <c r="AF19" s="103"/>
      <c r="AG19" s="87"/>
      <c r="AH19" s="105"/>
      <c r="AI19" s="87"/>
      <c r="AJ19" s="105"/>
      <c r="AK19" s="87"/>
      <c r="AL19" s="87"/>
    </row>
    <row r="20" spans="1:38" ht="15.75" customHeight="1">
      <c r="A20" s="93"/>
      <c r="B20" s="309"/>
      <c r="C20" s="309"/>
      <c r="D20" s="309"/>
      <c r="E20" s="309"/>
      <c r="F20" s="309"/>
      <c r="G20" s="309"/>
      <c r="H20" s="309"/>
      <c r="I20" s="309"/>
      <c r="J20" s="309"/>
      <c r="L20" s="91"/>
      <c r="M20" s="91"/>
      <c r="N20" s="91"/>
      <c r="O20" s="99"/>
      <c r="P20" s="100"/>
      <c r="Q20" s="101"/>
      <c r="R20" s="101"/>
      <c r="S20" s="101"/>
      <c r="T20" s="101"/>
      <c r="U20" s="101"/>
      <c r="V20" s="101"/>
      <c r="W20" s="101"/>
      <c r="X20" s="100"/>
      <c r="Y20" s="100"/>
      <c r="Z20" s="100"/>
      <c r="AA20" s="100"/>
      <c r="AB20" s="100"/>
      <c r="AD20" s="103"/>
      <c r="AE20" s="104"/>
      <c r="AF20" s="103"/>
      <c r="AG20" s="87"/>
      <c r="AH20" s="105"/>
      <c r="AI20" s="87"/>
      <c r="AJ20" s="105"/>
      <c r="AK20" s="87"/>
      <c r="AL20" s="87"/>
    </row>
    <row r="21" spans="1:38" ht="15.75" customHeight="1">
      <c r="A21" s="93"/>
      <c r="P21" s="258" t="s">
        <v>5</v>
      </c>
      <c r="Q21" s="258" t="s">
        <v>41</v>
      </c>
      <c r="R21" s="264" t="s">
        <v>42</v>
      </c>
      <c r="S21" s="265"/>
      <c r="T21" s="264" t="s">
        <v>43</v>
      </c>
      <c r="U21" s="265"/>
      <c r="V21" s="106"/>
      <c r="W21" s="258" t="s">
        <v>5</v>
      </c>
      <c r="X21" s="258" t="s">
        <v>41</v>
      </c>
      <c r="Y21" s="264" t="s">
        <v>42</v>
      </c>
      <c r="Z21" s="265"/>
      <c r="AA21" s="264" t="s">
        <v>43</v>
      </c>
      <c r="AB21" s="265"/>
      <c r="AD21" s="103"/>
      <c r="AE21" s="104"/>
      <c r="AF21" s="103"/>
      <c r="AG21" s="87"/>
      <c r="AH21" s="105"/>
      <c r="AI21" s="87"/>
      <c r="AJ21" s="105"/>
      <c r="AK21" s="87"/>
      <c r="AL21" s="87"/>
    </row>
    <row r="22" spans="1:38" ht="15.75" customHeight="1">
      <c r="A22" s="93"/>
      <c r="B22" s="310" t="s">
        <v>87</v>
      </c>
      <c r="C22" s="310"/>
      <c r="D22" s="310"/>
      <c r="E22" s="310"/>
      <c r="F22" s="310"/>
      <c r="G22" s="310"/>
      <c r="H22" s="310"/>
      <c r="I22" s="310"/>
      <c r="J22" s="310"/>
      <c r="P22" s="259"/>
      <c r="Q22" s="259"/>
      <c r="R22" s="258" t="s">
        <v>44</v>
      </c>
      <c r="S22" s="258" t="s">
        <v>45</v>
      </c>
      <c r="T22" s="258" t="s">
        <v>44</v>
      </c>
      <c r="U22" s="258" t="s">
        <v>45</v>
      </c>
      <c r="V22" s="106"/>
      <c r="W22" s="259"/>
      <c r="X22" s="259"/>
      <c r="Y22" s="258" t="s">
        <v>44</v>
      </c>
      <c r="Z22" s="258" t="s">
        <v>45</v>
      </c>
      <c r="AA22" s="258" t="s">
        <v>44</v>
      </c>
      <c r="AB22" s="258" t="s">
        <v>45</v>
      </c>
      <c r="AD22" s="103"/>
      <c r="AE22" s="104"/>
      <c r="AF22" s="103"/>
      <c r="AG22" s="87"/>
      <c r="AH22" s="105"/>
      <c r="AI22" s="87"/>
      <c r="AJ22" s="105"/>
      <c r="AK22" s="87"/>
      <c r="AL22" s="87"/>
    </row>
    <row r="23" spans="1:38" ht="15.75" customHeight="1">
      <c r="A23" s="93"/>
      <c r="B23" s="310"/>
      <c r="C23" s="310"/>
      <c r="D23" s="310"/>
      <c r="E23" s="310"/>
      <c r="F23" s="310"/>
      <c r="G23" s="310"/>
      <c r="H23" s="310"/>
      <c r="I23" s="310"/>
      <c r="J23" s="310"/>
      <c r="P23" s="259"/>
      <c r="Q23" s="259"/>
      <c r="R23" s="259"/>
      <c r="S23" s="259"/>
      <c r="T23" s="259"/>
      <c r="U23" s="259"/>
      <c r="V23" s="106"/>
      <c r="W23" s="259"/>
      <c r="X23" s="259"/>
      <c r="Y23" s="259"/>
      <c r="Z23" s="259"/>
      <c r="AA23" s="259"/>
      <c r="AB23" s="259"/>
      <c r="AD23" s="103"/>
      <c r="AE23" s="104"/>
      <c r="AF23" s="103"/>
      <c r="AG23" s="87"/>
      <c r="AH23" s="105"/>
      <c r="AI23" s="87"/>
      <c r="AJ23" s="105"/>
      <c r="AK23" s="87"/>
      <c r="AL23" s="87"/>
    </row>
    <row r="24" spans="1:38" ht="15.75" customHeight="1">
      <c r="A24" s="93"/>
      <c r="P24" s="259"/>
      <c r="Q24" s="259"/>
      <c r="R24" s="259"/>
      <c r="S24" s="259"/>
      <c r="T24" s="259"/>
      <c r="U24" s="259"/>
      <c r="V24" s="106"/>
      <c r="W24" s="259"/>
      <c r="X24" s="259"/>
      <c r="Y24" s="259"/>
      <c r="Z24" s="259"/>
      <c r="AA24" s="259"/>
      <c r="AB24" s="259"/>
      <c r="AD24" s="103"/>
      <c r="AE24" s="104"/>
      <c r="AF24" s="103"/>
      <c r="AG24" s="87"/>
      <c r="AH24" s="105"/>
      <c r="AI24" s="87"/>
      <c r="AJ24" s="105"/>
      <c r="AK24" s="87"/>
      <c r="AL24" s="87"/>
    </row>
    <row r="25" spans="1:38" ht="15.75" customHeight="1">
      <c r="A25" s="93"/>
      <c r="P25" s="259"/>
      <c r="Q25" s="259"/>
      <c r="R25" s="259"/>
      <c r="S25" s="259"/>
      <c r="T25" s="259"/>
      <c r="U25" s="259"/>
      <c r="V25" s="106"/>
      <c r="W25" s="259"/>
      <c r="X25" s="259"/>
      <c r="Y25" s="259"/>
      <c r="Z25" s="259"/>
      <c r="AA25" s="259"/>
      <c r="AB25" s="259"/>
      <c r="AD25" s="103"/>
      <c r="AE25" s="104"/>
      <c r="AF25" s="103"/>
      <c r="AG25" s="87"/>
      <c r="AH25" s="105"/>
      <c r="AI25" s="87"/>
      <c r="AJ25" s="105"/>
      <c r="AK25" s="87"/>
      <c r="AL25" s="87"/>
    </row>
    <row r="26" spans="1:38" ht="15.75" customHeight="1">
      <c r="A26" s="93"/>
      <c r="B26" s="310" t="s">
        <v>46</v>
      </c>
      <c r="C26" s="310"/>
      <c r="D26" s="310"/>
      <c r="E26" s="310"/>
      <c r="F26" s="310"/>
      <c r="G26" s="310"/>
      <c r="H26" s="310"/>
      <c r="I26" s="310"/>
      <c r="J26" s="310"/>
      <c r="P26" s="260"/>
      <c r="Q26" s="260"/>
      <c r="R26" s="260"/>
      <c r="S26" s="260"/>
      <c r="T26" s="260"/>
      <c r="U26" s="260"/>
      <c r="V26" s="107"/>
      <c r="W26" s="260"/>
      <c r="X26" s="260"/>
      <c r="Y26" s="260"/>
      <c r="Z26" s="260"/>
      <c r="AA26" s="260"/>
      <c r="AB26" s="260"/>
      <c r="AC26" s="102"/>
      <c r="AD26" s="103"/>
      <c r="AE26" s="104"/>
      <c r="AF26" s="103"/>
      <c r="AG26" s="87"/>
      <c r="AH26" s="105"/>
      <c r="AI26" s="87"/>
      <c r="AJ26" s="105"/>
      <c r="AK26" s="87"/>
      <c r="AL26" s="87"/>
    </row>
    <row r="27" spans="1:38" ht="15.75" customHeight="1">
      <c r="A27" s="93"/>
      <c r="B27" s="310"/>
      <c r="C27" s="310"/>
      <c r="D27" s="310"/>
      <c r="E27" s="310"/>
      <c r="F27" s="310"/>
      <c r="G27" s="310"/>
      <c r="H27" s="310"/>
      <c r="I27" s="310"/>
      <c r="J27" s="310"/>
      <c r="N27" s="74">
        <v>180</v>
      </c>
      <c r="P27" s="108">
        <v>1</v>
      </c>
      <c r="Q27" s="109">
        <v>0.125</v>
      </c>
      <c r="R27" s="108">
        <v>0</v>
      </c>
      <c r="S27" s="108" t="s">
        <v>47</v>
      </c>
      <c r="T27" s="108">
        <v>0</v>
      </c>
      <c r="U27" s="108" t="s">
        <v>47</v>
      </c>
      <c r="V27" s="107"/>
      <c r="W27" s="110">
        <v>2</v>
      </c>
      <c r="X27" s="109">
        <v>0.125</v>
      </c>
      <c r="Y27" s="108">
        <v>0</v>
      </c>
      <c r="Z27" s="108" t="s">
        <v>47</v>
      </c>
      <c r="AA27" s="108">
        <v>0</v>
      </c>
      <c r="AB27" s="108" t="s">
        <v>47</v>
      </c>
      <c r="AC27" s="102"/>
      <c r="AD27" s="103"/>
      <c r="AE27" s="104"/>
      <c r="AF27" s="103"/>
      <c r="AG27" s="87"/>
      <c r="AH27" s="105"/>
      <c r="AI27" s="87"/>
      <c r="AJ27" s="105"/>
      <c r="AK27" s="87"/>
      <c r="AL27" s="87"/>
    </row>
    <row r="28" spans="1:38" ht="15.75" customHeight="1">
      <c r="A28" s="93"/>
      <c r="B28" s="310" t="str">
        <f>"Начальный пункт: "&amp;C112</f>
        <v>Начальный пункт: ТК "Южные ворота"</v>
      </c>
      <c r="C28" s="310"/>
      <c r="D28" s="310"/>
      <c r="E28" s="310"/>
      <c r="F28" s="310"/>
      <c r="G28" s="310"/>
      <c r="H28" s="310"/>
      <c r="I28" s="310"/>
      <c r="J28" s="310"/>
      <c r="N28" s="74">
        <v>210</v>
      </c>
      <c r="P28" s="95">
        <v>1</v>
      </c>
      <c r="Q28" s="111">
        <v>0.14583333333333301</v>
      </c>
      <c r="R28" s="108">
        <v>0</v>
      </c>
      <c r="S28" s="108" t="s">
        <v>47</v>
      </c>
      <c r="T28" s="108">
        <v>0</v>
      </c>
      <c r="U28" s="108" t="s">
        <v>47</v>
      </c>
      <c r="V28" s="106"/>
      <c r="W28" s="112">
        <v>2</v>
      </c>
      <c r="X28" s="111">
        <v>0.14583333333333301</v>
      </c>
      <c r="Y28" s="108">
        <v>0</v>
      </c>
      <c r="Z28" s="108" t="s">
        <v>47</v>
      </c>
      <c r="AA28" s="108">
        <v>0</v>
      </c>
      <c r="AB28" s="108" t="s">
        <v>47</v>
      </c>
      <c r="AD28" s="103"/>
      <c r="AE28" s="104"/>
      <c r="AF28" s="103"/>
      <c r="AG28" s="87"/>
      <c r="AH28" s="105"/>
      <c r="AI28" s="87"/>
      <c r="AJ28" s="105"/>
      <c r="AK28" s="87"/>
      <c r="AL28" s="87"/>
    </row>
    <row r="29" spans="1:38" ht="15.75" customHeight="1">
      <c r="A29" s="93"/>
      <c r="B29" s="310"/>
      <c r="C29" s="310"/>
      <c r="D29" s="310"/>
      <c r="E29" s="310"/>
      <c r="F29" s="310"/>
      <c r="G29" s="310"/>
      <c r="H29" s="310"/>
      <c r="I29" s="310"/>
      <c r="J29" s="310"/>
      <c r="N29" s="74">
        <v>240</v>
      </c>
      <c r="P29" s="95">
        <v>1</v>
      </c>
      <c r="Q29" s="111">
        <v>0.16666666666666699</v>
      </c>
      <c r="R29" s="108">
        <v>0</v>
      </c>
      <c r="S29" s="108" t="s">
        <v>47</v>
      </c>
      <c r="T29" s="108">
        <v>0</v>
      </c>
      <c r="U29" s="108" t="s">
        <v>47</v>
      </c>
      <c r="V29" s="106"/>
      <c r="W29" s="112">
        <v>2</v>
      </c>
      <c r="X29" s="111">
        <v>0.16666666666666699</v>
      </c>
      <c r="Y29" s="108">
        <v>0</v>
      </c>
      <c r="Z29" s="108" t="s">
        <v>47</v>
      </c>
      <c r="AA29" s="108">
        <v>0</v>
      </c>
      <c r="AB29" s="108" t="s">
        <v>47</v>
      </c>
      <c r="AD29" s="103"/>
      <c r="AE29" s="104"/>
      <c r="AF29" s="103"/>
      <c r="AG29" s="87"/>
      <c r="AH29" s="105"/>
      <c r="AI29" s="87"/>
      <c r="AJ29" s="105"/>
      <c r="AK29" s="87"/>
      <c r="AL29" s="87"/>
    </row>
    <row r="30" spans="1:38" ht="15.75" customHeight="1">
      <c r="A30" s="93"/>
      <c r="B30" s="310" t="str">
        <f>"Конечный пункт: "&amp;L11</f>
        <v>Конечный пункт: 14-й мкр. Марьинского Парка</v>
      </c>
      <c r="C30" s="310"/>
      <c r="D30" s="310"/>
      <c r="E30" s="310"/>
      <c r="F30" s="310"/>
      <c r="G30" s="310"/>
      <c r="H30" s="310"/>
      <c r="I30" s="310"/>
      <c r="J30" s="310"/>
      <c r="N30" s="74">
        <v>270</v>
      </c>
      <c r="P30" s="95">
        <v>1</v>
      </c>
      <c r="Q30" s="111">
        <v>0.1875</v>
      </c>
      <c r="R30" s="108">
        <v>0</v>
      </c>
      <c r="S30" s="108" t="s">
        <v>47</v>
      </c>
      <c r="T30" s="108">
        <v>0</v>
      </c>
      <c r="U30" s="108" t="s">
        <v>47</v>
      </c>
      <c r="V30" s="106"/>
      <c r="W30" s="112">
        <v>2</v>
      </c>
      <c r="X30" s="111">
        <v>0.1875</v>
      </c>
      <c r="Y30" s="108">
        <v>0</v>
      </c>
      <c r="Z30" s="108" t="s">
        <v>47</v>
      </c>
      <c r="AA30" s="108">
        <v>0</v>
      </c>
      <c r="AB30" s="108" t="s">
        <v>47</v>
      </c>
      <c r="AD30" s="103"/>
      <c r="AE30" s="104"/>
      <c r="AF30" s="103"/>
      <c r="AG30" s="87"/>
      <c r="AH30" s="105"/>
      <c r="AI30" s="87"/>
      <c r="AJ30" s="105"/>
      <c r="AK30" s="87"/>
      <c r="AL30" s="87"/>
    </row>
    <row r="31" spans="1:38" ht="15.75" customHeight="1">
      <c r="A31" s="93"/>
      <c r="B31" s="310"/>
      <c r="C31" s="310"/>
      <c r="D31" s="310"/>
      <c r="E31" s="310"/>
      <c r="F31" s="310"/>
      <c r="G31" s="310"/>
      <c r="H31" s="310"/>
      <c r="I31" s="310"/>
      <c r="J31" s="310"/>
      <c r="N31" s="74">
        <v>300</v>
      </c>
      <c r="P31" s="95">
        <v>1</v>
      </c>
      <c r="Q31" s="111">
        <v>0.20833333333333334</v>
      </c>
      <c r="R31" s="108">
        <v>0</v>
      </c>
      <c r="S31" s="108" t="s">
        <v>47</v>
      </c>
      <c r="T31" s="108">
        <v>0</v>
      </c>
      <c r="U31" s="108" t="s">
        <v>47</v>
      </c>
      <c r="V31" s="106"/>
      <c r="W31" s="112">
        <v>2</v>
      </c>
      <c r="X31" s="113">
        <v>0.20833333333333334</v>
      </c>
      <c r="Y31" s="108">
        <v>0</v>
      </c>
      <c r="Z31" s="108" t="s">
        <v>47</v>
      </c>
      <c r="AA31" s="108">
        <v>0</v>
      </c>
      <c r="AB31" s="108" t="s">
        <v>47</v>
      </c>
      <c r="AD31" s="103"/>
      <c r="AE31" s="104"/>
      <c r="AF31" s="103"/>
      <c r="AG31" s="87"/>
      <c r="AH31" s="105"/>
      <c r="AI31" s="87"/>
      <c r="AJ31" s="105"/>
      <c r="AK31" s="87"/>
      <c r="AL31" s="87"/>
    </row>
    <row r="32" spans="1:38" ht="15.75" customHeight="1">
      <c r="A32" s="93"/>
      <c r="B32" s="93"/>
      <c r="C32" s="93"/>
      <c r="D32" s="93"/>
      <c r="E32" s="93"/>
      <c r="F32" s="93"/>
      <c r="G32" s="93"/>
      <c r="H32" s="93"/>
      <c r="I32" s="93"/>
      <c r="N32" s="114">
        <v>330</v>
      </c>
      <c r="P32" s="108">
        <v>1</v>
      </c>
      <c r="Q32" s="109">
        <v>0.22916666666666666</v>
      </c>
      <c r="R32" s="108">
        <v>0</v>
      </c>
      <c r="S32" s="108" t="s">
        <v>47</v>
      </c>
      <c r="T32" s="108">
        <v>0</v>
      </c>
      <c r="U32" s="108" t="s">
        <v>47</v>
      </c>
      <c r="V32" s="107"/>
      <c r="W32" s="110">
        <v>2</v>
      </c>
      <c r="X32" s="115">
        <v>0.22916666666666666</v>
      </c>
      <c r="Y32" s="108">
        <v>0</v>
      </c>
      <c r="Z32" s="108" t="s">
        <v>47</v>
      </c>
      <c r="AA32" s="108">
        <v>0</v>
      </c>
      <c r="AB32" s="108" t="s">
        <v>47</v>
      </c>
      <c r="AC32" s="102"/>
      <c r="AD32" s="103"/>
      <c r="AE32" s="104"/>
      <c r="AF32" s="103"/>
      <c r="AG32" s="87"/>
      <c r="AH32" s="105"/>
      <c r="AI32" s="87"/>
      <c r="AJ32" s="105"/>
      <c r="AK32" s="87"/>
      <c r="AL32" s="87"/>
    </row>
    <row r="33" spans="1:38" ht="15.75" customHeight="1">
      <c r="A33" s="93"/>
      <c r="B33" s="309" t="s">
        <v>50</v>
      </c>
      <c r="C33" s="309"/>
      <c r="D33" s="309"/>
      <c r="E33" s="309"/>
      <c r="F33" s="309"/>
      <c r="G33" s="309"/>
      <c r="H33" s="309"/>
      <c r="I33" s="309"/>
      <c r="J33" s="309"/>
      <c r="N33" s="114">
        <v>360</v>
      </c>
      <c r="P33" s="108">
        <v>1</v>
      </c>
      <c r="Q33" s="109">
        <v>0.25</v>
      </c>
      <c r="R33" s="108">
        <v>0</v>
      </c>
      <c r="S33" s="108" t="s">
        <v>47</v>
      </c>
      <c r="T33" s="108">
        <v>0</v>
      </c>
      <c r="U33" s="108" t="s">
        <v>47</v>
      </c>
      <c r="V33" s="107"/>
      <c r="W33" s="110">
        <v>2</v>
      </c>
      <c r="X33" s="115">
        <v>0.25</v>
      </c>
      <c r="Y33" s="108">
        <v>0</v>
      </c>
      <c r="Z33" s="108" t="s">
        <v>47</v>
      </c>
      <c r="AA33" s="108">
        <v>0</v>
      </c>
      <c r="AB33" s="108" t="s">
        <v>47</v>
      </c>
      <c r="AC33" s="102"/>
      <c r="AD33" s="103"/>
      <c r="AE33" s="104"/>
      <c r="AF33" s="103"/>
      <c r="AG33" s="87"/>
      <c r="AH33" s="105"/>
      <c r="AI33" s="87"/>
      <c r="AJ33" s="105"/>
      <c r="AK33" s="87"/>
      <c r="AL33" s="87"/>
    </row>
    <row r="34" spans="1:38" ht="15.75" customHeight="1">
      <c r="A34" s="93"/>
      <c r="B34" s="309"/>
      <c r="C34" s="309"/>
      <c r="D34" s="309"/>
      <c r="E34" s="309"/>
      <c r="F34" s="309"/>
      <c r="G34" s="309"/>
      <c r="H34" s="309"/>
      <c r="I34" s="309"/>
      <c r="J34" s="309"/>
      <c r="N34" s="74">
        <v>390</v>
      </c>
      <c r="O34" s="80"/>
      <c r="P34" s="108">
        <v>1</v>
      </c>
      <c r="Q34" s="109">
        <v>0.27083333333333331</v>
      </c>
      <c r="R34" s="108">
        <v>1</v>
      </c>
      <c r="S34" s="108" t="s">
        <v>51</v>
      </c>
      <c r="T34" s="108">
        <v>1</v>
      </c>
      <c r="U34" s="108" t="s">
        <v>51</v>
      </c>
      <c r="V34" s="107"/>
      <c r="W34" s="110">
        <v>2</v>
      </c>
      <c r="X34" s="115">
        <v>0.27083333333333331</v>
      </c>
      <c r="Y34" s="108">
        <v>0</v>
      </c>
      <c r="Z34" s="108" t="s">
        <v>47</v>
      </c>
      <c r="AA34" s="108">
        <v>0</v>
      </c>
      <c r="AB34" s="108" t="s">
        <v>47</v>
      </c>
      <c r="AC34" s="102"/>
      <c r="AD34" s="103"/>
      <c r="AE34" s="104"/>
      <c r="AF34" s="103"/>
      <c r="AG34" s="87"/>
      <c r="AH34" s="105"/>
      <c r="AI34" s="87"/>
      <c r="AJ34" s="105"/>
      <c r="AK34" s="87"/>
      <c r="AL34" s="87"/>
    </row>
    <row r="35" spans="1:38" ht="15.75" customHeight="1">
      <c r="A35" s="93"/>
      <c r="B35" s="311" t="s">
        <v>52</v>
      </c>
      <c r="C35" s="311"/>
      <c r="D35" s="311"/>
      <c r="E35" s="263">
        <f t="array" ref="E35">ROUND(MAX(IF(G104:G222=0,H104:H222)),2)</f>
        <v>10.24</v>
      </c>
      <c r="F35" s="93"/>
      <c r="G35" s="93"/>
      <c r="H35" s="93"/>
      <c r="I35" s="93"/>
      <c r="N35" s="74">
        <v>420</v>
      </c>
      <c r="O35" s="80"/>
      <c r="P35" s="108">
        <v>1</v>
      </c>
      <c r="Q35" s="109">
        <v>0.29166666666666669</v>
      </c>
      <c r="R35" s="108">
        <v>3</v>
      </c>
      <c r="S35" s="108">
        <v>10</v>
      </c>
      <c r="T35" s="108">
        <v>3</v>
      </c>
      <c r="U35" s="108">
        <v>10</v>
      </c>
      <c r="V35" s="107"/>
      <c r="W35" s="110">
        <v>2</v>
      </c>
      <c r="X35" s="115">
        <v>0.29166666666666669</v>
      </c>
      <c r="Y35" s="108">
        <v>1</v>
      </c>
      <c r="Z35" s="108" t="s">
        <v>51</v>
      </c>
      <c r="AA35" s="108">
        <v>1</v>
      </c>
      <c r="AB35" s="108" t="s">
        <v>51</v>
      </c>
      <c r="AC35" s="102"/>
      <c r="AD35" s="103"/>
      <c r="AE35" s="104"/>
      <c r="AF35" s="103"/>
      <c r="AG35" s="87"/>
      <c r="AH35" s="105"/>
      <c r="AI35" s="87"/>
      <c r="AJ35" s="105"/>
      <c r="AK35" s="87"/>
      <c r="AL35" s="87"/>
    </row>
    <row r="36" spans="1:38" ht="15.75" customHeight="1">
      <c r="A36" s="93"/>
      <c r="B36" s="311"/>
      <c r="C36" s="311"/>
      <c r="D36" s="311"/>
      <c r="E36" s="263"/>
      <c r="F36" s="93"/>
      <c r="G36" s="93"/>
      <c r="H36" s="93"/>
      <c r="I36" s="93"/>
      <c r="N36" s="74">
        <v>450</v>
      </c>
      <c r="P36" s="95">
        <v>1</v>
      </c>
      <c r="Q36" s="111">
        <v>0.3125</v>
      </c>
      <c r="R36" s="108">
        <v>3</v>
      </c>
      <c r="S36" s="108">
        <v>10</v>
      </c>
      <c r="T36" s="108">
        <v>3</v>
      </c>
      <c r="U36" s="108">
        <v>10</v>
      </c>
      <c r="V36" s="106"/>
      <c r="W36" s="112">
        <v>2</v>
      </c>
      <c r="X36" s="113">
        <v>0.3125</v>
      </c>
      <c r="Y36" s="108">
        <v>1</v>
      </c>
      <c r="Z36" s="108" t="s">
        <v>51</v>
      </c>
      <c r="AA36" s="108">
        <v>1</v>
      </c>
      <c r="AB36" s="108" t="s">
        <v>51</v>
      </c>
      <c r="AD36" s="87"/>
      <c r="AE36" s="87"/>
      <c r="AF36" s="87"/>
      <c r="AG36" s="87"/>
      <c r="AH36" s="88"/>
      <c r="AI36" s="87"/>
      <c r="AJ36" s="87"/>
      <c r="AK36" s="87"/>
      <c r="AL36" s="87"/>
    </row>
    <row r="37" spans="1:38" ht="15.75" customHeight="1">
      <c r="B37" s="311" t="s">
        <v>54</v>
      </c>
      <c r="C37" s="311"/>
      <c r="D37" s="311"/>
      <c r="E37" s="263">
        <f t="array" ref="E37">ROUND(MAX(IF(G104:G222=1,H104:H222)),2)</f>
        <v>10.49</v>
      </c>
      <c r="F37" s="93"/>
      <c r="G37" s="93"/>
      <c r="H37" s="93"/>
      <c r="I37" s="93"/>
      <c r="N37" s="74">
        <v>480</v>
      </c>
      <c r="P37" s="95">
        <v>1</v>
      </c>
      <c r="Q37" s="111">
        <v>0.33333333333333331</v>
      </c>
      <c r="R37" s="108">
        <v>3</v>
      </c>
      <c r="S37" s="108">
        <v>10</v>
      </c>
      <c r="T37" s="108">
        <v>3</v>
      </c>
      <c r="U37" s="108">
        <v>10</v>
      </c>
      <c r="V37" s="106"/>
      <c r="W37" s="112">
        <v>2</v>
      </c>
      <c r="X37" s="113">
        <v>0.33333333333333331</v>
      </c>
      <c r="Y37" s="108">
        <v>1</v>
      </c>
      <c r="Z37" s="108" t="s">
        <v>51</v>
      </c>
      <c r="AA37" s="108">
        <v>1</v>
      </c>
      <c r="AB37" s="108" t="s">
        <v>51</v>
      </c>
    </row>
    <row r="38" spans="1:38" ht="15.75" customHeight="1">
      <c r="A38" s="93"/>
      <c r="B38" s="311"/>
      <c r="C38" s="311"/>
      <c r="D38" s="311"/>
      <c r="E38" s="263"/>
      <c r="F38" s="116"/>
      <c r="G38" s="116"/>
      <c r="H38" s="116"/>
      <c r="I38" s="116"/>
      <c r="N38" s="74">
        <v>510</v>
      </c>
      <c r="P38" s="95">
        <v>1</v>
      </c>
      <c r="Q38" s="111">
        <v>0.35416666666666669</v>
      </c>
      <c r="R38" s="108">
        <v>3</v>
      </c>
      <c r="S38" s="108">
        <v>10</v>
      </c>
      <c r="T38" s="108">
        <v>3</v>
      </c>
      <c r="U38" s="108">
        <v>10</v>
      </c>
      <c r="V38" s="106"/>
      <c r="W38" s="112">
        <v>2</v>
      </c>
      <c r="X38" s="113">
        <v>0.35416666666666669</v>
      </c>
      <c r="Y38" s="108">
        <v>1</v>
      </c>
      <c r="Z38" s="108" t="s">
        <v>51</v>
      </c>
      <c r="AA38" s="108">
        <v>1</v>
      </c>
      <c r="AB38" s="108" t="s">
        <v>51</v>
      </c>
    </row>
    <row r="39" spans="1:38" ht="15.75" customHeight="1">
      <c r="A39" s="93"/>
      <c r="B39" s="262" t="s">
        <v>56</v>
      </c>
      <c r="C39" s="262"/>
      <c r="D39" s="262"/>
      <c r="E39" s="263">
        <f>SUM(E35:E38)</f>
        <v>20.73</v>
      </c>
      <c r="F39" s="93"/>
      <c r="G39" s="93"/>
      <c r="H39" s="93"/>
      <c r="I39" s="93"/>
      <c r="N39" s="74">
        <v>540</v>
      </c>
      <c r="P39" s="95">
        <v>1</v>
      </c>
      <c r="Q39" s="111">
        <v>0.375</v>
      </c>
      <c r="R39" s="108">
        <v>3</v>
      </c>
      <c r="S39" s="108">
        <v>10</v>
      </c>
      <c r="T39" s="108">
        <v>3</v>
      </c>
      <c r="U39" s="108">
        <v>10</v>
      </c>
      <c r="V39" s="106"/>
      <c r="W39" s="112">
        <v>2</v>
      </c>
      <c r="X39" s="113">
        <v>0.375</v>
      </c>
      <c r="Y39" s="108">
        <v>2</v>
      </c>
      <c r="Z39" s="108" t="s">
        <v>53</v>
      </c>
      <c r="AA39" s="108">
        <v>2</v>
      </c>
      <c r="AB39" s="108" t="s">
        <v>53</v>
      </c>
    </row>
    <row r="40" spans="1:38" ht="15.75" customHeight="1">
      <c r="A40" s="93"/>
      <c r="B40" s="262"/>
      <c r="C40" s="262"/>
      <c r="D40" s="262"/>
      <c r="E40" s="263"/>
      <c r="F40" s="93"/>
      <c r="G40" s="93"/>
      <c r="H40" s="93"/>
      <c r="I40" s="93"/>
      <c r="L40" s="87"/>
      <c r="N40" s="74">
        <v>570</v>
      </c>
      <c r="P40" s="95">
        <v>1</v>
      </c>
      <c r="Q40" s="111">
        <v>0.39583333333333331</v>
      </c>
      <c r="R40" s="108">
        <v>2</v>
      </c>
      <c r="S40" s="108" t="s">
        <v>53</v>
      </c>
      <c r="T40" s="108">
        <v>2</v>
      </c>
      <c r="U40" s="108" t="s">
        <v>53</v>
      </c>
      <c r="V40" s="106"/>
      <c r="W40" s="112">
        <v>2</v>
      </c>
      <c r="X40" s="113">
        <v>0.39583333333333331</v>
      </c>
      <c r="Y40" s="108">
        <v>1</v>
      </c>
      <c r="Z40" s="108" t="s">
        <v>53</v>
      </c>
      <c r="AA40" s="108">
        <v>1</v>
      </c>
      <c r="AB40" s="108" t="s">
        <v>53</v>
      </c>
    </row>
    <row r="41" spans="1:38" ht="15.75" customHeight="1">
      <c r="A41" s="93"/>
      <c r="B41" s="262"/>
      <c r="C41" s="262"/>
      <c r="D41" s="262"/>
      <c r="E41" s="267"/>
      <c r="F41" s="117"/>
      <c r="G41" s="117"/>
      <c r="H41" s="117"/>
      <c r="I41" s="117"/>
      <c r="N41" s="74">
        <v>600</v>
      </c>
      <c r="P41" s="95">
        <v>1</v>
      </c>
      <c r="Q41" s="111">
        <v>0.41666666666666669</v>
      </c>
      <c r="R41" s="108">
        <v>1</v>
      </c>
      <c r="S41" s="108" t="s">
        <v>53</v>
      </c>
      <c r="T41" s="108">
        <v>1</v>
      </c>
      <c r="U41" s="108" t="s">
        <v>53</v>
      </c>
      <c r="V41" s="106"/>
      <c r="W41" s="112">
        <v>2</v>
      </c>
      <c r="X41" s="113">
        <v>0.41666666666666669</v>
      </c>
      <c r="Y41" s="108">
        <v>2</v>
      </c>
      <c r="Z41" s="108" t="s">
        <v>53</v>
      </c>
      <c r="AA41" s="108">
        <v>2</v>
      </c>
      <c r="AB41" s="108" t="s">
        <v>53</v>
      </c>
    </row>
    <row r="42" spans="1:38" ht="15.75" customHeight="1">
      <c r="A42" s="93"/>
      <c r="B42" s="262"/>
      <c r="C42" s="262"/>
      <c r="D42" s="262"/>
      <c r="E42" s="267"/>
      <c r="F42" s="93"/>
      <c r="G42" s="93"/>
      <c r="H42" s="93"/>
      <c r="I42" s="93"/>
      <c r="N42" s="74">
        <v>630</v>
      </c>
      <c r="P42" s="95">
        <v>1</v>
      </c>
      <c r="Q42" s="111">
        <v>0.4375</v>
      </c>
      <c r="R42" s="108">
        <v>2</v>
      </c>
      <c r="S42" s="108" t="s">
        <v>53</v>
      </c>
      <c r="T42" s="108">
        <v>2</v>
      </c>
      <c r="U42" s="108" t="s">
        <v>53</v>
      </c>
      <c r="V42" s="106"/>
      <c r="W42" s="112">
        <v>2</v>
      </c>
      <c r="X42" s="113">
        <v>0.4375</v>
      </c>
      <c r="Y42" s="108">
        <v>1</v>
      </c>
      <c r="Z42" s="108" t="s">
        <v>53</v>
      </c>
      <c r="AA42" s="108">
        <v>1</v>
      </c>
      <c r="AB42" s="108" t="s">
        <v>53</v>
      </c>
    </row>
    <row r="43" spans="1:38" ht="15.75" customHeight="1">
      <c r="A43" s="93"/>
      <c r="B43" s="93"/>
      <c r="C43" s="93"/>
      <c r="D43" s="93"/>
      <c r="E43" s="93"/>
      <c r="F43" s="93"/>
      <c r="G43" s="93"/>
      <c r="H43" s="93"/>
      <c r="I43" s="93"/>
      <c r="N43" s="74">
        <v>660</v>
      </c>
      <c r="P43" s="95">
        <v>1</v>
      </c>
      <c r="Q43" s="111">
        <v>0.45833333333333298</v>
      </c>
      <c r="R43" s="108">
        <v>1</v>
      </c>
      <c r="S43" s="108" t="s">
        <v>53</v>
      </c>
      <c r="T43" s="108">
        <v>1</v>
      </c>
      <c r="U43" s="108" t="s">
        <v>53</v>
      </c>
      <c r="V43" s="106"/>
      <c r="W43" s="112">
        <v>2</v>
      </c>
      <c r="X43" s="113">
        <v>0.45833333333333298</v>
      </c>
      <c r="Y43" s="108">
        <v>2</v>
      </c>
      <c r="Z43" s="108" t="s">
        <v>53</v>
      </c>
      <c r="AA43" s="108">
        <v>2</v>
      </c>
      <c r="AB43" s="108" t="s">
        <v>53</v>
      </c>
    </row>
    <row r="44" spans="1:38" ht="15.75" customHeight="1">
      <c r="A44" s="93"/>
      <c r="B44" s="93"/>
      <c r="C44" s="93"/>
      <c r="D44" s="93"/>
      <c r="E44" s="93"/>
      <c r="F44" s="93"/>
      <c r="G44" s="93"/>
      <c r="H44" s="93"/>
      <c r="I44" s="93"/>
      <c r="N44" s="74">
        <v>690</v>
      </c>
      <c r="P44" s="95">
        <v>1</v>
      </c>
      <c r="Q44" s="111">
        <v>0.47916666666666702</v>
      </c>
      <c r="R44" s="108">
        <v>2</v>
      </c>
      <c r="S44" s="108" t="s">
        <v>53</v>
      </c>
      <c r="T44" s="108">
        <v>2</v>
      </c>
      <c r="U44" s="108" t="s">
        <v>53</v>
      </c>
      <c r="V44" s="106"/>
      <c r="W44" s="112">
        <v>2</v>
      </c>
      <c r="X44" s="113">
        <v>0.47916666666666702</v>
      </c>
      <c r="Y44" s="108">
        <v>1</v>
      </c>
      <c r="Z44" s="108" t="s">
        <v>53</v>
      </c>
      <c r="AA44" s="108">
        <v>1</v>
      </c>
      <c r="AB44" s="108" t="s">
        <v>53</v>
      </c>
    </row>
    <row r="45" spans="1:38" ht="15.75" customHeight="1">
      <c r="A45" s="93"/>
      <c r="B45" s="93"/>
      <c r="C45" s="93"/>
      <c r="D45" s="93"/>
      <c r="E45" s="93"/>
      <c r="F45" s="93"/>
      <c r="G45" s="93"/>
      <c r="H45" s="93"/>
      <c r="I45" s="93"/>
      <c r="N45" s="74">
        <v>720</v>
      </c>
      <c r="P45" s="95">
        <v>1</v>
      </c>
      <c r="Q45" s="111">
        <v>0.5</v>
      </c>
      <c r="R45" s="108">
        <v>1</v>
      </c>
      <c r="S45" s="108" t="s">
        <v>53</v>
      </c>
      <c r="T45" s="108">
        <v>1</v>
      </c>
      <c r="U45" s="108" t="s">
        <v>53</v>
      </c>
      <c r="V45" s="106"/>
      <c r="W45" s="112">
        <v>2</v>
      </c>
      <c r="X45" s="113">
        <v>0.5</v>
      </c>
      <c r="Y45" s="108">
        <v>2</v>
      </c>
      <c r="Z45" s="108" t="s">
        <v>88</v>
      </c>
      <c r="AA45" s="108">
        <v>2</v>
      </c>
      <c r="AB45" s="108" t="s">
        <v>88</v>
      </c>
    </row>
    <row r="46" spans="1:38" ht="15.75" customHeight="1">
      <c r="A46" s="93"/>
      <c r="B46" s="93"/>
      <c r="C46" s="93"/>
      <c r="D46" s="93"/>
      <c r="E46" s="93"/>
      <c r="F46" s="93"/>
      <c r="G46" s="93"/>
      <c r="H46" s="93"/>
      <c r="I46" s="93"/>
      <c r="N46" s="74">
        <v>750</v>
      </c>
      <c r="P46" s="95">
        <v>1</v>
      </c>
      <c r="Q46" s="111">
        <v>0.52083333333333337</v>
      </c>
      <c r="R46" s="108">
        <v>2</v>
      </c>
      <c r="S46" s="108" t="s">
        <v>53</v>
      </c>
      <c r="T46" s="108">
        <v>2</v>
      </c>
      <c r="U46" s="108" t="s">
        <v>53</v>
      </c>
      <c r="V46" s="106"/>
      <c r="W46" s="112">
        <v>2</v>
      </c>
      <c r="X46" s="113">
        <v>0.52083333333333337</v>
      </c>
      <c r="Y46" s="108">
        <v>2</v>
      </c>
      <c r="Z46" s="108" t="s">
        <v>88</v>
      </c>
      <c r="AA46" s="108">
        <v>2</v>
      </c>
      <c r="AB46" s="108" t="s">
        <v>88</v>
      </c>
    </row>
    <row r="47" spans="1:38" ht="15.75" customHeight="1">
      <c r="A47" s="93"/>
      <c r="B47" s="93"/>
      <c r="C47" s="93"/>
      <c r="D47" s="93"/>
      <c r="E47" s="93"/>
      <c r="F47" s="93"/>
      <c r="G47" s="93"/>
      <c r="H47" s="93"/>
      <c r="I47" s="93"/>
      <c r="N47" s="74">
        <v>780</v>
      </c>
      <c r="P47" s="95">
        <v>1</v>
      </c>
      <c r="Q47" s="111">
        <v>0.54166666666666663</v>
      </c>
      <c r="R47" s="108">
        <v>1</v>
      </c>
      <c r="S47" s="108" t="s">
        <v>53</v>
      </c>
      <c r="T47" s="108">
        <v>1</v>
      </c>
      <c r="U47" s="108" t="s">
        <v>53</v>
      </c>
      <c r="V47" s="106"/>
      <c r="W47" s="112">
        <v>2</v>
      </c>
      <c r="X47" s="113">
        <v>0.54166666666666663</v>
      </c>
      <c r="Y47" s="108">
        <v>2</v>
      </c>
      <c r="Z47" s="108" t="s">
        <v>88</v>
      </c>
      <c r="AA47" s="108">
        <v>2</v>
      </c>
      <c r="AB47" s="108" t="s">
        <v>88</v>
      </c>
    </row>
    <row r="48" spans="1:38" ht="15.75" customHeight="1">
      <c r="A48" s="93"/>
      <c r="B48" s="93"/>
      <c r="C48" s="93"/>
      <c r="D48" s="93"/>
      <c r="E48" s="93"/>
      <c r="F48" s="93"/>
      <c r="G48" s="93"/>
      <c r="H48" s="93"/>
      <c r="I48" s="93"/>
      <c r="N48" s="74">
        <v>810</v>
      </c>
      <c r="P48" s="95">
        <v>1</v>
      </c>
      <c r="Q48" s="111">
        <v>0.5625</v>
      </c>
      <c r="R48" s="108">
        <v>2</v>
      </c>
      <c r="S48" s="108" t="s">
        <v>53</v>
      </c>
      <c r="T48" s="108">
        <v>2</v>
      </c>
      <c r="U48" s="108" t="s">
        <v>53</v>
      </c>
      <c r="V48" s="106"/>
      <c r="W48" s="112">
        <v>2</v>
      </c>
      <c r="X48" s="113">
        <v>0.5625</v>
      </c>
      <c r="Y48" s="108">
        <v>2</v>
      </c>
      <c r="Z48" s="108" t="s">
        <v>88</v>
      </c>
      <c r="AA48" s="108">
        <v>2</v>
      </c>
      <c r="AB48" s="108" t="s">
        <v>88</v>
      </c>
    </row>
    <row r="49" spans="1:34" ht="15.75" customHeight="1">
      <c r="A49" s="93"/>
      <c r="B49" s="93"/>
      <c r="C49" s="93"/>
      <c r="D49" s="93"/>
      <c r="E49" s="93"/>
      <c r="F49" s="93"/>
      <c r="G49" s="93"/>
      <c r="H49" s="93"/>
      <c r="I49" s="93"/>
      <c r="N49" s="74">
        <v>840</v>
      </c>
      <c r="P49" s="95">
        <v>1</v>
      </c>
      <c r="Q49" s="111">
        <v>0.58333333333333337</v>
      </c>
      <c r="R49" s="108">
        <v>1</v>
      </c>
      <c r="S49" s="108" t="s">
        <v>53</v>
      </c>
      <c r="T49" s="108">
        <v>1</v>
      </c>
      <c r="U49" s="108" t="s">
        <v>53</v>
      </c>
      <c r="V49" s="106"/>
      <c r="W49" s="112">
        <v>2</v>
      </c>
      <c r="X49" s="113">
        <v>0.58333333333333337</v>
      </c>
      <c r="Y49" s="108">
        <v>1</v>
      </c>
      <c r="Z49" s="108" t="s">
        <v>88</v>
      </c>
      <c r="AA49" s="108">
        <v>1</v>
      </c>
      <c r="AB49" s="108" t="s">
        <v>88</v>
      </c>
      <c r="AH49" s="74"/>
    </row>
    <row r="50" spans="1:34" ht="15.75" customHeight="1">
      <c r="A50" s="93"/>
      <c r="B50" s="93"/>
      <c r="C50" s="93"/>
      <c r="D50" s="93"/>
      <c r="E50" s="93"/>
      <c r="F50" s="93"/>
      <c r="G50" s="93"/>
      <c r="H50" s="93"/>
      <c r="I50" s="93"/>
      <c r="N50" s="74">
        <v>870</v>
      </c>
      <c r="P50" s="95">
        <v>1</v>
      </c>
      <c r="Q50" s="111">
        <v>0.60416666666666663</v>
      </c>
      <c r="R50" s="108">
        <v>2</v>
      </c>
      <c r="S50" s="108" t="s">
        <v>53</v>
      </c>
      <c r="T50" s="108">
        <v>2</v>
      </c>
      <c r="U50" s="108" t="s">
        <v>53</v>
      </c>
      <c r="V50" s="106"/>
      <c r="W50" s="112">
        <v>2</v>
      </c>
      <c r="X50" s="113">
        <v>0.60416666666666663</v>
      </c>
      <c r="Y50" s="108">
        <v>2</v>
      </c>
      <c r="Z50" s="108" t="s">
        <v>88</v>
      </c>
      <c r="AA50" s="108">
        <v>2</v>
      </c>
      <c r="AB50" s="108" t="s">
        <v>88</v>
      </c>
      <c r="AH50" s="74"/>
    </row>
    <row r="51" spans="1:34" ht="15.75" customHeight="1">
      <c r="A51" s="93"/>
      <c r="B51" s="93"/>
      <c r="C51" s="93"/>
      <c r="D51" s="93"/>
      <c r="E51" s="93"/>
      <c r="F51" s="93"/>
      <c r="G51" s="93"/>
      <c r="H51" s="93"/>
      <c r="I51" s="93"/>
      <c r="N51" s="74">
        <v>900</v>
      </c>
      <c r="P51" s="95">
        <v>1</v>
      </c>
      <c r="Q51" s="111">
        <v>0.625</v>
      </c>
      <c r="R51" s="108">
        <v>1</v>
      </c>
      <c r="S51" s="108" t="s">
        <v>53</v>
      </c>
      <c r="T51" s="108">
        <v>1</v>
      </c>
      <c r="U51" s="108" t="s">
        <v>53</v>
      </c>
      <c r="V51" s="106"/>
      <c r="W51" s="112">
        <v>2</v>
      </c>
      <c r="X51" s="113">
        <v>0.625</v>
      </c>
      <c r="Y51" s="108">
        <v>2</v>
      </c>
      <c r="Z51" s="108" t="s">
        <v>88</v>
      </c>
      <c r="AA51" s="108">
        <v>2</v>
      </c>
      <c r="AB51" s="108" t="s">
        <v>88</v>
      </c>
      <c r="AH51" s="74"/>
    </row>
    <row r="52" spans="1:34" ht="15.75" customHeight="1">
      <c r="A52" s="93"/>
      <c r="B52" s="93"/>
      <c r="C52" s="93"/>
      <c r="D52" s="93"/>
      <c r="E52" s="93"/>
      <c r="F52" s="93"/>
      <c r="G52" s="93"/>
      <c r="H52" s="93"/>
      <c r="I52" s="93"/>
      <c r="N52" s="74">
        <v>930</v>
      </c>
      <c r="P52" s="95">
        <v>1</v>
      </c>
      <c r="Q52" s="111">
        <v>0.64583333333333337</v>
      </c>
      <c r="R52" s="108">
        <v>2</v>
      </c>
      <c r="S52" s="108" t="s">
        <v>53</v>
      </c>
      <c r="T52" s="108">
        <v>2</v>
      </c>
      <c r="U52" s="108" t="s">
        <v>53</v>
      </c>
      <c r="V52" s="106"/>
      <c r="W52" s="112">
        <v>2</v>
      </c>
      <c r="X52" s="113">
        <v>0.64583333333333337</v>
      </c>
      <c r="Y52" s="108">
        <v>2</v>
      </c>
      <c r="Z52" s="108" t="s">
        <v>88</v>
      </c>
      <c r="AA52" s="108">
        <v>2</v>
      </c>
      <c r="AB52" s="108" t="s">
        <v>88</v>
      </c>
      <c r="AH52" s="74"/>
    </row>
    <row r="53" spans="1:34" ht="15.75" customHeight="1">
      <c r="A53" s="93"/>
      <c r="B53" s="93"/>
      <c r="C53" s="93"/>
      <c r="D53" s="93"/>
      <c r="E53" s="93"/>
      <c r="F53" s="93"/>
      <c r="G53" s="93"/>
      <c r="H53" s="93"/>
      <c r="I53" s="93"/>
      <c r="N53" s="74">
        <v>960</v>
      </c>
      <c r="P53" s="95">
        <v>1</v>
      </c>
      <c r="Q53" s="111">
        <v>0.66666666666666663</v>
      </c>
      <c r="R53" s="108">
        <v>2</v>
      </c>
      <c r="S53" s="108" t="s">
        <v>55</v>
      </c>
      <c r="T53" s="108">
        <v>2</v>
      </c>
      <c r="U53" s="108" t="s">
        <v>55</v>
      </c>
      <c r="V53" s="106"/>
      <c r="W53" s="112">
        <v>2</v>
      </c>
      <c r="X53" s="113">
        <v>0.66666666666666663</v>
      </c>
      <c r="Y53" s="108">
        <v>2</v>
      </c>
      <c r="Z53" s="108" t="s">
        <v>88</v>
      </c>
      <c r="AA53" s="108">
        <v>2</v>
      </c>
      <c r="AB53" s="108" t="s">
        <v>88</v>
      </c>
      <c r="AH53" s="74"/>
    </row>
    <row r="54" spans="1:34" ht="15.75" customHeight="1">
      <c r="A54" s="93"/>
      <c r="B54" s="93"/>
      <c r="C54" s="93"/>
      <c r="D54" s="93"/>
      <c r="E54" s="93"/>
      <c r="F54" s="93"/>
      <c r="G54" s="93"/>
      <c r="H54" s="93"/>
      <c r="I54" s="93"/>
      <c r="N54" s="74">
        <v>990</v>
      </c>
      <c r="P54" s="95">
        <v>1</v>
      </c>
      <c r="Q54" s="111">
        <v>0.6875</v>
      </c>
      <c r="R54" s="108">
        <v>2</v>
      </c>
      <c r="S54" s="108" t="s">
        <v>55</v>
      </c>
      <c r="T54" s="108">
        <v>2</v>
      </c>
      <c r="U54" s="108" t="s">
        <v>55</v>
      </c>
      <c r="V54" s="106"/>
      <c r="W54" s="112">
        <v>2</v>
      </c>
      <c r="X54" s="113">
        <v>0.6875</v>
      </c>
      <c r="Y54" s="108">
        <v>1</v>
      </c>
      <c r="Z54" s="108" t="s">
        <v>88</v>
      </c>
      <c r="AA54" s="108">
        <v>1</v>
      </c>
      <c r="AB54" s="108" t="s">
        <v>88</v>
      </c>
      <c r="AH54" s="74"/>
    </row>
    <row r="55" spans="1:34" ht="15.75" customHeight="1">
      <c r="A55" s="93"/>
      <c r="B55" s="93"/>
      <c r="C55" s="93"/>
      <c r="D55" s="93"/>
      <c r="E55" s="93"/>
      <c r="F55" s="93"/>
      <c r="G55" s="93"/>
      <c r="H55" s="93"/>
      <c r="I55" s="93"/>
      <c r="N55" s="74">
        <v>1020</v>
      </c>
      <c r="P55" s="95">
        <v>1</v>
      </c>
      <c r="Q55" s="111">
        <v>0.70833333333333337</v>
      </c>
      <c r="R55" s="108">
        <v>3</v>
      </c>
      <c r="S55" s="108" t="s">
        <v>89</v>
      </c>
      <c r="T55" s="108">
        <v>3</v>
      </c>
      <c r="U55" s="108" t="s">
        <v>89</v>
      </c>
      <c r="V55" s="106"/>
      <c r="W55" s="112">
        <v>2</v>
      </c>
      <c r="X55" s="113">
        <v>0.70833333333333337</v>
      </c>
      <c r="Y55" s="108">
        <v>2</v>
      </c>
      <c r="Z55" s="108" t="s">
        <v>88</v>
      </c>
      <c r="AA55" s="108">
        <v>2</v>
      </c>
      <c r="AB55" s="108" t="s">
        <v>88</v>
      </c>
      <c r="AH55" s="74"/>
    </row>
    <row r="56" spans="1:34" ht="15.75" customHeight="1">
      <c r="A56" s="93"/>
      <c r="B56" s="93"/>
      <c r="C56" s="93"/>
      <c r="D56" s="93"/>
      <c r="E56" s="93"/>
      <c r="F56" s="93"/>
      <c r="G56" s="93"/>
      <c r="H56" s="93"/>
      <c r="I56" s="93"/>
      <c r="N56" s="74">
        <v>1050</v>
      </c>
      <c r="P56" s="95">
        <v>1</v>
      </c>
      <c r="Q56" s="111">
        <v>0.72916666666666663</v>
      </c>
      <c r="R56" s="108">
        <v>2</v>
      </c>
      <c r="S56" s="108" t="s">
        <v>89</v>
      </c>
      <c r="T56" s="108">
        <v>2</v>
      </c>
      <c r="U56" s="108" t="s">
        <v>89</v>
      </c>
      <c r="V56" s="106"/>
      <c r="W56" s="112">
        <v>2</v>
      </c>
      <c r="X56" s="113">
        <v>0.72916666666666663</v>
      </c>
      <c r="Y56" s="108">
        <v>2</v>
      </c>
      <c r="Z56" s="108" t="s">
        <v>88</v>
      </c>
      <c r="AA56" s="108">
        <v>2</v>
      </c>
      <c r="AB56" s="108" t="s">
        <v>88</v>
      </c>
      <c r="AH56" s="74"/>
    </row>
    <row r="57" spans="1:34" ht="15.75" customHeight="1">
      <c r="A57" s="93"/>
      <c r="B57" s="93"/>
      <c r="C57" s="93"/>
      <c r="D57" s="93"/>
      <c r="E57" s="93"/>
      <c r="F57" s="93"/>
      <c r="G57" s="93"/>
      <c r="H57" s="93"/>
      <c r="I57" s="93"/>
      <c r="N57" s="74">
        <v>1080</v>
      </c>
      <c r="P57" s="95">
        <v>1</v>
      </c>
      <c r="Q57" s="111">
        <v>0.75</v>
      </c>
      <c r="R57" s="108">
        <v>3</v>
      </c>
      <c r="S57" s="108" t="s">
        <v>89</v>
      </c>
      <c r="T57" s="108">
        <v>3</v>
      </c>
      <c r="U57" s="108" t="s">
        <v>89</v>
      </c>
      <c r="V57" s="106"/>
      <c r="W57" s="112">
        <v>2</v>
      </c>
      <c r="X57" s="113">
        <v>0.75</v>
      </c>
      <c r="Y57" s="108">
        <v>2</v>
      </c>
      <c r="Z57" s="108" t="s">
        <v>88</v>
      </c>
      <c r="AA57" s="108">
        <v>2</v>
      </c>
      <c r="AB57" s="108" t="s">
        <v>88</v>
      </c>
      <c r="AH57" s="74"/>
    </row>
    <row r="58" spans="1:34" ht="15.75" customHeight="1">
      <c r="A58" s="93"/>
      <c r="B58" s="93"/>
      <c r="C58" s="93"/>
      <c r="D58" s="93"/>
      <c r="E58" s="93"/>
      <c r="F58" s="93"/>
      <c r="G58" s="93"/>
      <c r="H58" s="93"/>
      <c r="I58" s="93"/>
      <c r="N58" s="74">
        <v>1110</v>
      </c>
      <c r="P58" s="95">
        <v>1</v>
      </c>
      <c r="Q58" s="111">
        <v>0.77083333333333337</v>
      </c>
      <c r="R58" s="108">
        <v>2</v>
      </c>
      <c r="S58" s="108" t="s">
        <v>89</v>
      </c>
      <c r="T58" s="108">
        <v>2</v>
      </c>
      <c r="U58" s="108" t="s">
        <v>89</v>
      </c>
      <c r="V58" s="106"/>
      <c r="W58" s="112">
        <v>2</v>
      </c>
      <c r="X58" s="113">
        <v>0.77083333333333337</v>
      </c>
      <c r="Y58" s="108">
        <v>2</v>
      </c>
      <c r="Z58" s="108" t="s">
        <v>88</v>
      </c>
      <c r="AA58" s="108">
        <v>2</v>
      </c>
      <c r="AB58" s="108" t="s">
        <v>88</v>
      </c>
      <c r="AH58" s="74"/>
    </row>
    <row r="59" spans="1:34" ht="15.75" customHeight="1">
      <c r="A59" s="93"/>
      <c r="B59" s="93"/>
      <c r="C59" s="93"/>
      <c r="D59" s="93"/>
      <c r="E59" s="93"/>
      <c r="F59" s="93"/>
      <c r="G59" s="93"/>
      <c r="H59" s="93"/>
      <c r="I59" s="93"/>
      <c r="N59" s="74">
        <v>1140</v>
      </c>
      <c r="P59" s="95">
        <v>1</v>
      </c>
      <c r="Q59" s="111">
        <v>0.79166666666666663</v>
      </c>
      <c r="R59" s="108">
        <v>1</v>
      </c>
      <c r="S59" s="108" t="s">
        <v>117</v>
      </c>
      <c r="T59" s="108">
        <v>1</v>
      </c>
      <c r="U59" s="239" t="s">
        <v>117</v>
      </c>
      <c r="V59" s="106"/>
      <c r="W59" s="112">
        <v>2</v>
      </c>
      <c r="X59" s="113">
        <v>0.79166666666666663</v>
      </c>
      <c r="Y59" s="108">
        <v>1</v>
      </c>
      <c r="Z59" s="108" t="s">
        <v>88</v>
      </c>
      <c r="AA59" s="108">
        <v>1</v>
      </c>
      <c r="AB59" s="108" t="s">
        <v>88</v>
      </c>
      <c r="AH59" s="74"/>
    </row>
    <row r="60" spans="1:34" ht="15.75" customHeight="1">
      <c r="A60" s="93"/>
      <c r="B60" s="93"/>
      <c r="C60" s="93"/>
      <c r="D60" s="93"/>
      <c r="E60" s="116"/>
      <c r="F60" s="116"/>
      <c r="G60" s="116"/>
      <c r="H60" s="116"/>
      <c r="I60" s="116"/>
      <c r="N60" s="74">
        <v>1170</v>
      </c>
      <c r="P60" s="95">
        <v>1</v>
      </c>
      <c r="Q60" s="111">
        <v>0.8125</v>
      </c>
      <c r="R60" s="108">
        <v>1</v>
      </c>
      <c r="S60" s="239" t="s">
        <v>117</v>
      </c>
      <c r="T60" s="108">
        <v>1</v>
      </c>
      <c r="U60" s="239" t="s">
        <v>117</v>
      </c>
      <c r="V60" s="106"/>
      <c r="W60" s="112">
        <v>2</v>
      </c>
      <c r="X60" s="113">
        <v>0.8125</v>
      </c>
      <c r="Y60" s="108">
        <v>2</v>
      </c>
      <c r="Z60" s="108" t="s">
        <v>88</v>
      </c>
      <c r="AA60" s="108">
        <v>2</v>
      </c>
      <c r="AB60" s="108" t="s">
        <v>88</v>
      </c>
      <c r="AH60" s="74"/>
    </row>
    <row r="61" spans="1:34" ht="15.75" customHeight="1">
      <c r="A61" s="93"/>
      <c r="B61" s="93"/>
      <c r="C61" s="93"/>
      <c r="D61" s="93"/>
      <c r="E61" s="93"/>
      <c r="F61" s="93"/>
      <c r="G61" s="93"/>
      <c r="H61" s="93"/>
      <c r="I61" s="93"/>
      <c r="N61" s="74">
        <v>1200</v>
      </c>
      <c r="P61" s="95">
        <v>1</v>
      </c>
      <c r="Q61" s="111">
        <v>0.83333333333333337</v>
      </c>
      <c r="R61" s="108">
        <v>2</v>
      </c>
      <c r="S61" s="239" t="s">
        <v>117</v>
      </c>
      <c r="T61" s="108">
        <v>2</v>
      </c>
      <c r="U61" s="239" t="s">
        <v>117</v>
      </c>
      <c r="V61" s="106"/>
      <c r="W61" s="112">
        <v>2</v>
      </c>
      <c r="X61" s="113">
        <v>0.83333333333333337</v>
      </c>
      <c r="Y61" s="108">
        <v>2</v>
      </c>
      <c r="Z61" s="108" t="s">
        <v>88</v>
      </c>
      <c r="AA61" s="108">
        <v>2</v>
      </c>
      <c r="AB61" s="108" t="s">
        <v>88</v>
      </c>
      <c r="AH61" s="74"/>
    </row>
    <row r="62" spans="1:34" ht="15.75" customHeight="1">
      <c r="A62" s="93"/>
      <c r="B62" s="93"/>
      <c r="C62" s="93"/>
      <c r="D62" s="117"/>
      <c r="E62" s="117"/>
      <c r="F62" s="117"/>
      <c r="G62" s="117"/>
      <c r="H62" s="117"/>
      <c r="I62" s="117"/>
      <c r="N62" s="74">
        <v>1230</v>
      </c>
      <c r="P62" s="95">
        <v>1</v>
      </c>
      <c r="Q62" s="111">
        <v>0.85416666666666663</v>
      </c>
      <c r="R62" s="108">
        <v>1</v>
      </c>
      <c r="S62" s="239" t="s">
        <v>117</v>
      </c>
      <c r="T62" s="108">
        <v>1</v>
      </c>
      <c r="U62" s="239" t="s">
        <v>117</v>
      </c>
      <c r="V62" s="106"/>
      <c r="W62" s="112">
        <v>2</v>
      </c>
      <c r="X62" s="113">
        <v>0.85416666666666663</v>
      </c>
      <c r="Y62" s="108">
        <v>2</v>
      </c>
      <c r="Z62" s="108" t="s">
        <v>88</v>
      </c>
      <c r="AA62" s="108">
        <v>2</v>
      </c>
      <c r="AB62" s="108" t="s">
        <v>88</v>
      </c>
      <c r="AH62" s="74"/>
    </row>
    <row r="63" spans="1:34" ht="15.75" customHeight="1">
      <c r="A63" s="93"/>
      <c r="B63" s="93"/>
      <c r="C63" s="93"/>
      <c r="D63" s="116"/>
      <c r="E63" s="116"/>
      <c r="F63" s="116"/>
      <c r="G63" s="116"/>
      <c r="H63" s="116"/>
      <c r="I63" s="116"/>
      <c r="N63" s="74">
        <v>1260</v>
      </c>
      <c r="P63" s="95">
        <v>1</v>
      </c>
      <c r="Q63" s="111">
        <v>0.875</v>
      </c>
      <c r="R63" s="108">
        <v>1</v>
      </c>
      <c r="S63" s="239" t="s">
        <v>117</v>
      </c>
      <c r="T63" s="108">
        <v>1</v>
      </c>
      <c r="U63" s="239" t="s">
        <v>117</v>
      </c>
      <c r="V63" s="106"/>
      <c r="W63" s="112">
        <v>2</v>
      </c>
      <c r="X63" s="113">
        <v>0.875</v>
      </c>
      <c r="Y63" s="108">
        <v>2</v>
      </c>
      <c r="Z63" s="108" t="s">
        <v>88</v>
      </c>
      <c r="AA63" s="108">
        <v>2</v>
      </c>
      <c r="AB63" s="108" t="s">
        <v>88</v>
      </c>
      <c r="AH63" s="74"/>
    </row>
    <row r="64" spans="1:34" ht="15.75" customHeight="1">
      <c r="A64" s="93"/>
      <c r="B64" s="93"/>
      <c r="C64" s="93"/>
      <c r="D64" s="116"/>
      <c r="E64" s="116"/>
      <c r="F64" s="116"/>
      <c r="G64" s="116"/>
      <c r="H64" s="116"/>
      <c r="I64" s="116"/>
      <c r="N64" s="74">
        <v>1290</v>
      </c>
      <c r="P64" s="95">
        <v>1</v>
      </c>
      <c r="Q64" s="111">
        <v>0.89583333333333304</v>
      </c>
      <c r="R64" s="108">
        <v>2</v>
      </c>
      <c r="S64" s="239" t="s">
        <v>117</v>
      </c>
      <c r="T64" s="108">
        <v>2</v>
      </c>
      <c r="U64" s="239" t="s">
        <v>117</v>
      </c>
      <c r="V64" s="106"/>
      <c r="W64" s="112">
        <v>2</v>
      </c>
      <c r="X64" s="113">
        <v>0.89583333333333304</v>
      </c>
      <c r="Y64" s="108">
        <v>1</v>
      </c>
      <c r="Z64" s="108" t="s">
        <v>88</v>
      </c>
      <c r="AA64" s="108">
        <v>1</v>
      </c>
      <c r="AB64" s="108" t="s">
        <v>88</v>
      </c>
      <c r="AH64" s="74"/>
    </row>
    <row r="65" spans="1:34" ht="15.75" customHeight="1">
      <c r="A65" s="93"/>
      <c r="B65" s="93"/>
      <c r="C65" s="93"/>
      <c r="D65" s="93"/>
      <c r="E65" s="93"/>
      <c r="F65" s="93"/>
      <c r="G65" s="93"/>
      <c r="H65" s="93"/>
      <c r="I65" s="93"/>
      <c r="N65" s="74">
        <v>1320</v>
      </c>
      <c r="P65" s="95">
        <v>1</v>
      </c>
      <c r="Q65" s="111">
        <v>0.91666666666666663</v>
      </c>
      <c r="R65" s="108">
        <v>1</v>
      </c>
      <c r="S65" s="108" t="s">
        <v>51</v>
      </c>
      <c r="T65" s="108">
        <v>1</v>
      </c>
      <c r="U65" s="239" t="s">
        <v>51</v>
      </c>
      <c r="V65" s="106"/>
      <c r="W65" s="112">
        <v>2</v>
      </c>
      <c r="X65" s="113">
        <v>0.91666666666666663</v>
      </c>
      <c r="Y65" s="108">
        <v>1</v>
      </c>
      <c r="Z65" s="108" t="s">
        <v>51</v>
      </c>
      <c r="AA65" s="108">
        <v>1</v>
      </c>
      <c r="AB65" s="108" t="s">
        <v>51</v>
      </c>
      <c r="AH65" s="74"/>
    </row>
    <row r="66" spans="1:34" ht="15.75" customHeight="1">
      <c r="A66" s="93"/>
      <c r="B66" s="93"/>
      <c r="C66" s="93"/>
      <c r="D66" s="93"/>
      <c r="E66" s="93"/>
      <c r="F66" s="93"/>
      <c r="G66" s="93"/>
      <c r="H66" s="93"/>
      <c r="I66" s="93"/>
      <c r="N66" s="74">
        <v>1350</v>
      </c>
      <c r="P66" s="95">
        <v>1</v>
      </c>
      <c r="Q66" s="111">
        <v>0.9375</v>
      </c>
      <c r="R66" s="108">
        <v>1</v>
      </c>
      <c r="S66" s="239" t="s">
        <v>51</v>
      </c>
      <c r="T66" s="108">
        <v>1</v>
      </c>
      <c r="U66" s="239" t="s">
        <v>51</v>
      </c>
      <c r="V66" s="106"/>
      <c r="W66" s="112">
        <v>2</v>
      </c>
      <c r="X66" s="113">
        <v>0.9375</v>
      </c>
      <c r="Y66" s="108">
        <v>1</v>
      </c>
      <c r="Z66" s="108" t="s">
        <v>51</v>
      </c>
      <c r="AA66" s="108">
        <v>1</v>
      </c>
      <c r="AB66" s="108" t="s">
        <v>51</v>
      </c>
      <c r="AH66" s="74"/>
    </row>
    <row r="67" spans="1:34" ht="15.75" customHeight="1">
      <c r="A67" s="93"/>
      <c r="B67" s="93"/>
      <c r="C67" s="93"/>
      <c r="D67" s="93"/>
      <c r="E67" s="93"/>
      <c r="F67" s="93"/>
      <c r="G67" s="93"/>
      <c r="H67" s="93"/>
      <c r="I67" s="93"/>
      <c r="N67" s="74">
        <v>1380</v>
      </c>
      <c r="P67" s="95">
        <v>1</v>
      </c>
      <c r="Q67" s="111">
        <v>0.95833333333333337</v>
      </c>
      <c r="R67" s="108">
        <v>0</v>
      </c>
      <c r="S67" s="108" t="s">
        <v>47</v>
      </c>
      <c r="T67" s="108">
        <v>0</v>
      </c>
      <c r="U67" s="108" t="s">
        <v>47</v>
      </c>
      <c r="V67" s="106"/>
      <c r="W67" s="112">
        <v>2</v>
      </c>
      <c r="X67" s="113">
        <v>0.95833333333333337</v>
      </c>
      <c r="Y67" s="108">
        <v>0</v>
      </c>
      <c r="Z67" s="108" t="s">
        <v>47</v>
      </c>
      <c r="AA67" s="108">
        <v>0</v>
      </c>
      <c r="AB67" s="108" t="s">
        <v>47</v>
      </c>
      <c r="AH67" s="74"/>
    </row>
    <row r="68" spans="1:34" ht="15.75" customHeight="1">
      <c r="A68" s="93"/>
      <c r="B68" s="93"/>
      <c r="C68" s="93"/>
      <c r="D68" s="93"/>
      <c r="E68" s="93"/>
      <c r="F68" s="93"/>
      <c r="G68" s="93"/>
      <c r="H68" s="93"/>
      <c r="I68" s="93"/>
      <c r="N68" s="74">
        <v>1410</v>
      </c>
      <c r="P68" s="95">
        <v>1</v>
      </c>
      <c r="Q68" s="111">
        <v>0.97916666666666663</v>
      </c>
      <c r="R68" s="108">
        <v>0</v>
      </c>
      <c r="S68" s="108" t="s">
        <v>47</v>
      </c>
      <c r="T68" s="108">
        <v>0</v>
      </c>
      <c r="U68" s="108" t="s">
        <v>47</v>
      </c>
      <c r="V68" s="106"/>
      <c r="W68" s="112">
        <v>2</v>
      </c>
      <c r="X68" s="113">
        <v>0.97916666666666663</v>
      </c>
      <c r="Y68" s="108">
        <v>0</v>
      </c>
      <c r="Z68" s="108" t="s">
        <v>47</v>
      </c>
      <c r="AA68" s="108">
        <v>0</v>
      </c>
      <c r="AB68" s="108" t="s">
        <v>47</v>
      </c>
      <c r="AH68" s="74"/>
    </row>
    <row r="69" spans="1:34" ht="15.75" customHeight="1">
      <c r="A69" s="93"/>
      <c r="B69" s="93"/>
      <c r="C69" s="93"/>
      <c r="D69" s="93"/>
      <c r="E69" s="93"/>
      <c r="F69" s="93"/>
      <c r="G69" s="93"/>
      <c r="H69" s="93"/>
      <c r="I69" s="93"/>
      <c r="N69" s="74">
        <v>0</v>
      </c>
      <c r="P69" s="95">
        <v>1</v>
      </c>
      <c r="Q69" s="111">
        <v>0</v>
      </c>
      <c r="R69" s="108">
        <v>0</v>
      </c>
      <c r="S69" s="108" t="s">
        <v>47</v>
      </c>
      <c r="T69" s="108">
        <v>0</v>
      </c>
      <c r="U69" s="108" t="s">
        <v>47</v>
      </c>
      <c r="V69" s="106"/>
      <c r="W69" s="112">
        <v>2</v>
      </c>
      <c r="X69" s="113">
        <v>0</v>
      </c>
      <c r="Y69" s="108">
        <v>0</v>
      </c>
      <c r="Z69" s="108" t="s">
        <v>47</v>
      </c>
      <c r="AA69" s="108">
        <v>0</v>
      </c>
      <c r="AB69" s="108" t="s">
        <v>47</v>
      </c>
      <c r="AH69" s="74"/>
    </row>
    <row r="70" spans="1:34" ht="15.75" customHeight="1">
      <c r="D70" s="80"/>
      <c r="E70" s="80"/>
      <c r="F70" s="80"/>
      <c r="G70" s="80"/>
      <c r="H70" s="80"/>
      <c r="I70" s="80"/>
      <c r="N70" s="74">
        <v>30</v>
      </c>
      <c r="P70" s="95">
        <v>1</v>
      </c>
      <c r="Q70" s="111">
        <v>2.0833333333333332E-2</v>
      </c>
      <c r="R70" s="108">
        <v>0</v>
      </c>
      <c r="S70" s="108" t="s">
        <v>47</v>
      </c>
      <c r="T70" s="108">
        <v>0</v>
      </c>
      <c r="U70" s="108" t="s">
        <v>47</v>
      </c>
      <c r="V70" s="106"/>
      <c r="W70" s="112">
        <v>2</v>
      </c>
      <c r="X70" s="113">
        <v>2.0833333333333332E-2</v>
      </c>
      <c r="Y70" s="108">
        <v>0</v>
      </c>
      <c r="Z70" s="108" t="s">
        <v>47</v>
      </c>
      <c r="AA70" s="108">
        <v>0</v>
      </c>
      <c r="AB70" s="108" t="s">
        <v>47</v>
      </c>
      <c r="AH70" s="74"/>
    </row>
    <row r="71" spans="1:34" ht="15.75" customHeight="1">
      <c r="D71" s="80"/>
      <c r="E71" s="80"/>
      <c r="F71" s="80"/>
      <c r="G71" s="80"/>
      <c r="H71" s="80"/>
      <c r="I71" s="80"/>
      <c r="N71" s="74">
        <v>60</v>
      </c>
      <c r="P71" s="95">
        <v>1</v>
      </c>
      <c r="Q71" s="111">
        <v>4.1666666666666699E-2</v>
      </c>
      <c r="R71" s="108">
        <v>0</v>
      </c>
      <c r="S71" s="108" t="s">
        <v>47</v>
      </c>
      <c r="T71" s="108">
        <v>0</v>
      </c>
      <c r="U71" s="108" t="s">
        <v>47</v>
      </c>
      <c r="V71" s="106"/>
      <c r="W71" s="112">
        <v>2</v>
      </c>
      <c r="X71" s="113">
        <v>4.1666666666666699E-2</v>
      </c>
      <c r="Y71" s="108">
        <v>0</v>
      </c>
      <c r="Z71" s="108" t="s">
        <v>47</v>
      </c>
      <c r="AA71" s="108">
        <v>0</v>
      </c>
      <c r="AB71" s="108" t="s">
        <v>47</v>
      </c>
      <c r="AH71" s="74"/>
    </row>
    <row r="72" spans="1:34" ht="15.75" customHeight="1">
      <c r="N72" s="74">
        <v>90</v>
      </c>
      <c r="P72" s="95">
        <v>1</v>
      </c>
      <c r="Q72" s="111">
        <v>6.25E-2</v>
      </c>
      <c r="R72" s="108">
        <v>0</v>
      </c>
      <c r="S72" s="108" t="s">
        <v>47</v>
      </c>
      <c r="T72" s="108">
        <v>0</v>
      </c>
      <c r="U72" s="108" t="s">
        <v>47</v>
      </c>
      <c r="V72" s="106"/>
      <c r="W72" s="112">
        <v>2</v>
      </c>
      <c r="X72" s="113">
        <v>6.25E-2</v>
      </c>
      <c r="Y72" s="108">
        <v>0</v>
      </c>
      <c r="Z72" s="108" t="s">
        <v>47</v>
      </c>
      <c r="AA72" s="108">
        <v>0</v>
      </c>
      <c r="AB72" s="108" t="s">
        <v>47</v>
      </c>
      <c r="AH72" s="74"/>
    </row>
    <row r="73" spans="1:34" ht="15.75" customHeight="1">
      <c r="N73" s="74">
        <v>120</v>
      </c>
      <c r="P73" s="95">
        <v>1</v>
      </c>
      <c r="Q73" s="111">
        <v>8.3333333333333301E-2</v>
      </c>
      <c r="R73" s="108">
        <v>0</v>
      </c>
      <c r="S73" s="108" t="s">
        <v>47</v>
      </c>
      <c r="T73" s="108">
        <v>0</v>
      </c>
      <c r="U73" s="108" t="s">
        <v>47</v>
      </c>
      <c r="V73" s="106"/>
      <c r="W73" s="112">
        <v>2</v>
      </c>
      <c r="X73" s="111">
        <v>8.3333333333333301E-2</v>
      </c>
      <c r="Y73" s="108">
        <v>0</v>
      </c>
      <c r="Z73" s="108" t="s">
        <v>47</v>
      </c>
      <c r="AA73" s="108">
        <v>0</v>
      </c>
      <c r="AB73" s="108" t="s">
        <v>47</v>
      </c>
      <c r="AH73" s="74"/>
    </row>
    <row r="74" spans="1:34" ht="15.75" customHeight="1">
      <c r="N74" s="74">
        <v>150</v>
      </c>
      <c r="P74" s="95">
        <v>1</v>
      </c>
      <c r="Q74" s="111">
        <v>0.104166666666667</v>
      </c>
      <c r="R74" s="108">
        <v>0</v>
      </c>
      <c r="S74" s="108" t="s">
        <v>47</v>
      </c>
      <c r="T74" s="108">
        <v>0</v>
      </c>
      <c r="U74" s="108" t="s">
        <v>47</v>
      </c>
      <c r="V74" s="106"/>
      <c r="W74" s="112">
        <v>2</v>
      </c>
      <c r="X74" s="111">
        <v>0.104166666666667</v>
      </c>
      <c r="Y74" s="108">
        <v>0</v>
      </c>
      <c r="Z74" s="108" t="s">
        <v>47</v>
      </c>
      <c r="AA74" s="108">
        <v>0</v>
      </c>
      <c r="AB74" s="108" t="s">
        <v>47</v>
      </c>
      <c r="AH74" s="74"/>
    </row>
    <row r="75" spans="1:34" ht="15.75" customHeight="1">
      <c r="P75" s="268" t="s">
        <v>44</v>
      </c>
      <c r="Q75" s="269"/>
      <c r="R75" s="118">
        <f>SUM(R27:R74)</f>
        <v>60</v>
      </c>
      <c r="S75" s="118"/>
      <c r="T75" s="118">
        <f>SUM(T27:T74)</f>
        <v>60</v>
      </c>
      <c r="U75" s="118"/>
      <c r="V75" s="106"/>
      <c r="W75" s="268" t="s">
        <v>44</v>
      </c>
      <c r="X75" s="269"/>
      <c r="Y75" s="118">
        <f>SUM(Y27:Y74)</f>
        <v>51</v>
      </c>
      <c r="Z75" s="118"/>
      <c r="AA75" s="118">
        <f>SUM(AA27:AA74)</f>
        <v>51</v>
      </c>
      <c r="AB75" s="118"/>
      <c r="AH75" s="74"/>
    </row>
    <row r="76" spans="1:34" ht="15.75" customHeight="1">
      <c r="P76" s="235"/>
      <c r="Q76" s="235"/>
      <c r="R76" s="235"/>
      <c r="S76" s="235"/>
      <c r="T76" s="235"/>
      <c r="U76" s="235"/>
      <c r="V76" s="106"/>
      <c r="W76" s="235"/>
      <c r="X76" s="235"/>
      <c r="Y76" s="235"/>
      <c r="Z76" s="235"/>
      <c r="AA76" s="235"/>
      <c r="AB76" s="235"/>
      <c r="AH76" s="74"/>
    </row>
    <row r="77" spans="1:34" ht="15.75" customHeight="1">
      <c r="P77" s="235"/>
      <c r="Q77" s="235"/>
      <c r="R77" s="235"/>
      <c r="S77" s="235"/>
      <c r="T77" s="235"/>
      <c r="U77" s="235"/>
      <c r="V77" s="106"/>
      <c r="W77" s="235"/>
      <c r="X77" s="235"/>
      <c r="Y77" s="235"/>
      <c r="Z77" s="235"/>
      <c r="AA77" s="235"/>
      <c r="AB77" s="235"/>
      <c r="AH77" s="74"/>
    </row>
    <row r="78" spans="1:34" ht="15.75" customHeight="1">
      <c r="P78" s="235"/>
      <c r="Q78" s="235"/>
      <c r="R78" s="235"/>
      <c r="S78" s="235"/>
      <c r="T78" s="235"/>
      <c r="U78" s="235"/>
      <c r="V78" s="106"/>
      <c r="W78" s="235"/>
      <c r="X78" s="235"/>
      <c r="Y78" s="235"/>
      <c r="Z78" s="235"/>
      <c r="AA78" s="235"/>
      <c r="AB78" s="235"/>
      <c r="AH78" s="74"/>
    </row>
    <row r="79" spans="1:34" ht="15.75" customHeight="1">
      <c r="P79" s="235"/>
      <c r="Q79" s="235"/>
      <c r="R79" s="235"/>
      <c r="S79" s="235"/>
      <c r="T79" s="235"/>
      <c r="U79" s="235"/>
      <c r="V79" s="106"/>
      <c r="W79" s="235"/>
      <c r="X79" s="235"/>
      <c r="Y79" s="235"/>
      <c r="Z79" s="235"/>
      <c r="AA79" s="235"/>
      <c r="AB79" s="235"/>
      <c r="AH79" s="74"/>
    </row>
    <row r="80" spans="1:34" ht="15.75" customHeight="1">
      <c r="P80" s="235"/>
      <c r="Q80" s="235"/>
      <c r="R80" s="235"/>
      <c r="S80" s="235"/>
      <c r="T80" s="235"/>
      <c r="U80" s="235"/>
      <c r="V80" s="106"/>
      <c r="W80" s="235"/>
      <c r="X80" s="235"/>
      <c r="Y80" s="235"/>
      <c r="Z80" s="235"/>
      <c r="AA80" s="235"/>
      <c r="AB80" s="235"/>
      <c r="AH80" s="74"/>
    </row>
    <row r="81" spans="16:34" ht="15.75" customHeight="1">
      <c r="P81" s="235"/>
      <c r="Q81" s="235"/>
      <c r="R81" s="235"/>
      <c r="S81" s="235"/>
      <c r="T81" s="235"/>
      <c r="U81" s="235"/>
      <c r="V81" s="106"/>
      <c r="W81" s="235"/>
      <c r="X81" s="235"/>
      <c r="Y81" s="235"/>
      <c r="Z81" s="235"/>
      <c r="AA81" s="235"/>
      <c r="AB81" s="235"/>
      <c r="AH81" s="74"/>
    </row>
    <row r="82" spans="16:34" ht="15.75" customHeight="1">
      <c r="P82" s="235"/>
      <c r="Q82" s="235"/>
      <c r="R82" s="235"/>
      <c r="S82" s="235"/>
      <c r="T82" s="235"/>
      <c r="U82" s="235"/>
      <c r="V82" s="106"/>
      <c r="W82" s="235"/>
      <c r="X82" s="235"/>
      <c r="Y82" s="235"/>
      <c r="Z82" s="235"/>
      <c r="AA82" s="235"/>
      <c r="AB82" s="235"/>
      <c r="AH82" s="74"/>
    </row>
    <row r="83" spans="16:34" ht="15.75" customHeight="1">
      <c r="P83" s="235"/>
      <c r="Q83" s="235"/>
      <c r="R83" s="235"/>
      <c r="S83" s="235"/>
      <c r="T83" s="235"/>
      <c r="U83" s="235"/>
      <c r="V83" s="106"/>
      <c r="W83" s="235"/>
      <c r="X83" s="235"/>
      <c r="Y83" s="235"/>
      <c r="Z83" s="235"/>
      <c r="AA83" s="235"/>
      <c r="AB83" s="235"/>
      <c r="AH83" s="74"/>
    </row>
    <row r="84" spans="16:34" ht="15.75" customHeight="1">
      <c r="P84" s="235"/>
      <c r="Q84" s="235"/>
      <c r="R84" s="235"/>
      <c r="S84" s="235"/>
      <c r="T84" s="235"/>
      <c r="U84" s="235"/>
      <c r="V84" s="106"/>
      <c r="W84" s="235"/>
      <c r="X84" s="235"/>
      <c r="Y84" s="235"/>
      <c r="Z84" s="235"/>
      <c r="AA84" s="235"/>
      <c r="AB84" s="235"/>
      <c r="AH84" s="74"/>
    </row>
    <row r="85" spans="16:34" ht="15.75" customHeight="1">
      <c r="P85" s="235"/>
      <c r="Q85" s="235"/>
      <c r="R85" s="235"/>
      <c r="S85" s="235"/>
      <c r="T85" s="235"/>
      <c r="U85" s="235"/>
      <c r="V85" s="106"/>
      <c r="W85" s="235"/>
      <c r="X85" s="235"/>
      <c r="Y85" s="235"/>
      <c r="Z85" s="235"/>
      <c r="AA85" s="235"/>
      <c r="AB85" s="235"/>
      <c r="AH85" s="74"/>
    </row>
    <row r="86" spans="16:34" ht="15.75" customHeight="1">
      <c r="P86" s="235"/>
      <c r="Q86" s="235"/>
      <c r="R86" s="235"/>
      <c r="S86" s="235"/>
      <c r="T86" s="235"/>
      <c r="U86" s="235"/>
      <c r="V86" s="106"/>
      <c r="W86" s="235"/>
      <c r="X86" s="235"/>
      <c r="Y86" s="235"/>
      <c r="Z86" s="235"/>
      <c r="AA86" s="235"/>
      <c r="AB86" s="235"/>
      <c r="AH86" s="74"/>
    </row>
    <row r="87" spans="16:34" ht="15.75" customHeight="1">
      <c r="P87" s="235"/>
      <c r="Q87" s="235"/>
      <c r="R87" s="235"/>
      <c r="S87" s="235"/>
      <c r="T87" s="235"/>
      <c r="U87" s="235"/>
      <c r="V87" s="106"/>
      <c r="W87" s="235"/>
      <c r="X87" s="235"/>
      <c r="Y87" s="235"/>
      <c r="Z87" s="235"/>
      <c r="AA87" s="235"/>
      <c r="AB87" s="235"/>
      <c r="AH87" s="74"/>
    </row>
    <row r="88" spans="16:34" ht="15.75" customHeight="1">
      <c r="P88" s="235"/>
      <c r="Q88" s="235"/>
      <c r="R88" s="235"/>
      <c r="S88" s="235"/>
      <c r="T88" s="235"/>
      <c r="U88" s="235"/>
      <c r="V88" s="106"/>
      <c r="W88" s="235"/>
      <c r="X88" s="235"/>
      <c r="Y88" s="235"/>
      <c r="Z88" s="235"/>
      <c r="AA88" s="235"/>
      <c r="AB88" s="235"/>
      <c r="AH88" s="74"/>
    </row>
    <row r="89" spans="16:34" ht="15.75" customHeight="1">
      <c r="P89" s="235"/>
      <c r="Q89" s="235"/>
      <c r="R89" s="235"/>
      <c r="S89" s="235"/>
      <c r="T89" s="235"/>
      <c r="U89" s="235"/>
      <c r="V89" s="106"/>
      <c r="W89" s="235"/>
      <c r="X89" s="235"/>
      <c r="Y89" s="235"/>
      <c r="Z89" s="235"/>
      <c r="AA89" s="235"/>
      <c r="AB89" s="235"/>
      <c r="AH89" s="74"/>
    </row>
    <row r="90" spans="16:34" ht="15.75" customHeight="1">
      <c r="P90" s="235"/>
      <c r="Q90" s="235"/>
      <c r="R90" s="235"/>
      <c r="S90" s="235"/>
      <c r="T90" s="235"/>
      <c r="U90" s="235"/>
      <c r="V90" s="106"/>
      <c r="W90" s="235"/>
      <c r="X90" s="235"/>
      <c r="Y90" s="235"/>
      <c r="Z90" s="235"/>
      <c r="AA90" s="235"/>
      <c r="AB90" s="235"/>
      <c r="AH90" s="74"/>
    </row>
    <row r="91" spans="16:34" ht="15.75" customHeight="1">
      <c r="P91" s="235"/>
      <c r="Q91" s="235"/>
      <c r="R91" s="235"/>
      <c r="S91" s="235"/>
      <c r="T91" s="235"/>
      <c r="U91" s="235"/>
      <c r="V91" s="106"/>
      <c r="W91" s="235"/>
      <c r="X91" s="235"/>
      <c r="Y91" s="235"/>
      <c r="Z91" s="235"/>
      <c r="AA91" s="235"/>
      <c r="AB91" s="235"/>
      <c r="AH91" s="74"/>
    </row>
    <row r="92" spans="16:34" ht="15.75" customHeight="1">
      <c r="P92" s="235"/>
      <c r="Q92" s="235"/>
      <c r="R92" s="235"/>
      <c r="S92" s="235"/>
      <c r="T92" s="235"/>
      <c r="U92" s="235"/>
      <c r="V92" s="106"/>
      <c r="W92" s="235"/>
      <c r="X92" s="235"/>
      <c r="Y92" s="235"/>
      <c r="Z92" s="235"/>
      <c r="AA92" s="235"/>
      <c r="AB92" s="235"/>
      <c r="AH92" s="74"/>
    </row>
    <row r="93" spans="16:34" ht="15.75" customHeight="1">
      <c r="P93" s="235"/>
      <c r="Q93" s="235"/>
      <c r="R93" s="235"/>
      <c r="S93" s="235"/>
      <c r="T93" s="235"/>
      <c r="U93" s="235"/>
      <c r="V93" s="106"/>
      <c r="W93" s="235"/>
      <c r="X93" s="235"/>
      <c r="Y93" s="235"/>
      <c r="Z93" s="235"/>
      <c r="AA93" s="235"/>
      <c r="AB93" s="235"/>
      <c r="AH93" s="74"/>
    </row>
    <row r="94" spans="16:34" ht="15.75" customHeight="1">
      <c r="P94" s="235"/>
      <c r="Q94" s="235"/>
      <c r="R94" s="235"/>
      <c r="S94" s="235"/>
      <c r="T94" s="235"/>
      <c r="U94" s="235"/>
      <c r="V94" s="106"/>
      <c r="W94" s="235"/>
      <c r="X94" s="235"/>
      <c r="Y94" s="235"/>
      <c r="Z94" s="235"/>
      <c r="AA94" s="235"/>
      <c r="AB94" s="235"/>
      <c r="AH94" s="74"/>
    </row>
    <row r="95" spans="16:34" ht="15.75" customHeight="1">
      <c r="P95" s="235"/>
      <c r="Q95" s="235"/>
      <c r="R95" s="235"/>
      <c r="S95" s="235"/>
      <c r="T95" s="235"/>
      <c r="U95" s="235"/>
      <c r="V95" s="106"/>
      <c r="W95" s="235"/>
      <c r="X95" s="235"/>
      <c r="Y95" s="235"/>
      <c r="Z95" s="235"/>
      <c r="AA95" s="235"/>
      <c r="AB95" s="235"/>
      <c r="AH95" s="74"/>
    </row>
    <row r="96" spans="16:34" ht="15.75" customHeight="1">
      <c r="P96" s="235"/>
      <c r="Q96" s="235"/>
      <c r="R96" s="235"/>
      <c r="S96" s="235"/>
      <c r="T96" s="235"/>
      <c r="U96" s="235"/>
      <c r="V96" s="106"/>
      <c r="W96" s="235"/>
      <c r="X96" s="235"/>
      <c r="Y96" s="235"/>
      <c r="Z96" s="235"/>
      <c r="AA96" s="235"/>
      <c r="AB96" s="235"/>
      <c r="AH96" s="74"/>
    </row>
    <row r="97" spans="2:34" ht="15.75" customHeight="1">
      <c r="P97" s="235"/>
      <c r="Q97" s="235"/>
      <c r="R97" s="235"/>
      <c r="S97" s="235"/>
      <c r="T97" s="235"/>
      <c r="U97" s="235"/>
      <c r="V97" s="106"/>
      <c r="W97" s="235"/>
      <c r="X97" s="235"/>
      <c r="Y97" s="235"/>
      <c r="Z97" s="235"/>
      <c r="AA97" s="235"/>
      <c r="AB97" s="235"/>
      <c r="AH97" s="74"/>
    </row>
    <row r="98" spans="2:34" ht="15.75" customHeight="1">
      <c r="P98" s="235"/>
      <c r="Q98" s="235"/>
      <c r="R98" s="235"/>
      <c r="S98" s="235"/>
      <c r="T98" s="235"/>
      <c r="U98" s="235"/>
      <c r="V98" s="106"/>
      <c r="W98" s="235"/>
      <c r="X98" s="235"/>
      <c r="Y98" s="235"/>
      <c r="Z98" s="235"/>
      <c r="AA98" s="235"/>
      <c r="AB98" s="235"/>
      <c r="AH98" s="74"/>
    </row>
    <row r="99" spans="2:34" ht="15.75" customHeight="1">
      <c r="P99" s="235"/>
      <c r="Q99" s="235"/>
      <c r="R99" s="235"/>
      <c r="S99" s="235"/>
      <c r="T99" s="235"/>
      <c r="U99" s="235"/>
      <c r="V99" s="106"/>
      <c r="W99" s="235"/>
      <c r="X99" s="235"/>
      <c r="Y99" s="235"/>
      <c r="Z99" s="235"/>
      <c r="AA99" s="235"/>
      <c r="AB99" s="235"/>
      <c r="AH99" s="74"/>
    </row>
    <row r="100" spans="2:34" ht="15.75" customHeight="1">
      <c r="P100" s="235"/>
      <c r="Q100" s="235"/>
      <c r="R100" s="235"/>
      <c r="S100" s="235"/>
      <c r="T100" s="235"/>
      <c r="U100" s="235"/>
      <c r="V100" s="106"/>
      <c r="W100" s="235"/>
      <c r="X100" s="235"/>
      <c r="Y100" s="235"/>
      <c r="Z100" s="235"/>
      <c r="AA100" s="235"/>
      <c r="AB100" s="235"/>
      <c r="AH100" s="74"/>
    </row>
    <row r="101" spans="2:34" ht="15.75" customHeight="1">
      <c r="P101" s="119"/>
      <c r="Q101" s="120"/>
      <c r="R101" s="119"/>
      <c r="S101" s="121"/>
      <c r="T101" s="119"/>
      <c r="U101" s="121"/>
      <c r="V101" s="122"/>
      <c r="W101" s="123"/>
      <c r="X101" s="124"/>
      <c r="Y101" s="119"/>
      <c r="Z101" s="121"/>
      <c r="AA101" s="119"/>
      <c r="AB101" s="121"/>
      <c r="AH101" s="74"/>
    </row>
    <row r="102" spans="2:34" ht="15.75" customHeight="1">
      <c r="D102" s="308" t="s">
        <v>57</v>
      </c>
      <c r="E102" s="308"/>
      <c r="F102" s="308"/>
      <c r="G102" s="308"/>
      <c r="H102" s="308"/>
      <c r="I102" s="308"/>
      <c r="P102" s="119"/>
      <c r="Q102" s="120"/>
      <c r="R102" s="119"/>
      <c r="S102" s="121"/>
      <c r="T102" s="119"/>
      <c r="U102" s="121"/>
      <c r="V102" s="122"/>
      <c r="W102" s="123"/>
      <c r="X102" s="124"/>
      <c r="Y102" s="119"/>
      <c r="Z102" s="121"/>
      <c r="AA102" s="119"/>
      <c r="AB102" s="121"/>
      <c r="AH102" s="74"/>
    </row>
    <row r="103" spans="2:34" ht="15.75" customHeight="1">
      <c r="P103" s="119"/>
      <c r="Q103" s="120"/>
      <c r="R103" s="119"/>
      <c r="S103" s="121"/>
      <c r="T103" s="119"/>
      <c r="U103" s="121"/>
      <c r="V103" s="122"/>
      <c r="W103" s="123"/>
      <c r="X103" s="124"/>
      <c r="Y103" s="119"/>
      <c r="Z103" s="121"/>
      <c r="AA103" s="119"/>
      <c r="AB103" s="121"/>
      <c r="AH103" s="74"/>
    </row>
    <row r="104" spans="2:34" ht="15.75" customHeight="1">
      <c r="B104" s="312" t="s">
        <v>58</v>
      </c>
      <c r="C104" s="272" t="s">
        <v>59</v>
      </c>
      <c r="D104" s="266" t="s">
        <v>60</v>
      </c>
      <c r="E104" s="266" t="s">
        <v>61</v>
      </c>
      <c r="F104" s="266" t="s">
        <v>62</v>
      </c>
      <c r="G104" s="266" t="s">
        <v>63</v>
      </c>
      <c r="H104" s="266" t="s">
        <v>64</v>
      </c>
      <c r="I104" s="312" t="s">
        <v>65</v>
      </c>
      <c r="J104" s="312" t="s">
        <v>66</v>
      </c>
      <c r="P104" s="313" t="s">
        <v>5</v>
      </c>
      <c r="Q104" s="313" t="s">
        <v>41</v>
      </c>
      <c r="R104" s="264" t="s">
        <v>42</v>
      </c>
      <c r="S104" s="265"/>
      <c r="T104" s="264" t="s">
        <v>43</v>
      </c>
      <c r="U104" s="265"/>
      <c r="V104" s="122"/>
      <c r="W104" s="313" t="s">
        <v>5</v>
      </c>
      <c r="X104" s="313" t="s">
        <v>41</v>
      </c>
      <c r="Y104" s="264" t="s">
        <v>42</v>
      </c>
      <c r="Z104" s="265"/>
      <c r="AA104" s="264" t="s">
        <v>43</v>
      </c>
      <c r="AB104" s="265"/>
      <c r="AH104" s="74"/>
    </row>
    <row r="105" spans="2:34" ht="15.75" customHeight="1">
      <c r="B105" s="312"/>
      <c r="C105" s="273"/>
      <c r="D105" s="266"/>
      <c r="E105" s="266"/>
      <c r="F105" s="266"/>
      <c r="G105" s="266"/>
      <c r="H105" s="266"/>
      <c r="I105" s="312"/>
      <c r="J105" s="312"/>
      <c r="P105" s="314"/>
      <c r="Q105" s="314"/>
      <c r="R105" s="258" t="s">
        <v>44</v>
      </c>
      <c r="S105" s="258" t="s">
        <v>45</v>
      </c>
      <c r="T105" s="258" t="s">
        <v>67</v>
      </c>
      <c r="U105" s="258" t="s">
        <v>45</v>
      </c>
      <c r="V105" s="122"/>
      <c r="W105" s="314"/>
      <c r="X105" s="314"/>
      <c r="Y105" s="258" t="s">
        <v>44</v>
      </c>
      <c r="Z105" s="258" t="s">
        <v>45</v>
      </c>
      <c r="AA105" s="258" t="s">
        <v>44</v>
      </c>
      <c r="AB105" s="258" t="s">
        <v>45</v>
      </c>
      <c r="AH105" s="74"/>
    </row>
    <row r="106" spans="2:34" ht="15.75" customHeight="1">
      <c r="B106" s="312"/>
      <c r="C106" s="273"/>
      <c r="D106" s="266"/>
      <c r="E106" s="266"/>
      <c r="F106" s="266"/>
      <c r="G106" s="266"/>
      <c r="H106" s="266"/>
      <c r="I106" s="312"/>
      <c r="J106" s="312"/>
      <c r="P106" s="314"/>
      <c r="Q106" s="314"/>
      <c r="R106" s="259"/>
      <c r="S106" s="259"/>
      <c r="T106" s="259"/>
      <c r="U106" s="259"/>
      <c r="V106" s="122"/>
      <c r="W106" s="314"/>
      <c r="X106" s="314"/>
      <c r="Y106" s="259"/>
      <c r="Z106" s="259"/>
      <c r="AA106" s="259"/>
      <c r="AB106" s="259"/>
    </row>
    <row r="107" spans="2:34" ht="15.75" customHeight="1">
      <c r="B107" s="312"/>
      <c r="C107" s="273"/>
      <c r="D107" s="266"/>
      <c r="E107" s="266"/>
      <c r="F107" s="266"/>
      <c r="G107" s="266"/>
      <c r="H107" s="266"/>
      <c r="I107" s="312"/>
      <c r="J107" s="312"/>
      <c r="P107" s="314"/>
      <c r="Q107" s="314"/>
      <c r="R107" s="259"/>
      <c r="S107" s="259"/>
      <c r="T107" s="259"/>
      <c r="U107" s="259"/>
      <c r="V107" s="122"/>
      <c r="W107" s="314"/>
      <c r="X107" s="314"/>
      <c r="Y107" s="259"/>
      <c r="Z107" s="259"/>
      <c r="AA107" s="259"/>
      <c r="AB107" s="259"/>
    </row>
    <row r="108" spans="2:34" ht="15.75" customHeight="1">
      <c r="B108" s="312"/>
      <c r="C108" s="273"/>
      <c r="D108" s="266"/>
      <c r="E108" s="266"/>
      <c r="F108" s="266"/>
      <c r="G108" s="266"/>
      <c r="H108" s="266"/>
      <c r="I108" s="312"/>
      <c r="J108" s="312"/>
      <c r="P108" s="314"/>
      <c r="Q108" s="314"/>
      <c r="R108" s="259"/>
      <c r="S108" s="259"/>
      <c r="T108" s="259"/>
      <c r="U108" s="259"/>
      <c r="V108" s="122"/>
      <c r="W108" s="314"/>
      <c r="X108" s="314"/>
      <c r="Y108" s="259"/>
      <c r="Z108" s="259"/>
      <c r="AA108" s="259"/>
      <c r="AB108" s="259"/>
    </row>
    <row r="109" spans="2:34" ht="15.75" customHeight="1">
      <c r="B109" s="312"/>
      <c r="C109" s="273"/>
      <c r="D109" s="266"/>
      <c r="E109" s="266"/>
      <c r="F109" s="266"/>
      <c r="G109" s="266"/>
      <c r="H109" s="266"/>
      <c r="I109" s="312"/>
      <c r="J109" s="312"/>
      <c r="P109" s="315"/>
      <c r="Q109" s="315"/>
      <c r="R109" s="260"/>
      <c r="S109" s="260"/>
      <c r="T109" s="260"/>
      <c r="U109" s="260"/>
      <c r="V109" s="122"/>
      <c r="W109" s="315"/>
      <c r="X109" s="315"/>
      <c r="Y109" s="260"/>
      <c r="Z109" s="260"/>
      <c r="AA109" s="260"/>
      <c r="AB109" s="260"/>
    </row>
    <row r="110" spans="2:34" ht="15.75" customHeight="1">
      <c r="B110" s="312"/>
      <c r="C110" s="273"/>
      <c r="D110" s="266"/>
      <c r="E110" s="266"/>
      <c r="F110" s="266"/>
      <c r="G110" s="266"/>
      <c r="H110" s="266"/>
      <c r="I110" s="312"/>
      <c r="J110" s="312"/>
      <c r="P110" s="95">
        <v>3</v>
      </c>
      <c r="Q110" s="111">
        <v>0.125</v>
      </c>
      <c r="R110" s="95">
        <v>0</v>
      </c>
      <c r="S110" s="95" t="s">
        <v>47</v>
      </c>
      <c r="T110" s="95">
        <v>0</v>
      </c>
      <c r="U110" s="95" t="s">
        <v>47</v>
      </c>
      <c r="V110" s="106"/>
      <c r="W110" s="112">
        <v>4</v>
      </c>
      <c r="X110" s="111">
        <v>0.125</v>
      </c>
      <c r="Y110" s="95">
        <v>0</v>
      </c>
      <c r="Z110" s="95" t="s">
        <v>47</v>
      </c>
      <c r="AA110" s="95">
        <v>0</v>
      </c>
      <c r="AB110" s="95" t="s">
        <v>47</v>
      </c>
    </row>
    <row r="111" spans="2:34" ht="15.75" customHeight="1">
      <c r="B111" s="312"/>
      <c r="C111" s="274"/>
      <c r="D111" s="266"/>
      <c r="E111" s="266"/>
      <c r="F111" s="266"/>
      <c r="G111" s="266"/>
      <c r="H111" s="266"/>
      <c r="I111" s="312"/>
      <c r="J111" s="312"/>
      <c r="L111" s="74" t="s">
        <v>68</v>
      </c>
      <c r="M111" s="125" t="s">
        <v>17</v>
      </c>
      <c r="N111" s="125" t="s">
        <v>19</v>
      </c>
      <c r="O111" s="126"/>
      <c r="P111" s="95">
        <v>3</v>
      </c>
      <c r="Q111" s="111">
        <v>0.14583333333333301</v>
      </c>
      <c r="R111" s="95">
        <v>0</v>
      </c>
      <c r="S111" s="95" t="s">
        <v>47</v>
      </c>
      <c r="T111" s="95">
        <v>0</v>
      </c>
      <c r="U111" s="95" t="s">
        <v>47</v>
      </c>
      <c r="V111" s="106"/>
      <c r="W111" s="112">
        <v>4</v>
      </c>
      <c r="X111" s="111">
        <v>0.14583333333333301</v>
      </c>
      <c r="Y111" s="95">
        <v>0</v>
      </c>
      <c r="Z111" s="95" t="s">
        <v>47</v>
      </c>
      <c r="AA111" s="95">
        <v>0</v>
      </c>
      <c r="AB111" s="95" t="s">
        <v>47</v>
      </c>
      <c r="AH111" s="88"/>
    </row>
    <row r="112" spans="2:34" ht="15.75" customHeight="1">
      <c r="B112" s="127">
        <v>1</v>
      </c>
      <c r="C112" s="128" t="s">
        <v>90</v>
      </c>
      <c r="D112" s="74" t="s">
        <v>91</v>
      </c>
      <c r="E112" s="129">
        <v>55.619236999999998</v>
      </c>
      <c r="F112" s="129">
        <v>37.771650000000001</v>
      </c>
      <c r="G112" s="127">
        <v>0</v>
      </c>
      <c r="H112" s="130">
        <v>0</v>
      </c>
      <c r="I112" s="131"/>
      <c r="J112" s="127">
        <v>1</v>
      </c>
      <c r="L112" s="87">
        <v>1</v>
      </c>
      <c r="M112" s="132">
        <v>1</v>
      </c>
      <c r="N112" s="87">
        <v>0</v>
      </c>
      <c r="O112" s="126"/>
      <c r="P112" s="95">
        <v>3</v>
      </c>
      <c r="Q112" s="111">
        <v>0.16666666666666699</v>
      </c>
      <c r="R112" s="95">
        <v>0</v>
      </c>
      <c r="S112" s="95" t="s">
        <v>47</v>
      </c>
      <c r="T112" s="95">
        <v>0</v>
      </c>
      <c r="U112" s="95" t="s">
        <v>47</v>
      </c>
      <c r="V112" s="106"/>
      <c r="W112" s="112">
        <v>4</v>
      </c>
      <c r="X112" s="111">
        <v>0.16666666666666699</v>
      </c>
      <c r="Y112" s="95">
        <v>0</v>
      </c>
      <c r="Z112" s="95" t="s">
        <v>47</v>
      </c>
      <c r="AA112" s="95">
        <v>0</v>
      </c>
      <c r="AB112" s="95" t="s">
        <v>47</v>
      </c>
      <c r="AH112" s="88"/>
    </row>
    <row r="113" spans="2:34" ht="15.75" customHeight="1">
      <c r="B113" s="127">
        <v>2</v>
      </c>
      <c r="C113" s="128" t="s">
        <v>92</v>
      </c>
      <c r="D113" s="74" t="s">
        <v>91</v>
      </c>
      <c r="E113" s="129">
        <v>55.624909420000002</v>
      </c>
      <c r="F113" s="129">
        <v>37.75966562</v>
      </c>
      <c r="G113" s="127">
        <v>0</v>
      </c>
      <c r="H113" s="130">
        <v>1.1080000000000001</v>
      </c>
      <c r="I113" s="131">
        <v>1.1080000000000001</v>
      </c>
      <c r="J113" s="127">
        <v>2</v>
      </c>
      <c r="L113" s="87">
        <v>2</v>
      </c>
      <c r="M113" s="132">
        <v>2</v>
      </c>
      <c r="N113" s="132">
        <v>0</v>
      </c>
      <c r="O113" s="126"/>
      <c r="P113" s="95">
        <v>3</v>
      </c>
      <c r="Q113" s="111">
        <v>0.1875</v>
      </c>
      <c r="R113" s="95">
        <v>0</v>
      </c>
      <c r="S113" s="95" t="s">
        <v>47</v>
      </c>
      <c r="T113" s="95">
        <v>0</v>
      </c>
      <c r="U113" s="95" t="s">
        <v>47</v>
      </c>
      <c r="V113" s="106"/>
      <c r="W113" s="112">
        <v>4</v>
      </c>
      <c r="X113" s="111">
        <v>0.1875</v>
      </c>
      <c r="Y113" s="95">
        <v>0</v>
      </c>
      <c r="Z113" s="95" t="s">
        <v>47</v>
      </c>
      <c r="AA113" s="95">
        <v>0</v>
      </c>
      <c r="AB113" s="95" t="s">
        <v>47</v>
      </c>
      <c r="AH113" s="133"/>
    </row>
    <row r="114" spans="2:34" ht="15.75" customHeight="1">
      <c r="B114" s="127">
        <v>3</v>
      </c>
      <c r="C114" s="128" t="s">
        <v>93</v>
      </c>
      <c r="D114" s="74" t="s">
        <v>91</v>
      </c>
      <c r="E114" s="129">
        <v>55.632442615422597</v>
      </c>
      <c r="F114" s="129">
        <v>37.751045853311297</v>
      </c>
      <c r="G114" s="127">
        <v>0</v>
      </c>
      <c r="H114" s="130">
        <v>2.238</v>
      </c>
      <c r="I114" s="134">
        <v>1.1299999999999999</v>
      </c>
      <c r="J114" s="127">
        <v>3</v>
      </c>
      <c r="L114" s="87">
        <v>3</v>
      </c>
      <c r="M114" s="132">
        <v>3</v>
      </c>
      <c r="N114" s="132">
        <v>0</v>
      </c>
      <c r="O114" s="126"/>
      <c r="P114" s="135">
        <v>3</v>
      </c>
      <c r="Q114" s="136">
        <v>0.20833333333333334</v>
      </c>
      <c r="R114" s="95">
        <v>0</v>
      </c>
      <c r="S114" s="95" t="s">
        <v>47</v>
      </c>
      <c r="T114" s="95">
        <v>0</v>
      </c>
      <c r="U114" s="95" t="s">
        <v>47</v>
      </c>
      <c r="V114" s="122"/>
      <c r="W114" s="112">
        <v>4</v>
      </c>
      <c r="X114" s="111">
        <v>0.20833333333333334</v>
      </c>
      <c r="Y114" s="95">
        <v>0</v>
      </c>
      <c r="Z114" s="95" t="s">
        <v>47</v>
      </c>
      <c r="AA114" s="95">
        <v>0</v>
      </c>
      <c r="AB114" s="95" t="s">
        <v>47</v>
      </c>
      <c r="AH114" s="133"/>
    </row>
    <row r="115" spans="2:34" ht="15.75" customHeight="1">
      <c r="B115" s="127">
        <v>4</v>
      </c>
      <c r="C115" s="128" t="s">
        <v>94</v>
      </c>
      <c r="D115" s="74" t="s">
        <v>91</v>
      </c>
      <c r="E115" s="129">
        <v>55.634632683326103</v>
      </c>
      <c r="F115" s="129">
        <v>37.750946216370799</v>
      </c>
      <c r="G115" s="127">
        <v>0</v>
      </c>
      <c r="H115" s="130">
        <f>H114+I115</f>
        <v>2.423</v>
      </c>
      <c r="I115" s="131">
        <v>0.18500000000000005</v>
      </c>
      <c r="J115" s="127">
        <v>4</v>
      </c>
      <c r="L115" s="87">
        <v>4</v>
      </c>
      <c r="M115" s="132">
        <v>4</v>
      </c>
      <c r="N115" s="132">
        <v>0</v>
      </c>
      <c r="O115" s="126"/>
      <c r="P115" s="135">
        <v>3</v>
      </c>
      <c r="Q115" s="136">
        <v>0.22916666666666666</v>
      </c>
      <c r="R115" s="95">
        <v>0</v>
      </c>
      <c r="S115" s="95" t="s">
        <v>47</v>
      </c>
      <c r="T115" s="95">
        <v>0</v>
      </c>
      <c r="U115" s="95" t="s">
        <v>47</v>
      </c>
      <c r="V115" s="122"/>
      <c r="W115" s="112">
        <v>4</v>
      </c>
      <c r="X115" s="111">
        <v>0.22916666666666666</v>
      </c>
      <c r="Y115" s="95">
        <v>0</v>
      </c>
      <c r="Z115" s="95" t="s">
        <v>47</v>
      </c>
      <c r="AA115" s="95">
        <v>0</v>
      </c>
      <c r="AB115" s="95" t="s">
        <v>47</v>
      </c>
      <c r="AH115" s="133"/>
    </row>
    <row r="116" spans="2:34" ht="15.75" customHeight="1">
      <c r="B116" s="127">
        <v>5</v>
      </c>
      <c r="C116" s="128" t="s">
        <v>95</v>
      </c>
      <c r="D116" s="74" t="s">
        <v>96</v>
      </c>
      <c r="E116" s="129">
        <v>55.649107682125603</v>
      </c>
      <c r="F116" s="129">
        <v>37.744467855574499</v>
      </c>
      <c r="G116" s="127">
        <v>0</v>
      </c>
      <c r="H116" s="130">
        <f t="shared" ref="H116:H133" si="0">H115+I116</f>
        <v>4.26</v>
      </c>
      <c r="I116" s="131">
        <v>1.8369999999999997</v>
      </c>
      <c r="J116" s="127">
        <v>5</v>
      </c>
      <c r="L116" s="87">
        <v>5</v>
      </c>
      <c r="M116" s="132">
        <v>5</v>
      </c>
      <c r="N116" s="132">
        <v>0</v>
      </c>
      <c r="O116" s="126"/>
      <c r="P116" s="135">
        <v>3</v>
      </c>
      <c r="Q116" s="136">
        <v>0.25</v>
      </c>
      <c r="R116" s="95">
        <v>0</v>
      </c>
      <c r="S116" s="95" t="s">
        <v>47</v>
      </c>
      <c r="T116" s="95">
        <v>0</v>
      </c>
      <c r="U116" s="95" t="s">
        <v>47</v>
      </c>
      <c r="V116" s="122"/>
      <c r="W116" s="112">
        <v>4</v>
      </c>
      <c r="X116" s="111">
        <v>0.25</v>
      </c>
      <c r="Y116" s="95">
        <v>0</v>
      </c>
      <c r="Z116" s="95" t="s">
        <v>47</v>
      </c>
      <c r="AA116" s="95">
        <v>0</v>
      </c>
      <c r="AB116" s="95" t="s">
        <v>47</v>
      </c>
      <c r="AH116" s="133"/>
    </row>
    <row r="117" spans="2:34" ht="15.75" customHeight="1">
      <c r="B117" s="127">
        <v>6</v>
      </c>
      <c r="C117" s="74" t="s">
        <v>97</v>
      </c>
      <c r="D117" s="74" t="s">
        <v>96</v>
      </c>
      <c r="E117" s="129">
        <v>55.651347313464399</v>
      </c>
      <c r="F117" s="129">
        <v>37.7436478224529</v>
      </c>
      <c r="G117" s="127">
        <v>0</v>
      </c>
      <c r="H117" s="130">
        <f t="shared" si="0"/>
        <v>4.5309999999999997</v>
      </c>
      <c r="I117" s="130">
        <v>0.27099999999999991</v>
      </c>
      <c r="J117" s="127">
        <v>6</v>
      </c>
      <c r="L117" s="87">
        <v>6</v>
      </c>
      <c r="M117" s="132">
        <v>6</v>
      </c>
      <c r="N117" s="132">
        <v>0</v>
      </c>
      <c r="O117" s="126"/>
      <c r="P117" s="135">
        <v>3</v>
      </c>
      <c r="Q117" s="136">
        <v>0.27083333333333331</v>
      </c>
      <c r="R117" s="95">
        <v>1</v>
      </c>
      <c r="S117" s="95" t="s">
        <v>51</v>
      </c>
      <c r="T117" s="95">
        <v>1</v>
      </c>
      <c r="U117" s="95" t="s">
        <v>51</v>
      </c>
      <c r="V117" s="122"/>
      <c r="W117" s="112">
        <v>4</v>
      </c>
      <c r="X117" s="111">
        <v>0.27083333333333331</v>
      </c>
      <c r="Y117" s="95">
        <v>0</v>
      </c>
      <c r="Z117" s="95" t="s">
        <v>47</v>
      </c>
      <c r="AA117" s="95">
        <v>0</v>
      </c>
      <c r="AB117" s="95" t="s">
        <v>47</v>
      </c>
      <c r="AH117" s="133"/>
    </row>
    <row r="118" spans="2:34" ht="15.75" customHeight="1">
      <c r="B118" s="127">
        <v>7</v>
      </c>
      <c r="C118" s="74" t="s">
        <v>98</v>
      </c>
      <c r="D118" s="74" t="s">
        <v>99</v>
      </c>
      <c r="E118" s="129">
        <v>55.656597609968003</v>
      </c>
      <c r="F118" s="129">
        <v>37.741604970285699</v>
      </c>
      <c r="G118" s="127">
        <v>0</v>
      </c>
      <c r="H118" s="130">
        <f t="shared" si="0"/>
        <v>5.0519999999999996</v>
      </c>
      <c r="I118" s="130">
        <f>0.25+I117</f>
        <v>0.52099999999999991</v>
      </c>
      <c r="J118" s="127">
        <v>7</v>
      </c>
      <c r="L118" s="87">
        <v>7</v>
      </c>
      <c r="M118" s="132">
        <v>7</v>
      </c>
      <c r="N118" s="132">
        <v>0</v>
      </c>
      <c r="O118" s="126"/>
      <c r="P118" s="135">
        <v>3</v>
      </c>
      <c r="Q118" s="136">
        <v>0.29166666666666669</v>
      </c>
      <c r="R118" s="95">
        <v>3</v>
      </c>
      <c r="S118" s="95">
        <v>10</v>
      </c>
      <c r="T118" s="95">
        <v>3</v>
      </c>
      <c r="U118" s="95">
        <v>10</v>
      </c>
      <c r="V118" s="122"/>
      <c r="W118" s="112">
        <v>4</v>
      </c>
      <c r="X118" s="111">
        <v>0.29166666666666669</v>
      </c>
      <c r="Y118" s="95">
        <v>1</v>
      </c>
      <c r="Z118" s="95" t="s">
        <v>51</v>
      </c>
      <c r="AA118" s="95">
        <v>1</v>
      </c>
      <c r="AB118" s="95" t="s">
        <v>51</v>
      </c>
      <c r="AH118" s="133"/>
    </row>
    <row r="119" spans="2:34" ht="15.75" customHeight="1">
      <c r="B119" s="127">
        <v>8</v>
      </c>
      <c r="C119" s="128" t="s">
        <v>100</v>
      </c>
      <c r="D119" s="74" t="s">
        <v>99</v>
      </c>
      <c r="E119" s="129">
        <v>55.657523418616002</v>
      </c>
      <c r="F119" s="129">
        <v>37.745981852287002</v>
      </c>
      <c r="G119" s="127">
        <v>0</v>
      </c>
      <c r="H119" s="130">
        <f t="shared" si="0"/>
        <v>5.2779999999999996</v>
      </c>
      <c r="I119" s="130">
        <v>0.22599999999999998</v>
      </c>
      <c r="J119" s="127">
        <v>8</v>
      </c>
      <c r="L119" s="87">
        <v>8</v>
      </c>
      <c r="M119" s="132">
        <v>8</v>
      </c>
      <c r="N119" s="132">
        <v>0</v>
      </c>
      <c r="O119" s="126"/>
      <c r="P119" s="135">
        <v>3</v>
      </c>
      <c r="Q119" s="136">
        <v>0.3125</v>
      </c>
      <c r="R119" s="95">
        <v>3</v>
      </c>
      <c r="S119" s="95">
        <v>10</v>
      </c>
      <c r="T119" s="95">
        <v>3</v>
      </c>
      <c r="U119" s="95">
        <v>10</v>
      </c>
      <c r="V119" s="122"/>
      <c r="W119" s="112">
        <v>4</v>
      </c>
      <c r="X119" s="111">
        <v>0.3125</v>
      </c>
      <c r="Y119" s="95">
        <v>1</v>
      </c>
      <c r="Z119" s="95" t="s">
        <v>51</v>
      </c>
      <c r="AA119" s="95">
        <v>1</v>
      </c>
      <c r="AB119" s="95" t="s">
        <v>51</v>
      </c>
      <c r="AH119" s="133"/>
    </row>
    <row r="120" spans="2:34" ht="15.75" customHeight="1">
      <c r="B120" s="127">
        <v>9</v>
      </c>
      <c r="C120" s="128" t="s">
        <v>101</v>
      </c>
      <c r="D120" s="74" t="s">
        <v>99</v>
      </c>
      <c r="E120" s="129">
        <v>55.6597111258897</v>
      </c>
      <c r="F120" s="129">
        <v>37.751868401435502</v>
      </c>
      <c r="G120" s="127">
        <v>0</v>
      </c>
      <c r="H120" s="130">
        <f t="shared" si="0"/>
        <v>5.9470000000000001</v>
      </c>
      <c r="I120" s="131">
        <v>0.66900000000000048</v>
      </c>
      <c r="J120" s="127">
        <v>9</v>
      </c>
      <c r="L120" s="87">
        <v>9</v>
      </c>
      <c r="M120" s="132">
        <v>9</v>
      </c>
      <c r="N120" s="132">
        <v>0</v>
      </c>
      <c r="O120" s="126"/>
      <c r="P120" s="135">
        <v>3</v>
      </c>
      <c r="Q120" s="136">
        <v>0.33333333333333331</v>
      </c>
      <c r="R120" s="95">
        <v>3</v>
      </c>
      <c r="S120" s="95">
        <v>10</v>
      </c>
      <c r="T120" s="95">
        <v>3</v>
      </c>
      <c r="U120" s="95">
        <v>10</v>
      </c>
      <c r="V120" s="122"/>
      <c r="W120" s="112">
        <v>4</v>
      </c>
      <c r="X120" s="111">
        <v>0.33333333333333331</v>
      </c>
      <c r="Y120" s="95">
        <v>1</v>
      </c>
      <c r="Z120" s="95" t="s">
        <v>51</v>
      </c>
      <c r="AA120" s="95">
        <v>1</v>
      </c>
      <c r="AB120" s="95" t="s">
        <v>51</v>
      </c>
      <c r="AH120" s="133"/>
    </row>
    <row r="121" spans="2:34" ht="15.75" customHeight="1">
      <c r="B121" s="127">
        <v>10</v>
      </c>
      <c r="C121" s="128" t="s">
        <v>102</v>
      </c>
      <c r="D121" s="74" t="s">
        <v>99</v>
      </c>
      <c r="E121" s="129">
        <v>55.660503653230997</v>
      </c>
      <c r="F121" s="129">
        <v>37.758870047770799</v>
      </c>
      <c r="G121" s="127">
        <v>0</v>
      </c>
      <c r="H121" s="130">
        <f t="shared" si="0"/>
        <v>6.4560000000000004</v>
      </c>
      <c r="I121" s="131">
        <v>0.50900000000000034</v>
      </c>
      <c r="J121" s="127">
        <v>10</v>
      </c>
      <c r="L121" s="87">
        <v>10</v>
      </c>
      <c r="M121" s="132">
        <v>10</v>
      </c>
      <c r="N121" s="132">
        <v>0</v>
      </c>
      <c r="O121" s="126"/>
      <c r="P121" s="135">
        <v>3</v>
      </c>
      <c r="Q121" s="136">
        <v>0.35416666666666669</v>
      </c>
      <c r="R121" s="95">
        <v>3</v>
      </c>
      <c r="S121" s="95">
        <v>10</v>
      </c>
      <c r="T121" s="95">
        <v>3</v>
      </c>
      <c r="U121" s="95">
        <v>10</v>
      </c>
      <c r="V121" s="122"/>
      <c r="W121" s="112">
        <v>4</v>
      </c>
      <c r="X121" s="111">
        <v>0.35416666666666669</v>
      </c>
      <c r="Y121" s="95">
        <v>1</v>
      </c>
      <c r="Z121" s="95" t="s">
        <v>51</v>
      </c>
      <c r="AA121" s="95">
        <v>1</v>
      </c>
      <c r="AB121" s="95" t="s">
        <v>51</v>
      </c>
      <c r="AH121" s="133"/>
    </row>
    <row r="122" spans="2:34" ht="15.75" customHeight="1">
      <c r="B122" s="127">
        <v>11</v>
      </c>
      <c r="C122" s="128" t="s">
        <v>103</v>
      </c>
      <c r="D122" s="74" t="s">
        <v>99</v>
      </c>
      <c r="E122" s="129">
        <v>55.662704869319001</v>
      </c>
      <c r="F122" s="129">
        <v>37.759610294349002</v>
      </c>
      <c r="G122" s="127">
        <v>0</v>
      </c>
      <c r="H122" s="130">
        <f t="shared" si="0"/>
        <v>6.7490000000000006</v>
      </c>
      <c r="I122" s="131">
        <v>0.29300000000000015</v>
      </c>
      <c r="J122" s="127">
        <v>11</v>
      </c>
      <c r="L122" s="87">
        <v>11</v>
      </c>
      <c r="M122" s="132">
        <v>11</v>
      </c>
      <c r="N122" s="132">
        <v>0</v>
      </c>
      <c r="O122" s="126"/>
      <c r="P122" s="135">
        <v>3</v>
      </c>
      <c r="Q122" s="136">
        <v>0.375</v>
      </c>
      <c r="R122" s="95">
        <v>3</v>
      </c>
      <c r="S122" s="95">
        <v>10</v>
      </c>
      <c r="T122" s="95">
        <v>3</v>
      </c>
      <c r="U122" s="95">
        <v>10</v>
      </c>
      <c r="V122" s="122"/>
      <c r="W122" s="112">
        <v>4</v>
      </c>
      <c r="X122" s="111">
        <v>0.375</v>
      </c>
      <c r="Y122" s="95">
        <v>1</v>
      </c>
      <c r="Z122" s="95" t="s">
        <v>51</v>
      </c>
      <c r="AA122" s="95">
        <v>1</v>
      </c>
      <c r="AB122" s="95" t="s">
        <v>51</v>
      </c>
      <c r="AH122" s="133"/>
    </row>
    <row r="123" spans="2:34" ht="15.75" customHeight="1">
      <c r="B123" s="127">
        <v>12</v>
      </c>
      <c r="C123" s="128" t="s">
        <v>104</v>
      </c>
      <c r="D123" s="74" t="s">
        <v>99</v>
      </c>
      <c r="E123" s="129">
        <v>55.664128160674402</v>
      </c>
      <c r="F123" s="129">
        <v>37.763398363836103</v>
      </c>
      <c r="G123" s="127">
        <v>0</v>
      </c>
      <c r="H123" s="130">
        <f t="shared" si="0"/>
        <v>7.0290000000000008</v>
      </c>
      <c r="I123" s="131">
        <v>0.28000000000000025</v>
      </c>
      <c r="J123" s="127">
        <v>12</v>
      </c>
      <c r="L123" s="87">
        <v>12</v>
      </c>
      <c r="M123" s="132">
        <v>12</v>
      </c>
      <c r="N123" s="132">
        <v>0</v>
      </c>
      <c r="O123" s="126"/>
      <c r="P123" s="135">
        <v>3</v>
      </c>
      <c r="Q123" s="136">
        <v>0.39583333333333331</v>
      </c>
      <c r="R123" s="95">
        <v>2</v>
      </c>
      <c r="S123" s="95" t="s">
        <v>53</v>
      </c>
      <c r="T123" s="95">
        <v>2</v>
      </c>
      <c r="U123" s="95" t="s">
        <v>53</v>
      </c>
      <c r="V123" s="122"/>
      <c r="W123" s="112">
        <v>4</v>
      </c>
      <c r="X123" s="111">
        <v>0.39583333333333331</v>
      </c>
      <c r="Y123" s="95">
        <v>1</v>
      </c>
      <c r="Z123" s="95" t="s">
        <v>51</v>
      </c>
      <c r="AA123" s="95">
        <v>1</v>
      </c>
      <c r="AB123" s="95" t="s">
        <v>51</v>
      </c>
      <c r="AH123" s="133"/>
    </row>
    <row r="124" spans="2:34" ht="15.75" customHeight="1">
      <c r="B124" s="127">
        <v>13</v>
      </c>
      <c r="C124" s="128" t="s">
        <v>105</v>
      </c>
      <c r="D124" s="74" t="s">
        <v>99</v>
      </c>
      <c r="E124" s="129">
        <v>55.666622387279602</v>
      </c>
      <c r="F124" s="129">
        <v>37.769483697547102</v>
      </c>
      <c r="G124" s="127">
        <v>0</v>
      </c>
      <c r="H124" s="130">
        <f t="shared" si="0"/>
        <v>7.7330000000000005</v>
      </c>
      <c r="I124" s="131">
        <v>0.70399999999999974</v>
      </c>
      <c r="J124" s="127">
        <v>13</v>
      </c>
      <c r="L124" s="87">
        <v>13</v>
      </c>
      <c r="M124" s="132">
        <v>13</v>
      </c>
      <c r="N124" s="132">
        <v>0</v>
      </c>
      <c r="O124" s="126"/>
      <c r="P124" s="135">
        <v>3</v>
      </c>
      <c r="Q124" s="136">
        <v>0.41666666666666669</v>
      </c>
      <c r="R124" s="95">
        <v>1</v>
      </c>
      <c r="S124" s="95" t="s">
        <v>53</v>
      </c>
      <c r="T124" s="95">
        <v>1</v>
      </c>
      <c r="U124" s="95" t="s">
        <v>53</v>
      </c>
      <c r="V124" s="122"/>
      <c r="W124" s="112">
        <v>4</v>
      </c>
      <c r="X124" s="111">
        <v>0.41666666666666669</v>
      </c>
      <c r="Y124" s="95">
        <v>2</v>
      </c>
      <c r="Z124" s="95" t="s">
        <v>88</v>
      </c>
      <c r="AA124" s="95">
        <v>2</v>
      </c>
      <c r="AB124" s="95" t="s">
        <v>88</v>
      </c>
      <c r="AH124" s="133"/>
    </row>
    <row r="125" spans="2:34" ht="15.75" customHeight="1">
      <c r="B125" s="127">
        <v>14</v>
      </c>
      <c r="C125" s="128" t="s">
        <v>106</v>
      </c>
      <c r="D125" s="74" t="s">
        <v>107</v>
      </c>
      <c r="E125" s="129">
        <v>55.667126001007603</v>
      </c>
      <c r="F125" s="129">
        <v>37.774438028575403</v>
      </c>
      <c r="G125" s="127">
        <v>0</v>
      </c>
      <c r="H125" s="130">
        <f t="shared" si="0"/>
        <v>8.06</v>
      </c>
      <c r="I125" s="131">
        <v>0.32699999999999996</v>
      </c>
      <c r="J125" s="127">
        <v>14</v>
      </c>
      <c r="L125" s="87">
        <v>14</v>
      </c>
      <c r="M125" s="132">
        <v>14</v>
      </c>
      <c r="N125" s="132">
        <v>0</v>
      </c>
      <c r="O125" s="126"/>
      <c r="P125" s="135">
        <v>3</v>
      </c>
      <c r="Q125" s="136">
        <v>0.4375</v>
      </c>
      <c r="R125" s="95">
        <v>2</v>
      </c>
      <c r="S125" s="95" t="s">
        <v>53</v>
      </c>
      <c r="T125" s="95">
        <v>2</v>
      </c>
      <c r="U125" s="95" t="s">
        <v>53</v>
      </c>
      <c r="V125" s="122"/>
      <c r="W125" s="112">
        <v>4</v>
      </c>
      <c r="X125" s="111">
        <v>0.4375</v>
      </c>
      <c r="Y125" s="95">
        <v>2</v>
      </c>
      <c r="Z125" s="95" t="s">
        <v>88</v>
      </c>
      <c r="AA125" s="95">
        <v>2</v>
      </c>
      <c r="AB125" s="95" t="s">
        <v>88</v>
      </c>
      <c r="AH125" s="133"/>
    </row>
    <row r="126" spans="2:34" ht="15.75" customHeight="1">
      <c r="B126" s="127">
        <v>15</v>
      </c>
      <c r="C126" s="128" t="s">
        <v>108</v>
      </c>
      <c r="D126" s="74" t="s">
        <v>107</v>
      </c>
      <c r="E126" s="129">
        <v>55.665544853796703</v>
      </c>
      <c r="F126" s="129">
        <v>37.778321561670303</v>
      </c>
      <c r="G126" s="127">
        <v>0</v>
      </c>
      <c r="H126" s="130">
        <f t="shared" si="0"/>
        <v>8.3580000000000005</v>
      </c>
      <c r="I126" s="131">
        <v>0.29799999999999915</v>
      </c>
      <c r="J126" s="127">
        <v>15</v>
      </c>
      <c r="L126" s="87">
        <v>15</v>
      </c>
      <c r="M126" s="132">
        <v>15</v>
      </c>
      <c r="N126" s="132">
        <v>0</v>
      </c>
      <c r="O126" s="126"/>
      <c r="P126" s="135">
        <v>3</v>
      </c>
      <c r="Q126" s="136">
        <v>0.45833333333333298</v>
      </c>
      <c r="R126" s="95">
        <v>1</v>
      </c>
      <c r="S126" s="95" t="s">
        <v>53</v>
      </c>
      <c r="T126" s="95">
        <v>1</v>
      </c>
      <c r="U126" s="95" t="s">
        <v>53</v>
      </c>
      <c r="V126" s="122"/>
      <c r="W126" s="112">
        <v>4</v>
      </c>
      <c r="X126" s="111">
        <v>0.45833333333333298</v>
      </c>
      <c r="Y126" s="95">
        <v>1</v>
      </c>
      <c r="Z126" s="95" t="s">
        <v>88</v>
      </c>
      <c r="AA126" s="95">
        <v>1</v>
      </c>
      <c r="AB126" s="95" t="s">
        <v>88</v>
      </c>
      <c r="AH126" s="133"/>
    </row>
    <row r="127" spans="2:34" ht="15.75" customHeight="1">
      <c r="B127" s="127">
        <v>16</v>
      </c>
      <c r="C127" s="128" t="s">
        <v>109</v>
      </c>
      <c r="D127" s="74" t="s">
        <v>110</v>
      </c>
      <c r="E127" s="129">
        <v>55.663856427339397</v>
      </c>
      <c r="F127" s="129">
        <v>37.783141945173398</v>
      </c>
      <c r="G127" s="127">
        <v>0</v>
      </c>
      <c r="H127" s="130">
        <f t="shared" si="0"/>
        <v>8.7279999999999998</v>
      </c>
      <c r="I127" s="131">
        <v>0.36999999999999922</v>
      </c>
      <c r="J127" s="127">
        <v>16</v>
      </c>
      <c r="L127" s="87">
        <v>16</v>
      </c>
      <c r="M127" s="132">
        <v>16</v>
      </c>
      <c r="N127" s="132">
        <v>0</v>
      </c>
      <c r="O127" s="126"/>
      <c r="P127" s="135">
        <v>3</v>
      </c>
      <c r="Q127" s="136">
        <v>0.47916666666666702</v>
      </c>
      <c r="R127" s="95">
        <v>2</v>
      </c>
      <c r="S127" s="95" t="s">
        <v>53</v>
      </c>
      <c r="T127" s="95">
        <v>2</v>
      </c>
      <c r="U127" s="95" t="s">
        <v>53</v>
      </c>
      <c r="V127" s="122"/>
      <c r="W127" s="112">
        <v>4</v>
      </c>
      <c r="X127" s="111">
        <v>0.47916666666666702</v>
      </c>
      <c r="Y127" s="95">
        <v>2</v>
      </c>
      <c r="Z127" s="95" t="s">
        <v>88</v>
      </c>
      <c r="AA127" s="95">
        <v>2</v>
      </c>
      <c r="AB127" s="95" t="s">
        <v>88</v>
      </c>
      <c r="AH127" s="133"/>
    </row>
    <row r="128" spans="2:34" ht="15.75" customHeight="1">
      <c r="B128" s="127">
        <v>17</v>
      </c>
      <c r="C128" s="128" t="s">
        <v>111</v>
      </c>
      <c r="D128" s="74" t="s">
        <v>110</v>
      </c>
      <c r="E128" s="129">
        <v>55.665379922701803</v>
      </c>
      <c r="F128" s="129">
        <v>37.786987698191197</v>
      </c>
      <c r="G128" s="127">
        <v>0</v>
      </c>
      <c r="H128" s="130">
        <f t="shared" si="0"/>
        <v>9.234</v>
      </c>
      <c r="I128" s="131">
        <v>0.50600000000000023</v>
      </c>
      <c r="J128" s="127">
        <v>17</v>
      </c>
      <c r="L128" s="87">
        <v>17</v>
      </c>
      <c r="M128" s="132">
        <v>17</v>
      </c>
      <c r="N128" s="132">
        <v>0</v>
      </c>
      <c r="O128" s="126"/>
      <c r="P128" s="135">
        <v>3</v>
      </c>
      <c r="Q128" s="136">
        <v>0.5</v>
      </c>
      <c r="R128" s="95">
        <v>1</v>
      </c>
      <c r="S128" s="95" t="s">
        <v>53</v>
      </c>
      <c r="T128" s="95">
        <v>1</v>
      </c>
      <c r="U128" s="95" t="s">
        <v>53</v>
      </c>
      <c r="V128" s="122"/>
      <c r="W128" s="112">
        <v>4</v>
      </c>
      <c r="X128" s="111">
        <v>0.5</v>
      </c>
      <c r="Y128" s="95">
        <v>2</v>
      </c>
      <c r="Z128" s="95" t="s">
        <v>88</v>
      </c>
      <c r="AA128" s="95">
        <v>2</v>
      </c>
      <c r="AB128" s="95" t="s">
        <v>88</v>
      </c>
      <c r="AH128" s="133"/>
    </row>
    <row r="129" spans="2:34" ht="15.75" customHeight="1">
      <c r="B129" s="127">
        <v>18</v>
      </c>
      <c r="C129" s="128" t="s">
        <v>112</v>
      </c>
      <c r="D129" s="74" t="s">
        <v>110</v>
      </c>
      <c r="E129" s="129">
        <v>55.666861474499299</v>
      </c>
      <c r="F129" s="129">
        <v>37.790539040195902</v>
      </c>
      <c r="G129" s="127">
        <v>0</v>
      </c>
      <c r="H129" s="130">
        <f t="shared" si="0"/>
        <v>9.4770000000000003</v>
      </c>
      <c r="I129" s="131">
        <v>0.24300000000000033</v>
      </c>
      <c r="J129" s="127">
        <v>18</v>
      </c>
      <c r="L129" s="87">
        <v>18</v>
      </c>
      <c r="M129" s="132">
        <v>18</v>
      </c>
      <c r="N129" s="132">
        <v>0</v>
      </c>
      <c r="O129" s="126"/>
      <c r="P129" s="135">
        <v>3</v>
      </c>
      <c r="Q129" s="136">
        <v>0.52083333333333337</v>
      </c>
      <c r="R129" s="95">
        <v>2</v>
      </c>
      <c r="S129" s="95" t="s">
        <v>53</v>
      </c>
      <c r="T129" s="95">
        <v>2</v>
      </c>
      <c r="U129" s="95" t="s">
        <v>53</v>
      </c>
      <c r="V129" s="122"/>
      <c r="W129" s="112">
        <v>4</v>
      </c>
      <c r="X129" s="111">
        <v>0.52083333333333337</v>
      </c>
      <c r="Y129" s="95">
        <v>2</v>
      </c>
      <c r="Z129" s="95" t="s">
        <v>88</v>
      </c>
      <c r="AA129" s="95">
        <v>2</v>
      </c>
      <c r="AB129" s="95" t="s">
        <v>88</v>
      </c>
      <c r="AH129" s="133"/>
    </row>
    <row r="130" spans="2:34" ht="15.75" customHeight="1">
      <c r="B130" s="127">
        <v>19</v>
      </c>
      <c r="C130" s="128" t="s">
        <v>113</v>
      </c>
      <c r="D130" s="74" t="s">
        <v>110</v>
      </c>
      <c r="E130" s="129">
        <v>55.6696015205317</v>
      </c>
      <c r="F130" s="129">
        <v>37.793079218443502</v>
      </c>
      <c r="G130" s="127">
        <v>0</v>
      </c>
      <c r="H130" s="130">
        <f t="shared" si="0"/>
        <v>9.6650000000000009</v>
      </c>
      <c r="I130" s="131">
        <v>0.18800000000000061</v>
      </c>
      <c r="J130" s="127">
        <v>19</v>
      </c>
      <c r="L130" s="87">
        <v>19</v>
      </c>
      <c r="M130" s="132">
        <v>999</v>
      </c>
      <c r="N130" s="132">
        <v>0</v>
      </c>
      <c r="O130" s="126" t="s">
        <v>79</v>
      </c>
      <c r="P130" s="135">
        <v>3</v>
      </c>
      <c r="Q130" s="136">
        <v>0.54166666666666663</v>
      </c>
      <c r="R130" s="95">
        <v>1</v>
      </c>
      <c r="S130" s="95" t="s">
        <v>53</v>
      </c>
      <c r="T130" s="95">
        <v>1</v>
      </c>
      <c r="U130" s="95" t="s">
        <v>53</v>
      </c>
      <c r="V130" s="122"/>
      <c r="W130" s="112">
        <v>4</v>
      </c>
      <c r="X130" s="111">
        <v>0.54166666666666663</v>
      </c>
      <c r="Y130" s="95">
        <v>2</v>
      </c>
      <c r="Z130" s="95" t="s">
        <v>88</v>
      </c>
      <c r="AA130" s="95">
        <v>2</v>
      </c>
      <c r="AB130" s="95" t="s">
        <v>88</v>
      </c>
      <c r="AH130" s="133"/>
    </row>
    <row r="131" spans="2:34" ht="15.75" customHeight="1">
      <c r="B131" s="127">
        <v>20</v>
      </c>
      <c r="C131" s="128" t="s">
        <v>114</v>
      </c>
      <c r="D131" s="74" t="s">
        <v>110</v>
      </c>
      <c r="E131" s="129">
        <v>55.671624495465998</v>
      </c>
      <c r="F131" s="129">
        <v>37.794847759355299</v>
      </c>
      <c r="G131" s="127">
        <v>0</v>
      </c>
      <c r="H131" s="130">
        <f t="shared" si="0"/>
        <v>9.8450000000000006</v>
      </c>
      <c r="I131" s="131">
        <v>0.17999999999999972</v>
      </c>
      <c r="J131" s="127">
        <v>20</v>
      </c>
      <c r="L131" s="87">
        <v>20</v>
      </c>
      <c r="M131" s="132">
        <v>0</v>
      </c>
      <c r="N131" s="132">
        <v>1</v>
      </c>
      <c r="O131" s="126"/>
      <c r="P131" s="135">
        <v>3</v>
      </c>
      <c r="Q131" s="136">
        <v>0.5625</v>
      </c>
      <c r="R131" s="95">
        <v>2</v>
      </c>
      <c r="S131" s="95" t="s">
        <v>53</v>
      </c>
      <c r="T131" s="95">
        <v>2</v>
      </c>
      <c r="U131" s="95" t="s">
        <v>53</v>
      </c>
      <c r="V131" s="122"/>
      <c r="W131" s="112">
        <v>4</v>
      </c>
      <c r="X131" s="111">
        <v>0.5625</v>
      </c>
      <c r="Y131" s="95">
        <v>1</v>
      </c>
      <c r="Z131" s="95" t="s">
        <v>88</v>
      </c>
      <c r="AA131" s="95">
        <v>1</v>
      </c>
      <c r="AB131" s="95" t="s">
        <v>88</v>
      </c>
      <c r="AH131" s="133"/>
    </row>
    <row r="132" spans="2:34" ht="15.75" customHeight="1">
      <c r="B132" s="127">
        <v>21</v>
      </c>
      <c r="C132" s="128" t="s">
        <v>115</v>
      </c>
      <c r="D132" s="74" t="s">
        <v>110</v>
      </c>
      <c r="E132" s="129">
        <v>55.673901470635798</v>
      </c>
      <c r="F132" s="129">
        <v>37.795297009074403</v>
      </c>
      <c r="G132" s="127">
        <v>0</v>
      </c>
      <c r="H132" s="130">
        <f t="shared" si="0"/>
        <v>10.093</v>
      </c>
      <c r="I132" s="131">
        <v>0.24799999999999933</v>
      </c>
      <c r="J132" s="127">
        <v>21</v>
      </c>
      <c r="L132" s="87">
        <v>21</v>
      </c>
      <c r="M132" s="132">
        <v>0</v>
      </c>
      <c r="N132" s="132">
        <v>2</v>
      </c>
      <c r="O132" s="126"/>
      <c r="P132" s="135">
        <v>3</v>
      </c>
      <c r="Q132" s="136">
        <v>0.58333333333333337</v>
      </c>
      <c r="R132" s="95">
        <v>1</v>
      </c>
      <c r="S132" s="95" t="s">
        <v>53</v>
      </c>
      <c r="T132" s="95">
        <v>1</v>
      </c>
      <c r="U132" s="95" t="s">
        <v>53</v>
      </c>
      <c r="V132" s="122"/>
      <c r="W132" s="112">
        <v>4</v>
      </c>
      <c r="X132" s="111">
        <v>0.58333333333333337</v>
      </c>
      <c r="Y132" s="95">
        <v>2</v>
      </c>
      <c r="Z132" s="95" t="s">
        <v>88</v>
      </c>
      <c r="AA132" s="95">
        <v>2</v>
      </c>
      <c r="AB132" s="95" t="s">
        <v>88</v>
      </c>
      <c r="AH132" s="133"/>
    </row>
    <row r="133" spans="2:34" ht="15.75" customHeight="1">
      <c r="B133" s="127">
        <v>21</v>
      </c>
      <c r="C133" s="128" t="s">
        <v>24</v>
      </c>
      <c r="D133" s="74" t="s">
        <v>79</v>
      </c>
      <c r="E133" s="129" t="s">
        <v>79</v>
      </c>
      <c r="F133" s="129" t="s">
        <v>79</v>
      </c>
      <c r="G133" s="127">
        <v>0</v>
      </c>
      <c r="H133" s="130">
        <f t="shared" si="0"/>
        <v>10.243</v>
      </c>
      <c r="I133" s="131">
        <v>0.15000000000000036</v>
      </c>
      <c r="J133" s="127" t="s">
        <v>79</v>
      </c>
      <c r="L133" s="87">
        <v>22</v>
      </c>
      <c r="M133" s="132">
        <v>0</v>
      </c>
      <c r="N133" s="132">
        <v>3</v>
      </c>
      <c r="O133" s="126"/>
      <c r="P133" s="135">
        <v>3</v>
      </c>
      <c r="Q133" s="136">
        <v>0.60416666666666663</v>
      </c>
      <c r="R133" s="95">
        <v>2</v>
      </c>
      <c r="S133" s="95" t="s">
        <v>53</v>
      </c>
      <c r="T133" s="95">
        <v>2</v>
      </c>
      <c r="U133" s="95" t="s">
        <v>53</v>
      </c>
      <c r="V133" s="122"/>
      <c r="W133" s="112">
        <v>4</v>
      </c>
      <c r="X133" s="111">
        <v>0.60416666666666663</v>
      </c>
      <c r="Y133" s="95">
        <v>2</v>
      </c>
      <c r="Z133" s="95" t="s">
        <v>88</v>
      </c>
      <c r="AA133" s="95">
        <v>2</v>
      </c>
      <c r="AB133" s="95" t="s">
        <v>88</v>
      </c>
      <c r="AH133" s="133"/>
    </row>
    <row r="134" spans="2:34" ht="15.75" customHeight="1">
      <c r="B134" s="127">
        <v>22</v>
      </c>
      <c r="C134" s="128" t="s">
        <v>115</v>
      </c>
      <c r="D134" s="74" t="s">
        <v>110</v>
      </c>
      <c r="E134" s="129">
        <v>55.672939217539202</v>
      </c>
      <c r="F134" s="129">
        <v>37.7951280918954</v>
      </c>
      <c r="G134" s="127">
        <v>1</v>
      </c>
      <c r="H134" s="130">
        <v>0</v>
      </c>
      <c r="I134" s="131" t="s">
        <v>18</v>
      </c>
      <c r="J134" s="127">
        <v>1</v>
      </c>
      <c r="L134" s="87">
        <v>23</v>
      </c>
      <c r="M134" s="132">
        <v>0</v>
      </c>
      <c r="N134" s="132">
        <v>4</v>
      </c>
      <c r="O134" s="126"/>
      <c r="P134" s="135">
        <v>3</v>
      </c>
      <c r="Q134" s="136">
        <v>0.625</v>
      </c>
      <c r="R134" s="95">
        <v>1</v>
      </c>
      <c r="S134" s="95" t="s">
        <v>53</v>
      </c>
      <c r="T134" s="95">
        <v>1</v>
      </c>
      <c r="U134" s="95" t="s">
        <v>53</v>
      </c>
      <c r="V134" s="122"/>
      <c r="W134" s="112">
        <v>4</v>
      </c>
      <c r="X134" s="111">
        <v>0.625</v>
      </c>
      <c r="Y134" s="95">
        <v>2</v>
      </c>
      <c r="Z134" s="95" t="s">
        <v>88</v>
      </c>
      <c r="AA134" s="95">
        <v>2</v>
      </c>
      <c r="AB134" s="95" t="s">
        <v>88</v>
      </c>
      <c r="AH134" s="133"/>
    </row>
    <row r="135" spans="2:34" ht="15.75" customHeight="1">
      <c r="B135" s="127">
        <v>23</v>
      </c>
      <c r="C135" s="128" t="s">
        <v>114</v>
      </c>
      <c r="D135" s="74" t="s">
        <v>110</v>
      </c>
      <c r="E135" s="129">
        <v>55.671558871995003</v>
      </c>
      <c r="F135" s="129">
        <v>37.794227087096601</v>
      </c>
      <c r="G135" s="127">
        <v>1</v>
      </c>
      <c r="H135" s="130">
        <v>0.18099999999999999</v>
      </c>
      <c r="I135" s="131">
        <v>0.18099999999999999</v>
      </c>
      <c r="J135" s="127">
        <v>2</v>
      </c>
      <c r="L135" s="87">
        <v>24</v>
      </c>
      <c r="M135" s="132">
        <v>0</v>
      </c>
      <c r="N135" s="132">
        <v>5</v>
      </c>
      <c r="O135" s="126"/>
      <c r="P135" s="135">
        <v>3</v>
      </c>
      <c r="Q135" s="136">
        <v>0.64583333333333337</v>
      </c>
      <c r="R135" s="95">
        <v>2</v>
      </c>
      <c r="S135" s="95" t="s">
        <v>55</v>
      </c>
      <c r="T135" s="95">
        <v>2</v>
      </c>
      <c r="U135" s="95" t="s">
        <v>55</v>
      </c>
      <c r="V135" s="122"/>
      <c r="W135" s="112">
        <v>4</v>
      </c>
      <c r="X135" s="111">
        <v>0.64583333333333337</v>
      </c>
      <c r="Y135" s="95">
        <v>2</v>
      </c>
      <c r="Z135" s="95" t="s">
        <v>88</v>
      </c>
      <c r="AA135" s="95">
        <v>2</v>
      </c>
      <c r="AB135" s="95" t="s">
        <v>88</v>
      </c>
      <c r="AH135" s="133"/>
    </row>
    <row r="136" spans="2:34" ht="15.75" customHeight="1">
      <c r="B136" s="127">
        <v>24</v>
      </c>
      <c r="C136" s="128" t="s">
        <v>113</v>
      </c>
      <c r="D136" s="74" t="s">
        <v>110</v>
      </c>
      <c r="E136" s="129">
        <v>55.668939596971803</v>
      </c>
      <c r="F136" s="129">
        <v>37.791950039963901</v>
      </c>
      <c r="G136" s="127">
        <v>1</v>
      </c>
      <c r="H136" s="130">
        <v>0.38600000000000001</v>
      </c>
      <c r="I136" s="131">
        <v>0.20500000000000002</v>
      </c>
      <c r="J136" s="127">
        <v>3</v>
      </c>
      <c r="L136" s="87">
        <v>25</v>
      </c>
      <c r="M136" s="132">
        <v>0</v>
      </c>
      <c r="N136" s="132">
        <v>6</v>
      </c>
      <c r="O136" s="126"/>
      <c r="P136" s="135">
        <v>3</v>
      </c>
      <c r="Q136" s="136">
        <v>0.66666666666666663</v>
      </c>
      <c r="R136" s="95">
        <v>2</v>
      </c>
      <c r="S136" s="95" t="s">
        <v>55</v>
      </c>
      <c r="T136" s="95">
        <v>2</v>
      </c>
      <c r="U136" s="95" t="s">
        <v>55</v>
      </c>
      <c r="V136" s="122"/>
      <c r="W136" s="112">
        <v>4</v>
      </c>
      <c r="X136" s="111">
        <v>0.66666666666666663</v>
      </c>
      <c r="Y136" s="95">
        <v>1</v>
      </c>
      <c r="Z136" s="95" t="s">
        <v>88</v>
      </c>
      <c r="AA136" s="95">
        <v>1</v>
      </c>
      <c r="AB136" s="95" t="s">
        <v>88</v>
      </c>
      <c r="AH136" s="133"/>
    </row>
    <row r="137" spans="2:34" ht="15.75" customHeight="1">
      <c r="B137" s="127">
        <v>25</v>
      </c>
      <c r="C137" s="128" t="s">
        <v>112</v>
      </c>
      <c r="D137" s="74" t="s">
        <v>110</v>
      </c>
      <c r="E137" s="129">
        <v>55.666710209467297</v>
      </c>
      <c r="F137" s="129">
        <v>37.7896463341905</v>
      </c>
      <c r="G137" s="127">
        <v>1</v>
      </c>
      <c r="H137" s="130">
        <v>0.59299999999999997</v>
      </c>
      <c r="I137" s="131">
        <v>0.20699999999999996</v>
      </c>
      <c r="J137" s="127">
        <v>4</v>
      </c>
      <c r="L137" s="87">
        <v>26</v>
      </c>
      <c r="M137" s="132">
        <v>0</v>
      </c>
      <c r="N137" s="132">
        <v>7</v>
      </c>
      <c r="O137" s="126"/>
      <c r="P137" s="135">
        <v>3</v>
      </c>
      <c r="Q137" s="136">
        <v>0.6875</v>
      </c>
      <c r="R137" s="95">
        <v>2</v>
      </c>
      <c r="S137" s="95" t="s">
        <v>89</v>
      </c>
      <c r="T137" s="95">
        <v>2</v>
      </c>
      <c r="U137" s="95" t="s">
        <v>89</v>
      </c>
      <c r="V137" s="122"/>
      <c r="W137" s="112">
        <v>4</v>
      </c>
      <c r="X137" s="111">
        <v>0.6875</v>
      </c>
      <c r="Y137" s="95">
        <v>2</v>
      </c>
      <c r="Z137" s="95" t="s">
        <v>88</v>
      </c>
      <c r="AA137" s="95">
        <v>2</v>
      </c>
      <c r="AB137" s="95" t="s">
        <v>88</v>
      </c>
      <c r="AH137" s="133"/>
    </row>
    <row r="138" spans="2:34" ht="15.75" customHeight="1">
      <c r="B138" s="127">
        <v>26</v>
      </c>
      <c r="C138" s="128" t="s">
        <v>111</v>
      </c>
      <c r="D138" s="74" t="s">
        <v>110</v>
      </c>
      <c r="E138" s="129">
        <v>55.665012095111599</v>
      </c>
      <c r="F138" s="129">
        <v>37.784995179272798</v>
      </c>
      <c r="G138" s="127">
        <v>1</v>
      </c>
      <c r="H138" s="130">
        <v>0.8839999999999999</v>
      </c>
      <c r="I138" s="131">
        <v>0.29099999999999993</v>
      </c>
      <c r="J138" s="127">
        <v>5</v>
      </c>
      <c r="L138" s="87">
        <v>27</v>
      </c>
      <c r="M138" s="132">
        <v>0</v>
      </c>
      <c r="N138" s="132">
        <v>8</v>
      </c>
      <c r="O138" s="126"/>
      <c r="P138" s="135">
        <v>3</v>
      </c>
      <c r="Q138" s="136">
        <v>0.70833333333333337</v>
      </c>
      <c r="R138" s="95">
        <v>3</v>
      </c>
      <c r="S138" s="95" t="s">
        <v>89</v>
      </c>
      <c r="T138" s="95">
        <v>3</v>
      </c>
      <c r="U138" s="95" t="s">
        <v>89</v>
      </c>
      <c r="V138" s="122"/>
      <c r="W138" s="112">
        <v>4</v>
      </c>
      <c r="X138" s="111">
        <v>0.70833333333333337</v>
      </c>
      <c r="Y138" s="95">
        <v>2</v>
      </c>
      <c r="Z138" s="95" t="s">
        <v>88</v>
      </c>
      <c r="AA138" s="95">
        <v>2</v>
      </c>
      <c r="AB138" s="95" t="s">
        <v>88</v>
      </c>
      <c r="AH138" s="133"/>
    </row>
    <row r="139" spans="2:34" ht="15.75" customHeight="1">
      <c r="B139" s="127">
        <v>27</v>
      </c>
      <c r="C139" s="128" t="s">
        <v>109</v>
      </c>
      <c r="D139" s="74" t="s">
        <v>107</v>
      </c>
      <c r="E139" s="129">
        <v>55.6641457724674</v>
      </c>
      <c r="F139" s="129">
        <v>37.781414354980598</v>
      </c>
      <c r="G139" s="127">
        <v>1</v>
      </c>
      <c r="H139" s="130">
        <v>1.5179999999999998</v>
      </c>
      <c r="I139" s="131">
        <v>0.6339999999999999</v>
      </c>
      <c r="J139" s="127">
        <v>6</v>
      </c>
      <c r="L139" s="87">
        <v>28</v>
      </c>
      <c r="M139" s="132">
        <v>0</v>
      </c>
      <c r="N139" s="132">
        <v>9</v>
      </c>
      <c r="O139" s="126"/>
      <c r="P139" s="135">
        <v>3</v>
      </c>
      <c r="Q139" s="136">
        <v>0.72916666666666663</v>
      </c>
      <c r="R139" s="95">
        <v>2</v>
      </c>
      <c r="S139" s="95" t="s">
        <v>89</v>
      </c>
      <c r="T139" s="95">
        <v>2</v>
      </c>
      <c r="U139" s="95" t="s">
        <v>89</v>
      </c>
      <c r="V139" s="122"/>
      <c r="W139" s="112">
        <v>4</v>
      </c>
      <c r="X139" s="111">
        <v>0.72916666666666663</v>
      </c>
      <c r="Y139" s="95">
        <v>2</v>
      </c>
      <c r="Z139" s="95" t="s">
        <v>88</v>
      </c>
      <c r="AA139" s="95">
        <v>2</v>
      </c>
      <c r="AB139" s="95" t="s">
        <v>88</v>
      </c>
      <c r="AH139" s="133"/>
    </row>
    <row r="140" spans="2:34" ht="15.75" customHeight="1">
      <c r="B140" s="127">
        <v>28</v>
      </c>
      <c r="C140" s="128" t="s">
        <v>108</v>
      </c>
      <c r="D140" s="74" t="s">
        <v>107</v>
      </c>
      <c r="E140" s="129">
        <v>55.666373388659402</v>
      </c>
      <c r="F140" s="129">
        <v>37.777237354598199</v>
      </c>
      <c r="G140" s="127">
        <v>1</v>
      </c>
      <c r="H140" s="130">
        <v>1.8959999999999999</v>
      </c>
      <c r="I140" s="131">
        <v>0.37800000000000011</v>
      </c>
      <c r="J140" s="127">
        <v>7</v>
      </c>
      <c r="L140" s="87">
        <v>29</v>
      </c>
      <c r="M140" s="132">
        <v>0</v>
      </c>
      <c r="N140" s="132">
        <v>10</v>
      </c>
      <c r="O140" s="126"/>
      <c r="P140" s="135">
        <v>3</v>
      </c>
      <c r="Q140" s="136">
        <v>0.75</v>
      </c>
      <c r="R140" s="95">
        <v>3</v>
      </c>
      <c r="S140" s="95" t="s">
        <v>89</v>
      </c>
      <c r="T140" s="95">
        <v>3</v>
      </c>
      <c r="U140" s="95" t="s">
        <v>89</v>
      </c>
      <c r="V140" s="122"/>
      <c r="W140" s="112">
        <v>4</v>
      </c>
      <c r="X140" s="111">
        <v>0.75</v>
      </c>
      <c r="Y140" s="95">
        <v>2</v>
      </c>
      <c r="Z140" s="95" t="s">
        <v>88</v>
      </c>
      <c r="AA140" s="95">
        <v>2</v>
      </c>
      <c r="AB140" s="95" t="s">
        <v>88</v>
      </c>
      <c r="AH140" s="133"/>
    </row>
    <row r="141" spans="2:34" ht="15.75" customHeight="1">
      <c r="B141" s="127">
        <v>29</v>
      </c>
      <c r="C141" s="128" t="s">
        <v>106</v>
      </c>
      <c r="D141" s="74" t="s">
        <v>107</v>
      </c>
      <c r="E141" s="129">
        <v>55.667341187020703</v>
      </c>
      <c r="F141" s="129">
        <v>37.773722755785698</v>
      </c>
      <c r="G141" s="127">
        <v>1</v>
      </c>
      <c r="H141" s="130">
        <v>2.157</v>
      </c>
      <c r="I141" s="131">
        <v>0.26100000000000012</v>
      </c>
      <c r="J141" s="127">
        <v>8</v>
      </c>
      <c r="L141" s="87">
        <v>30</v>
      </c>
      <c r="M141" s="132">
        <v>0</v>
      </c>
      <c r="N141" s="132">
        <v>11</v>
      </c>
      <c r="O141" s="126"/>
      <c r="P141" s="135">
        <v>3</v>
      </c>
      <c r="Q141" s="136">
        <v>0.77083333333333337</v>
      </c>
      <c r="R141" s="95">
        <v>2</v>
      </c>
      <c r="S141" s="95" t="s">
        <v>55</v>
      </c>
      <c r="T141" s="95">
        <v>2</v>
      </c>
      <c r="U141" s="95" t="s">
        <v>55</v>
      </c>
      <c r="V141" s="122"/>
      <c r="W141" s="112">
        <v>4</v>
      </c>
      <c r="X141" s="111">
        <v>0.77083333333333337</v>
      </c>
      <c r="Y141" s="95">
        <v>1</v>
      </c>
      <c r="Z141" s="95" t="s">
        <v>88</v>
      </c>
      <c r="AA141" s="95">
        <v>1</v>
      </c>
      <c r="AB141" s="95" t="s">
        <v>88</v>
      </c>
      <c r="AH141" s="133"/>
    </row>
    <row r="142" spans="2:34" ht="15.75" customHeight="1">
      <c r="B142" s="127">
        <v>30</v>
      </c>
      <c r="C142" s="128" t="s">
        <v>116</v>
      </c>
      <c r="D142" s="74" t="s">
        <v>99</v>
      </c>
      <c r="E142" s="129">
        <v>55.665703932319701</v>
      </c>
      <c r="F142" s="129">
        <v>37.766705434089801</v>
      </c>
      <c r="G142" s="127">
        <v>1</v>
      </c>
      <c r="H142" s="130">
        <v>3.1789999999999998</v>
      </c>
      <c r="I142" s="131">
        <v>1.0219999999999998</v>
      </c>
      <c r="J142" s="127">
        <v>9</v>
      </c>
      <c r="L142" s="87">
        <v>31</v>
      </c>
      <c r="M142" s="132">
        <v>0</v>
      </c>
      <c r="N142" s="132">
        <v>12</v>
      </c>
      <c r="O142" s="126"/>
      <c r="P142" s="135">
        <v>3</v>
      </c>
      <c r="Q142" s="136">
        <v>0.79166666666666663</v>
      </c>
      <c r="R142" s="95">
        <v>2</v>
      </c>
      <c r="S142" s="95" t="s">
        <v>55</v>
      </c>
      <c r="T142" s="95">
        <v>2</v>
      </c>
      <c r="U142" s="95" t="s">
        <v>55</v>
      </c>
      <c r="V142" s="122"/>
      <c r="W142" s="112">
        <v>4</v>
      </c>
      <c r="X142" s="111">
        <v>0.79166666666666663</v>
      </c>
      <c r="Y142" s="95">
        <v>2</v>
      </c>
      <c r="Z142" s="95" t="s">
        <v>88</v>
      </c>
      <c r="AA142" s="95">
        <v>2</v>
      </c>
      <c r="AB142" s="95" t="s">
        <v>88</v>
      </c>
      <c r="AH142" s="133"/>
    </row>
    <row r="143" spans="2:34" ht="15.75" customHeight="1">
      <c r="B143" s="127">
        <v>31</v>
      </c>
      <c r="C143" s="128" t="s">
        <v>104</v>
      </c>
      <c r="D143" s="74" t="s">
        <v>99</v>
      </c>
      <c r="E143" s="129">
        <v>55.663504660998498</v>
      </c>
      <c r="F143" s="129">
        <v>37.760948756124002</v>
      </c>
      <c r="G143" s="127">
        <v>1</v>
      </c>
      <c r="H143" s="130">
        <v>3.6229999999999998</v>
      </c>
      <c r="I143" s="131">
        <v>0.44399999999999995</v>
      </c>
      <c r="J143" s="127">
        <v>10</v>
      </c>
      <c r="L143" s="87">
        <v>32</v>
      </c>
      <c r="M143" s="132">
        <v>0</v>
      </c>
      <c r="N143" s="132">
        <v>13</v>
      </c>
      <c r="O143" s="126"/>
      <c r="P143" s="135">
        <v>3</v>
      </c>
      <c r="Q143" s="136">
        <v>0.8125</v>
      </c>
      <c r="R143" s="95">
        <v>1</v>
      </c>
      <c r="S143" s="95" t="s">
        <v>51</v>
      </c>
      <c r="T143" s="95">
        <v>1</v>
      </c>
      <c r="U143" s="95" t="s">
        <v>51</v>
      </c>
      <c r="V143" s="122"/>
      <c r="W143" s="112">
        <v>4</v>
      </c>
      <c r="X143" s="111">
        <v>0.8125</v>
      </c>
      <c r="Y143" s="95">
        <v>2</v>
      </c>
      <c r="Z143" s="95" t="s">
        <v>88</v>
      </c>
      <c r="AA143" s="95">
        <v>2</v>
      </c>
      <c r="AB143" s="95" t="s">
        <v>88</v>
      </c>
      <c r="AH143" s="133"/>
    </row>
    <row r="144" spans="2:34" ht="15.75" customHeight="1">
      <c r="B144" s="127">
        <v>32</v>
      </c>
      <c r="C144" s="128" t="s">
        <v>103</v>
      </c>
      <c r="D144" s="74" t="s">
        <v>99</v>
      </c>
      <c r="E144" s="129">
        <v>55.6631744789725</v>
      </c>
      <c r="F144" s="129">
        <v>37.757524677729101</v>
      </c>
      <c r="G144" s="127">
        <v>1</v>
      </c>
      <c r="H144" s="130">
        <v>3.8979999999999997</v>
      </c>
      <c r="I144" s="131">
        <v>0.27499999999999991</v>
      </c>
      <c r="J144" s="127">
        <v>11</v>
      </c>
      <c r="L144" s="87">
        <v>33</v>
      </c>
      <c r="M144" s="132">
        <v>0</v>
      </c>
      <c r="N144" s="132">
        <v>14</v>
      </c>
      <c r="O144" s="126"/>
      <c r="P144" s="135">
        <v>3</v>
      </c>
      <c r="Q144" s="136">
        <v>0.83333333333333337</v>
      </c>
      <c r="R144" s="95">
        <v>1</v>
      </c>
      <c r="S144" s="95" t="s">
        <v>51</v>
      </c>
      <c r="T144" s="95">
        <v>1</v>
      </c>
      <c r="U144" s="95" t="s">
        <v>51</v>
      </c>
      <c r="V144" s="122"/>
      <c r="W144" s="112">
        <v>4</v>
      </c>
      <c r="X144" s="111">
        <v>0.83333333333333337</v>
      </c>
      <c r="Y144" s="95">
        <v>1</v>
      </c>
      <c r="Z144" s="95" t="s">
        <v>117</v>
      </c>
      <c r="AA144" s="95">
        <v>1</v>
      </c>
      <c r="AB144" s="95" t="s">
        <v>117</v>
      </c>
      <c r="AH144" s="133"/>
    </row>
    <row r="145" spans="2:34" ht="15.75" customHeight="1">
      <c r="B145" s="127">
        <v>33</v>
      </c>
      <c r="C145" s="128" t="s">
        <v>118</v>
      </c>
      <c r="D145" s="74" t="s">
        <v>99</v>
      </c>
      <c r="E145" s="129">
        <v>55.662094149011303</v>
      </c>
      <c r="F145" s="129">
        <v>37.752975640875299</v>
      </c>
      <c r="G145" s="127">
        <v>1</v>
      </c>
      <c r="H145" s="130">
        <v>4.2309999999999999</v>
      </c>
      <c r="I145" s="131">
        <v>0.33300000000000018</v>
      </c>
      <c r="J145" s="127">
        <v>12</v>
      </c>
      <c r="L145" s="87">
        <v>34</v>
      </c>
      <c r="M145" s="132">
        <v>0</v>
      </c>
      <c r="N145" s="132">
        <v>15</v>
      </c>
      <c r="O145" s="126"/>
      <c r="P145" s="135">
        <v>3</v>
      </c>
      <c r="Q145" s="136">
        <v>0.85416666666666663</v>
      </c>
      <c r="R145" s="95">
        <v>1</v>
      </c>
      <c r="S145" s="95" t="s">
        <v>51</v>
      </c>
      <c r="T145" s="95">
        <v>1</v>
      </c>
      <c r="U145" s="95" t="s">
        <v>51</v>
      </c>
      <c r="V145" s="122"/>
      <c r="W145" s="112">
        <v>4</v>
      </c>
      <c r="X145" s="111">
        <v>0.85416666666666663</v>
      </c>
      <c r="Y145" s="95">
        <v>2</v>
      </c>
      <c r="Z145" s="95" t="s">
        <v>117</v>
      </c>
      <c r="AA145" s="95">
        <v>2</v>
      </c>
      <c r="AB145" s="95" t="s">
        <v>117</v>
      </c>
      <c r="AH145" s="133"/>
    </row>
    <row r="146" spans="2:34" ht="15.75" customHeight="1">
      <c r="B146" s="127">
        <v>34</v>
      </c>
      <c r="C146" s="128" t="s">
        <v>101</v>
      </c>
      <c r="D146" s="74" t="s">
        <v>99</v>
      </c>
      <c r="E146" s="129">
        <v>55.659972746875098</v>
      </c>
      <c r="F146" s="129">
        <v>37.751769301505398</v>
      </c>
      <c r="G146" s="127">
        <v>1</v>
      </c>
      <c r="H146" s="130">
        <v>4.51</v>
      </c>
      <c r="I146" s="131">
        <v>0.27899999999999991</v>
      </c>
      <c r="J146" s="127">
        <v>13</v>
      </c>
      <c r="L146" s="87">
        <v>35</v>
      </c>
      <c r="M146" s="132">
        <v>0</v>
      </c>
      <c r="N146" s="132">
        <v>16</v>
      </c>
      <c r="O146" s="126"/>
      <c r="P146" s="135">
        <v>3</v>
      </c>
      <c r="Q146" s="136">
        <v>0.875</v>
      </c>
      <c r="R146" s="95">
        <v>1</v>
      </c>
      <c r="S146" s="95" t="s">
        <v>51</v>
      </c>
      <c r="T146" s="95">
        <v>1</v>
      </c>
      <c r="U146" s="95" t="s">
        <v>51</v>
      </c>
      <c r="V146" s="122"/>
      <c r="W146" s="112">
        <v>4</v>
      </c>
      <c r="X146" s="111">
        <v>0.875</v>
      </c>
      <c r="Y146" s="95">
        <v>1</v>
      </c>
      <c r="Z146" s="95" t="s">
        <v>117</v>
      </c>
      <c r="AA146" s="95">
        <v>1</v>
      </c>
      <c r="AB146" s="95" t="s">
        <v>117</v>
      </c>
      <c r="AH146" s="133"/>
    </row>
    <row r="147" spans="2:34" ht="15.75" customHeight="1">
      <c r="B147" s="127">
        <v>35</v>
      </c>
      <c r="C147" s="128" t="s">
        <v>100</v>
      </c>
      <c r="D147" s="74" t="s">
        <v>99</v>
      </c>
      <c r="E147" s="129">
        <v>55.658082576531299</v>
      </c>
      <c r="F147" s="129">
        <v>37.746769537122397</v>
      </c>
      <c r="G147" s="127">
        <v>1</v>
      </c>
      <c r="H147" s="130">
        <v>4.8359999999999994</v>
      </c>
      <c r="I147" s="131">
        <v>0.32599999999999962</v>
      </c>
      <c r="J147" s="127">
        <v>14</v>
      </c>
      <c r="L147" s="87">
        <v>36</v>
      </c>
      <c r="M147" s="132">
        <v>0</v>
      </c>
      <c r="N147" s="132">
        <v>17</v>
      </c>
      <c r="O147" s="126"/>
      <c r="P147" s="135">
        <v>3</v>
      </c>
      <c r="Q147" s="136">
        <v>0.89583333333333304</v>
      </c>
      <c r="R147" s="95">
        <v>1</v>
      </c>
      <c r="S147" s="95" t="s">
        <v>51</v>
      </c>
      <c r="T147" s="95">
        <v>1</v>
      </c>
      <c r="U147" s="95" t="s">
        <v>51</v>
      </c>
      <c r="V147" s="122"/>
      <c r="W147" s="112">
        <v>4</v>
      </c>
      <c r="X147" s="111">
        <v>0.89583333333333304</v>
      </c>
      <c r="Y147" s="95">
        <v>1</v>
      </c>
      <c r="Z147" s="95" t="s">
        <v>117</v>
      </c>
      <c r="AA147" s="95">
        <v>1</v>
      </c>
      <c r="AB147" s="95" t="s">
        <v>117</v>
      </c>
      <c r="AH147" s="133"/>
    </row>
    <row r="148" spans="2:34" ht="15.75" customHeight="1">
      <c r="B148" s="127">
        <v>36</v>
      </c>
      <c r="C148" s="128" t="s">
        <v>119</v>
      </c>
      <c r="D148" s="74" t="s">
        <v>99</v>
      </c>
      <c r="E148" s="129">
        <v>55.656568343761101</v>
      </c>
      <c r="F148" s="129">
        <v>37.742622016014501</v>
      </c>
      <c r="G148" s="127">
        <v>1</v>
      </c>
      <c r="H148" s="130">
        <v>5.3299999999999992</v>
      </c>
      <c r="I148" s="131">
        <v>0.49399999999999977</v>
      </c>
      <c r="J148" s="127">
        <v>15</v>
      </c>
      <c r="L148" s="87">
        <v>37</v>
      </c>
      <c r="M148" s="132">
        <v>0</v>
      </c>
      <c r="N148" s="132">
        <v>18</v>
      </c>
      <c r="O148" s="126"/>
      <c r="P148" s="135">
        <v>3</v>
      </c>
      <c r="Q148" s="136">
        <v>0.91666666666666663</v>
      </c>
      <c r="R148" s="95">
        <v>1</v>
      </c>
      <c r="S148" s="95" t="s">
        <v>51</v>
      </c>
      <c r="T148" s="95">
        <v>1</v>
      </c>
      <c r="U148" s="95" t="s">
        <v>51</v>
      </c>
      <c r="V148" s="122"/>
      <c r="W148" s="112">
        <v>4</v>
      </c>
      <c r="X148" s="111">
        <v>0.91666666666666663</v>
      </c>
      <c r="Y148" s="95">
        <v>2</v>
      </c>
      <c r="Z148" s="95" t="s">
        <v>117</v>
      </c>
      <c r="AA148" s="95">
        <v>2</v>
      </c>
      <c r="AB148" s="95" t="s">
        <v>117</v>
      </c>
      <c r="AH148" s="133"/>
    </row>
    <row r="149" spans="2:34" ht="15.75" customHeight="1">
      <c r="B149" s="127">
        <v>37</v>
      </c>
      <c r="C149" s="128" t="s">
        <v>98</v>
      </c>
      <c r="D149" s="74" t="s">
        <v>96</v>
      </c>
      <c r="E149" s="129">
        <v>55.655246345441697</v>
      </c>
      <c r="F149" s="129">
        <v>37.741510528778498</v>
      </c>
      <c r="G149" s="127">
        <v>1</v>
      </c>
      <c r="H149" s="130">
        <v>5.5169999999999995</v>
      </c>
      <c r="I149" s="131">
        <v>0.18700000000000028</v>
      </c>
      <c r="J149" s="127">
        <v>16</v>
      </c>
      <c r="L149" s="87">
        <v>38</v>
      </c>
      <c r="M149" s="132">
        <v>0</v>
      </c>
      <c r="N149" s="132">
        <v>19</v>
      </c>
      <c r="O149" s="126"/>
      <c r="P149" s="135">
        <v>3</v>
      </c>
      <c r="Q149" s="136">
        <v>0.9375</v>
      </c>
      <c r="R149" s="95">
        <v>1</v>
      </c>
      <c r="S149" s="95" t="s">
        <v>51</v>
      </c>
      <c r="T149" s="95">
        <v>1</v>
      </c>
      <c r="U149" s="95" t="s">
        <v>51</v>
      </c>
      <c r="V149" s="122"/>
      <c r="W149" s="112">
        <v>4</v>
      </c>
      <c r="X149" s="111">
        <v>0.9375</v>
      </c>
      <c r="Y149" s="95">
        <v>1</v>
      </c>
      <c r="Z149" s="95" t="s">
        <v>117</v>
      </c>
      <c r="AA149" s="95">
        <v>1</v>
      </c>
      <c r="AB149" s="95" t="s">
        <v>117</v>
      </c>
      <c r="AH149" s="133"/>
    </row>
    <row r="150" spans="2:34" ht="15.75" customHeight="1">
      <c r="B150" s="127">
        <v>38</v>
      </c>
      <c r="C150" s="128" t="s">
        <v>97</v>
      </c>
      <c r="D150" s="74" t="s">
        <v>96</v>
      </c>
      <c r="E150" s="129">
        <v>55.651184794620299</v>
      </c>
      <c r="F150" s="129">
        <v>37.7430546447181</v>
      </c>
      <c r="G150" s="127">
        <v>1</v>
      </c>
      <c r="H150" s="130">
        <f>H149+I150</f>
        <v>5.9919999999999991</v>
      </c>
      <c r="I150" s="131">
        <v>0.47500000000000009</v>
      </c>
      <c r="J150" s="127">
        <v>17</v>
      </c>
      <c r="L150" s="87">
        <v>39</v>
      </c>
      <c r="M150" s="132">
        <v>0</v>
      </c>
      <c r="N150" s="132">
        <v>20</v>
      </c>
      <c r="O150" s="126"/>
      <c r="P150" s="135">
        <v>3</v>
      </c>
      <c r="Q150" s="136">
        <v>0.95833333333333337</v>
      </c>
      <c r="R150" s="95">
        <v>0</v>
      </c>
      <c r="S150" s="95" t="s">
        <v>47</v>
      </c>
      <c r="T150" s="95">
        <v>0</v>
      </c>
      <c r="U150" s="95" t="s">
        <v>47</v>
      </c>
      <c r="V150" s="122"/>
      <c r="W150" s="112">
        <v>4</v>
      </c>
      <c r="X150" s="111">
        <v>0.95833333333333337</v>
      </c>
      <c r="Y150" s="95">
        <v>0</v>
      </c>
      <c r="Z150" s="95" t="s">
        <v>47</v>
      </c>
      <c r="AA150" s="95">
        <v>0</v>
      </c>
      <c r="AB150" s="95" t="s">
        <v>47</v>
      </c>
      <c r="AH150" s="133"/>
    </row>
    <row r="151" spans="2:34" ht="15.75" customHeight="1">
      <c r="B151" s="127">
        <v>39</v>
      </c>
      <c r="C151" s="128" t="s">
        <v>95</v>
      </c>
      <c r="D151" s="74" t="s">
        <v>96</v>
      </c>
      <c r="E151" s="129">
        <v>55.649248492631799</v>
      </c>
      <c r="F151" s="129">
        <v>37.743884821256302</v>
      </c>
      <c r="G151" s="127">
        <v>1</v>
      </c>
      <c r="H151" s="130">
        <f t="shared" ref="H151:H154" si="1">H150+I151</f>
        <v>6.2199999999999989</v>
      </c>
      <c r="I151" s="131">
        <v>0.22799999999999976</v>
      </c>
      <c r="J151" s="127">
        <v>18</v>
      </c>
      <c r="L151" s="87">
        <v>40</v>
      </c>
      <c r="M151" s="132">
        <v>0</v>
      </c>
      <c r="N151" s="132">
        <v>999</v>
      </c>
      <c r="O151" s="126"/>
      <c r="P151" s="135">
        <v>3</v>
      </c>
      <c r="Q151" s="136">
        <v>0.97916666666666663</v>
      </c>
      <c r="R151" s="95">
        <v>0</v>
      </c>
      <c r="S151" s="95" t="s">
        <v>47</v>
      </c>
      <c r="T151" s="95">
        <v>0</v>
      </c>
      <c r="U151" s="95" t="s">
        <v>47</v>
      </c>
      <c r="V151" s="122"/>
      <c r="W151" s="112">
        <v>4</v>
      </c>
      <c r="X151" s="111">
        <v>0.97916666666666663</v>
      </c>
      <c r="Y151" s="95">
        <v>0</v>
      </c>
      <c r="Z151" s="95" t="s">
        <v>47</v>
      </c>
      <c r="AA151" s="95">
        <v>0</v>
      </c>
      <c r="AB151" s="95" t="s">
        <v>47</v>
      </c>
      <c r="AH151" s="133"/>
    </row>
    <row r="152" spans="2:34" ht="15.75" customHeight="1">
      <c r="B152" s="127">
        <v>40</v>
      </c>
      <c r="C152" s="128" t="s">
        <v>93</v>
      </c>
      <c r="D152" s="74" t="s">
        <v>91</v>
      </c>
      <c r="E152" s="129">
        <v>55.6326396562729</v>
      </c>
      <c r="F152" s="129">
        <v>37.750357912159799</v>
      </c>
      <c r="G152" s="127">
        <v>1</v>
      </c>
      <c r="H152" s="130">
        <f t="shared" si="1"/>
        <v>8.093</v>
      </c>
      <c r="I152" s="131">
        <v>1.8730000000000002</v>
      </c>
      <c r="J152" s="127">
        <v>19</v>
      </c>
      <c r="L152" s="87">
        <v>41</v>
      </c>
      <c r="M152" s="132">
        <v>0</v>
      </c>
      <c r="N152" s="132">
        <v>0</v>
      </c>
      <c r="O152" s="126"/>
      <c r="P152" s="135">
        <v>3</v>
      </c>
      <c r="Q152" s="136">
        <v>0</v>
      </c>
      <c r="R152" s="95">
        <v>0</v>
      </c>
      <c r="S152" s="95" t="s">
        <v>47</v>
      </c>
      <c r="T152" s="95">
        <v>0</v>
      </c>
      <c r="U152" s="95" t="s">
        <v>47</v>
      </c>
      <c r="V152" s="122"/>
      <c r="W152" s="112">
        <v>4</v>
      </c>
      <c r="X152" s="111">
        <v>0</v>
      </c>
      <c r="Y152" s="95">
        <v>0</v>
      </c>
      <c r="Z152" s="95" t="s">
        <v>47</v>
      </c>
      <c r="AA152" s="95">
        <v>0</v>
      </c>
      <c r="AB152" s="95" t="s">
        <v>47</v>
      </c>
      <c r="AH152" s="133"/>
    </row>
    <row r="153" spans="2:34" ht="15.75" customHeight="1">
      <c r="B153" s="127">
        <v>41</v>
      </c>
      <c r="C153" s="128" t="s">
        <v>90</v>
      </c>
      <c r="D153" s="74" t="s">
        <v>91</v>
      </c>
      <c r="E153" s="129">
        <v>55.619236999999998</v>
      </c>
      <c r="F153" s="129">
        <v>37.771650000000001</v>
      </c>
      <c r="G153" s="127">
        <v>1</v>
      </c>
      <c r="H153" s="130">
        <f t="shared" si="1"/>
        <v>10.493</v>
      </c>
      <c r="I153" s="131">
        <v>2.4000000000000004</v>
      </c>
      <c r="J153" s="127">
        <v>20</v>
      </c>
      <c r="L153" s="87">
        <v>42</v>
      </c>
      <c r="M153" s="132">
        <v>0</v>
      </c>
      <c r="N153" s="132">
        <v>0</v>
      </c>
      <c r="O153" s="126"/>
      <c r="P153" s="135">
        <v>3</v>
      </c>
      <c r="Q153" s="136">
        <v>2.0833333333333332E-2</v>
      </c>
      <c r="R153" s="95">
        <v>0</v>
      </c>
      <c r="S153" s="95" t="s">
        <v>47</v>
      </c>
      <c r="T153" s="95">
        <v>0</v>
      </c>
      <c r="U153" s="95" t="s">
        <v>47</v>
      </c>
      <c r="V153" s="122"/>
      <c r="W153" s="112">
        <v>4</v>
      </c>
      <c r="X153" s="111">
        <v>2.0833333333333332E-2</v>
      </c>
      <c r="Y153" s="95">
        <v>0</v>
      </c>
      <c r="Z153" s="95" t="s">
        <v>47</v>
      </c>
      <c r="AA153" s="95">
        <v>0</v>
      </c>
      <c r="AB153" s="95" t="s">
        <v>47</v>
      </c>
      <c r="AH153" s="133"/>
    </row>
    <row r="154" spans="2:34" ht="15.75" customHeight="1">
      <c r="B154" s="127">
        <v>37</v>
      </c>
      <c r="C154" s="128" t="s">
        <v>24</v>
      </c>
      <c r="D154" s="74" t="s">
        <v>79</v>
      </c>
      <c r="E154" s="129" t="s">
        <v>79</v>
      </c>
      <c r="F154" s="129" t="s">
        <v>79</v>
      </c>
      <c r="G154" s="127">
        <v>1</v>
      </c>
      <c r="H154" s="130">
        <f t="shared" si="1"/>
        <v>10.493</v>
      </c>
      <c r="I154" s="131">
        <v>0</v>
      </c>
      <c r="J154" s="127" t="s">
        <v>79</v>
      </c>
      <c r="L154" s="87">
        <v>43</v>
      </c>
      <c r="M154" s="132">
        <v>0</v>
      </c>
      <c r="N154" s="132">
        <v>0</v>
      </c>
      <c r="O154" s="126"/>
      <c r="P154" s="135">
        <v>3</v>
      </c>
      <c r="Q154" s="136">
        <v>4.1666666666666699E-2</v>
      </c>
      <c r="R154" s="95">
        <v>0</v>
      </c>
      <c r="S154" s="95" t="s">
        <v>47</v>
      </c>
      <c r="T154" s="95">
        <v>0</v>
      </c>
      <c r="U154" s="95" t="s">
        <v>47</v>
      </c>
      <c r="V154" s="122"/>
      <c r="W154" s="112">
        <v>4</v>
      </c>
      <c r="X154" s="111">
        <v>4.1666666666666699E-2</v>
      </c>
      <c r="Y154" s="95">
        <v>0</v>
      </c>
      <c r="Z154" s="95" t="s">
        <v>47</v>
      </c>
      <c r="AA154" s="95">
        <v>0</v>
      </c>
      <c r="AB154" s="95" t="s">
        <v>47</v>
      </c>
      <c r="AH154" s="133"/>
    </row>
    <row r="155" spans="2:34" ht="15.75" customHeight="1">
      <c r="B155" s="127" t="str">
        <f t="shared" ref="B155:B218" si="2">IF(C155=" ","",IF(C155=$L$9,B154,B154+1))</f>
        <v/>
      </c>
      <c r="C155" s="128" t="s">
        <v>79</v>
      </c>
      <c r="D155" s="74" t="s">
        <v>79</v>
      </c>
      <c r="E155" s="129" t="s">
        <v>79</v>
      </c>
      <c r="F155" s="129" t="s">
        <v>79</v>
      </c>
      <c r="G155" s="127" t="str">
        <f t="shared" ref="G155:G218" si="3">IF(M152&gt;0,0,IF(N152&gt;0,1,""))</f>
        <v/>
      </c>
      <c r="H155" s="130" t="s">
        <v>18</v>
      </c>
      <c r="I155" s="131" t="str">
        <f t="shared" ref="I155:I218" si="4">IFERROR(IF(IF(ISERROR(H155-H154),"",H155-H154)&lt;0,"",H155-H154)," ")</f>
        <v xml:space="preserve"> </v>
      </c>
      <c r="J155" s="127" t="str">
        <f t="shared" ref="J155:J218" si="5">IF(AND(M152&gt;0,M152&lt;999),M152,IF(AND(N152&gt;0,N152&lt;999),N152," "))</f>
        <v xml:space="preserve"> </v>
      </c>
      <c r="L155" s="87">
        <v>44</v>
      </c>
      <c r="M155" s="132">
        <v>0</v>
      </c>
      <c r="N155" s="132">
        <v>0</v>
      </c>
      <c r="O155" s="126"/>
      <c r="P155" s="135">
        <v>3</v>
      </c>
      <c r="Q155" s="136">
        <v>6.25E-2</v>
      </c>
      <c r="R155" s="95">
        <v>0</v>
      </c>
      <c r="S155" s="95" t="s">
        <v>47</v>
      </c>
      <c r="T155" s="95">
        <v>0</v>
      </c>
      <c r="U155" s="95" t="s">
        <v>47</v>
      </c>
      <c r="V155" s="122"/>
      <c r="W155" s="112">
        <v>4</v>
      </c>
      <c r="X155" s="111">
        <v>6.25E-2</v>
      </c>
      <c r="Y155" s="95">
        <v>0</v>
      </c>
      <c r="Z155" s="95" t="s">
        <v>47</v>
      </c>
      <c r="AA155" s="95">
        <v>0</v>
      </c>
      <c r="AB155" s="95" t="s">
        <v>47</v>
      </c>
      <c r="AH155" s="88"/>
    </row>
    <row r="156" spans="2:34" ht="15.75" customHeight="1">
      <c r="B156" s="127" t="str">
        <f t="shared" si="2"/>
        <v/>
      </c>
      <c r="C156" s="128" t="s">
        <v>79</v>
      </c>
      <c r="D156" s="74" t="s">
        <v>79</v>
      </c>
      <c r="E156" s="129" t="s">
        <v>79</v>
      </c>
      <c r="F156" s="129" t="s">
        <v>79</v>
      </c>
      <c r="G156" s="127" t="str">
        <f t="shared" si="3"/>
        <v/>
      </c>
      <c r="H156" s="130" t="s">
        <v>18</v>
      </c>
      <c r="I156" s="131" t="str">
        <f t="shared" si="4"/>
        <v xml:space="preserve"> </v>
      </c>
      <c r="J156" s="127" t="str">
        <f t="shared" si="5"/>
        <v xml:space="preserve"> </v>
      </c>
      <c r="L156" s="87">
        <v>45</v>
      </c>
      <c r="M156" s="132">
        <v>0</v>
      </c>
      <c r="N156" s="132">
        <v>0</v>
      </c>
      <c r="O156" s="126"/>
      <c r="P156" s="95">
        <v>3</v>
      </c>
      <c r="Q156" s="111">
        <v>8.3333333333333301E-2</v>
      </c>
      <c r="R156" s="95">
        <v>0</v>
      </c>
      <c r="S156" s="95" t="s">
        <v>47</v>
      </c>
      <c r="T156" s="95">
        <v>0</v>
      </c>
      <c r="U156" s="95" t="s">
        <v>47</v>
      </c>
      <c r="V156" s="106"/>
      <c r="W156" s="112">
        <v>4</v>
      </c>
      <c r="X156" s="111">
        <v>8.3333333333333301E-2</v>
      </c>
      <c r="Y156" s="95">
        <v>0</v>
      </c>
      <c r="Z156" s="95" t="s">
        <v>47</v>
      </c>
      <c r="AA156" s="95">
        <v>0</v>
      </c>
      <c r="AB156" s="95" t="s">
        <v>47</v>
      </c>
      <c r="AH156" s="88"/>
    </row>
    <row r="157" spans="2:34" ht="15.75" customHeight="1">
      <c r="B157" s="127" t="str">
        <f t="shared" si="2"/>
        <v/>
      </c>
      <c r="C157" s="128" t="s">
        <v>79</v>
      </c>
      <c r="D157" s="74" t="s">
        <v>79</v>
      </c>
      <c r="E157" s="129" t="s">
        <v>79</v>
      </c>
      <c r="F157" s="129" t="s">
        <v>79</v>
      </c>
      <c r="G157" s="127" t="str">
        <f t="shared" si="3"/>
        <v/>
      </c>
      <c r="H157" s="130" t="s">
        <v>18</v>
      </c>
      <c r="I157" s="131" t="str">
        <f t="shared" si="4"/>
        <v xml:space="preserve"> </v>
      </c>
      <c r="J157" s="127" t="str">
        <f t="shared" si="5"/>
        <v xml:space="preserve"> </v>
      </c>
      <c r="L157" s="87">
        <v>46</v>
      </c>
      <c r="M157" s="132">
        <v>0</v>
      </c>
      <c r="N157" s="132">
        <v>0</v>
      </c>
      <c r="O157" s="126"/>
      <c r="P157" s="95">
        <v>3</v>
      </c>
      <c r="Q157" s="111">
        <v>0.104166666666667</v>
      </c>
      <c r="R157" s="95">
        <v>0</v>
      </c>
      <c r="S157" s="95" t="s">
        <v>47</v>
      </c>
      <c r="T157" s="95">
        <v>0</v>
      </c>
      <c r="U157" s="95" t="s">
        <v>47</v>
      </c>
      <c r="V157" s="106"/>
      <c r="W157" s="112">
        <v>4</v>
      </c>
      <c r="X157" s="111">
        <v>0.104166666666667</v>
      </c>
      <c r="Y157" s="95">
        <v>0</v>
      </c>
      <c r="Z157" s="95" t="s">
        <v>47</v>
      </c>
      <c r="AA157" s="95">
        <v>0</v>
      </c>
      <c r="AB157" s="95" t="s">
        <v>47</v>
      </c>
      <c r="AH157" s="88"/>
    </row>
    <row r="158" spans="2:34" ht="15.75" customHeight="1">
      <c r="B158" s="127" t="str">
        <f t="shared" si="2"/>
        <v/>
      </c>
      <c r="C158" s="128" t="s">
        <v>79</v>
      </c>
      <c r="E158" s="129" t="s">
        <v>79</v>
      </c>
      <c r="F158" s="129" t="s">
        <v>79</v>
      </c>
      <c r="G158" s="127" t="str">
        <f t="shared" si="3"/>
        <v/>
      </c>
      <c r="H158" s="130" t="s">
        <v>18</v>
      </c>
      <c r="I158" s="131" t="str">
        <f t="shared" si="4"/>
        <v xml:space="preserve"> </v>
      </c>
      <c r="J158" s="127" t="str">
        <f t="shared" si="5"/>
        <v xml:space="preserve"> </v>
      </c>
      <c r="L158" s="87">
        <v>47</v>
      </c>
      <c r="M158" s="132">
        <v>0</v>
      </c>
      <c r="N158" s="132">
        <v>0</v>
      </c>
      <c r="O158" s="126"/>
      <c r="P158" s="268" t="s">
        <v>44</v>
      </c>
      <c r="Q158" s="269"/>
      <c r="R158" s="118">
        <f>SUM(R110:R157)</f>
        <v>59</v>
      </c>
      <c r="S158" s="118"/>
      <c r="T158" s="118">
        <f>SUM(T110:T157)</f>
        <v>59</v>
      </c>
      <c r="U158" s="118"/>
      <c r="V158" s="137"/>
      <c r="W158" s="268" t="s">
        <v>44</v>
      </c>
      <c r="X158" s="269"/>
      <c r="Y158" s="118">
        <f>SUM(Y110:Y157)</f>
        <v>50</v>
      </c>
      <c r="Z158" s="118"/>
      <c r="AA158" s="118">
        <f>SUM(AA110:AA157)</f>
        <v>50</v>
      </c>
      <c r="AB158" s="118"/>
      <c r="AH158" s="88"/>
    </row>
    <row r="159" spans="2:34" ht="15.75" customHeight="1">
      <c r="B159" s="127" t="str">
        <f t="shared" si="2"/>
        <v/>
      </c>
      <c r="C159" s="128" t="s">
        <v>79</v>
      </c>
      <c r="E159" s="129" t="s">
        <v>79</v>
      </c>
      <c r="F159" s="129" t="s">
        <v>79</v>
      </c>
      <c r="G159" s="127" t="str">
        <f t="shared" si="3"/>
        <v/>
      </c>
      <c r="H159" s="130" t="s">
        <v>18</v>
      </c>
      <c r="I159" s="131" t="str">
        <f t="shared" si="4"/>
        <v xml:space="preserve"> </v>
      </c>
      <c r="J159" s="127" t="str">
        <f t="shared" si="5"/>
        <v xml:space="preserve"> </v>
      </c>
      <c r="L159" s="87">
        <v>48</v>
      </c>
      <c r="M159" s="132">
        <v>0</v>
      </c>
      <c r="N159" s="132">
        <v>0</v>
      </c>
      <c r="O159" s="126"/>
      <c r="P159" s="138"/>
      <c r="Q159" s="106"/>
      <c r="R159" s="106"/>
      <c r="S159" s="106"/>
      <c r="T159" s="139"/>
      <c r="U159" s="106"/>
      <c r="V159" s="106"/>
      <c r="W159" s="106"/>
      <c r="X159" s="138"/>
      <c r="Y159" s="138"/>
      <c r="Z159" s="138"/>
      <c r="AA159" s="138"/>
      <c r="AB159" s="138"/>
      <c r="AH159" s="88"/>
    </row>
    <row r="160" spans="2:34" ht="15.75" customHeight="1">
      <c r="B160" s="127" t="str">
        <f t="shared" si="2"/>
        <v/>
      </c>
      <c r="C160" s="128" t="s">
        <v>79</v>
      </c>
      <c r="E160" s="129" t="s">
        <v>79</v>
      </c>
      <c r="F160" s="129" t="s">
        <v>79</v>
      </c>
      <c r="G160" s="127" t="str">
        <f t="shared" si="3"/>
        <v/>
      </c>
      <c r="H160" s="130" t="s">
        <v>18</v>
      </c>
      <c r="I160" s="131" t="str">
        <f t="shared" si="4"/>
        <v xml:space="preserve"> </v>
      </c>
      <c r="J160" s="127" t="str">
        <f t="shared" si="5"/>
        <v xml:space="preserve"> </v>
      </c>
      <c r="L160" s="87">
        <v>49</v>
      </c>
      <c r="M160" s="132">
        <v>0</v>
      </c>
      <c r="N160" s="132">
        <v>0</v>
      </c>
      <c r="O160" s="126"/>
      <c r="P160" s="138"/>
      <c r="Q160" s="138"/>
      <c r="R160" s="138"/>
      <c r="S160" s="138"/>
      <c r="T160" s="138"/>
      <c r="U160" s="138"/>
      <c r="V160" s="138"/>
      <c r="W160" s="138"/>
      <c r="X160" s="138"/>
      <c r="Y160" s="138"/>
      <c r="Z160" s="138"/>
      <c r="AA160" s="138"/>
      <c r="AB160" s="138"/>
      <c r="AH160" s="88"/>
    </row>
    <row r="161" spans="2:34" ht="15.75" customHeight="1">
      <c r="B161" s="127" t="str">
        <f t="shared" si="2"/>
        <v/>
      </c>
      <c r="C161" s="128" t="s">
        <v>79</v>
      </c>
      <c r="E161" s="129" t="s">
        <v>79</v>
      </c>
      <c r="F161" s="129" t="s">
        <v>79</v>
      </c>
      <c r="G161" s="127" t="str">
        <f t="shared" si="3"/>
        <v/>
      </c>
      <c r="H161" s="130" t="s">
        <v>18</v>
      </c>
      <c r="I161" s="131" t="str">
        <f t="shared" si="4"/>
        <v xml:space="preserve"> </v>
      </c>
      <c r="J161" s="127" t="str">
        <f t="shared" si="5"/>
        <v xml:space="preserve"> </v>
      </c>
      <c r="L161" s="87">
        <v>50</v>
      </c>
      <c r="M161" s="132">
        <v>0</v>
      </c>
      <c r="N161" s="132">
        <v>0</v>
      </c>
      <c r="O161" s="126"/>
      <c r="P161" s="138"/>
      <c r="Q161" s="138"/>
      <c r="R161" s="138"/>
      <c r="S161" s="138"/>
      <c r="T161" s="138"/>
      <c r="U161" s="138"/>
      <c r="V161" s="138"/>
      <c r="W161" s="138"/>
      <c r="X161" s="138"/>
      <c r="Y161" s="138"/>
      <c r="Z161" s="138"/>
      <c r="AA161" s="138"/>
      <c r="AB161" s="138"/>
      <c r="AH161" s="88"/>
    </row>
    <row r="162" spans="2:34" ht="15.75" customHeight="1">
      <c r="B162" s="127" t="str">
        <f t="shared" si="2"/>
        <v/>
      </c>
      <c r="C162" s="128" t="s">
        <v>79</v>
      </c>
      <c r="E162" s="129" t="s">
        <v>79</v>
      </c>
      <c r="F162" s="129" t="s">
        <v>79</v>
      </c>
      <c r="G162" s="127" t="str">
        <f t="shared" si="3"/>
        <v/>
      </c>
      <c r="H162" s="130" t="s">
        <v>18</v>
      </c>
      <c r="I162" s="131" t="str">
        <f t="shared" si="4"/>
        <v xml:space="preserve"> </v>
      </c>
      <c r="J162" s="127" t="str">
        <f t="shared" si="5"/>
        <v xml:space="preserve"> </v>
      </c>
      <c r="L162" s="87">
        <v>51</v>
      </c>
      <c r="M162" s="132">
        <v>0</v>
      </c>
      <c r="N162" s="132">
        <v>0</v>
      </c>
      <c r="O162" s="126"/>
      <c r="P162" s="138"/>
      <c r="Q162" s="138"/>
      <c r="R162" s="138"/>
      <c r="S162" s="138"/>
      <c r="T162" s="138"/>
      <c r="U162" s="138"/>
      <c r="V162" s="138"/>
      <c r="W162" s="138"/>
      <c r="X162" s="138"/>
      <c r="Y162" s="138"/>
      <c r="Z162" s="138"/>
      <c r="AA162" s="138"/>
      <c r="AB162" s="138"/>
      <c r="AH162" s="88"/>
    </row>
    <row r="163" spans="2:34" ht="15.75" customHeight="1">
      <c r="B163" s="127" t="str">
        <f t="shared" si="2"/>
        <v/>
      </c>
      <c r="C163" s="128" t="s">
        <v>79</v>
      </c>
      <c r="E163" s="129" t="s">
        <v>79</v>
      </c>
      <c r="F163" s="129" t="s">
        <v>79</v>
      </c>
      <c r="G163" s="127" t="str">
        <f t="shared" si="3"/>
        <v/>
      </c>
      <c r="H163" s="130" t="s">
        <v>18</v>
      </c>
      <c r="I163" s="131" t="str">
        <f t="shared" si="4"/>
        <v xml:space="preserve"> </v>
      </c>
      <c r="J163" s="127" t="str">
        <f t="shared" si="5"/>
        <v xml:space="preserve"> </v>
      </c>
      <c r="L163" s="87">
        <v>52</v>
      </c>
      <c r="M163" s="132">
        <v>0</v>
      </c>
      <c r="N163" s="132">
        <v>0</v>
      </c>
      <c r="O163" s="126"/>
      <c r="P163" s="138"/>
      <c r="Q163" s="138"/>
      <c r="R163" s="138"/>
      <c r="S163" s="138"/>
      <c r="T163" s="138"/>
      <c r="U163" s="138"/>
      <c r="V163" s="138"/>
      <c r="W163" s="138"/>
      <c r="X163" s="138"/>
      <c r="Y163" s="138"/>
      <c r="Z163" s="138"/>
      <c r="AA163" s="138"/>
      <c r="AB163" s="138"/>
      <c r="AH163" s="88"/>
    </row>
    <row r="164" spans="2:34" ht="15.75" customHeight="1">
      <c r="B164" s="127" t="str">
        <f t="shared" si="2"/>
        <v/>
      </c>
      <c r="C164" s="128" t="s">
        <v>79</v>
      </c>
      <c r="E164" s="129" t="s">
        <v>79</v>
      </c>
      <c r="F164" s="129" t="s">
        <v>79</v>
      </c>
      <c r="G164" s="127" t="str">
        <f t="shared" si="3"/>
        <v/>
      </c>
      <c r="H164" s="130" t="s">
        <v>18</v>
      </c>
      <c r="I164" s="131" t="str">
        <f t="shared" si="4"/>
        <v xml:space="preserve"> </v>
      </c>
      <c r="J164" s="127" t="str">
        <f t="shared" si="5"/>
        <v xml:space="preserve"> </v>
      </c>
      <c r="L164" s="87">
        <v>53</v>
      </c>
      <c r="M164" s="132">
        <v>0</v>
      </c>
      <c r="N164" s="132">
        <v>0</v>
      </c>
      <c r="O164" s="126"/>
      <c r="P164" s="138"/>
      <c r="Q164" s="138"/>
      <c r="R164" s="138"/>
      <c r="S164" s="138"/>
      <c r="T164" s="138"/>
      <c r="U164" s="138"/>
      <c r="V164" s="138"/>
      <c r="W164" s="138"/>
      <c r="X164" s="138"/>
      <c r="Y164" s="138"/>
      <c r="Z164" s="138"/>
      <c r="AA164" s="138"/>
      <c r="AB164" s="138"/>
      <c r="AH164" s="88"/>
    </row>
    <row r="165" spans="2:34" ht="15.75" customHeight="1">
      <c r="B165" s="127" t="str">
        <f t="shared" si="2"/>
        <v/>
      </c>
      <c r="C165" s="128" t="s">
        <v>79</v>
      </c>
      <c r="D165" s="140"/>
      <c r="E165" s="129" t="s">
        <v>79</v>
      </c>
      <c r="F165" s="129" t="s">
        <v>79</v>
      </c>
      <c r="G165" s="127" t="str">
        <f t="shared" si="3"/>
        <v/>
      </c>
      <c r="H165" s="130" t="s">
        <v>18</v>
      </c>
      <c r="I165" s="131" t="str">
        <f t="shared" si="4"/>
        <v xml:space="preserve"> </v>
      </c>
      <c r="J165" s="127" t="str">
        <f t="shared" si="5"/>
        <v xml:space="preserve"> </v>
      </c>
      <c r="L165" s="87">
        <v>54</v>
      </c>
      <c r="M165" s="132">
        <v>0</v>
      </c>
      <c r="N165" s="132">
        <v>0</v>
      </c>
      <c r="O165" s="126"/>
      <c r="P165" s="138"/>
      <c r="Q165" s="138"/>
      <c r="R165" s="138"/>
      <c r="S165" s="138"/>
      <c r="T165" s="138"/>
      <c r="U165" s="138"/>
      <c r="V165" s="138"/>
      <c r="W165" s="138"/>
      <c r="X165" s="138"/>
      <c r="Y165" s="138"/>
      <c r="Z165" s="138"/>
      <c r="AA165" s="138"/>
      <c r="AB165" s="138"/>
      <c r="AH165" s="88"/>
    </row>
    <row r="166" spans="2:34" ht="15.75" customHeight="1">
      <c r="B166" s="127" t="str">
        <f t="shared" si="2"/>
        <v/>
      </c>
      <c r="C166" s="128" t="s">
        <v>79</v>
      </c>
      <c r="E166" s="129" t="s">
        <v>79</v>
      </c>
      <c r="F166" s="129" t="s">
        <v>79</v>
      </c>
      <c r="G166" s="127" t="str">
        <f t="shared" si="3"/>
        <v/>
      </c>
      <c r="H166" s="130" t="s">
        <v>18</v>
      </c>
      <c r="I166" s="131" t="str">
        <f t="shared" si="4"/>
        <v xml:space="preserve"> </v>
      </c>
      <c r="J166" s="127" t="str">
        <f t="shared" si="5"/>
        <v xml:space="preserve"> </v>
      </c>
      <c r="L166" s="87">
        <v>55</v>
      </c>
      <c r="M166" s="132">
        <v>0</v>
      </c>
      <c r="N166" s="132">
        <v>0</v>
      </c>
      <c r="O166" s="126"/>
      <c r="P166" s="138"/>
      <c r="Q166" s="106"/>
      <c r="R166" s="106"/>
      <c r="S166" s="106"/>
      <c r="T166" s="106"/>
      <c r="U166" s="106"/>
      <c r="V166" s="106"/>
      <c r="W166" s="106"/>
      <c r="X166" s="138"/>
      <c r="Y166" s="138"/>
      <c r="Z166" s="138"/>
      <c r="AA166" s="138"/>
      <c r="AB166" s="138"/>
      <c r="AH166" s="88"/>
    </row>
    <row r="167" spans="2:34" ht="15.75" customHeight="1">
      <c r="B167" s="127" t="str">
        <f t="shared" si="2"/>
        <v/>
      </c>
      <c r="C167" s="128" t="s">
        <v>79</v>
      </c>
      <c r="E167" s="129" t="s">
        <v>79</v>
      </c>
      <c r="F167" s="129" t="s">
        <v>79</v>
      </c>
      <c r="G167" s="127" t="str">
        <f t="shared" si="3"/>
        <v/>
      </c>
      <c r="H167" s="130" t="s">
        <v>18</v>
      </c>
      <c r="I167" s="131" t="str">
        <f t="shared" si="4"/>
        <v xml:space="preserve"> </v>
      </c>
      <c r="J167" s="127" t="str">
        <f t="shared" si="5"/>
        <v xml:space="preserve"> </v>
      </c>
      <c r="L167" s="87">
        <v>56</v>
      </c>
      <c r="M167" s="132">
        <v>0</v>
      </c>
      <c r="N167" s="132">
        <v>0</v>
      </c>
      <c r="O167" s="126"/>
      <c r="P167" s="138"/>
      <c r="Q167" s="106"/>
      <c r="R167" s="106"/>
      <c r="S167" s="106"/>
      <c r="T167" s="106"/>
      <c r="U167" s="106"/>
      <c r="V167" s="106"/>
      <c r="W167" s="106"/>
      <c r="X167" s="138"/>
      <c r="Y167" s="138"/>
      <c r="Z167" s="138"/>
      <c r="AA167" s="138"/>
      <c r="AB167" s="138"/>
      <c r="AH167" s="88"/>
    </row>
    <row r="168" spans="2:34" ht="15.75" customHeight="1">
      <c r="B168" s="127" t="str">
        <f t="shared" si="2"/>
        <v/>
      </c>
      <c r="C168" s="128" t="s">
        <v>79</v>
      </c>
      <c r="E168" s="129" t="s">
        <v>79</v>
      </c>
      <c r="F168" s="129" t="s">
        <v>79</v>
      </c>
      <c r="G168" s="127" t="str">
        <f t="shared" si="3"/>
        <v/>
      </c>
      <c r="H168" s="130" t="s">
        <v>18</v>
      </c>
      <c r="I168" s="131" t="str">
        <f t="shared" si="4"/>
        <v xml:space="preserve"> </v>
      </c>
      <c r="J168" s="127" t="str">
        <f t="shared" si="5"/>
        <v xml:space="preserve"> </v>
      </c>
      <c r="L168" s="87">
        <v>57</v>
      </c>
      <c r="M168" s="132">
        <v>0</v>
      </c>
      <c r="N168" s="132">
        <v>0</v>
      </c>
      <c r="O168" s="126"/>
      <c r="P168" s="141"/>
      <c r="Q168" s="122"/>
      <c r="R168" s="122"/>
      <c r="S168" s="122"/>
      <c r="T168" s="122"/>
      <c r="U168" s="122"/>
      <c r="V168" s="122"/>
      <c r="W168" s="122"/>
      <c r="X168" s="141"/>
      <c r="Y168" s="141"/>
      <c r="Z168" s="141"/>
      <c r="AA168" s="141"/>
      <c r="AB168" s="141"/>
      <c r="AH168" s="88"/>
    </row>
    <row r="169" spans="2:34" ht="15.75" customHeight="1">
      <c r="B169" s="127" t="str">
        <f t="shared" si="2"/>
        <v/>
      </c>
      <c r="C169" s="128" t="s">
        <v>79</v>
      </c>
      <c r="D169" s="74" t="s">
        <v>79</v>
      </c>
      <c r="E169" s="129" t="s">
        <v>79</v>
      </c>
      <c r="F169" s="129" t="s">
        <v>79</v>
      </c>
      <c r="G169" s="127" t="str">
        <f t="shared" si="3"/>
        <v/>
      </c>
      <c r="H169" s="130" t="s">
        <v>18</v>
      </c>
      <c r="I169" s="131" t="str">
        <f t="shared" si="4"/>
        <v xml:space="preserve"> </v>
      </c>
      <c r="J169" s="127" t="str">
        <f t="shared" si="5"/>
        <v xml:space="preserve"> </v>
      </c>
      <c r="L169" s="87">
        <v>58</v>
      </c>
      <c r="M169" s="132">
        <v>0</v>
      </c>
      <c r="N169" s="132">
        <v>0</v>
      </c>
      <c r="O169" s="126"/>
      <c r="P169" s="141"/>
      <c r="Q169" s="122"/>
      <c r="R169" s="122"/>
      <c r="S169" s="122"/>
      <c r="T169" s="122"/>
      <c r="U169" s="122"/>
      <c r="V169" s="122"/>
      <c r="W169" s="122"/>
      <c r="X169" s="141"/>
      <c r="Y169" s="141"/>
      <c r="Z169" s="141"/>
      <c r="AA169" s="141"/>
      <c r="AB169" s="141"/>
      <c r="AH169" s="88"/>
    </row>
    <row r="170" spans="2:34" ht="15.75" customHeight="1">
      <c r="B170" s="127" t="str">
        <f t="shared" si="2"/>
        <v/>
      </c>
      <c r="C170" s="128" t="s">
        <v>79</v>
      </c>
      <c r="D170" s="74" t="s">
        <v>79</v>
      </c>
      <c r="E170" s="129" t="s">
        <v>79</v>
      </c>
      <c r="F170" s="129" t="s">
        <v>79</v>
      </c>
      <c r="G170" s="127" t="str">
        <f t="shared" si="3"/>
        <v/>
      </c>
      <c r="H170" s="130" t="s">
        <v>18</v>
      </c>
      <c r="I170" s="131" t="str">
        <f t="shared" si="4"/>
        <v xml:space="preserve"> </v>
      </c>
      <c r="J170" s="127" t="str">
        <f t="shared" si="5"/>
        <v xml:space="preserve"> </v>
      </c>
      <c r="L170" s="87">
        <v>59</v>
      </c>
      <c r="M170" s="132">
        <v>0</v>
      </c>
      <c r="N170" s="132">
        <v>0</v>
      </c>
      <c r="O170" s="126"/>
      <c r="P170" s="141"/>
      <c r="Q170" s="122"/>
      <c r="R170" s="122"/>
      <c r="S170" s="122"/>
      <c r="T170" s="122"/>
      <c r="U170" s="122"/>
      <c r="V170" s="122"/>
      <c r="W170" s="122"/>
      <c r="X170" s="141"/>
      <c r="Y170" s="141"/>
      <c r="Z170" s="141"/>
      <c r="AA170" s="141"/>
      <c r="AB170" s="141"/>
      <c r="AH170" s="74"/>
    </row>
    <row r="171" spans="2:34" ht="15.75" customHeight="1">
      <c r="B171" s="127" t="str">
        <f t="shared" si="2"/>
        <v/>
      </c>
      <c r="C171" s="128" t="s">
        <v>79</v>
      </c>
      <c r="D171" s="74" t="s">
        <v>79</v>
      </c>
      <c r="E171" s="129" t="s">
        <v>79</v>
      </c>
      <c r="F171" s="129" t="s">
        <v>79</v>
      </c>
      <c r="G171" s="127" t="str">
        <f t="shared" si="3"/>
        <v/>
      </c>
      <c r="H171" s="130" t="s">
        <v>18</v>
      </c>
      <c r="I171" s="131" t="str">
        <f t="shared" si="4"/>
        <v xml:space="preserve"> </v>
      </c>
      <c r="J171" s="127" t="str">
        <f t="shared" si="5"/>
        <v xml:space="preserve"> </v>
      </c>
      <c r="L171" s="87">
        <v>60</v>
      </c>
      <c r="M171" s="132">
        <v>0</v>
      </c>
      <c r="N171" s="132">
        <v>0</v>
      </c>
      <c r="O171" s="126"/>
      <c r="P171" s="141"/>
      <c r="Q171" s="122"/>
      <c r="R171" s="122"/>
      <c r="S171" s="122"/>
      <c r="T171" s="122"/>
      <c r="U171" s="122"/>
      <c r="V171" s="122"/>
      <c r="W171" s="122"/>
      <c r="X171" s="141"/>
      <c r="Y171" s="141"/>
      <c r="Z171" s="141"/>
      <c r="AA171" s="141"/>
      <c r="AB171" s="141"/>
      <c r="AH171" s="74"/>
    </row>
    <row r="172" spans="2:34" ht="15.75" customHeight="1">
      <c r="B172" s="127" t="str">
        <f t="shared" si="2"/>
        <v/>
      </c>
      <c r="C172" s="128" t="s">
        <v>79</v>
      </c>
      <c r="D172" s="74" t="s">
        <v>79</v>
      </c>
      <c r="E172" s="129" t="s">
        <v>79</v>
      </c>
      <c r="F172" s="129" t="s">
        <v>79</v>
      </c>
      <c r="G172" s="127" t="str">
        <f t="shared" si="3"/>
        <v/>
      </c>
      <c r="H172" s="130" t="s">
        <v>18</v>
      </c>
      <c r="I172" s="131" t="str">
        <f t="shared" si="4"/>
        <v xml:space="preserve"> </v>
      </c>
      <c r="J172" s="127" t="str">
        <f t="shared" si="5"/>
        <v xml:space="preserve"> </v>
      </c>
      <c r="L172" s="87">
        <v>61</v>
      </c>
      <c r="M172" s="132">
        <v>0</v>
      </c>
      <c r="N172" s="132">
        <v>0</v>
      </c>
      <c r="O172" s="126"/>
      <c r="P172" s="141"/>
      <c r="Q172" s="122"/>
      <c r="R172" s="122"/>
      <c r="S172" s="122"/>
      <c r="T172" s="122"/>
      <c r="U172" s="122"/>
      <c r="V172" s="122"/>
      <c r="W172" s="122"/>
      <c r="X172" s="141"/>
      <c r="Y172" s="141"/>
      <c r="Z172" s="141"/>
      <c r="AA172" s="141"/>
      <c r="AB172" s="141"/>
      <c r="AH172" s="74"/>
    </row>
    <row r="173" spans="2:34" ht="15.75" customHeight="1">
      <c r="B173" s="127" t="str">
        <f t="shared" si="2"/>
        <v/>
      </c>
      <c r="C173" s="128" t="s">
        <v>79</v>
      </c>
      <c r="D173" s="74" t="s">
        <v>79</v>
      </c>
      <c r="E173" s="129" t="s">
        <v>79</v>
      </c>
      <c r="F173" s="129" t="s">
        <v>79</v>
      </c>
      <c r="G173" s="127" t="str">
        <f t="shared" si="3"/>
        <v/>
      </c>
      <c r="H173" s="130" t="s">
        <v>18</v>
      </c>
      <c r="I173" s="131" t="str">
        <f t="shared" si="4"/>
        <v xml:space="preserve"> </v>
      </c>
      <c r="J173" s="127" t="str">
        <f t="shared" si="5"/>
        <v xml:space="preserve"> </v>
      </c>
      <c r="L173" s="87">
        <v>62</v>
      </c>
      <c r="M173" s="132">
        <v>0</v>
      </c>
      <c r="N173" s="132">
        <v>0</v>
      </c>
      <c r="O173" s="126"/>
      <c r="P173" s="141"/>
      <c r="Q173" s="122"/>
      <c r="R173" s="122"/>
      <c r="S173" s="122"/>
      <c r="T173" s="122"/>
      <c r="U173" s="122"/>
      <c r="V173" s="122"/>
      <c r="W173" s="122"/>
      <c r="X173" s="141"/>
      <c r="Y173" s="141"/>
      <c r="Z173" s="141"/>
      <c r="AA173" s="141"/>
      <c r="AB173" s="141"/>
      <c r="AH173" s="74"/>
    </row>
    <row r="174" spans="2:34" ht="15.75" customHeight="1">
      <c r="B174" s="127" t="str">
        <f t="shared" si="2"/>
        <v/>
      </c>
      <c r="C174" s="128" t="s">
        <v>79</v>
      </c>
      <c r="D174" s="74" t="s">
        <v>79</v>
      </c>
      <c r="E174" s="129" t="s">
        <v>79</v>
      </c>
      <c r="F174" s="129" t="s">
        <v>79</v>
      </c>
      <c r="G174" s="127" t="str">
        <f t="shared" si="3"/>
        <v/>
      </c>
      <c r="H174" s="130" t="s">
        <v>18</v>
      </c>
      <c r="I174" s="131" t="str">
        <f t="shared" si="4"/>
        <v xml:space="preserve"> </v>
      </c>
      <c r="J174" s="127" t="str">
        <f t="shared" si="5"/>
        <v xml:space="preserve"> </v>
      </c>
      <c r="L174" s="87">
        <v>63</v>
      </c>
      <c r="M174" s="132">
        <v>0</v>
      </c>
      <c r="N174" s="132">
        <v>0</v>
      </c>
      <c r="O174" s="126"/>
      <c r="P174" s="141"/>
      <c r="Q174" s="122"/>
      <c r="R174" s="122"/>
      <c r="S174" s="122"/>
      <c r="T174" s="122"/>
      <c r="U174" s="122"/>
      <c r="V174" s="122"/>
      <c r="W174" s="122"/>
      <c r="X174" s="141"/>
      <c r="Y174" s="141"/>
      <c r="Z174" s="141"/>
      <c r="AA174" s="141"/>
      <c r="AB174" s="141"/>
      <c r="AH174" s="74"/>
    </row>
    <row r="175" spans="2:34" ht="15.75" customHeight="1">
      <c r="B175" s="127" t="str">
        <f t="shared" si="2"/>
        <v/>
      </c>
      <c r="C175" s="128" t="s">
        <v>79</v>
      </c>
      <c r="D175" s="74" t="s">
        <v>79</v>
      </c>
      <c r="E175" s="129" t="s">
        <v>79</v>
      </c>
      <c r="F175" s="129" t="s">
        <v>79</v>
      </c>
      <c r="G175" s="127" t="str">
        <f t="shared" si="3"/>
        <v/>
      </c>
      <c r="H175" s="130" t="s">
        <v>18</v>
      </c>
      <c r="I175" s="131" t="str">
        <f t="shared" si="4"/>
        <v xml:space="preserve"> </v>
      </c>
      <c r="J175" s="127" t="str">
        <f t="shared" si="5"/>
        <v xml:space="preserve"> </v>
      </c>
      <c r="L175" s="87">
        <v>64</v>
      </c>
      <c r="M175" s="132">
        <v>0</v>
      </c>
      <c r="N175" s="132">
        <v>0</v>
      </c>
      <c r="O175" s="126"/>
      <c r="P175" s="141"/>
      <c r="Q175" s="122"/>
      <c r="R175" s="122"/>
      <c r="S175" s="122"/>
      <c r="T175" s="122"/>
      <c r="U175" s="122"/>
      <c r="V175" s="122"/>
      <c r="W175" s="122"/>
      <c r="X175" s="141"/>
      <c r="Y175" s="141"/>
      <c r="Z175" s="141"/>
      <c r="AA175" s="141"/>
      <c r="AB175" s="141"/>
      <c r="AH175" s="74"/>
    </row>
    <row r="176" spans="2:34" ht="15.75" customHeight="1">
      <c r="B176" s="127" t="str">
        <f t="shared" si="2"/>
        <v/>
      </c>
      <c r="C176" s="128" t="s">
        <v>79</v>
      </c>
      <c r="D176" s="74" t="s">
        <v>79</v>
      </c>
      <c r="E176" s="129" t="s">
        <v>79</v>
      </c>
      <c r="F176" s="129" t="s">
        <v>79</v>
      </c>
      <c r="G176" s="127" t="str">
        <f t="shared" si="3"/>
        <v/>
      </c>
      <c r="H176" s="130" t="s">
        <v>18</v>
      </c>
      <c r="I176" s="131" t="str">
        <f t="shared" si="4"/>
        <v xml:space="preserve"> </v>
      </c>
      <c r="J176" s="127" t="str">
        <f t="shared" si="5"/>
        <v xml:space="preserve"> </v>
      </c>
      <c r="L176" s="87">
        <v>65</v>
      </c>
      <c r="M176" s="132">
        <v>0</v>
      </c>
      <c r="N176" s="132">
        <v>0</v>
      </c>
      <c r="O176" s="126"/>
      <c r="P176" s="141"/>
      <c r="Q176" s="122"/>
      <c r="R176" s="122"/>
      <c r="S176" s="122"/>
      <c r="T176" s="122"/>
      <c r="U176" s="122"/>
      <c r="V176" s="122"/>
      <c r="W176" s="122"/>
      <c r="X176" s="141"/>
      <c r="Y176" s="141"/>
      <c r="Z176" s="141"/>
      <c r="AA176" s="141"/>
      <c r="AB176" s="141"/>
      <c r="AH176" s="74"/>
    </row>
    <row r="177" spans="2:34" ht="15.75" customHeight="1">
      <c r="B177" s="127" t="str">
        <f t="shared" si="2"/>
        <v/>
      </c>
      <c r="C177" s="128" t="s">
        <v>79</v>
      </c>
      <c r="D177" s="74" t="s">
        <v>79</v>
      </c>
      <c r="E177" s="129" t="s">
        <v>79</v>
      </c>
      <c r="F177" s="129" t="s">
        <v>79</v>
      </c>
      <c r="G177" s="127" t="str">
        <f t="shared" si="3"/>
        <v/>
      </c>
      <c r="H177" s="130" t="s">
        <v>18</v>
      </c>
      <c r="I177" s="131" t="str">
        <f t="shared" si="4"/>
        <v xml:space="preserve"> </v>
      </c>
      <c r="J177" s="127" t="str">
        <f t="shared" si="5"/>
        <v xml:space="preserve"> </v>
      </c>
      <c r="L177" s="87">
        <v>66</v>
      </c>
      <c r="M177" s="132">
        <v>0</v>
      </c>
      <c r="N177" s="132">
        <v>0</v>
      </c>
      <c r="O177" s="126"/>
      <c r="P177" s="141"/>
      <c r="Q177" s="122"/>
      <c r="R177" s="122"/>
      <c r="S177" s="122"/>
      <c r="T177" s="122"/>
      <c r="U177" s="122"/>
      <c r="V177" s="122"/>
      <c r="W177" s="122"/>
      <c r="X177" s="141"/>
      <c r="Y177" s="141"/>
      <c r="Z177" s="141"/>
      <c r="AA177" s="141"/>
      <c r="AB177" s="141"/>
      <c r="AH177" s="74"/>
    </row>
    <row r="178" spans="2:34" ht="15.75" customHeight="1">
      <c r="B178" s="127" t="str">
        <f t="shared" si="2"/>
        <v/>
      </c>
      <c r="C178" s="128" t="s">
        <v>79</v>
      </c>
      <c r="D178" s="74" t="s">
        <v>79</v>
      </c>
      <c r="E178" s="129" t="s">
        <v>79</v>
      </c>
      <c r="F178" s="129" t="s">
        <v>79</v>
      </c>
      <c r="G178" s="127" t="str">
        <f t="shared" si="3"/>
        <v/>
      </c>
      <c r="H178" s="130" t="s">
        <v>18</v>
      </c>
      <c r="I178" s="131" t="str">
        <f t="shared" si="4"/>
        <v xml:space="preserve"> </v>
      </c>
      <c r="J178" s="127" t="str">
        <f t="shared" si="5"/>
        <v xml:space="preserve"> </v>
      </c>
      <c r="L178" s="87">
        <v>67</v>
      </c>
      <c r="M178" s="132">
        <v>0</v>
      </c>
      <c r="N178" s="132">
        <v>0</v>
      </c>
      <c r="O178" s="126"/>
      <c r="P178" s="141"/>
      <c r="Q178" s="122"/>
      <c r="R178" s="122"/>
      <c r="S178" s="122"/>
      <c r="T178" s="122"/>
      <c r="U178" s="122"/>
      <c r="V178" s="122"/>
      <c r="W178" s="122"/>
      <c r="X178" s="141"/>
      <c r="Y178" s="141"/>
      <c r="Z178" s="141"/>
      <c r="AA178" s="141"/>
      <c r="AB178" s="141"/>
      <c r="AH178" s="74"/>
    </row>
    <row r="179" spans="2:34" ht="15.75" customHeight="1">
      <c r="B179" s="127" t="str">
        <f t="shared" si="2"/>
        <v/>
      </c>
      <c r="C179" s="128" t="s">
        <v>79</v>
      </c>
      <c r="D179" s="74" t="s">
        <v>79</v>
      </c>
      <c r="E179" s="129" t="s">
        <v>79</v>
      </c>
      <c r="F179" s="129" t="s">
        <v>79</v>
      </c>
      <c r="G179" s="127" t="str">
        <f t="shared" si="3"/>
        <v/>
      </c>
      <c r="H179" s="130" t="s">
        <v>18</v>
      </c>
      <c r="I179" s="131" t="str">
        <f t="shared" si="4"/>
        <v xml:space="preserve"> </v>
      </c>
      <c r="J179" s="127" t="str">
        <f t="shared" si="5"/>
        <v xml:space="preserve"> </v>
      </c>
      <c r="L179" s="87">
        <v>68</v>
      </c>
      <c r="M179" s="132">
        <v>0</v>
      </c>
      <c r="N179" s="132">
        <v>0</v>
      </c>
      <c r="O179" s="126"/>
      <c r="P179" s="141"/>
      <c r="Q179" s="122"/>
      <c r="R179" s="122"/>
      <c r="S179" s="122"/>
      <c r="T179" s="122"/>
      <c r="U179" s="122"/>
      <c r="V179" s="122"/>
      <c r="W179" s="122"/>
      <c r="X179" s="141"/>
      <c r="Y179" s="141"/>
      <c r="Z179" s="141"/>
      <c r="AA179" s="141"/>
      <c r="AB179" s="141"/>
      <c r="AH179" s="74"/>
    </row>
    <row r="180" spans="2:34" ht="15.75" customHeight="1">
      <c r="B180" s="127" t="str">
        <f t="shared" si="2"/>
        <v/>
      </c>
      <c r="C180" s="128" t="s">
        <v>79</v>
      </c>
      <c r="D180" s="74" t="s">
        <v>79</v>
      </c>
      <c r="E180" s="129" t="s">
        <v>79</v>
      </c>
      <c r="F180" s="129" t="s">
        <v>79</v>
      </c>
      <c r="G180" s="127" t="str">
        <f t="shared" si="3"/>
        <v/>
      </c>
      <c r="H180" s="130" t="s">
        <v>18</v>
      </c>
      <c r="I180" s="131" t="str">
        <f t="shared" si="4"/>
        <v xml:space="preserve"> </v>
      </c>
      <c r="J180" s="127" t="str">
        <f t="shared" si="5"/>
        <v xml:space="preserve"> </v>
      </c>
      <c r="L180" s="87">
        <v>69</v>
      </c>
      <c r="M180" s="132">
        <v>0</v>
      </c>
      <c r="N180" s="132">
        <v>0</v>
      </c>
      <c r="O180" s="126"/>
      <c r="P180" s="141"/>
      <c r="Q180" s="122"/>
      <c r="R180" s="122"/>
      <c r="S180" s="122"/>
      <c r="T180" s="122"/>
      <c r="U180" s="122"/>
      <c r="V180" s="122"/>
      <c r="W180" s="122"/>
      <c r="X180" s="141"/>
      <c r="Y180" s="141"/>
      <c r="Z180" s="141"/>
      <c r="AA180" s="141"/>
      <c r="AB180" s="141"/>
      <c r="AH180" s="74"/>
    </row>
    <row r="181" spans="2:34" ht="15.75" customHeight="1">
      <c r="B181" s="127" t="str">
        <f t="shared" si="2"/>
        <v/>
      </c>
      <c r="C181" s="128" t="s">
        <v>79</v>
      </c>
      <c r="D181" s="74" t="s">
        <v>79</v>
      </c>
      <c r="E181" s="129" t="s">
        <v>79</v>
      </c>
      <c r="F181" s="129" t="s">
        <v>79</v>
      </c>
      <c r="G181" s="127" t="str">
        <f t="shared" si="3"/>
        <v/>
      </c>
      <c r="H181" s="130" t="s">
        <v>18</v>
      </c>
      <c r="I181" s="131" t="str">
        <f t="shared" si="4"/>
        <v xml:space="preserve"> </v>
      </c>
      <c r="J181" s="127" t="str">
        <f t="shared" si="5"/>
        <v xml:space="preserve"> </v>
      </c>
      <c r="L181" s="87">
        <v>70</v>
      </c>
      <c r="M181" s="132">
        <v>0</v>
      </c>
      <c r="N181" s="132">
        <v>0</v>
      </c>
      <c r="O181" s="126"/>
      <c r="P181" s="141"/>
      <c r="Q181" s="122"/>
      <c r="R181" s="122"/>
      <c r="S181" s="122"/>
      <c r="T181" s="122"/>
      <c r="U181" s="122"/>
      <c r="V181" s="122"/>
      <c r="W181" s="122"/>
      <c r="X181" s="141"/>
      <c r="Y181" s="141"/>
      <c r="Z181" s="141"/>
      <c r="AA181" s="141"/>
      <c r="AB181" s="141"/>
      <c r="AH181" s="74"/>
    </row>
    <row r="182" spans="2:34" ht="15.75" customHeight="1">
      <c r="B182" s="127" t="str">
        <f t="shared" si="2"/>
        <v/>
      </c>
      <c r="C182" s="128" t="s">
        <v>79</v>
      </c>
      <c r="D182" s="74" t="s">
        <v>79</v>
      </c>
      <c r="E182" s="129" t="s">
        <v>79</v>
      </c>
      <c r="F182" s="129" t="s">
        <v>79</v>
      </c>
      <c r="G182" s="127" t="str">
        <f t="shared" si="3"/>
        <v/>
      </c>
      <c r="H182" s="130" t="s">
        <v>18</v>
      </c>
      <c r="I182" s="131" t="str">
        <f t="shared" si="4"/>
        <v xml:space="preserve"> </v>
      </c>
      <c r="J182" s="127" t="str">
        <f t="shared" si="5"/>
        <v xml:space="preserve"> </v>
      </c>
      <c r="L182" s="87">
        <v>71</v>
      </c>
      <c r="M182" s="132">
        <v>0</v>
      </c>
      <c r="N182" s="132">
        <v>0</v>
      </c>
      <c r="O182" s="126"/>
      <c r="P182" s="141"/>
      <c r="Q182" s="122"/>
      <c r="R182" s="122"/>
      <c r="S182" s="122"/>
      <c r="T182" s="122"/>
      <c r="U182" s="122"/>
      <c r="V182" s="122"/>
      <c r="W182" s="122"/>
      <c r="X182" s="141"/>
      <c r="Y182" s="141"/>
      <c r="Z182" s="141"/>
      <c r="AA182" s="141"/>
      <c r="AB182" s="141"/>
      <c r="AH182" s="74"/>
    </row>
    <row r="183" spans="2:34" ht="15.75" customHeight="1">
      <c r="B183" s="127" t="str">
        <f t="shared" si="2"/>
        <v/>
      </c>
      <c r="C183" s="128" t="s">
        <v>79</v>
      </c>
      <c r="D183" s="74" t="s">
        <v>79</v>
      </c>
      <c r="E183" s="129" t="s">
        <v>79</v>
      </c>
      <c r="F183" s="129" t="s">
        <v>79</v>
      </c>
      <c r="G183" s="127" t="str">
        <f t="shared" si="3"/>
        <v/>
      </c>
      <c r="H183" s="130" t="s">
        <v>18</v>
      </c>
      <c r="I183" s="131" t="str">
        <f t="shared" si="4"/>
        <v xml:space="preserve"> </v>
      </c>
      <c r="J183" s="127" t="str">
        <f t="shared" si="5"/>
        <v xml:space="preserve"> </v>
      </c>
      <c r="L183" s="87">
        <v>72</v>
      </c>
      <c r="M183" s="132">
        <v>0</v>
      </c>
      <c r="N183" s="132">
        <v>0</v>
      </c>
      <c r="O183" s="126"/>
      <c r="P183" s="141"/>
      <c r="Q183" s="122"/>
      <c r="R183" s="122"/>
      <c r="S183" s="122"/>
      <c r="T183" s="122"/>
      <c r="U183" s="122"/>
      <c r="V183" s="122"/>
      <c r="W183" s="122"/>
      <c r="X183" s="141"/>
      <c r="Y183" s="141"/>
      <c r="Z183" s="141"/>
      <c r="AA183" s="141"/>
      <c r="AB183" s="141"/>
      <c r="AH183" s="74"/>
    </row>
    <row r="184" spans="2:34" ht="15.75" customHeight="1">
      <c r="B184" s="127" t="str">
        <f t="shared" si="2"/>
        <v/>
      </c>
      <c r="C184" s="128" t="s">
        <v>79</v>
      </c>
      <c r="D184" s="74" t="s">
        <v>79</v>
      </c>
      <c r="E184" s="129" t="s">
        <v>79</v>
      </c>
      <c r="F184" s="129" t="s">
        <v>79</v>
      </c>
      <c r="G184" s="127" t="str">
        <f t="shared" si="3"/>
        <v/>
      </c>
      <c r="H184" s="130" t="s">
        <v>18</v>
      </c>
      <c r="I184" s="131" t="str">
        <f t="shared" si="4"/>
        <v xml:space="preserve"> </v>
      </c>
      <c r="J184" s="127" t="str">
        <f t="shared" si="5"/>
        <v xml:space="preserve"> </v>
      </c>
      <c r="L184" s="87">
        <v>73</v>
      </c>
      <c r="M184" s="132">
        <v>0</v>
      </c>
      <c r="N184" s="132">
        <v>0</v>
      </c>
      <c r="O184" s="126"/>
      <c r="P184" s="141"/>
      <c r="Q184" s="122"/>
      <c r="R184" s="122"/>
      <c r="S184" s="122"/>
      <c r="T184" s="122"/>
      <c r="U184" s="122"/>
      <c r="V184" s="122"/>
      <c r="W184" s="122"/>
      <c r="X184" s="141"/>
      <c r="Y184" s="141"/>
      <c r="Z184" s="141"/>
      <c r="AA184" s="141"/>
      <c r="AB184" s="141"/>
      <c r="AH184" s="74"/>
    </row>
    <row r="185" spans="2:34" ht="15.75" customHeight="1">
      <c r="B185" s="127" t="str">
        <f t="shared" si="2"/>
        <v/>
      </c>
      <c r="C185" s="128" t="s">
        <v>79</v>
      </c>
      <c r="D185" s="74" t="s">
        <v>79</v>
      </c>
      <c r="E185" s="129" t="s">
        <v>79</v>
      </c>
      <c r="F185" s="129" t="s">
        <v>79</v>
      </c>
      <c r="G185" s="127" t="str">
        <f t="shared" si="3"/>
        <v/>
      </c>
      <c r="H185" s="130" t="s">
        <v>18</v>
      </c>
      <c r="I185" s="131" t="str">
        <f t="shared" si="4"/>
        <v xml:space="preserve"> </v>
      </c>
      <c r="J185" s="127" t="str">
        <f t="shared" si="5"/>
        <v xml:space="preserve"> </v>
      </c>
      <c r="L185" s="87">
        <v>74</v>
      </c>
      <c r="M185" s="132">
        <v>0</v>
      </c>
      <c r="N185" s="132">
        <v>0</v>
      </c>
      <c r="O185" s="126"/>
      <c r="P185" s="141"/>
      <c r="Q185" s="122"/>
      <c r="R185" s="122"/>
      <c r="S185" s="122"/>
      <c r="T185" s="122"/>
      <c r="U185" s="122"/>
      <c r="V185" s="122"/>
      <c r="W185" s="122"/>
      <c r="X185" s="141"/>
      <c r="Y185" s="141"/>
      <c r="Z185" s="141"/>
      <c r="AA185" s="141"/>
      <c r="AB185" s="141"/>
      <c r="AH185" s="74"/>
    </row>
    <row r="186" spans="2:34" ht="15.75" customHeight="1">
      <c r="B186" s="127" t="str">
        <f t="shared" si="2"/>
        <v/>
      </c>
      <c r="C186" s="128" t="s">
        <v>79</v>
      </c>
      <c r="D186" s="74" t="s">
        <v>79</v>
      </c>
      <c r="E186" s="129" t="s">
        <v>79</v>
      </c>
      <c r="F186" s="129" t="s">
        <v>79</v>
      </c>
      <c r="G186" s="127" t="str">
        <f t="shared" si="3"/>
        <v/>
      </c>
      <c r="H186" s="130" t="s">
        <v>18</v>
      </c>
      <c r="I186" s="131" t="str">
        <f t="shared" si="4"/>
        <v xml:space="preserve"> </v>
      </c>
      <c r="J186" s="127" t="str">
        <f t="shared" si="5"/>
        <v xml:space="preserve"> </v>
      </c>
      <c r="L186" s="87">
        <v>75</v>
      </c>
      <c r="M186" s="132">
        <v>0</v>
      </c>
      <c r="N186" s="132">
        <v>0</v>
      </c>
      <c r="O186" s="126"/>
      <c r="P186" s="141"/>
      <c r="Q186" s="122"/>
      <c r="R186" s="122"/>
      <c r="S186" s="122"/>
      <c r="T186" s="122"/>
      <c r="U186" s="122"/>
      <c r="V186" s="122"/>
      <c r="W186" s="122"/>
      <c r="X186" s="141"/>
      <c r="Y186" s="141"/>
      <c r="Z186" s="141"/>
      <c r="AA186" s="141"/>
      <c r="AB186" s="141"/>
      <c r="AH186" s="74"/>
    </row>
    <row r="187" spans="2:34" ht="15.75" customHeight="1">
      <c r="B187" s="127" t="str">
        <f t="shared" si="2"/>
        <v/>
      </c>
      <c r="C187" s="128" t="s">
        <v>79</v>
      </c>
      <c r="D187" s="74" t="s">
        <v>79</v>
      </c>
      <c r="E187" s="129" t="s">
        <v>79</v>
      </c>
      <c r="F187" s="129" t="s">
        <v>79</v>
      </c>
      <c r="G187" s="127" t="str">
        <f t="shared" si="3"/>
        <v/>
      </c>
      <c r="H187" s="130" t="s">
        <v>18</v>
      </c>
      <c r="I187" s="131" t="str">
        <f t="shared" si="4"/>
        <v xml:space="preserve"> </v>
      </c>
      <c r="J187" s="127" t="str">
        <f t="shared" si="5"/>
        <v xml:space="preserve"> </v>
      </c>
      <c r="L187" s="87">
        <v>76</v>
      </c>
      <c r="M187" s="132">
        <v>0</v>
      </c>
      <c r="N187" s="132">
        <v>0</v>
      </c>
      <c r="O187" s="126"/>
      <c r="P187" s="141"/>
      <c r="Q187" s="122"/>
      <c r="R187" s="122"/>
      <c r="S187" s="122"/>
      <c r="T187" s="122"/>
      <c r="U187" s="122"/>
      <c r="V187" s="122"/>
      <c r="W187" s="122"/>
      <c r="X187" s="141"/>
      <c r="Y187" s="141"/>
      <c r="Z187" s="141"/>
      <c r="AA187" s="141"/>
      <c r="AB187" s="141"/>
      <c r="AH187" s="74"/>
    </row>
    <row r="188" spans="2:34" ht="15.75" customHeight="1">
      <c r="B188" s="127" t="str">
        <f t="shared" si="2"/>
        <v/>
      </c>
      <c r="C188" s="128" t="s">
        <v>79</v>
      </c>
      <c r="D188" s="74" t="s">
        <v>79</v>
      </c>
      <c r="E188" s="129" t="s">
        <v>79</v>
      </c>
      <c r="F188" s="129" t="s">
        <v>79</v>
      </c>
      <c r="G188" s="127" t="str">
        <f t="shared" si="3"/>
        <v/>
      </c>
      <c r="H188" s="130" t="s">
        <v>18</v>
      </c>
      <c r="I188" s="131" t="str">
        <f t="shared" si="4"/>
        <v xml:space="preserve"> </v>
      </c>
      <c r="J188" s="127" t="str">
        <f t="shared" si="5"/>
        <v xml:space="preserve"> </v>
      </c>
      <c r="L188" s="87">
        <v>77</v>
      </c>
      <c r="M188" s="132">
        <v>0</v>
      </c>
      <c r="N188" s="132">
        <v>0</v>
      </c>
      <c r="O188" s="126"/>
      <c r="P188" s="141"/>
      <c r="Q188" s="122"/>
      <c r="R188" s="122"/>
      <c r="S188" s="122"/>
      <c r="T188" s="122"/>
      <c r="U188" s="122"/>
      <c r="V188" s="122"/>
      <c r="W188" s="122"/>
      <c r="X188" s="141"/>
      <c r="Y188" s="141"/>
      <c r="Z188" s="141"/>
      <c r="AA188" s="141"/>
      <c r="AB188" s="141"/>
      <c r="AH188" s="74"/>
    </row>
    <row r="189" spans="2:34" ht="15.75" customHeight="1">
      <c r="B189" s="127" t="str">
        <f t="shared" si="2"/>
        <v/>
      </c>
      <c r="C189" s="128" t="s">
        <v>79</v>
      </c>
      <c r="D189" s="74" t="s">
        <v>79</v>
      </c>
      <c r="E189" s="129" t="s">
        <v>79</v>
      </c>
      <c r="F189" s="129" t="s">
        <v>79</v>
      </c>
      <c r="G189" s="127" t="str">
        <f t="shared" si="3"/>
        <v/>
      </c>
      <c r="H189" s="130" t="s">
        <v>18</v>
      </c>
      <c r="I189" s="131" t="str">
        <f t="shared" si="4"/>
        <v xml:space="preserve"> </v>
      </c>
      <c r="J189" s="127" t="str">
        <f t="shared" si="5"/>
        <v xml:space="preserve"> </v>
      </c>
      <c r="L189" s="87">
        <v>78</v>
      </c>
      <c r="M189" s="132">
        <v>0</v>
      </c>
      <c r="N189" s="132">
        <v>0</v>
      </c>
      <c r="O189" s="126"/>
      <c r="P189" s="141"/>
      <c r="Q189" s="122"/>
      <c r="R189" s="122"/>
      <c r="S189" s="122"/>
      <c r="T189" s="122"/>
      <c r="U189" s="122"/>
      <c r="V189" s="122"/>
      <c r="W189" s="122"/>
      <c r="X189" s="141"/>
      <c r="Y189" s="141"/>
      <c r="Z189" s="141"/>
      <c r="AA189" s="141"/>
      <c r="AB189" s="141"/>
      <c r="AH189" s="74"/>
    </row>
    <row r="190" spans="2:34" ht="15.75" customHeight="1">
      <c r="B190" s="127" t="str">
        <f t="shared" si="2"/>
        <v/>
      </c>
      <c r="C190" s="128" t="s">
        <v>79</v>
      </c>
      <c r="D190" s="74" t="s">
        <v>79</v>
      </c>
      <c r="E190" s="129" t="s">
        <v>79</v>
      </c>
      <c r="F190" s="129" t="s">
        <v>79</v>
      </c>
      <c r="G190" s="127" t="str">
        <f t="shared" si="3"/>
        <v/>
      </c>
      <c r="H190" s="130" t="s">
        <v>18</v>
      </c>
      <c r="I190" s="131" t="str">
        <f t="shared" si="4"/>
        <v xml:space="preserve"> </v>
      </c>
      <c r="J190" s="127" t="str">
        <f t="shared" si="5"/>
        <v xml:space="preserve"> </v>
      </c>
      <c r="L190" s="87">
        <v>79</v>
      </c>
      <c r="M190" s="132">
        <v>0</v>
      </c>
      <c r="N190" s="132">
        <v>0</v>
      </c>
      <c r="O190" s="126"/>
      <c r="P190" s="141"/>
      <c r="Q190" s="122"/>
      <c r="R190" s="122"/>
      <c r="S190" s="122"/>
      <c r="T190" s="122"/>
      <c r="U190" s="122"/>
      <c r="V190" s="122"/>
      <c r="W190" s="122"/>
      <c r="X190" s="141"/>
      <c r="Y190" s="141"/>
      <c r="Z190" s="141"/>
      <c r="AA190" s="141"/>
      <c r="AB190" s="141"/>
      <c r="AH190" s="74"/>
    </row>
    <row r="191" spans="2:34" ht="15.75" customHeight="1">
      <c r="B191" s="127" t="str">
        <f t="shared" si="2"/>
        <v/>
      </c>
      <c r="C191" s="128" t="s">
        <v>79</v>
      </c>
      <c r="D191" s="74" t="s">
        <v>79</v>
      </c>
      <c r="E191" s="129" t="s">
        <v>79</v>
      </c>
      <c r="F191" s="129" t="s">
        <v>79</v>
      </c>
      <c r="G191" s="127" t="str">
        <f t="shared" si="3"/>
        <v/>
      </c>
      <c r="H191" s="130" t="s">
        <v>18</v>
      </c>
      <c r="I191" s="131" t="str">
        <f t="shared" si="4"/>
        <v xml:space="preserve"> </v>
      </c>
      <c r="J191" s="127" t="str">
        <f t="shared" si="5"/>
        <v xml:space="preserve"> </v>
      </c>
      <c r="L191" s="87">
        <v>80</v>
      </c>
      <c r="M191" s="132">
        <v>0</v>
      </c>
      <c r="N191" s="132">
        <v>0</v>
      </c>
      <c r="O191" s="126"/>
      <c r="P191" s="141"/>
      <c r="Q191" s="122"/>
      <c r="R191" s="122"/>
      <c r="S191" s="122"/>
      <c r="T191" s="122"/>
      <c r="U191" s="122"/>
      <c r="V191" s="122"/>
      <c r="W191" s="122"/>
      <c r="X191" s="141"/>
      <c r="Y191" s="141"/>
      <c r="Z191" s="141"/>
      <c r="AA191" s="141"/>
      <c r="AB191" s="141"/>
      <c r="AH191" s="74"/>
    </row>
    <row r="192" spans="2:34" ht="15.75" customHeight="1">
      <c r="B192" s="127" t="str">
        <f t="shared" si="2"/>
        <v/>
      </c>
      <c r="C192" s="128" t="s">
        <v>79</v>
      </c>
      <c r="D192" s="74" t="s">
        <v>79</v>
      </c>
      <c r="E192" s="129" t="s">
        <v>79</v>
      </c>
      <c r="F192" s="129" t="s">
        <v>79</v>
      </c>
      <c r="G192" s="127" t="str">
        <f t="shared" si="3"/>
        <v/>
      </c>
      <c r="H192" s="130" t="s">
        <v>18</v>
      </c>
      <c r="I192" s="131" t="str">
        <f t="shared" si="4"/>
        <v xml:space="preserve"> </v>
      </c>
      <c r="J192" s="127" t="str">
        <f t="shared" si="5"/>
        <v xml:space="preserve"> </v>
      </c>
      <c r="L192" s="87">
        <v>81</v>
      </c>
      <c r="M192" s="132">
        <v>0</v>
      </c>
      <c r="N192" s="132">
        <v>0</v>
      </c>
      <c r="O192" s="126"/>
      <c r="P192" s="141"/>
      <c r="Q192" s="122"/>
      <c r="R192" s="122"/>
      <c r="S192" s="122"/>
      <c r="T192" s="122"/>
      <c r="U192" s="122"/>
      <c r="V192" s="122"/>
      <c r="W192" s="122"/>
      <c r="X192" s="141"/>
      <c r="Y192" s="141"/>
      <c r="Z192" s="141"/>
      <c r="AA192" s="141"/>
      <c r="AB192" s="141"/>
      <c r="AH192" s="74"/>
    </row>
    <row r="193" spans="2:34" ht="15.75" customHeight="1">
      <c r="B193" s="127" t="str">
        <f t="shared" si="2"/>
        <v/>
      </c>
      <c r="C193" s="128" t="s">
        <v>79</v>
      </c>
      <c r="D193" s="74" t="s">
        <v>79</v>
      </c>
      <c r="E193" s="129" t="s">
        <v>79</v>
      </c>
      <c r="F193" s="129" t="s">
        <v>79</v>
      </c>
      <c r="G193" s="127" t="str">
        <f t="shared" si="3"/>
        <v/>
      </c>
      <c r="H193" s="130" t="s">
        <v>18</v>
      </c>
      <c r="I193" s="131" t="str">
        <f t="shared" si="4"/>
        <v xml:space="preserve"> </v>
      </c>
      <c r="J193" s="127" t="str">
        <f t="shared" si="5"/>
        <v xml:space="preserve"> </v>
      </c>
      <c r="L193" s="87">
        <v>82</v>
      </c>
      <c r="M193" s="132">
        <v>0</v>
      </c>
      <c r="N193" s="132">
        <v>0</v>
      </c>
      <c r="O193" s="126"/>
      <c r="P193" s="141"/>
      <c r="Q193" s="122"/>
      <c r="R193" s="122"/>
      <c r="S193" s="122"/>
      <c r="T193" s="122"/>
      <c r="U193" s="122"/>
      <c r="V193" s="122"/>
      <c r="W193" s="122"/>
      <c r="X193" s="141"/>
      <c r="Y193" s="141"/>
      <c r="Z193" s="141"/>
      <c r="AA193" s="141"/>
      <c r="AB193" s="141"/>
      <c r="AH193" s="74"/>
    </row>
    <row r="194" spans="2:34" ht="15.75" customHeight="1">
      <c r="B194" s="127" t="str">
        <f t="shared" si="2"/>
        <v/>
      </c>
      <c r="C194" s="128" t="s">
        <v>79</v>
      </c>
      <c r="D194" s="74" t="s">
        <v>79</v>
      </c>
      <c r="E194" s="129" t="s">
        <v>79</v>
      </c>
      <c r="F194" s="129" t="s">
        <v>79</v>
      </c>
      <c r="G194" s="127" t="str">
        <f t="shared" si="3"/>
        <v/>
      </c>
      <c r="H194" s="130" t="s">
        <v>18</v>
      </c>
      <c r="I194" s="131" t="str">
        <f t="shared" si="4"/>
        <v xml:space="preserve"> </v>
      </c>
      <c r="J194" s="127" t="str">
        <f t="shared" si="5"/>
        <v xml:space="preserve"> </v>
      </c>
      <c r="L194" s="87">
        <v>83</v>
      </c>
      <c r="M194" s="132">
        <v>0</v>
      </c>
      <c r="N194" s="132">
        <v>0</v>
      </c>
      <c r="O194" s="126"/>
      <c r="P194" s="141"/>
      <c r="Q194" s="122"/>
      <c r="R194" s="122"/>
      <c r="S194" s="122"/>
      <c r="T194" s="122"/>
      <c r="U194" s="122"/>
      <c r="V194" s="122"/>
      <c r="W194" s="122"/>
      <c r="X194" s="141"/>
      <c r="Y194" s="141"/>
      <c r="Z194" s="141"/>
      <c r="AA194" s="141"/>
      <c r="AB194" s="141"/>
      <c r="AH194" s="74"/>
    </row>
    <row r="195" spans="2:34" ht="15.75" customHeight="1">
      <c r="B195" s="127" t="str">
        <f t="shared" si="2"/>
        <v/>
      </c>
      <c r="C195" s="128" t="s">
        <v>79</v>
      </c>
      <c r="D195" s="74" t="s">
        <v>79</v>
      </c>
      <c r="E195" s="129" t="s">
        <v>79</v>
      </c>
      <c r="F195" s="129" t="s">
        <v>79</v>
      </c>
      <c r="G195" s="127" t="str">
        <f t="shared" si="3"/>
        <v/>
      </c>
      <c r="H195" s="130" t="s">
        <v>18</v>
      </c>
      <c r="I195" s="131" t="str">
        <f t="shared" si="4"/>
        <v xml:space="preserve"> </v>
      </c>
      <c r="J195" s="127" t="str">
        <f t="shared" si="5"/>
        <v xml:space="preserve"> </v>
      </c>
      <c r="L195" s="87">
        <v>84</v>
      </c>
      <c r="M195" s="132">
        <v>0</v>
      </c>
      <c r="N195" s="132">
        <v>0</v>
      </c>
      <c r="O195" s="126"/>
      <c r="P195" s="141"/>
      <c r="Q195" s="122"/>
      <c r="R195" s="122"/>
      <c r="S195" s="122"/>
      <c r="T195" s="122"/>
      <c r="U195" s="122"/>
      <c r="V195" s="122"/>
      <c r="W195" s="122"/>
      <c r="X195" s="141"/>
      <c r="Y195" s="141"/>
      <c r="Z195" s="141"/>
      <c r="AA195" s="141"/>
      <c r="AB195" s="141"/>
      <c r="AH195" s="74"/>
    </row>
    <row r="196" spans="2:34" ht="15.75" customHeight="1">
      <c r="B196" s="127" t="str">
        <f t="shared" si="2"/>
        <v/>
      </c>
      <c r="C196" s="128" t="s">
        <v>79</v>
      </c>
      <c r="D196" s="74" t="s">
        <v>79</v>
      </c>
      <c r="E196" s="129" t="s">
        <v>79</v>
      </c>
      <c r="F196" s="129" t="s">
        <v>79</v>
      </c>
      <c r="G196" s="127" t="str">
        <f t="shared" si="3"/>
        <v/>
      </c>
      <c r="H196" s="130" t="s">
        <v>18</v>
      </c>
      <c r="I196" s="131" t="str">
        <f t="shared" si="4"/>
        <v xml:space="preserve"> </v>
      </c>
      <c r="J196" s="127" t="str">
        <f t="shared" si="5"/>
        <v xml:space="preserve"> </v>
      </c>
      <c r="L196" s="87">
        <v>85</v>
      </c>
      <c r="M196" s="132">
        <v>0</v>
      </c>
      <c r="N196" s="132">
        <v>0</v>
      </c>
      <c r="O196" s="126"/>
      <c r="P196" s="141"/>
      <c r="Q196" s="122"/>
      <c r="R196" s="122"/>
      <c r="S196" s="122"/>
      <c r="T196" s="122"/>
      <c r="U196" s="122"/>
      <c r="V196" s="122"/>
      <c r="W196" s="122"/>
      <c r="X196" s="141"/>
      <c r="Y196" s="141"/>
      <c r="Z196" s="141"/>
      <c r="AA196" s="141"/>
      <c r="AB196" s="141"/>
      <c r="AH196" s="74"/>
    </row>
    <row r="197" spans="2:34" ht="15.75" customHeight="1">
      <c r="B197" s="127" t="str">
        <f t="shared" si="2"/>
        <v/>
      </c>
      <c r="C197" s="128" t="s">
        <v>79</v>
      </c>
      <c r="D197" s="74" t="s">
        <v>79</v>
      </c>
      <c r="E197" s="129" t="s">
        <v>79</v>
      </c>
      <c r="F197" s="129" t="s">
        <v>79</v>
      </c>
      <c r="G197" s="127" t="str">
        <f t="shared" si="3"/>
        <v/>
      </c>
      <c r="H197" s="130" t="s">
        <v>18</v>
      </c>
      <c r="I197" s="131" t="str">
        <f t="shared" si="4"/>
        <v xml:space="preserve"> </v>
      </c>
      <c r="J197" s="127" t="str">
        <f t="shared" si="5"/>
        <v xml:space="preserve"> </v>
      </c>
      <c r="L197" s="87">
        <v>86</v>
      </c>
      <c r="M197" s="132">
        <v>0</v>
      </c>
      <c r="N197" s="132">
        <v>0</v>
      </c>
      <c r="O197" s="126"/>
      <c r="P197" s="141"/>
      <c r="Q197" s="122"/>
      <c r="R197" s="122"/>
      <c r="S197" s="122"/>
      <c r="T197" s="122"/>
      <c r="U197" s="122"/>
      <c r="V197" s="122"/>
      <c r="W197" s="122"/>
      <c r="X197" s="141"/>
      <c r="Y197" s="141"/>
      <c r="Z197" s="141"/>
      <c r="AA197" s="141"/>
      <c r="AB197" s="141"/>
      <c r="AH197" s="74"/>
    </row>
    <row r="198" spans="2:34" ht="15.75" customHeight="1">
      <c r="B198" s="127" t="str">
        <f t="shared" si="2"/>
        <v/>
      </c>
      <c r="C198" s="128" t="s">
        <v>79</v>
      </c>
      <c r="D198" s="74" t="s">
        <v>79</v>
      </c>
      <c r="E198" s="129" t="s">
        <v>79</v>
      </c>
      <c r="F198" s="129" t="s">
        <v>79</v>
      </c>
      <c r="G198" s="127" t="str">
        <f t="shared" si="3"/>
        <v/>
      </c>
      <c r="H198" s="130" t="s">
        <v>18</v>
      </c>
      <c r="I198" s="131" t="str">
        <f t="shared" si="4"/>
        <v xml:space="preserve"> </v>
      </c>
      <c r="J198" s="127" t="str">
        <f t="shared" si="5"/>
        <v xml:space="preserve"> </v>
      </c>
      <c r="L198" s="87">
        <v>87</v>
      </c>
      <c r="M198" s="132">
        <v>0</v>
      </c>
      <c r="N198" s="132">
        <v>0</v>
      </c>
      <c r="O198" s="126"/>
      <c r="P198" s="141"/>
      <c r="Q198" s="122"/>
      <c r="R198" s="122"/>
      <c r="S198" s="122"/>
      <c r="T198" s="122"/>
      <c r="U198" s="122"/>
      <c r="V198" s="122"/>
      <c r="W198" s="122"/>
      <c r="X198" s="141"/>
      <c r="Y198" s="141"/>
      <c r="Z198" s="141"/>
      <c r="AA198" s="141"/>
      <c r="AB198" s="141"/>
      <c r="AH198" s="74"/>
    </row>
    <row r="199" spans="2:34" ht="15.75" customHeight="1">
      <c r="B199" s="127" t="str">
        <f t="shared" si="2"/>
        <v/>
      </c>
      <c r="C199" s="128" t="s">
        <v>79</v>
      </c>
      <c r="D199" s="74" t="s">
        <v>79</v>
      </c>
      <c r="E199" s="129" t="s">
        <v>79</v>
      </c>
      <c r="F199" s="129" t="s">
        <v>79</v>
      </c>
      <c r="G199" s="127" t="str">
        <f t="shared" si="3"/>
        <v/>
      </c>
      <c r="H199" s="130" t="s">
        <v>18</v>
      </c>
      <c r="I199" s="131" t="str">
        <f t="shared" si="4"/>
        <v xml:space="preserve"> </v>
      </c>
      <c r="J199" s="127" t="str">
        <f t="shared" si="5"/>
        <v xml:space="preserve"> </v>
      </c>
      <c r="L199" s="87">
        <v>88</v>
      </c>
      <c r="M199" s="132">
        <v>0</v>
      </c>
      <c r="N199" s="132">
        <v>0</v>
      </c>
      <c r="O199" s="126"/>
      <c r="P199" s="141"/>
      <c r="Q199" s="122"/>
      <c r="R199" s="122"/>
      <c r="S199" s="122"/>
      <c r="T199" s="122"/>
      <c r="U199" s="122"/>
      <c r="V199" s="122"/>
      <c r="W199" s="122"/>
      <c r="X199" s="141"/>
      <c r="Y199" s="141"/>
      <c r="Z199" s="141"/>
      <c r="AA199" s="141"/>
      <c r="AB199" s="141"/>
      <c r="AH199" s="74"/>
    </row>
    <row r="200" spans="2:34" ht="15.75" customHeight="1">
      <c r="B200" s="127" t="str">
        <f t="shared" si="2"/>
        <v/>
      </c>
      <c r="C200" s="128" t="s">
        <v>79</v>
      </c>
      <c r="D200" s="74" t="s">
        <v>79</v>
      </c>
      <c r="E200" s="129" t="s">
        <v>79</v>
      </c>
      <c r="F200" s="129" t="s">
        <v>79</v>
      </c>
      <c r="G200" s="127" t="str">
        <f t="shared" si="3"/>
        <v/>
      </c>
      <c r="H200" s="130" t="s">
        <v>18</v>
      </c>
      <c r="I200" s="131" t="str">
        <f t="shared" si="4"/>
        <v xml:space="preserve"> </v>
      </c>
      <c r="J200" s="127" t="str">
        <f t="shared" si="5"/>
        <v xml:space="preserve"> </v>
      </c>
      <c r="L200" s="87">
        <v>89</v>
      </c>
      <c r="M200" s="132">
        <v>0</v>
      </c>
      <c r="N200" s="132">
        <v>0</v>
      </c>
      <c r="O200" s="126"/>
      <c r="P200" s="141"/>
      <c r="Q200" s="122"/>
      <c r="R200" s="122"/>
      <c r="S200" s="122"/>
      <c r="T200" s="122"/>
      <c r="U200" s="122"/>
      <c r="V200" s="122"/>
      <c r="W200" s="122"/>
      <c r="X200" s="141"/>
      <c r="Y200" s="141"/>
      <c r="Z200" s="141"/>
      <c r="AA200" s="141"/>
      <c r="AB200" s="141"/>
      <c r="AH200" s="74"/>
    </row>
    <row r="201" spans="2:34" ht="15.75" customHeight="1">
      <c r="B201" s="127" t="str">
        <f t="shared" si="2"/>
        <v/>
      </c>
      <c r="C201" s="128" t="s">
        <v>79</v>
      </c>
      <c r="D201" s="74" t="s">
        <v>79</v>
      </c>
      <c r="E201" s="129" t="s">
        <v>79</v>
      </c>
      <c r="F201" s="129" t="s">
        <v>79</v>
      </c>
      <c r="G201" s="127" t="str">
        <f t="shared" si="3"/>
        <v/>
      </c>
      <c r="H201" s="130" t="s">
        <v>18</v>
      </c>
      <c r="I201" s="131" t="str">
        <f t="shared" si="4"/>
        <v xml:space="preserve"> </v>
      </c>
      <c r="J201" s="127" t="str">
        <f t="shared" si="5"/>
        <v xml:space="preserve"> </v>
      </c>
      <c r="L201" s="87">
        <v>90</v>
      </c>
      <c r="M201" s="132">
        <v>0</v>
      </c>
      <c r="N201" s="132">
        <v>0</v>
      </c>
      <c r="O201" s="126"/>
      <c r="P201" s="141"/>
      <c r="Q201" s="122"/>
      <c r="R201" s="122"/>
      <c r="S201" s="122"/>
      <c r="T201" s="122"/>
      <c r="U201" s="122"/>
      <c r="V201" s="122"/>
      <c r="W201" s="122"/>
      <c r="X201" s="141"/>
      <c r="Y201" s="141"/>
      <c r="Z201" s="141"/>
      <c r="AA201" s="141"/>
      <c r="AB201" s="141"/>
      <c r="AH201" s="74"/>
    </row>
    <row r="202" spans="2:34" ht="15.75" customHeight="1">
      <c r="B202" s="127" t="str">
        <f t="shared" si="2"/>
        <v/>
      </c>
      <c r="C202" s="128" t="s">
        <v>79</v>
      </c>
      <c r="D202" s="74" t="s">
        <v>79</v>
      </c>
      <c r="E202" s="129" t="s">
        <v>79</v>
      </c>
      <c r="F202" s="129" t="s">
        <v>79</v>
      </c>
      <c r="G202" s="127" t="str">
        <f t="shared" si="3"/>
        <v/>
      </c>
      <c r="H202" s="130" t="s">
        <v>18</v>
      </c>
      <c r="I202" s="131" t="str">
        <f t="shared" si="4"/>
        <v xml:space="preserve"> </v>
      </c>
      <c r="J202" s="127" t="str">
        <f t="shared" si="5"/>
        <v xml:space="preserve"> </v>
      </c>
      <c r="L202" s="87">
        <v>91</v>
      </c>
      <c r="M202" s="132">
        <v>0</v>
      </c>
      <c r="N202" s="132">
        <v>0</v>
      </c>
      <c r="O202" s="126"/>
      <c r="P202" s="141"/>
      <c r="Q202" s="122"/>
      <c r="R202" s="122"/>
      <c r="S202" s="122"/>
      <c r="T202" s="122"/>
      <c r="U202" s="122"/>
      <c r="V202" s="122"/>
      <c r="W202" s="122"/>
      <c r="X202" s="141"/>
      <c r="Y202" s="141"/>
      <c r="Z202" s="141"/>
      <c r="AA202" s="141"/>
      <c r="AB202" s="141"/>
      <c r="AH202" s="74"/>
    </row>
    <row r="203" spans="2:34" ht="15.75" customHeight="1">
      <c r="B203" s="127" t="str">
        <f t="shared" si="2"/>
        <v/>
      </c>
      <c r="C203" s="128" t="s">
        <v>79</v>
      </c>
      <c r="D203" s="74" t="s">
        <v>79</v>
      </c>
      <c r="E203" s="129" t="s">
        <v>79</v>
      </c>
      <c r="F203" s="129" t="s">
        <v>79</v>
      </c>
      <c r="G203" s="127" t="str">
        <f t="shared" si="3"/>
        <v/>
      </c>
      <c r="H203" s="130" t="s">
        <v>18</v>
      </c>
      <c r="I203" s="131" t="str">
        <f t="shared" si="4"/>
        <v xml:space="preserve"> </v>
      </c>
      <c r="J203" s="127" t="str">
        <f t="shared" si="5"/>
        <v xml:space="preserve"> </v>
      </c>
      <c r="L203" s="87">
        <v>92</v>
      </c>
      <c r="M203" s="132">
        <v>0</v>
      </c>
      <c r="N203" s="132">
        <v>0</v>
      </c>
      <c r="O203" s="126"/>
      <c r="P203" s="141"/>
      <c r="Q203" s="122"/>
      <c r="R203" s="122"/>
      <c r="S203" s="122"/>
      <c r="T203" s="122"/>
      <c r="U203" s="122"/>
      <c r="V203" s="122"/>
      <c r="W203" s="122"/>
      <c r="X203" s="141"/>
      <c r="Y203" s="141"/>
      <c r="Z203" s="141"/>
      <c r="AA203" s="141"/>
      <c r="AB203" s="141"/>
      <c r="AH203" s="74"/>
    </row>
    <row r="204" spans="2:34" ht="15.75" customHeight="1">
      <c r="B204" s="127" t="str">
        <f t="shared" si="2"/>
        <v/>
      </c>
      <c r="C204" s="128" t="s">
        <v>79</v>
      </c>
      <c r="D204" s="74" t="s">
        <v>79</v>
      </c>
      <c r="E204" s="129" t="s">
        <v>79</v>
      </c>
      <c r="F204" s="129" t="s">
        <v>79</v>
      </c>
      <c r="G204" s="127" t="str">
        <f t="shared" si="3"/>
        <v/>
      </c>
      <c r="H204" s="130" t="s">
        <v>18</v>
      </c>
      <c r="I204" s="131" t="str">
        <f t="shared" si="4"/>
        <v xml:space="preserve"> </v>
      </c>
      <c r="J204" s="127" t="str">
        <f t="shared" si="5"/>
        <v xml:space="preserve"> </v>
      </c>
      <c r="L204" s="87">
        <v>93</v>
      </c>
      <c r="M204" s="132">
        <v>0</v>
      </c>
      <c r="N204" s="132">
        <v>0</v>
      </c>
      <c r="O204" s="126"/>
      <c r="P204" s="141"/>
      <c r="Q204" s="122"/>
      <c r="R204" s="122"/>
      <c r="S204" s="122"/>
      <c r="T204" s="122"/>
      <c r="U204" s="122"/>
      <c r="V204" s="122"/>
      <c r="W204" s="122"/>
      <c r="X204" s="141"/>
      <c r="Y204" s="141"/>
      <c r="Z204" s="141"/>
      <c r="AA204" s="141"/>
      <c r="AB204" s="141"/>
      <c r="AH204" s="74"/>
    </row>
    <row r="205" spans="2:34" ht="15.75" customHeight="1">
      <c r="B205" s="127" t="str">
        <f t="shared" si="2"/>
        <v/>
      </c>
      <c r="C205" s="128" t="s">
        <v>79</v>
      </c>
      <c r="D205" s="74" t="s">
        <v>79</v>
      </c>
      <c r="E205" s="129" t="s">
        <v>79</v>
      </c>
      <c r="F205" s="129" t="s">
        <v>79</v>
      </c>
      <c r="G205" s="127" t="str">
        <f t="shared" si="3"/>
        <v/>
      </c>
      <c r="H205" s="130" t="s">
        <v>18</v>
      </c>
      <c r="I205" s="131" t="str">
        <f t="shared" si="4"/>
        <v xml:space="preserve"> </v>
      </c>
      <c r="J205" s="127" t="str">
        <f t="shared" si="5"/>
        <v xml:space="preserve"> </v>
      </c>
      <c r="L205" s="87">
        <v>94</v>
      </c>
      <c r="M205" s="132">
        <v>0</v>
      </c>
      <c r="N205" s="132">
        <v>0</v>
      </c>
      <c r="O205" s="126"/>
      <c r="P205" s="141"/>
      <c r="Q205" s="122"/>
      <c r="R205" s="122"/>
      <c r="S205" s="122"/>
      <c r="T205" s="122"/>
      <c r="U205" s="122"/>
      <c r="V205" s="122"/>
      <c r="W205" s="122"/>
      <c r="X205" s="141"/>
      <c r="Y205" s="141"/>
      <c r="Z205" s="141"/>
      <c r="AA205" s="141"/>
      <c r="AB205" s="141"/>
      <c r="AH205" s="74"/>
    </row>
    <row r="206" spans="2:34" ht="15.75" customHeight="1">
      <c r="B206" s="127" t="str">
        <f t="shared" si="2"/>
        <v/>
      </c>
      <c r="C206" s="128" t="s">
        <v>79</v>
      </c>
      <c r="D206" s="74" t="s">
        <v>79</v>
      </c>
      <c r="E206" s="129" t="s">
        <v>79</v>
      </c>
      <c r="F206" s="129" t="s">
        <v>79</v>
      </c>
      <c r="G206" s="127" t="str">
        <f t="shared" si="3"/>
        <v/>
      </c>
      <c r="H206" s="130" t="s">
        <v>18</v>
      </c>
      <c r="I206" s="131" t="str">
        <f t="shared" si="4"/>
        <v xml:space="preserve"> </v>
      </c>
      <c r="J206" s="127" t="str">
        <f t="shared" si="5"/>
        <v xml:space="preserve"> </v>
      </c>
      <c r="L206" s="87">
        <v>95</v>
      </c>
      <c r="M206" s="132">
        <v>0</v>
      </c>
      <c r="N206" s="132">
        <v>0</v>
      </c>
      <c r="O206" s="126"/>
      <c r="P206" s="141"/>
      <c r="Q206" s="122"/>
      <c r="R206" s="122"/>
      <c r="S206" s="122"/>
      <c r="T206" s="122"/>
      <c r="U206" s="122"/>
      <c r="V206" s="122"/>
      <c r="W206" s="122"/>
      <c r="X206" s="141"/>
      <c r="Y206" s="141"/>
      <c r="Z206" s="141"/>
      <c r="AA206" s="141"/>
      <c r="AB206" s="141"/>
      <c r="AH206" s="74"/>
    </row>
    <row r="207" spans="2:34" ht="15.75" customHeight="1">
      <c r="B207" s="127" t="str">
        <f t="shared" si="2"/>
        <v/>
      </c>
      <c r="C207" s="128" t="s">
        <v>79</v>
      </c>
      <c r="D207" s="74" t="s">
        <v>79</v>
      </c>
      <c r="E207" s="129" t="s">
        <v>79</v>
      </c>
      <c r="F207" s="129" t="s">
        <v>79</v>
      </c>
      <c r="G207" s="127" t="str">
        <f t="shared" si="3"/>
        <v/>
      </c>
      <c r="H207" s="130" t="s">
        <v>18</v>
      </c>
      <c r="I207" s="131" t="str">
        <f t="shared" si="4"/>
        <v xml:space="preserve"> </v>
      </c>
      <c r="J207" s="127" t="str">
        <f t="shared" si="5"/>
        <v xml:space="preserve"> </v>
      </c>
      <c r="L207" s="87">
        <v>96</v>
      </c>
      <c r="M207" s="132">
        <v>0</v>
      </c>
      <c r="N207" s="132">
        <v>0</v>
      </c>
      <c r="O207" s="126"/>
      <c r="P207" s="141"/>
      <c r="Q207" s="122"/>
      <c r="R207" s="122"/>
      <c r="S207" s="122"/>
      <c r="T207" s="122"/>
      <c r="U207" s="122"/>
      <c r="V207" s="122"/>
      <c r="W207" s="122"/>
      <c r="X207" s="141"/>
      <c r="Y207" s="141"/>
      <c r="Z207" s="141"/>
      <c r="AA207" s="141"/>
      <c r="AB207" s="141"/>
      <c r="AH207" s="74"/>
    </row>
    <row r="208" spans="2:34" ht="15.75" customHeight="1">
      <c r="B208" s="127" t="str">
        <f t="shared" si="2"/>
        <v/>
      </c>
      <c r="C208" s="128" t="s">
        <v>79</v>
      </c>
      <c r="D208" s="74" t="s">
        <v>79</v>
      </c>
      <c r="E208" s="129" t="s">
        <v>79</v>
      </c>
      <c r="F208" s="129" t="s">
        <v>79</v>
      </c>
      <c r="G208" s="127" t="str">
        <f t="shared" si="3"/>
        <v/>
      </c>
      <c r="H208" s="130" t="s">
        <v>18</v>
      </c>
      <c r="I208" s="131" t="str">
        <f t="shared" si="4"/>
        <v xml:space="preserve"> </v>
      </c>
      <c r="J208" s="127" t="str">
        <f t="shared" si="5"/>
        <v xml:space="preserve"> </v>
      </c>
      <c r="L208" s="87">
        <v>97</v>
      </c>
      <c r="M208" s="132">
        <v>0</v>
      </c>
      <c r="N208" s="132">
        <v>0</v>
      </c>
      <c r="O208" s="126"/>
      <c r="P208" s="141"/>
      <c r="Q208" s="122"/>
      <c r="R208" s="122"/>
      <c r="S208" s="122"/>
      <c r="T208" s="122"/>
      <c r="U208" s="122"/>
      <c r="V208" s="122"/>
      <c r="W208" s="122"/>
      <c r="X208" s="141"/>
      <c r="Y208" s="141"/>
      <c r="Z208" s="141"/>
      <c r="AA208" s="141"/>
      <c r="AB208" s="141"/>
      <c r="AH208" s="74"/>
    </row>
    <row r="209" spans="2:34" ht="15.75" customHeight="1">
      <c r="B209" s="127" t="str">
        <f t="shared" si="2"/>
        <v/>
      </c>
      <c r="C209" s="128" t="s">
        <v>79</v>
      </c>
      <c r="D209" s="74" t="s">
        <v>79</v>
      </c>
      <c r="E209" s="129" t="s">
        <v>79</v>
      </c>
      <c r="F209" s="129" t="s">
        <v>79</v>
      </c>
      <c r="G209" s="127" t="str">
        <f t="shared" si="3"/>
        <v/>
      </c>
      <c r="H209" s="130" t="s">
        <v>18</v>
      </c>
      <c r="I209" s="131" t="str">
        <f t="shared" si="4"/>
        <v xml:space="preserve"> </v>
      </c>
      <c r="J209" s="127" t="str">
        <f t="shared" si="5"/>
        <v xml:space="preserve"> </v>
      </c>
      <c r="L209" s="87">
        <v>98</v>
      </c>
      <c r="M209" s="132">
        <v>0</v>
      </c>
      <c r="N209" s="132">
        <v>0</v>
      </c>
      <c r="O209" s="126"/>
      <c r="P209" s="141"/>
      <c r="Q209" s="122"/>
      <c r="R209" s="122"/>
      <c r="S209" s="122"/>
      <c r="T209" s="122"/>
      <c r="U209" s="122"/>
      <c r="V209" s="122"/>
      <c r="W209" s="122"/>
      <c r="X209" s="141"/>
      <c r="Y209" s="141"/>
      <c r="Z209" s="141"/>
      <c r="AA209" s="141"/>
      <c r="AB209" s="141"/>
      <c r="AH209" s="74"/>
    </row>
    <row r="210" spans="2:34" ht="15.75" customHeight="1">
      <c r="B210" s="127" t="str">
        <f t="shared" si="2"/>
        <v/>
      </c>
      <c r="C210" s="128" t="s">
        <v>79</v>
      </c>
      <c r="D210" s="74" t="s">
        <v>79</v>
      </c>
      <c r="E210" s="129" t="s">
        <v>79</v>
      </c>
      <c r="F210" s="129" t="s">
        <v>79</v>
      </c>
      <c r="G210" s="127" t="str">
        <f t="shared" si="3"/>
        <v/>
      </c>
      <c r="H210" s="130" t="s">
        <v>18</v>
      </c>
      <c r="I210" s="131" t="str">
        <f t="shared" si="4"/>
        <v xml:space="preserve"> </v>
      </c>
      <c r="J210" s="127" t="str">
        <f t="shared" si="5"/>
        <v xml:space="preserve"> </v>
      </c>
      <c r="L210" s="87">
        <v>99</v>
      </c>
      <c r="M210" s="132">
        <v>0</v>
      </c>
      <c r="N210" s="132">
        <v>0</v>
      </c>
      <c r="O210" s="126"/>
      <c r="P210" s="141"/>
      <c r="Q210" s="122"/>
      <c r="R210" s="122"/>
      <c r="S210" s="122"/>
      <c r="T210" s="122"/>
      <c r="U210" s="122"/>
      <c r="V210" s="122"/>
      <c r="W210" s="122"/>
      <c r="X210" s="141"/>
      <c r="Y210" s="141"/>
      <c r="Z210" s="141"/>
      <c r="AA210" s="141"/>
      <c r="AB210" s="141"/>
      <c r="AH210" s="74"/>
    </row>
    <row r="211" spans="2:34" ht="15.75" customHeight="1">
      <c r="B211" s="127" t="str">
        <f t="shared" si="2"/>
        <v/>
      </c>
      <c r="C211" s="128" t="s">
        <v>79</v>
      </c>
      <c r="D211" s="74" t="s">
        <v>79</v>
      </c>
      <c r="E211" s="129" t="s">
        <v>79</v>
      </c>
      <c r="F211" s="129" t="s">
        <v>79</v>
      </c>
      <c r="G211" s="127" t="str">
        <f t="shared" si="3"/>
        <v/>
      </c>
      <c r="H211" s="130" t="s">
        <v>18</v>
      </c>
      <c r="I211" s="131" t="str">
        <f t="shared" si="4"/>
        <v xml:space="preserve"> </v>
      </c>
      <c r="J211" s="127" t="str">
        <f t="shared" si="5"/>
        <v xml:space="preserve"> </v>
      </c>
      <c r="L211" s="87">
        <v>100</v>
      </c>
      <c r="M211" s="132">
        <v>0</v>
      </c>
      <c r="N211" s="132">
        <v>0</v>
      </c>
      <c r="O211" s="126"/>
      <c r="P211" s="141"/>
      <c r="Q211" s="122"/>
      <c r="R211" s="122"/>
      <c r="S211" s="122"/>
      <c r="T211" s="122"/>
      <c r="U211" s="122"/>
      <c r="V211" s="122"/>
      <c r="W211" s="122"/>
      <c r="X211" s="141"/>
      <c r="Y211" s="141"/>
      <c r="Z211" s="141"/>
      <c r="AA211" s="141"/>
      <c r="AB211" s="141"/>
      <c r="AH211" s="74"/>
    </row>
    <row r="212" spans="2:34" ht="15.75" customHeight="1">
      <c r="B212" s="127" t="str">
        <f t="shared" si="2"/>
        <v/>
      </c>
      <c r="C212" s="128" t="s">
        <v>79</v>
      </c>
      <c r="D212" s="74" t="s">
        <v>79</v>
      </c>
      <c r="E212" s="129" t="s">
        <v>79</v>
      </c>
      <c r="F212" s="129" t="s">
        <v>79</v>
      </c>
      <c r="G212" s="127" t="str">
        <f t="shared" si="3"/>
        <v/>
      </c>
      <c r="H212" s="130" t="s">
        <v>18</v>
      </c>
      <c r="I212" s="131" t="str">
        <f t="shared" si="4"/>
        <v xml:space="preserve"> </v>
      </c>
      <c r="J212" s="127" t="str">
        <f t="shared" si="5"/>
        <v xml:space="preserve"> </v>
      </c>
      <c r="L212" s="87">
        <v>101</v>
      </c>
      <c r="M212" s="132">
        <v>0</v>
      </c>
      <c r="N212" s="132">
        <v>0</v>
      </c>
      <c r="O212" s="126"/>
      <c r="P212" s="141"/>
      <c r="Q212" s="122"/>
      <c r="R212" s="122"/>
      <c r="S212" s="122"/>
      <c r="T212" s="122"/>
      <c r="U212" s="122"/>
      <c r="V212" s="122"/>
      <c r="W212" s="122"/>
      <c r="X212" s="141"/>
      <c r="Y212" s="141"/>
      <c r="Z212" s="141"/>
      <c r="AA212" s="141"/>
      <c r="AB212" s="141"/>
      <c r="AH212" s="74"/>
    </row>
    <row r="213" spans="2:34" ht="15.75" customHeight="1">
      <c r="B213" s="127" t="str">
        <f t="shared" si="2"/>
        <v/>
      </c>
      <c r="C213" s="128" t="s">
        <v>79</v>
      </c>
      <c r="D213" s="74" t="s">
        <v>79</v>
      </c>
      <c r="E213" s="129" t="s">
        <v>79</v>
      </c>
      <c r="F213" s="129" t="s">
        <v>79</v>
      </c>
      <c r="G213" s="127" t="str">
        <f t="shared" si="3"/>
        <v/>
      </c>
      <c r="H213" s="130" t="s">
        <v>18</v>
      </c>
      <c r="I213" s="131" t="str">
        <f t="shared" si="4"/>
        <v xml:space="preserve"> </v>
      </c>
      <c r="J213" s="127" t="str">
        <f t="shared" si="5"/>
        <v xml:space="preserve"> </v>
      </c>
      <c r="L213" s="87">
        <v>102</v>
      </c>
      <c r="M213" s="132">
        <v>0</v>
      </c>
      <c r="N213" s="132">
        <v>0</v>
      </c>
      <c r="O213" s="126"/>
      <c r="P213" s="141"/>
      <c r="Q213" s="122"/>
      <c r="R213" s="122"/>
      <c r="S213" s="122"/>
      <c r="T213" s="122"/>
      <c r="U213" s="122"/>
      <c r="V213" s="122"/>
      <c r="W213" s="122"/>
      <c r="X213" s="141"/>
      <c r="Y213" s="141"/>
      <c r="Z213" s="141"/>
      <c r="AA213" s="141"/>
      <c r="AB213" s="141"/>
      <c r="AH213" s="74"/>
    </row>
    <row r="214" spans="2:34" ht="15.75" customHeight="1">
      <c r="B214" s="127" t="str">
        <f t="shared" si="2"/>
        <v/>
      </c>
      <c r="C214" s="128" t="s">
        <v>79</v>
      </c>
      <c r="D214" s="74" t="s">
        <v>79</v>
      </c>
      <c r="E214" s="129" t="s">
        <v>79</v>
      </c>
      <c r="F214" s="129" t="s">
        <v>79</v>
      </c>
      <c r="G214" s="127" t="str">
        <f t="shared" si="3"/>
        <v/>
      </c>
      <c r="H214" s="130" t="s">
        <v>18</v>
      </c>
      <c r="I214" s="131" t="str">
        <f t="shared" si="4"/>
        <v xml:space="preserve"> </v>
      </c>
      <c r="J214" s="127" t="str">
        <f t="shared" si="5"/>
        <v xml:space="preserve"> </v>
      </c>
      <c r="L214" s="87">
        <v>103</v>
      </c>
      <c r="M214" s="132">
        <v>0</v>
      </c>
      <c r="N214" s="132">
        <v>0</v>
      </c>
      <c r="O214" s="126"/>
      <c r="P214" s="141"/>
      <c r="Q214" s="122"/>
      <c r="R214" s="122"/>
      <c r="S214" s="122"/>
      <c r="T214" s="122"/>
      <c r="U214" s="122"/>
      <c r="V214" s="122"/>
      <c r="W214" s="122"/>
      <c r="X214" s="141"/>
      <c r="Y214" s="141"/>
      <c r="Z214" s="141"/>
      <c r="AA214" s="141"/>
      <c r="AB214" s="141"/>
      <c r="AH214" s="74"/>
    </row>
    <row r="215" spans="2:34" ht="15.75" customHeight="1">
      <c r="B215" s="127" t="str">
        <f t="shared" si="2"/>
        <v/>
      </c>
      <c r="C215" s="128" t="s">
        <v>79</v>
      </c>
      <c r="D215" s="74" t="s">
        <v>79</v>
      </c>
      <c r="E215" s="129" t="s">
        <v>79</v>
      </c>
      <c r="F215" s="129" t="s">
        <v>79</v>
      </c>
      <c r="G215" s="127" t="str">
        <f t="shared" si="3"/>
        <v/>
      </c>
      <c r="H215" s="130" t="s">
        <v>18</v>
      </c>
      <c r="I215" s="131" t="str">
        <f t="shared" si="4"/>
        <v xml:space="preserve"> </v>
      </c>
      <c r="J215" s="127" t="str">
        <f t="shared" si="5"/>
        <v xml:space="preserve"> </v>
      </c>
      <c r="L215" s="87">
        <v>104</v>
      </c>
      <c r="M215" s="132">
        <v>0</v>
      </c>
      <c r="N215" s="132">
        <v>0</v>
      </c>
      <c r="O215" s="126"/>
      <c r="P215" s="141"/>
      <c r="Q215" s="122"/>
      <c r="R215" s="122"/>
      <c r="S215" s="122"/>
      <c r="T215" s="122"/>
      <c r="U215" s="122"/>
      <c r="V215" s="122"/>
      <c r="W215" s="122"/>
      <c r="X215" s="141"/>
      <c r="Y215" s="141"/>
      <c r="Z215" s="141"/>
      <c r="AA215" s="141"/>
      <c r="AB215" s="141"/>
      <c r="AH215" s="74"/>
    </row>
    <row r="216" spans="2:34" ht="15.75" customHeight="1">
      <c r="B216" s="127" t="str">
        <f t="shared" si="2"/>
        <v/>
      </c>
      <c r="C216" s="128" t="s">
        <v>79</v>
      </c>
      <c r="D216" s="74" t="s">
        <v>79</v>
      </c>
      <c r="E216" s="129" t="s">
        <v>79</v>
      </c>
      <c r="F216" s="129" t="s">
        <v>79</v>
      </c>
      <c r="G216" s="127" t="str">
        <f t="shared" si="3"/>
        <v/>
      </c>
      <c r="H216" s="130" t="s">
        <v>18</v>
      </c>
      <c r="I216" s="131" t="str">
        <f t="shared" si="4"/>
        <v xml:space="preserve"> </v>
      </c>
      <c r="J216" s="127" t="str">
        <f t="shared" si="5"/>
        <v xml:space="preserve"> </v>
      </c>
      <c r="L216" s="87">
        <v>105</v>
      </c>
      <c r="M216" s="132">
        <v>0</v>
      </c>
      <c r="N216" s="132">
        <v>0</v>
      </c>
      <c r="O216" s="126"/>
      <c r="P216" s="141"/>
      <c r="Q216" s="122"/>
      <c r="R216" s="122"/>
      <c r="S216" s="122"/>
      <c r="T216" s="122"/>
      <c r="U216" s="122"/>
      <c r="V216" s="122"/>
      <c r="W216" s="122"/>
      <c r="X216" s="141"/>
      <c r="Y216" s="141"/>
      <c r="Z216" s="141"/>
      <c r="AA216" s="141"/>
      <c r="AB216" s="141"/>
      <c r="AH216" s="74"/>
    </row>
    <row r="217" spans="2:34" ht="15.75" customHeight="1">
      <c r="B217" s="127" t="str">
        <f t="shared" si="2"/>
        <v/>
      </c>
      <c r="C217" s="128" t="s">
        <v>79</v>
      </c>
      <c r="D217" s="74" t="s">
        <v>79</v>
      </c>
      <c r="E217" s="129" t="s">
        <v>79</v>
      </c>
      <c r="F217" s="129" t="s">
        <v>79</v>
      </c>
      <c r="G217" s="127" t="str">
        <f t="shared" si="3"/>
        <v/>
      </c>
      <c r="H217" s="130" t="s">
        <v>18</v>
      </c>
      <c r="I217" s="131" t="str">
        <f t="shared" si="4"/>
        <v xml:space="preserve"> </v>
      </c>
      <c r="J217" s="127" t="str">
        <f t="shared" si="5"/>
        <v xml:space="preserve"> </v>
      </c>
      <c r="L217" s="87">
        <v>106</v>
      </c>
      <c r="M217" s="132">
        <v>0</v>
      </c>
      <c r="N217" s="132">
        <v>0</v>
      </c>
      <c r="O217" s="126"/>
      <c r="P217" s="141"/>
      <c r="Q217" s="122"/>
      <c r="R217" s="122"/>
      <c r="S217" s="122"/>
      <c r="T217" s="122"/>
      <c r="U217" s="122"/>
      <c r="V217" s="122"/>
      <c r="W217" s="122"/>
      <c r="X217" s="141"/>
      <c r="Y217" s="141"/>
      <c r="Z217" s="141"/>
      <c r="AA217" s="141"/>
      <c r="AB217" s="141"/>
      <c r="AH217" s="74"/>
    </row>
    <row r="218" spans="2:34" ht="15.75" customHeight="1">
      <c r="B218" s="127" t="str">
        <f t="shared" si="2"/>
        <v/>
      </c>
      <c r="C218" s="128" t="s">
        <v>79</v>
      </c>
      <c r="D218" s="74" t="s">
        <v>79</v>
      </c>
      <c r="E218" s="129" t="s">
        <v>79</v>
      </c>
      <c r="F218" s="129" t="s">
        <v>79</v>
      </c>
      <c r="G218" s="127" t="str">
        <f t="shared" si="3"/>
        <v/>
      </c>
      <c r="H218" s="130" t="s">
        <v>18</v>
      </c>
      <c r="I218" s="131" t="str">
        <f t="shared" si="4"/>
        <v xml:space="preserve"> </v>
      </c>
      <c r="J218" s="127" t="str">
        <f t="shared" si="5"/>
        <v xml:space="preserve"> </v>
      </c>
      <c r="L218" s="87">
        <v>107</v>
      </c>
      <c r="M218" s="132">
        <v>0</v>
      </c>
      <c r="N218" s="132">
        <v>0</v>
      </c>
      <c r="O218" s="126"/>
      <c r="P218" s="141"/>
      <c r="Q218" s="122"/>
      <c r="R218" s="122"/>
      <c r="S218" s="122"/>
      <c r="T218" s="122"/>
      <c r="U218" s="122"/>
      <c r="V218" s="122"/>
      <c r="W218" s="122"/>
      <c r="X218" s="141"/>
      <c r="Y218" s="141"/>
      <c r="Z218" s="141"/>
      <c r="AA218" s="141"/>
      <c r="AB218" s="141"/>
      <c r="AH218" s="74"/>
    </row>
    <row r="219" spans="2:34" ht="15.75" customHeight="1">
      <c r="B219" s="127" t="str">
        <f t="shared" ref="B219:B224" si="6">IF(C219=" ","",IF(C219=$L$9,B218,B218+1))</f>
        <v/>
      </c>
      <c r="C219" s="128" t="s">
        <v>79</v>
      </c>
      <c r="D219" s="74" t="s">
        <v>79</v>
      </c>
      <c r="E219" s="129" t="s">
        <v>79</v>
      </c>
      <c r="F219" s="129" t="s">
        <v>79</v>
      </c>
      <c r="G219" s="127" t="str">
        <f t="shared" ref="G219:G224" si="7">IF(M216&gt;0,0,IF(N216&gt;0,1,""))</f>
        <v/>
      </c>
      <c r="H219" s="130" t="s">
        <v>18</v>
      </c>
      <c r="I219" s="131" t="str">
        <f t="shared" ref="I219:I224" si="8">IFERROR(IF(IF(ISERROR(H219-H218),"",H219-H218)&lt;0,"",H219-H218)," ")</f>
        <v xml:space="preserve"> </v>
      </c>
      <c r="J219" s="127" t="str">
        <f t="shared" ref="J219:J224" si="9">IF(AND(M216&gt;0,M216&lt;999),M216,IF(AND(N216&gt;0,N216&lt;999),N216," "))</f>
        <v xml:space="preserve"> </v>
      </c>
      <c r="L219" s="87">
        <v>108</v>
      </c>
      <c r="M219" s="132">
        <v>0</v>
      </c>
      <c r="N219" s="132">
        <v>0</v>
      </c>
      <c r="O219" s="126"/>
      <c r="P219" s="141"/>
      <c r="Q219" s="122"/>
      <c r="R219" s="122"/>
      <c r="S219" s="122"/>
      <c r="T219" s="122"/>
      <c r="U219" s="122"/>
      <c r="V219" s="122"/>
      <c r="W219" s="122"/>
      <c r="X219" s="141"/>
      <c r="Y219" s="141"/>
      <c r="Z219" s="141"/>
      <c r="AA219" s="141"/>
      <c r="AB219" s="141"/>
      <c r="AH219" s="74"/>
    </row>
    <row r="220" spans="2:34" ht="15.75" customHeight="1">
      <c r="B220" s="127" t="str">
        <f t="shared" si="6"/>
        <v/>
      </c>
      <c r="C220" s="128" t="s">
        <v>79</v>
      </c>
      <c r="D220" s="74" t="s">
        <v>79</v>
      </c>
      <c r="E220" s="129" t="s">
        <v>79</v>
      </c>
      <c r="F220" s="129" t="s">
        <v>79</v>
      </c>
      <c r="G220" s="127" t="str">
        <f t="shared" si="7"/>
        <v/>
      </c>
      <c r="H220" s="130" t="s">
        <v>18</v>
      </c>
      <c r="I220" s="131" t="str">
        <f t="shared" si="8"/>
        <v xml:space="preserve"> </v>
      </c>
      <c r="J220" s="127" t="str">
        <f t="shared" si="9"/>
        <v xml:space="preserve"> </v>
      </c>
      <c r="L220" s="87">
        <v>109</v>
      </c>
      <c r="M220" s="132">
        <v>0</v>
      </c>
      <c r="N220" s="132">
        <v>0</v>
      </c>
      <c r="O220" s="126"/>
      <c r="P220" s="141"/>
      <c r="Q220" s="122"/>
      <c r="R220" s="122"/>
      <c r="S220" s="122"/>
      <c r="T220" s="122"/>
      <c r="U220" s="122"/>
      <c r="V220" s="122"/>
      <c r="W220" s="122"/>
      <c r="X220" s="141"/>
      <c r="Y220" s="141"/>
      <c r="Z220" s="141"/>
      <c r="AA220" s="141"/>
      <c r="AB220" s="141"/>
      <c r="AH220" s="74"/>
    </row>
    <row r="221" spans="2:34" ht="15.75" customHeight="1">
      <c r="B221" s="127" t="str">
        <f t="shared" si="6"/>
        <v/>
      </c>
      <c r="C221" s="128" t="s">
        <v>79</v>
      </c>
      <c r="D221" s="74" t="s">
        <v>79</v>
      </c>
      <c r="E221" s="129" t="s">
        <v>79</v>
      </c>
      <c r="F221" s="129" t="s">
        <v>79</v>
      </c>
      <c r="G221" s="127" t="str">
        <f t="shared" si="7"/>
        <v/>
      </c>
      <c r="H221" s="130" t="s">
        <v>18</v>
      </c>
      <c r="I221" s="131" t="str">
        <f t="shared" si="8"/>
        <v xml:space="preserve"> </v>
      </c>
      <c r="J221" s="127" t="str">
        <f t="shared" si="9"/>
        <v xml:space="preserve"> </v>
      </c>
      <c r="L221" s="87">
        <v>110</v>
      </c>
      <c r="M221" s="132">
        <v>0</v>
      </c>
      <c r="N221" s="132">
        <v>0</v>
      </c>
      <c r="O221" s="126"/>
      <c r="P221" s="141"/>
      <c r="Q221" s="122"/>
      <c r="R221" s="122"/>
      <c r="S221" s="122"/>
      <c r="T221" s="122"/>
      <c r="U221" s="122"/>
      <c r="V221" s="122"/>
      <c r="W221" s="122"/>
      <c r="X221" s="141"/>
      <c r="Y221" s="141"/>
      <c r="Z221" s="141"/>
      <c r="AA221" s="141"/>
      <c r="AB221" s="141"/>
      <c r="AH221" s="74"/>
    </row>
    <row r="222" spans="2:34" ht="15.75" customHeight="1">
      <c r="B222" s="127" t="str">
        <f t="shared" si="6"/>
        <v/>
      </c>
      <c r="C222" s="128" t="s">
        <v>79</v>
      </c>
      <c r="D222" s="74" t="s">
        <v>79</v>
      </c>
      <c r="E222" s="129" t="s">
        <v>79</v>
      </c>
      <c r="F222" s="129" t="s">
        <v>79</v>
      </c>
      <c r="G222" s="127" t="str">
        <f t="shared" si="7"/>
        <v/>
      </c>
      <c r="H222" s="130" t="s">
        <v>18</v>
      </c>
      <c r="I222" s="131" t="str">
        <f t="shared" si="8"/>
        <v xml:space="preserve"> </v>
      </c>
      <c r="J222" s="127" t="str">
        <f t="shared" si="9"/>
        <v xml:space="preserve"> </v>
      </c>
      <c r="L222" s="87"/>
      <c r="M222" s="87"/>
      <c r="N222" s="87"/>
      <c r="O222" s="126"/>
      <c r="P222" s="141"/>
      <c r="Q222" s="122"/>
      <c r="R222" s="122"/>
      <c r="S222" s="122"/>
      <c r="T222" s="122"/>
      <c r="U222" s="122"/>
      <c r="V222" s="122"/>
      <c r="W222" s="122"/>
      <c r="X222" s="141"/>
      <c r="Y222" s="141"/>
      <c r="Z222" s="141"/>
      <c r="AA222" s="141"/>
      <c r="AB222" s="141"/>
      <c r="AH222" s="74"/>
    </row>
    <row r="223" spans="2:34" ht="15.75" customHeight="1">
      <c r="B223" s="127" t="str">
        <f t="shared" si="6"/>
        <v/>
      </c>
      <c r="C223" s="128" t="s">
        <v>79</v>
      </c>
      <c r="D223" s="74" t="s">
        <v>79</v>
      </c>
      <c r="E223" s="129" t="s">
        <v>79</v>
      </c>
      <c r="F223" s="129" t="s">
        <v>79</v>
      </c>
      <c r="G223" s="127" t="str">
        <f t="shared" si="7"/>
        <v/>
      </c>
      <c r="H223" s="130" t="s">
        <v>18</v>
      </c>
      <c r="I223" s="131" t="str">
        <f t="shared" si="8"/>
        <v xml:space="preserve"> </v>
      </c>
      <c r="J223" s="127" t="str">
        <f t="shared" si="9"/>
        <v xml:space="preserve"> </v>
      </c>
      <c r="L223" s="87"/>
      <c r="M223" s="87"/>
      <c r="N223" s="87"/>
      <c r="P223" s="141"/>
      <c r="Q223" s="122"/>
      <c r="R223" s="122"/>
      <c r="S223" s="122"/>
      <c r="T223" s="122"/>
      <c r="U223" s="122"/>
      <c r="V223" s="122"/>
      <c r="W223" s="122"/>
      <c r="X223" s="141"/>
      <c r="Y223" s="141"/>
      <c r="Z223" s="141"/>
      <c r="AA223" s="141"/>
      <c r="AB223" s="141"/>
      <c r="AH223" s="74"/>
    </row>
    <row r="224" spans="2:34" ht="15.75" customHeight="1">
      <c r="B224" s="127" t="str">
        <f t="shared" si="6"/>
        <v/>
      </c>
      <c r="C224" s="128" t="s">
        <v>79</v>
      </c>
      <c r="D224" s="74" t="s">
        <v>79</v>
      </c>
      <c r="E224" s="129" t="s">
        <v>79</v>
      </c>
      <c r="F224" s="129" t="s">
        <v>79</v>
      </c>
      <c r="G224" s="127" t="str">
        <f t="shared" si="7"/>
        <v/>
      </c>
      <c r="H224" s="130" t="s">
        <v>18</v>
      </c>
      <c r="I224" s="131" t="str">
        <f t="shared" si="8"/>
        <v xml:space="preserve"> </v>
      </c>
      <c r="J224" s="127" t="str">
        <f t="shared" si="9"/>
        <v xml:space="preserve"> </v>
      </c>
      <c r="P224" s="141"/>
      <c r="Q224" s="122"/>
      <c r="R224" s="122"/>
      <c r="S224" s="122"/>
      <c r="T224" s="122"/>
      <c r="U224" s="122"/>
      <c r="V224" s="122"/>
      <c r="W224" s="122"/>
      <c r="X224" s="141"/>
      <c r="Y224" s="141"/>
      <c r="Z224" s="141"/>
      <c r="AA224" s="141"/>
      <c r="AB224" s="141"/>
      <c r="AH224" s="74"/>
    </row>
    <row r="225" spans="10:34" ht="15.75" customHeight="1">
      <c r="J225" s="74"/>
      <c r="P225" s="141"/>
      <c r="Q225" s="122"/>
      <c r="R225" s="122"/>
      <c r="S225" s="122"/>
      <c r="T225" s="122"/>
      <c r="U225" s="122"/>
      <c r="V225" s="122"/>
      <c r="W225" s="122"/>
      <c r="X225" s="141"/>
      <c r="Y225" s="141"/>
      <c r="Z225" s="141"/>
      <c r="AA225" s="141"/>
      <c r="AB225" s="141"/>
      <c r="AH225" s="74"/>
    </row>
    <row r="226" spans="10:34">
      <c r="J226" s="74"/>
      <c r="P226" s="141"/>
      <c r="Q226" s="122"/>
      <c r="R226" s="122"/>
      <c r="S226" s="122"/>
      <c r="T226" s="122"/>
      <c r="U226" s="122"/>
      <c r="V226" s="122"/>
      <c r="W226" s="122"/>
      <c r="X226" s="141"/>
      <c r="Y226" s="141"/>
      <c r="Z226" s="141"/>
      <c r="AA226" s="141"/>
      <c r="AB226" s="141"/>
    </row>
    <row r="227" spans="10:34">
      <c r="J227" s="74"/>
      <c r="P227" s="141"/>
      <c r="Q227" s="122"/>
      <c r="R227" s="122"/>
      <c r="S227" s="122"/>
      <c r="T227" s="122"/>
      <c r="U227" s="122"/>
      <c r="V227" s="122"/>
      <c r="W227" s="122"/>
      <c r="X227" s="141"/>
      <c r="Y227" s="141"/>
      <c r="Z227" s="141"/>
      <c r="AA227" s="141"/>
      <c r="AB227" s="141"/>
    </row>
    <row r="228" spans="10:34">
      <c r="J228" s="74"/>
      <c r="P228" s="141"/>
      <c r="Q228" s="122"/>
      <c r="R228" s="122"/>
      <c r="S228" s="122"/>
      <c r="T228" s="122"/>
      <c r="U228" s="122"/>
      <c r="V228" s="122"/>
      <c r="W228" s="122"/>
      <c r="X228" s="141"/>
      <c r="Y228" s="141"/>
      <c r="Z228" s="141"/>
      <c r="AA228" s="141"/>
      <c r="AB228" s="141"/>
    </row>
    <row r="229" spans="10:34">
      <c r="P229" s="141"/>
      <c r="Q229" s="122"/>
      <c r="R229" s="122"/>
      <c r="S229" s="122"/>
      <c r="T229" s="122"/>
      <c r="U229" s="122"/>
      <c r="V229" s="122"/>
      <c r="W229" s="122"/>
      <c r="X229" s="141"/>
      <c r="Y229" s="141"/>
      <c r="Z229" s="141"/>
      <c r="AA229" s="141"/>
      <c r="AB229" s="141"/>
    </row>
    <row r="230" spans="10:34">
      <c r="P230" s="141"/>
      <c r="Q230" s="122"/>
      <c r="R230" s="122"/>
      <c r="S230" s="122"/>
      <c r="T230" s="122"/>
      <c r="U230" s="122"/>
      <c r="V230" s="122"/>
      <c r="W230" s="122"/>
      <c r="X230" s="141"/>
      <c r="Y230" s="141"/>
      <c r="Z230" s="141"/>
      <c r="AA230" s="141"/>
      <c r="AB230" s="141"/>
    </row>
    <row r="231" spans="10:34">
      <c r="P231" s="141"/>
      <c r="Q231" s="122"/>
      <c r="R231" s="122"/>
      <c r="S231" s="122"/>
      <c r="T231" s="122"/>
      <c r="U231" s="122"/>
      <c r="V231" s="122"/>
      <c r="W231" s="122"/>
      <c r="X231" s="141"/>
      <c r="Y231" s="141"/>
      <c r="Z231" s="141"/>
      <c r="AA231" s="141"/>
      <c r="AB231" s="141"/>
    </row>
    <row r="232" spans="10:34">
      <c r="P232" s="141"/>
      <c r="Q232" s="122"/>
      <c r="R232" s="122"/>
      <c r="S232" s="122"/>
      <c r="T232" s="122"/>
      <c r="U232" s="122"/>
      <c r="V232" s="122"/>
      <c r="W232" s="122"/>
      <c r="X232" s="141"/>
      <c r="Y232" s="141"/>
      <c r="Z232" s="141"/>
      <c r="AA232" s="141"/>
      <c r="AB232" s="141"/>
    </row>
    <row r="233" spans="10:34">
      <c r="P233" s="141"/>
      <c r="Q233" s="122"/>
      <c r="R233" s="122"/>
      <c r="S233" s="122"/>
      <c r="T233" s="122"/>
      <c r="U233" s="122"/>
      <c r="V233" s="122"/>
      <c r="W233" s="122"/>
      <c r="X233" s="141"/>
      <c r="Y233" s="141"/>
      <c r="Z233" s="141"/>
      <c r="AA233" s="141"/>
      <c r="AB233" s="141"/>
    </row>
    <row r="234" spans="10:34">
      <c r="P234" s="141"/>
      <c r="Q234" s="122"/>
      <c r="R234" s="122"/>
      <c r="S234" s="122"/>
      <c r="T234" s="122"/>
      <c r="U234" s="122"/>
      <c r="V234" s="122"/>
      <c r="W234" s="122"/>
      <c r="X234" s="141"/>
      <c r="Y234" s="141"/>
      <c r="Z234" s="141"/>
      <c r="AA234" s="141"/>
      <c r="AB234" s="141"/>
    </row>
    <row r="235" spans="10:34">
      <c r="P235" s="141"/>
      <c r="Q235" s="122"/>
      <c r="R235" s="122"/>
      <c r="S235" s="122"/>
      <c r="T235" s="122"/>
      <c r="U235" s="122"/>
      <c r="V235" s="122"/>
      <c r="W235" s="122"/>
      <c r="X235" s="141"/>
      <c r="Y235" s="141"/>
      <c r="Z235" s="141"/>
      <c r="AA235" s="141"/>
      <c r="AB235" s="141"/>
    </row>
    <row r="236" spans="10:34">
      <c r="P236" s="141"/>
      <c r="Q236" s="122"/>
      <c r="R236" s="122"/>
      <c r="S236" s="122"/>
      <c r="T236" s="122"/>
      <c r="U236" s="122"/>
      <c r="V236" s="122"/>
      <c r="W236" s="122"/>
      <c r="X236" s="141"/>
      <c r="Y236" s="141"/>
      <c r="Z236" s="141"/>
      <c r="AA236" s="141"/>
      <c r="AB236" s="141"/>
    </row>
    <row r="40432" spans="15:15">
      <c r="O40432" s="74"/>
    </row>
    <row r="40433" spans="4:34">
      <c r="AH40433" s="74"/>
    </row>
    <row r="40435" spans="4:34">
      <c r="K40435" s="74"/>
    </row>
    <row r="40438" spans="4:34">
      <c r="D40438" s="74">
        <v>1888</v>
      </c>
      <c r="J40438" s="74"/>
    </row>
  </sheetData>
  <mergeCells count="96">
    <mergeCell ref="P158:Q158"/>
    <mergeCell ref="W158:X158"/>
    <mergeCell ref="Q104:Q109"/>
    <mergeCell ref="AA104:AB104"/>
    <mergeCell ref="R105:R109"/>
    <mergeCell ref="S105:S109"/>
    <mergeCell ref="T105:T109"/>
    <mergeCell ref="U105:U109"/>
    <mergeCell ref="R104:S104"/>
    <mergeCell ref="T104:U104"/>
    <mergeCell ref="W104:W109"/>
    <mergeCell ref="X104:X109"/>
    <mergeCell ref="Y104:Z104"/>
    <mergeCell ref="Y105:Y109"/>
    <mergeCell ref="Z105:Z109"/>
    <mergeCell ref="AA105:AA109"/>
    <mergeCell ref="AB105:AB109"/>
    <mergeCell ref="F104:F111"/>
    <mergeCell ref="B41:D42"/>
    <mergeCell ref="E41:E42"/>
    <mergeCell ref="P75:Q75"/>
    <mergeCell ref="W75:X75"/>
    <mergeCell ref="D102:I102"/>
    <mergeCell ref="G104:G111"/>
    <mergeCell ref="H104:H111"/>
    <mergeCell ref="I104:I111"/>
    <mergeCell ref="J104:J111"/>
    <mergeCell ref="P104:P109"/>
    <mergeCell ref="B104:B111"/>
    <mergeCell ref="C104:C111"/>
    <mergeCell ref="D104:D111"/>
    <mergeCell ref="E104:E111"/>
    <mergeCell ref="E35:E36"/>
    <mergeCell ref="B37:D38"/>
    <mergeCell ref="E37:E38"/>
    <mergeCell ref="T22:T26"/>
    <mergeCell ref="B35:D36"/>
    <mergeCell ref="B26:J27"/>
    <mergeCell ref="B33:J34"/>
    <mergeCell ref="B30:J31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U22:U26"/>
    <mergeCell ref="Y22:Y26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</mergeCells>
  <conditionalFormatting sqref="C112:C116 C119:C224">
    <cfRule type="notContainsBlanks" dxfId="19" priority="7">
      <formula>LEN(TRIM(C112))&gt;0</formula>
    </cfRule>
  </conditionalFormatting>
  <conditionalFormatting sqref="D112:J114 B112:B224 J115:J132 I133:J133 I116 I120:I132 D115 D116:H133 D134:J224 G115:I115">
    <cfRule type="expression" dxfId="18" priority="8">
      <formula>IF($C112=" ",FALSE,TRUE)</formula>
    </cfRule>
  </conditionalFormatting>
  <conditionalFormatting sqref="B112:B224">
    <cfRule type="expression" dxfId="17" priority="6">
      <formula>IF($C112=$L$9,TRUE,FALSE)</formula>
    </cfRule>
  </conditionalFormatting>
  <conditionalFormatting sqref="C117">
    <cfRule type="expression" dxfId="16" priority="5">
      <formula>IF($C117=" ",FALSE,TRUE)</formula>
    </cfRule>
  </conditionalFormatting>
  <conditionalFormatting sqref="I117">
    <cfRule type="notContainsBlanks" dxfId="15" priority="4">
      <formula>LEN(TRIM(I117))&gt;0</formula>
    </cfRule>
  </conditionalFormatting>
  <conditionalFormatting sqref="C118">
    <cfRule type="expression" dxfId="14" priority="3">
      <formula>IF($C118=" ",FALSE,TRUE)</formula>
    </cfRule>
  </conditionalFormatting>
  <conditionalFormatting sqref="I118:I119">
    <cfRule type="notContainsBlanks" dxfId="13" priority="2">
      <formula>LEN(TRIM(I118))&gt;0</formula>
    </cfRule>
  </conditionalFormatting>
  <conditionalFormatting sqref="E115:F115">
    <cfRule type="expression" dxfId="12" priority="1">
      <formula>IF($C115="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40460"/>
  <sheetViews>
    <sheetView tabSelected="1" view="pageBreakPreview" zoomScale="50" zoomScaleNormal="50" zoomScaleSheetLayoutView="50" workbookViewId="0">
      <selection activeCell="E1" sqref="E1:J3"/>
    </sheetView>
  </sheetViews>
  <sheetFormatPr defaultRowHeight="15.75"/>
  <cols>
    <col min="1" max="1" width="5.7109375" style="7" customWidth="1"/>
    <col min="2" max="2" width="9.7109375" style="7" customWidth="1"/>
    <col min="3" max="3" width="49.42578125" style="7" customWidth="1"/>
    <col min="4" max="4" width="33" style="7" customWidth="1"/>
    <col min="5" max="5" width="18.7109375" style="7" customWidth="1"/>
    <col min="6" max="6" width="19.140625" style="7" customWidth="1"/>
    <col min="7" max="7" width="10.85546875" style="7" customWidth="1"/>
    <col min="8" max="8" width="12" style="7" customWidth="1"/>
    <col min="9" max="9" width="12.5703125" style="7" customWidth="1"/>
    <col min="10" max="10" width="16.140625" style="67" customWidth="1"/>
    <col min="11" max="11" width="5.5703125" style="67" customWidth="1"/>
    <col min="12" max="12" width="11" style="7" hidden="1" customWidth="1"/>
    <col min="13" max="13" width="43" style="7" hidden="1" customWidth="1"/>
    <col min="14" max="14" width="19.42578125" style="7" hidden="1" customWidth="1"/>
    <col min="15" max="15" width="5.7109375" style="72" customWidth="1"/>
    <col min="16" max="16" width="9.5703125" style="72" customWidth="1"/>
    <col min="17" max="17" width="10" style="73" customWidth="1"/>
    <col min="18" max="18" width="13.5703125" style="73" customWidth="1"/>
    <col min="19" max="19" width="18.85546875" style="73" customWidth="1"/>
    <col min="20" max="20" width="13.5703125" style="73" customWidth="1"/>
    <col min="21" max="21" width="18.85546875" style="73" customWidth="1"/>
    <col min="22" max="22" width="9.42578125" style="73" customWidth="1"/>
    <col min="23" max="23" width="9.5703125" style="73" customWidth="1"/>
    <col min="24" max="24" width="10" style="72" customWidth="1"/>
    <col min="25" max="25" width="13.5703125" style="72" customWidth="1"/>
    <col min="26" max="26" width="18.85546875" style="72" customWidth="1"/>
    <col min="27" max="27" width="13.5703125" style="72" customWidth="1"/>
    <col min="28" max="28" width="18.85546875" style="72" customWidth="1"/>
    <col min="29" max="29" width="5.7109375" style="72" customWidth="1"/>
    <col min="30" max="30" width="17.5703125" style="7" customWidth="1"/>
    <col min="31" max="31" width="14.28515625" style="7" customWidth="1"/>
    <col min="32" max="32" width="17.7109375" style="7" customWidth="1"/>
    <col min="33" max="33" width="7.140625" style="7" customWidth="1"/>
    <col min="34" max="34" width="14.42578125" style="8" customWidth="1"/>
    <col min="35" max="35" width="17.5703125" style="7" customWidth="1"/>
    <col min="36" max="36" width="14.42578125" style="7" customWidth="1"/>
    <col min="37" max="37" width="17.7109375" style="7" customWidth="1"/>
    <col min="38" max="16384" width="9.140625" style="7"/>
  </cols>
  <sheetData>
    <row r="1" spans="1:38" ht="90" customHeight="1">
      <c r="A1" s="1"/>
      <c r="B1" s="1"/>
      <c r="C1" s="1"/>
      <c r="D1" s="1"/>
      <c r="E1" s="345" t="s">
        <v>197</v>
      </c>
      <c r="F1" s="345"/>
      <c r="G1" s="345"/>
      <c r="H1" s="345"/>
      <c r="I1" s="345"/>
      <c r="J1" s="345"/>
      <c r="K1" s="2"/>
      <c r="L1" s="3" t="s">
        <v>0</v>
      </c>
      <c r="M1" s="1"/>
      <c r="N1" s="4">
        <v>3</v>
      </c>
      <c r="O1" s="5"/>
      <c r="P1" s="5"/>
      <c r="Q1" s="6"/>
      <c r="R1" s="6"/>
      <c r="S1" s="6"/>
      <c r="T1" s="6"/>
      <c r="U1" s="6"/>
      <c r="V1" s="6"/>
      <c r="W1" s="6"/>
      <c r="X1" s="5"/>
      <c r="Y1" s="5"/>
      <c r="Z1" s="5"/>
      <c r="AA1" s="5"/>
      <c r="AB1" s="5"/>
      <c r="AC1" s="5"/>
    </row>
    <row r="2" spans="1:38" ht="16.5" customHeight="1">
      <c r="A2" s="1"/>
      <c r="B2" s="1"/>
      <c r="C2" s="1"/>
      <c r="D2" s="9"/>
      <c r="E2" s="345"/>
      <c r="F2" s="345"/>
      <c r="G2" s="345"/>
      <c r="H2" s="345"/>
      <c r="I2" s="345"/>
      <c r="J2" s="345"/>
      <c r="K2" s="2"/>
      <c r="L2" s="10" t="e">
        <f ca="1">INDIRECT("лоты!C"&amp;SUM(N1,3))</f>
        <v>#REF!</v>
      </c>
      <c r="M2" s="11" t="s">
        <v>1</v>
      </c>
      <c r="N2" s="12"/>
      <c r="O2" s="13"/>
      <c r="P2" s="326" t="s">
        <v>2</v>
      </c>
      <c r="Q2" s="326"/>
      <c r="R2" s="326"/>
      <c r="S2" s="326"/>
      <c r="T2" s="326"/>
      <c r="U2" s="326"/>
      <c r="V2" s="326"/>
      <c r="W2" s="326"/>
      <c r="X2" s="326"/>
      <c r="Y2" s="326"/>
      <c r="Z2" s="326"/>
      <c r="AA2" s="326"/>
      <c r="AB2" s="326"/>
      <c r="AC2" s="5"/>
      <c r="AD2" s="14"/>
      <c r="AE2" s="14"/>
      <c r="AF2" s="14"/>
      <c r="AG2" s="14"/>
      <c r="AH2" s="15"/>
      <c r="AI2" s="14"/>
      <c r="AJ2" s="14"/>
      <c r="AK2" s="15"/>
      <c r="AL2" s="14"/>
    </row>
    <row r="3" spans="1:38" ht="15" customHeight="1">
      <c r="A3" s="1"/>
      <c r="B3" s="1"/>
      <c r="C3" s="1"/>
      <c r="D3" s="9"/>
      <c r="E3" s="345"/>
      <c r="F3" s="345"/>
      <c r="G3" s="345"/>
      <c r="H3" s="345"/>
      <c r="I3" s="345"/>
      <c r="J3" s="345"/>
      <c r="K3" s="2"/>
      <c r="L3" s="1" t="e">
        <f ca="1">IF(INDIRECT("лоты!d"&amp;SUM(N1,3))="","",INDIRECT("лоты!d"&amp;SUM(N1,3)))</f>
        <v>#REF!</v>
      </c>
      <c r="M3" s="1" t="s">
        <v>3</v>
      </c>
      <c r="N3" s="16"/>
      <c r="O3" s="13"/>
      <c r="P3" s="5"/>
      <c r="Q3" s="6"/>
      <c r="R3" s="6"/>
      <c r="S3" s="6"/>
      <c r="T3" s="6"/>
      <c r="U3" s="6"/>
      <c r="V3" s="6"/>
      <c r="W3" s="6"/>
      <c r="X3" s="5"/>
      <c r="Y3" s="5"/>
      <c r="Z3" s="5"/>
      <c r="AA3" s="5"/>
      <c r="AB3" s="5"/>
      <c r="AC3" s="5"/>
      <c r="AI3" s="14"/>
      <c r="AJ3" s="14"/>
      <c r="AK3" s="15"/>
      <c r="AL3" s="14"/>
    </row>
    <row r="4" spans="1:38" ht="15" customHeight="1">
      <c r="A4" s="1"/>
      <c r="B4" s="1"/>
      <c r="C4" s="1"/>
      <c r="D4" s="1"/>
      <c r="E4" s="1"/>
      <c r="F4" s="1"/>
      <c r="G4" s="1"/>
      <c r="H4" s="1"/>
      <c r="I4" s="1"/>
      <c r="J4" s="2"/>
      <c r="K4" s="2"/>
      <c r="L4" s="11">
        <v>0</v>
      </c>
      <c r="M4" s="11" t="s">
        <v>4</v>
      </c>
      <c r="N4" s="12"/>
      <c r="O4" s="13"/>
      <c r="P4" s="346" t="s">
        <v>5</v>
      </c>
      <c r="Q4" s="346" t="s">
        <v>6</v>
      </c>
      <c r="R4" s="346" t="s">
        <v>7</v>
      </c>
      <c r="S4" s="346" t="s">
        <v>8</v>
      </c>
      <c r="T4" s="346" t="s">
        <v>9</v>
      </c>
      <c r="U4" s="346" t="s">
        <v>10</v>
      </c>
      <c r="V4" s="346" t="s">
        <v>11</v>
      </c>
      <c r="W4" s="346" t="s">
        <v>12</v>
      </c>
      <c r="X4" s="336" t="s">
        <v>13</v>
      </c>
      <c r="Y4" s="338" t="s">
        <v>14</v>
      </c>
      <c r="Z4" s="339"/>
      <c r="AA4" s="338" t="s">
        <v>15</v>
      </c>
      <c r="AB4" s="339"/>
      <c r="AC4" s="5"/>
      <c r="AI4" s="14"/>
      <c r="AJ4" s="14"/>
      <c r="AK4" s="15"/>
      <c r="AL4" s="14"/>
    </row>
    <row r="5" spans="1:38" ht="15" customHeight="1">
      <c r="A5" s="1"/>
      <c r="B5" s="334" t="s">
        <v>82</v>
      </c>
      <c r="C5" s="334"/>
      <c r="D5" s="334"/>
      <c r="E5" s="334"/>
      <c r="F5" s="334"/>
      <c r="G5" s="334"/>
      <c r="H5" s="334"/>
      <c r="I5" s="334"/>
      <c r="J5" s="334"/>
      <c r="K5" s="2"/>
      <c r="L5" s="17">
        <v>0</v>
      </c>
      <c r="M5" s="17" t="s">
        <v>16</v>
      </c>
      <c r="N5" s="16"/>
      <c r="O5" s="13"/>
      <c r="P5" s="347"/>
      <c r="Q5" s="347"/>
      <c r="R5" s="347"/>
      <c r="S5" s="347"/>
      <c r="T5" s="347"/>
      <c r="U5" s="347"/>
      <c r="V5" s="347"/>
      <c r="W5" s="347"/>
      <c r="X5" s="336"/>
      <c r="Y5" s="340"/>
      <c r="Z5" s="341"/>
      <c r="AA5" s="340"/>
      <c r="AB5" s="341"/>
      <c r="AC5" s="5"/>
      <c r="AI5" s="14"/>
      <c r="AJ5" s="14"/>
      <c r="AK5" s="15"/>
      <c r="AL5" s="14"/>
    </row>
    <row r="6" spans="1:38" ht="15.75" customHeight="1">
      <c r="A6" s="1"/>
      <c r="B6" s="334"/>
      <c r="C6" s="334"/>
      <c r="D6" s="334"/>
      <c r="E6" s="334"/>
      <c r="F6" s="334"/>
      <c r="G6" s="334"/>
      <c r="H6" s="334"/>
      <c r="I6" s="334"/>
      <c r="J6" s="334"/>
      <c r="K6" s="2"/>
      <c r="L6" s="18">
        <v>0</v>
      </c>
      <c r="M6" s="11" t="s">
        <v>17</v>
      </c>
      <c r="N6" s="11"/>
      <c r="O6" s="5"/>
      <c r="P6" s="347"/>
      <c r="Q6" s="347"/>
      <c r="R6" s="347"/>
      <c r="S6" s="347"/>
      <c r="T6" s="347"/>
      <c r="U6" s="347"/>
      <c r="V6" s="347"/>
      <c r="W6" s="347"/>
      <c r="X6" s="336"/>
      <c r="Y6" s="340"/>
      <c r="Z6" s="341"/>
      <c r="AA6" s="340"/>
      <c r="AB6" s="341"/>
      <c r="AC6" s="5"/>
      <c r="AI6" s="14"/>
      <c r="AJ6" s="14"/>
      <c r="AK6" s="15"/>
      <c r="AL6" s="14"/>
    </row>
    <row r="7" spans="1:38" ht="15.75" customHeight="1">
      <c r="A7" s="19"/>
      <c r="B7" s="1"/>
      <c r="C7" s="1"/>
      <c r="D7" s="1"/>
      <c r="E7" s="1"/>
      <c r="F7" s="1"/>
      <c r="G7" s="1"/>
      <c r="H7" s="1"/>
      <c r="I7" s="1"/>
      <c r="J7" s="2"/>
      <c r="K7" s="2"/>
      <c r="L7" s="17" t="s">
        <v>18</v>
      </c>
      <c r="M7" s="17" t="s">
        <v>19</v>
      </c>
      <c r="N7" s="17"/>
      <c r="O7" s="5"/>
      <c r="P7" s="348"/>
      <c r="Q7" s="348"/>
      <c r="R7" s="348"/>
      <c r="S7" s="348"/>
      <c r="T7" s="348"/>
      <c r="U7" s="348"/>
      <c r="V7" s="348"/>
      <c r="W7" s="348"/>
      <c r="X7" s="336"/>
      <c r="Y7" s="342"/>
      <c r="Z7" s="343"/>
      <c r="AA7" s="342"/>
      <c r="AB7" s="343"/>
      <c r="AC7" s="5"/>
      <c r="AI7" s="14"/>
      <c r="AJ7" s="14"/>
      <c r="AK7" s="15"/>
      <c r="AL7" s="14"/>
    </row>
    <row r="8" spans="1:38" ht="15.75" customHeight="1">
      <c r="A8" s="19"/>
      <c r="B8" s="334" t="s">
        <v>20</v>
      </c>
      <c r="C8" s="334"/>
      <c r="D8" s="334"/>
      <c r="E8" s="334"/>
      <c r="F8" s="334"/>
      <c r="G8" s="334"/>
      <c r="H8" s="334"/>
      <c r="I8" s="334"/>
      <c r="J8" s="334"/>
      <c r="K8" s="2"/>
      <c r="L8" s="11">
        <v>1</v>
      </c>
      <c r="M8" s="11" t="s">
        <v>21</v>
      </c>
      <c r="N8" s="11"/>
      <c r="O8" s="5"/>
      <c r="P8" s="20">
        <v>1</v>
      </c>
      <c r="Q8" s="21">
        <v>1</v>
      </c>
      <c r="R8" s="21">
        <v>1</v>
      </c>
      <c r="S8" s="21">
        <v>1</v>
      </c>
      <c r="T8" s="21">
        <v>1</v>
      </c>
      <c r="U8" s="21">
        <v>1</v>
      </c>
      <c r="V8" s="21">
        <v>0</v>
      </c>
      <c r="W8" s="21">
        <v>0</v>
      </c>
      <c r="X8" s="21">
        <v>0</v>
      </c>
      <c r="Y8" s="344" t="s">
        <v>22</v>
      </c>
      <c r="Z8" s="344"/>
      <c r="AA8" s="344" t="s">
        <v>23</v>
      </c>
      <c r="AB8" s="344"/>
      <c r="AC8" s="5"/>
      <c r="AD8" s="14"/>
      <c r="AE8" s="14"/>
      <c r="AF8" s="14"/>
      <c r="AG8" s="14"/>
      <c r="AH8" s="15"/>
      <c r="AI8" s="14"/>
      <c r="AJ8" s="14"/>
      <c r="AK8" s="15"/>
      <c r="AL8" s="14"/>
    </row>
    <row r="9" spans="1:38" ht="15.75" customHeight="1">
      <c r="A9" s="19"/>
      <c r="B9" s="334"/>
      <c r="C9" s="334"/>
      <c r="D9" s="334"/>
      <c r="E9" s="334"/>
      <c r="F9" s="334"/>
      <c r="G9" s="334"/>
      <c r="H9" s="334"/>
      <c r="I9" s="334"/>
      <c r="J9" s="334"/>
      <c r="K9" s="2"/>
      <c r="L9" s="11" t="s">
        <v>24</v>
      </c>
      <c r="M9" s="11" t="s">
        <v>25</v>
      </c>
      <c r="N9" s="11"/>
      <c r="O9" s="5"/>
      <c r="P9" s="20">
        <v>2</v>
      </c>
      <c r="Q9" s="21">
        <v>0</v>
      </c>
      <c r="R9" s="21">
        <v>0</v>
      </c>
      <c r="S9" s="21">
        <v>0</v>
      </c>
      <c r="T9" s="21">
        <v>0</v>
      </c>
      <c r="U9" s="21">
        <v>0</v>
      </c>
      <c r="V9" s="21">
        <v>1</v>
      </c>
      <c r="W9" s="21">
        <v>1</v>
      </c>
      <c r="X9" s="21">
        <v>1</v>
      </c>
      <c r="Y9" s="344" t="s">
        <v>22</v>
      </c>
      <c r="Z9" s="344"/>
      <c r="AA9" s="344" t="s">
        <v>23</v>
      </c>
      <c r="AB9" s="344"/>
      <c r="AC9" s="5"/>
      <c r="AD9" s="14"/>
      <c r="AE9" s="14"/>
      <c r="AF9" s="14"/>
      <c r="AG9" s="14"/>
      <c r="AH9" s="15"/>
      <c r="AI9" s="14"/>
      <c r="AJ9" s="14"/>
      <c r="AK9" s="15"/>
      <c r="AL9" s="14"/>
    </row>
    <row r="10" spans="1:38" ht="15.75" customHeight="1">
      <c r="A10" s="19"/>
      <c r="B10" s="333" t="s">
        <v>26</v>
      </c>
      <c r="C10" s="333"/>
      <c r="D10" s="333"/>
      <c r="E10" s="333"/>
      <c r="F10" s="333"/>
      <c r="G10" s="333"/>
      <c r="H10" s="333"/>
      <c r="I10" s="333"/>
      <c r="J10" s="333"/>
      <c r="K10" s="2"/>
      <c r="L10" s="22" t="e">
        <f ca="1">INDIRECT("лоты!e"&amp;SUM(N1,3))</f>
        <v>#REF!</v>
      </c>
      <c r="M10" s="11" t="s">
        <v>27</v>
      </c>
      <c r="N10" s="11"/>
      <c r="O10" s="5"/>
      <c r="P10" s="20">
        <v>3</v>
      </c>
      <c r="Q10" s="21">
        <v>1</v>
      </c>
      <c r="R10" s="21">
        <v>1</v>
      </c>
      <c r="S10" s="21">
        <v>1</v>
      </c>
      <c r="T10" s="21">
        <v>1</v>
      </c>
      <c r="U10" s="21">
        <v>1</v>
      </c>
      <c r="V10" s="21">
        <v>0</v>
      </c>
      <c r="W10" s="21">
        <v>0</v>
      </c>
      <c r="X10" s="21">
        <v>0</v>
      </c>
      <c r="Y10" s="344" t="s">
        <v>28</v>
      </c>
      <c r="Z10" s="344"/>
      <c r="AA10" s="344" t="s">
        <v>29</v>
      </c>
      <c r="AB10" s="344"/>
      <c r="AC10" s="5"/>
      <c r="AD10" s="14"/>
      <c r="AE10" s="14"/>
      <c r="AF10" s="14"/>
      <c r="AG10" s="14"/>
      <c r="AH10" s="15"/>
      <c r="AI10" s="14"/>
      <c r="AJ10" s="14"/>
      <c r="AK10" s="15"/>
      <c r="AL10" s="14"/>
    </row>
    <row r="11" spans="1:38" ht="15.75" customHeight="1">
      <c r="A11" s="19"/>
      <c r="B11" s="333"/>
      <c r="C11" s="333"/>
      <c r="D11" s="333"/>
      <c r="E11" s="333"/>
      <c r="F11" s="333"/>
      <c r="G11" s="333"/>
      <c r="H11" s="333"/>
      <c r="I11" s="333"/>
      <c r="J11" s="333"/>
      <c r="K11" s="2"/>
      <c r="L11" s="17" t="e">
        <v>#VALUE!</v>
      </c>
      <c r="M11" s="23" t="s">
        <v>30</v>
      </c>
      <c r="N11" s="17"/>
      <c r="O11" s="24"/>
      <c r="P11" s="20">
        <v>4</v>
      </c>
      <c r="Q11" s="21">
        <v>0</v>
      </c>
      <c r="R11" s="21">
        <v>0</v>
      </c>
      <c r="S11" s="21">
        <v>0</v>
      </c>
      <c r="T11" s="21">
        <v>0</v>
      </c>
      <c r="U11" s="21">
        <v>0</v>
      </c>
      <c r="V11" s="21">
        <v>1</v>
      </c>
      <c r="W11" s="21">
        <v>1</v>
      </c>
      <c r="X11" s="21">
        <v>1</v>
      </c>
      <c r="Y11" s="344" t="s">
        <v>28</v>
      </c>
      <c r="Z11" s="344"/>
      <c r="AA11" s="344" t="s">
        <v>29</v>
      </c>
      <c r="AB11" s="344"/>
      <c r="AC11" s="5"/>
      <c r="AD11" s="14"/>
      <c r="AE11" s="14"/>
      <c r="AF11" s="14"/>
      <c r="AG11" s="14"/>
      <c r="AH11" s="15"/>
      <c r="AI11" s="14"/>
      <c r="AJ11" s="14"/>
      <c r="AK11" s="15"/>
      <c r="AL11" s="14"/>
    </row>
    <row r="12" spans="1:38" ht="15.75" customHeight="1">
      <c r="A12" s="19"/>
      <c r="B12" s="1"/>
      <c r="C12" s="1"/>
      <c r="D12" s="1"/>
      <c r="E12" s="1"/>
      <c r="F12" s="1"/>
      <c r="G12" s="1"/>
      <c r="H12" s="1"/>
      <c r="I12" s="1"/>
      <c r="J12" s="2"/>
      <c r="K12" s="2"/>
      <c r="L12" s="23"/>
      <c r="M12" s="17"/>
      <c r="N12" s="17"/>
      <c r="O12" s="24"/>
      <c r="P12" s="5"/>
      <c r="Q12" s="6"/>
      <c r="R12" s="6"/>
      <c r="S12" s="6"/>
      <c r="T12" s="6"/>
      <c r="U12" s="6"/>
      <c r="V12" s="6"/>
      <c r="W12" s="6"/>
      <c r="X12" s="5"/>
      <c r="Y12" s="5"/>
      <c r="Z12" s="5"/>
      <c r="AA12" s="5"/>
      <c r="AB12" s="5"/>
      <c r="AC12" s="5"/>
      <c r="AD12" s="14"/>
      <c r="AE12" s="14"/>
      <c r="AF12" s="14"/>
      <c r="AG12" s="14"/>
      <c r="AH12" s="15"/>
      <c r="AI12" s="14"/>
      <c r="AJ12" s="14"/>
      <c r="AK12" s="15"/>
      <c r="AL12" s="14"/>
    </row>
    <row r="13" spans="1:38" ht="15.75" customHeight="1">
      <c r="A13" s="19"/>
      <c r="B13" s="1"/>
      <c r="C13" s="1"/>
      <c r="D13" s="1"/>
      <c r="E13" s="1"/>
      <c r="F13" s="1"/>
      <c r="G13" s="1"/>
      <c r="H13" s="1"/>
      <c r="I13" s="1"/>
      <c r="J13" s="2"/>
      <c r="K13" s="2"/>
      <c r="L13" s="1"/>
      <c r="M13" s="17"/>
      <c r="N13" s="17"/>
      <c r="O13" s="24"/>
      <c r="P13" s="337" t="s">
        <v>31</v>
      </c>
      <c r="Q13" s="337"/>
      <c r="R13" s="337"/>
      <c r="S13" s="337"/>
      <c r="T13" s="337"/>
      <c r="U13" s="337"/>
      <c r="V13" s="337"/>
      <c r="W13" s="337"/>
      <c r="X13" s="337"/>
      <c r="Y13" s="337"/>
      <c r="Z13" s="337"/>
      <c r="AA13" s="337"/>
      <c r="AB13" s="337"/>
      <c r="AC13" s="25"/>
      <c r="AD13" s="14"/>
      <c r="AE13" s="14"/>
      <c r="AF13" s="14"/>
      <c r="AG13" s="14"/>
      <c r="AH13" s="15"/>
      <c r="AI13" s="14"/>
      <c r="AJ13" s="14"/>
      <c r="AK13" s="15"/>
      <c r="AL13" s="14"/>
    </row>
    <row r="14" spans="1:38" ht="15.75" customHeight="1">
      <c r="A14" s="19"/>
      <c r="B14" s="334" t="s">
        <v>32</v>
      </c>
      <c r="C14" s="334"/>
      <c r="D14" s="334"/>
      <c r="E14" s="334"/>
      <c r="F14" s="334"/>
      <c r="G14" s="334"/>
      <c r="H14" s="334"/>
      <c r="I14" s="334"/>
      <c r="J14" s="334"/>
      <c r="K14" s="2"/>
      <c r="L14" s="23"/>
      <c r="M14" s="17"/>
      <c r="N14" s="17"/>
      <c r="O14" s="24"/>
      <c r="P14" s="5"/>
      <c r="Q14" s="6"/>
      <c r="R14" s="6"/>
      <c r="S14" s="6"/>
      <c r="T14" s="6"/>
      <c r="U14" s="6"/>
      <c r="V14" s="6"/>
      <c r="W14" s="6"/>
      <c r="X14" s="5"/>
      <c r="Y14" s="5"/>
      <c r="Z14" s="5"/>
      <c r="AA14" s="5"/>
      <c r="AB14" s="5"/>
      <c r="AC14" s="5"/>
      <c r="AD14" s="14"/>
      <c r="AE14" s="14"/>
      <c r="AF14" s="14"/>
      <c r="AG14" s="14"/>
      <c r="AH14" s="15"/>
      <c r="AI14" s="14"/>
      <c r="AJ14" s="14"/>
      <c r="AK14" s="15"/>
      <c r="AL14" s="14"/>
    </row>
    <row r="15" spans="1:38" ht="15.75" customHeight="1">
      <c r="A15" s="19"/>
      <c r="B15" s="334"/>
      <c r="C15" s="334"/>
      <c r="D15" s="334"/>
      <c r="E15" s="334"/>
      <c r="F15" s="334"/>
      <c r="G15" s="334"/>
      <c r="H15" s="334"/>
      <c r="I15" s="334"/>
      <c r="J15" s="334"/>
      <c r="K15" s="2"/>
      <c r="L15" s="23"/>
      <c r="M15" s="17"/>
      <c r="N15" s="17"/>
      <c r="O15" s="24"/>
      <c r="P15" s="335" t="s">
        <v>5</v>
      </c>
      <c r="Q15" s="335"/>
      <c r="R15" s="335"/>
      <c r="S15" s="335"/>
      <c r="T15" s="336" t="s">
        <v>33</v>
      </c>
      <c r="U15" s="336"/>
      <c r="V15" s="336"/>
      <c r="W15" s="336" t="s">
        <v>34</v>
      </c>
      <c r="X15" s="336"/>
      <c r="Y15" s="336"/>
      <c r="Z15" s="336" t="s">
        <v>35</v>
      </c>
      <c r="AA15" s="336"/>
      <c r="AB15" s="336"/>
      <c r="AC15" s="5"/>
      <c r="AD15" s="14"/>
      <c r="AE15" s="14"/>
      <c r="AF15" s="14"/>
      <c r="AG15" s="14"/>
      <c r="AH15" s="15"/>
      <c r="AI15" s="14"/>
      <c r="AJ15" s="14"/>
      <c r="AK15" s="15"/>
      <c r="AL15" s="14"/>
    </row>
    <row r="16" spans="1:38" ht="15.75" customHeight="1">
      <c r="A16" s="19"/>
      <c r="B16" s="333" t="s">
        <v>83</v>
      </c>
      <c r="C16" s="333"/>
      <c r="D16" s="333"/>
      <c r="E16" s="333"/>
      <c r="F16" s="333"/>
      <c r="G16" s="333"/>
      <c r="H16" s="333"/>
      <c r="I16" s="333"/>
      <c r="J16" s="333"/>
      <c r="K16" s="2"/>
      <c r="L16" s="23"/>
      <c r="M16" s="17"/>
      <c r="N16" s="17"/>
      <c r="O16" s="24"/>
      <c r="P16" s="335"/>
      <c r="Q16" s="335"/>
      <c r="R16" s="335"/>
      <c r="S16" s="335"/>
      <c r="T16" s="336"/>
      <c r="U16" s="336"/>
      <c r="V16" s="336"/>
      <c r="W16" s="336"/>
      <c r="X16" s="336"/>
      <c r="Y16" s="336"/>
      <c r="Z16" s="336"/>
      <c r="AA16" s="336"/>
      <c r="AB16" s="336"/>
      <c r="AC16" s="5"/>
      <c r="AD16" s="26"/>
      <c r="AE16" s="27"/>
      <c r="AF16" s="26"/>
      <c r="AG16" s="14"/>
      <c r="AH16" s="28"/>
      <c r="AI16" s="14"/>
      <c r="AJ16" s="28"/>
      <c r="AK16" s="14"/>
      <c r="AL16" s="14"/>
    </row>
    <row r="17" spans="1:38" ht="15.75" customHeight="1">
      <c r="A17" s="19"/>
      <c r="B17" s="333"/>
      <c r="C17" s="333"/>
      <c r="D17" s="333"/>
      <c r="E17" s="333"/>
      <c r="F17" s="333"/>
      <c r="G17" s="333"/>
      <c r="H17" s="333"/>
      <c r="I17" s="333"/>
      <c r="J17" s="333"/>
      <c r="K17" s="2"/>
      <c r="L17" s="17"/>
      <c r="M17" s="17"/>
      <c r="N17" s="17"/>
      <c r="O17" s="24"/>
      <c r="P17" s="335" t="s">
        <v>36</v>
      </c>
      <c r="Q17" s="335"/>
      <c r="R17" s="335"/>
      <c r="S17" s="335"/>
      <c r="T17" s="336" t="s">
        <v>37</v>
      </c>
      <c r="U17" s="336"/>
      <c r="V17" s="336"/>
      <c r="W17" s="336" t="s">
        <v>38</v>
      </c>
      <c r="X17" s="336"/>
      <c r="Y17" s="336"/>
      <c r="Z17" s="336" t="s">
        <v>36</v>
      </c>
      <c r="AA17" s="336"/>
      <c r="AB17" s="336"/>
      <c r="AC17" s="5"/>
      <c r="AD17" s="26"/>
      <c r="AE17" s="27"/>
      <c r="AF17" s="26"/>
      <c r="AG17" s="14"/>
      <c r="AH17" s="28"/>
      <c r="AI17" s="14"/>
      <c r="AJ17" s="28"/>
      <c r="AK17" s="14"/>
      <c r="AL17" s="14"/>
    </row>
    <row r="18" spans="1:38" ht="15.75" customHeight="1">
      <c r="A18" s="19"/>
      <c r="B18" s="1"/>
      <c r="C18" s="1"/>
      <c r="D18" s="1"/>
      <c r="E18" s="1"/>
      <c r="F18" s="1"/>
      <c r="G18" s="1"/>
      <c r="H18" s="1"/>
      <c r="I18" s="1"/>
      <c r="J18" s="2"/>
      <c r="K18" s="2"/>
      <c r="L18" s="17"/>
      <c r="M18" s="17"/>
      <c r="N18" s="17"/>
      <c r="O18" s="24"/>
      <c r="P18" s="5"/>
      <c r="Q18" s="6"/>
      <c r="R18" s="6"/>
      <c r="S18" s="6"/>
      <c r="T18" s="6"/>
      <c r="U18" s="6"/>
      <c r="V18" s="6"/>
      <c r="W18" s="6"/>
      <c r="X18" s="5"/>
      <c r="Y18" s="5"/>
      <c r="Z18" s="5"/>
      <c r="AA18" s="5"/>
      <c r="AB18" s="5"/>
      <c r="AC18" s="5"/>
      <c r="AD18" s="26"/>
      <c r="AE18" s="27"/>
      <c r="AF18" s="26"/>
      <c r="AG18" s="14"/>
      <c r="AH18" s="28"/>
      <c r="AI18" s="14"/>
      <c r="AJ18" s="28"/>
      <c r="AK18" s="14"/>
      <c r="AL18" s="14"/>
    </row>
    <row r="19" spans="1:38" ht="15.75" customHeight="1">
      <c r="A19" s="19"/>
      <c r="B19" s="334" t="s">
        <v>39</v>
      </c>
      <c r="C19" s="334"/>
      <c r="D19" s="334"/>
      <c r="E19" s="334"/>
      <c r="F19" s="334"/>
      <c r="G19" s="334"/>
      <c r="H19" s="334"/>
      <c r="I19" s="334"/>
      <c r="J19" s="334"/>
      <c r="K19" s="2"/>
      <c r="L19" s="17"/>
      <c r="M19" s="17"/>
      <c r="N19" s="17"/>
      <c r="O19" s="24"/>
      <c r="P19" s="326" t="s">
        <v>40</v>
      </c>
      <c r="Q19" s="326"/>
      <c r="R19" s="326"/>
      <c r="S19" s="326"/>
      <c r="T19" s="326"/>
      <c r="U19" s="326"/>
      <c r="V19" s="326"/>
      <c r="W19" s="326"/>
      <c r="X19" s="326"/>
      <c r="Y19" s="326"/>
      <c r="Z19" s="326"/>
      <c r="AA19" s="326"/>
      <c r="AB19" s="326"/>
      <c r="AC19" s="5"/>
      <c r="AD19" s="26"/>
      <c r="AE19" s="27"/>
      <c r="AF19" s="26"/>
      <c r="AG19" s="14"/>
      <c r="AH19" s="28"/>
      <c r="AI19" s="14"/>
      <c r="AJ19" s="28"/>
      <c r="AK19" s="14"/>
      <c r="AL19" s="14"/>
    </row>
    <row r="20" spans="1:38" ht="15.75" customHeight="1">
      <c r="A20" s="19"/>
      <c r="B20" s="334"/>
      <c r="C20" s="334"/>
      <c r="D20" s="334"/>
      <c r="E20" s="334"/>
      <c r="F20" s="334"/>
      <c r="G20" s="334"/>
      <c r="H20" s="334"/>
      <c r="I20" s="334"/>
      <c r="J20" s="334"/>
      <c r="K20" s="2"/>
      <c r="L20" s="17"/>
      <c r="M20" s="17"/>
      <c r="N20" s="17"/>
      <c r="O20" s="24"/>
      <c r="P20" s="5"/>
      <c r="Q20" s="6"/>
      <c r="R20" s="6"/>
      <c r="S20" s="6"/>
      <c r="T20" s="6"/>
      <c r="U20" s="6"/>
      <c r="V20" s="6"/>
      <c r="W20" s="6"/>
      <c r="X20" s="5"/>
      <c r="Y20" s="5"/>
      <c r="Z20" s="5"/>
      <c r="AA20" s="5"/>
      <c r="AB20" s="5"/>
      <c r="AC20" s="5"/>
      <c r="AD20" s="26"/>
      <c r="AE20" s="27"/>
      <c r="AF20" s="26"/>
      <c r="AG20" s="14"/>
      <c r="AH20" s="28"/>
      <c r="AI20" s="14"/>
      <c r="AJ20" s="28"/>
      <c r="AK20" s="14"/>
      <c r="AL20" s="14"/>
    </row>
    <row r="21" spans="1:38" ht="15.75" customHeight="1">
      <c r="A21" s="19"/>
      <c r="B21" s="1"/>
      <c r="C21" s="1"/>
      <c r="D21" s="1"/>
      <c r="E21" s="1"/>
      <c r="F21" s="1"/>
      <c r="G21" s="1"/>
      <c r="H21" s="1"/>
      <c r="I21" s="1"/>
      <c r="J21" s="2"/>
      <c r="K21" s="2"/>
      <c r="L21" s="1"/>
      <c r="M21" s="1"/>
      <c r="N21" s="1"/>
      <c r="O21" s="5"/>
      <c r="P21" s="318" t="s">
        <v>5</v>
      </c>
      <c r="Q21" s="318" t="s">
        <v>41</v>
      </c>
      <c r="R21" s="321" t="s">
        <v>42</v>
      </c>
      <c r="S21" s="322"/>
      <c r="T21" s="321" t="s">
        <v>43</v>
      </c>
      <c r="U21" s="322"/>
      <c r="V21" s="29"/>
      <c r="W21" s="318" t="s">
        <v>5</v>
      </c>
      <c r="X21" s="318" t="s">
        <v>41</v>
      </c>
      <c r="Y21" s="321" t="s">
        <v>42</v>
      </c>
      <c r="Z21" s="322"/>
      <c r="AA21" s="321" t="s">
        <v>43</v>
      </c>
      <c r="AB21" s="322"/>
      <c r="AC21" s="5"/>
      <c r="AD21" s="26"/>
      <c r="AE21" s="27"/>
      <c r="AF21" s="26"/>
      <c r="AG21" s="14"/>
      <c r="AH21" s="28"/>
      <c r="AI21" s="14"/>
      <c r="AJ21" s="28"/>
      <c r="AK21" s="14"/>
      <c r="AL21" s="14"/>
    </row>
    <row r="22" spans="1:38" ht="15.75" customHeight="1">
      <c r="A22" s="19"/>
      <c r="B22" s="333" t="s">
        <v>84</v>
      </c>
      <c r="C22" s="333"/>
      <c r="D22" s="333"/>
      <c r="E22" s="333"/>
      <c r="F22" s="333"/>
      <c r="G22" s="333"/>
      <c r="H22" s="333"/>
      <c r="I22" s="333"/>
      <c r="J22" s="333"/>
      <c r="K22" s="2"/>
      <c r="L22" s="1"/>
      <c r="M22" s="1"/>
      <c r="N22" s="1"/>
      <c r="O22" s="5"/>
      <c r="P22" s="319"/>
      <c r="Q22" s="319"/>
      <c r="R22" s="318" t="s">
        <v>44</v>
      </c>
      <c r="S22" s="318" t="s">
        <v>45</v>
      </c>
      <c r="T22" s="318" t="s">
        <v>44</v>
      </c>
      <c r="U22" s="318" t="s">
        <v>45</v>
      </c>
      <c r="V22" s="29"/>
      <c r="W22" s="319"/>
      <c r="X22" s="319"/>
      <c r="Y22" s="318" t="s">
        <v>44</v>
      </c>
      <c r="Z22" s="318" t="s">
        <v>45</v>
      </c>
      <c r="AA22" s="318" t="s">
        <v>44</v>
      </c>
      <c r="AB22" s="318" t="s">
        <v>45</v>
      </c>
      <c r="AC22" s="5"/>
      <c r="AD22" s="26"/>
      <c r="AE22" s="27"/>
      <c r="AF22" s="26"/>
      <c r="AG22" s="14"/>
      <c r="AH22" s="28"/>
      <c r="AI22" s="14"/>
      <c r="AJ22" s="28"/>
      <c r="AK22" s="14"/>
      <c r="AL22" s="14"/>
    </row>
    <row r="23" spans="1:38" ht="15.75" customHeight="1">
      <c r="A23" s="19"/>
      <c r="B23" s="333"/>
      <c r="C23" s="333"/>
      <c r="D23" s="333"/>
      <c r="E23" s="333"/>
      <c r="F23" s="333"/>
      <c r="G23" s="333"/>
      <c r="H23" s="333"/>
      <c r="I23" s="333"/>
      <c r="J23" s="333"/>
      <c r="K23" s="2"/>
      <c r="L23" s="1"/>
      <c r="M23" s="1"/>
      <c r="N23" s="1"/>
      <c r="O23" s="5"/>
      <c r="P23" s="319"/>
      <c r="Q23" s="319"/>
      <c r="R23" s="319"/>
      <c r="S23" s="319"/>
      <c r="T23" s="319"/>
      <c r="U23" s="319"/>
      <c r="V23" s="29"/>
      <c r="W23" s="319"/>
      <c r="X23" s="319"/>
      <c r="Y23" s="319"/>
      <c r="Z23" s="319"/>
      <c r="AA23" s="319"/>
      <c r="AB23" s="319"/>
      <c r="AC23" s="5"/>
      <c r="AD23" s="26"/>
      <c r="AE23" s="27"/>
      <c r="AF23" s="26"/>
      <c r="AG23" s="14"/>
      <c r="AH23" s="28"/>
      <c r="AI23" s="14"/>
      <c r="AJ23" s="28"/>
      <c r="AK23" s="14"/>
      <c r="AL23" s="14"/>
    </row>
    <row r="24" spans="1:38" ht="15.75" customHeight="1">
      <c r="A24" s="19"/>
      <c r="B24" s="1"/>
      <c r="C24" s="1"/>
      <c r="D24" s="1"/>
      <c r="E24" s="1"/>
      <c r="F24" s="1"/>
      <c r="G24" s="1"/>
      <c r="H24" s="1"/>
      <c r="I24" s="1"/>
      <c r="J24" s="2"/>
      <c r="K24" s="2"/>
      <c r="L24" s="1"/>
      <c r="M24" s="1"/>
      <c r="N24" s="1"/>
      <c r="O24" s="5"/>
      <c r="P24" s="319"/>
      <c r="Q24" s="319"/>
      <c r="R24" s="319"/>
      <c r="S24" s="319"/>
      <c r="T24" s="319"/>
      <c r="U24" s="319"/>
      <c r="V24" s="29"/>
      <c r="W24" s="319"/>
      <c r="X24" s="319"/>
      <c r="Y24" s="319"/>
      <c r="Z24" s="319"/>
      <c r="AA24" s="319"/>
      <c r="AB24" s="319"/>
      <c r="AC24" s="5"/>
      <c r="AD24" s="26"/>
      <c r="AE24" s="27"/>
      <c r="AF24" s="26"/>
      <c r="AG24" s="14"/>
      <c r="AH24" s="28"/>
      <c r="AI24" s="14"/>
      <c r="AJ24" s="28"/>
      <c r="AK24" s="14"/>
      <c r="AL24" s="14"/>
    </row>
    <row r="25" spans="1:38" ht="15.75" customHeight="1">
      <c r="A25" s="19"/>
      <c r="B25" s="1"/>
      <c r="C25" s="1"/>
      <c r="D25" s="1"/>
      <c r="E25" s="1"/>
      <c r="F25" s="1"/>
      <c r="G25" s="1"/>
      <c r="H25" s="1"/>
      <c r="I25" s="1"/>
      <c r="J25" s="2"/>
      <c r="K25" s="2"/>
      <c r="L25" s="1"/>
      <c r="M25" s="1"/>
      <c r="N25" s="1"/>
      <c r="O25" s="5"/>
      <c r="P25" s="319"/>
      <c r="Q25" s="319"/>
      <c r="R25" s="319"/>
      <c r="S25" s="319"/>
      <c r="T25" s="319"/>
      <c r="U25" s="319"/>
      <c r="V25" s="29"/>
      <c r="W25" s="319"/>
      <c r="X25" s="319"/>
      <c r="Y25" s="319"/>
      <c r="Z25" s="319"/>
      <c r="AA25" s="319"/>
      <c r="AB25" s="319"/>
      <c r="AC25" s="5"/>
      <c r="AD25" s="26"/>
      <c r="AE25" s="27"/>
      <c r="AF25" s="26"/>
      <c r="AG25" s="14"/>
      <c r="AH25" s="28"/>
      <c r="AI25" s="14"/>
      <c r="AJ25" s="28"/>
      <c r="AK25" s="14"/>
      <c r="AL25" s="14"/>
    </row>
    <row r="26" spans="1:38" ht="15.75" customHeight="1">
      <c r="A26" s="19"/>
      <c r="B26" s="333" t="s">
        <v>46</v>
      </c>
      <c r="C26" s="333"/>
      <c r="D26" s="333"/>
      <c r="E26" s="333"/>
      <c r="F26" s="333"/>
      <c r="G26" s="333"/>
      <c r="H26" s="333"/>
      <c r="I26" s="333"/>
      <c r="J26" s="333"/>
      <c r="K26" s="2"/>
      <c r="L26" s="1"/>
      <c r="M26" s="1"/>
      <c r="N26" s="1"/>
      <c r="O26" s="5"/>
      <c r="P26" s="320"/>
      <c r="Q26" s="320"/>
      <c r="R26" s="320"/>
      <c r="S26" s="320"/>
      <c r="T26" s="320"/>
      <c r="U26" s="320"/>
      <c r="V26" s="30"/>
      <c r="W26" s="320"/>
      <c r="X26" s="320"/>
      <c r="Y26" s="320"/>
      <c r="Z26" s="320"/>
      <c r="AA26" s="320"/>
      <c r="AB26" s="320"/>
      <c r="AC26" s="25"/>
      <c r="AD26" s="26"/>
      <c r="AE26" s="27"/>
      <c r="AF26" s="26"/>
      <c r="AG26" s="14"/>
      <c r="AH26" s="28"/>
      <c r="AI26" s="14"/>
      <c r="AJ26" s="28"/>
      <c r="AK26" s="14"/>
      <c r="AL26" s="14"/>
    </row>
    <row r="27" spans="1:38" ht="15.75" customHeight="1">
      <c r="A27" s="19"/>
      <c r="B27" s="333"/>
      <c r="C27" s="333"/>
      <c r="D27" s="333"/>
      <c r="E27" s="333"/>
      <c r="F27" s="333"/>
      <c r="G27" s="333"/>
      <c r="H27" s="333"/>
      <c r="I27" s="333"/>
      <c r="J27" s="333"/>
      <c r="K27" s="2"/>
      <c r="L27" s="1"/>
      <c r="M27" s="1"/>
      <c r="N27" s="1">
        <v>180</v>
      </c>
      <c r="O27" s="5"/>
      <c r="P27" s="31">
        <v>1</v>
      </c>
      <c r="Q27" s="32">
        <v>0.125</v>
      </c>
      <c r="R27" s="31">
        <v>0</v>
      </c>
      <c r="S27" s="31" t="s">
        <v>47</v>
      </c>
      <c r="T27" s="31">
        <v>0</v>
      </c>
      <c r="U27" s="31" t="s">
        <v>47</v>
      </c>
      <c r="V27" s="33">
        <f>R27+R28</f>
        <v>0</v>
      </c>
      <c r="W27" s="34">
        <v>2</v>
      </c>
      <c r="X27" s="32">
        <v>0.125</v>
      </c>
      <c r="Y27" s="31">
        <v>0</v>
      </c>
      <c r="Z27" s="31" t="s">
        <v>47</v>
      </c>
      <c r="AA27" s="31">
        <v>0</v>
      </c>
      <c r="AB27" s="31" t="s">
        <v>47</v>
      </c>
      <c r="AC27" s="33">
        <f>Y27+Y28</f>
        <v>0</v>
      </c>
      <c r="AD27" s="26"/>
      <c r="AE27" s="27"/>
      <c r="AF27" s="26"/>
      <c r="AG27" s="14"/>
      <c r="AH27" s="28"/>
      <c r="AI27" s="14"/>
      <c r="AJ27" s="28"/>
      <c r="AK27" s="14"/>
      <c r="AL27" s="14"/>
    </row>
    <row r="28" spans="1:38" ht="15.75" customHeight="1">
      <c r="A28" s="19"/>
      <c r="B28" s="333" t="s">
        <v>48</v>
      </c>
      <c r="C28" s="333"/>
      <c r="D28" s="333"/>
      <c r="E28" s="333"/>
      <c r="F28" s="333"/>
      <c r="G28" s="333"/>
      <c r="H28" s="333"/>
      <c r="I28" s="333"/>
      <c r="J28" s="333"/>
      <c r="K28" s="2"/>
      <c r="L28" s="1"/>
      <c r="M28" s="1"/>
      <c r="N28" s="1">
        <v>210</v>
      </c>
      <c r="O28" s="5"/>
      <c r="P28" s="20">
        <v>1</v>
      </c>
      <c r="Q28" s="35">
        <v>0.14583333333333301</v>
      </c>
      <c r="R28" s="31">
        <v>0</v>
      </c>
      <c r="S28" s="31" t="s">
        <v>47</v>
      </c>
      <c r="T28" s="31">
        <v>0</v>
      </c>
      <c r="U28" s="31" t="s">
        <v>47</v>
      </c>
      <c r="V28" s="33">
        <f t="shared" ref="V28:V73" si="0">R28+R29</f>
        <v>0</v>
      </c>
      <c r="W28" s="36">
        <v>2</v>
      </c>
      <c r="X28" s="35">
        <v>0.14583333333333301</v>
      </c>
      <c r="Y28" s="31">
        <v>0</v>
      </c>
      <c r="Z28" s="31" t="s">
        <v>47</v>
      </c>
      <c r="AA28" s="31">
        <v>0</v>
      </c>
      <c r="AB28" s="31" t="s">
        <v>47</v>
      </c>
      <c r="AC28" s="33">
        <f t="shared" ref="AC28:AC73" si="1">Y28+Y29</f>
        <v>0</v>
      </c>
      <c r="AD28" s="26"/>
      <c r="AE28" s="27"/>
      <c r="AF28" s="26"/>
      <c r="AG28" s="14"/>
      <c r="AH28" s="28"/>
      <c r="AI28" s="14"/>
      <c r="AJ28" s="28"/>
      <c r="AK28" s="14"/>
      <c r="AL28" s="14"/>
    </row>
    <row r="29" spans="1:38" ht="15.75" customHeight="1">
      <c r="A29" s="19"/>
      <c r="B29" s="333"/>
      <c r="C29" s="333"/>
      <c r="D29" s="333"/>
      <c r="E29" s="333"/>
      <c r="F29" s="333"/>
      <c r="G29" s="333"/>
      <c r="H29" s="333"/>
      <c r="I29" s="333"/>
      <c r="J29" s="333"/>
      <c r="K29" s="2"/>
      <c r="L29" s="1"/>
      <c r="M29" s="1"/>
      <c r="N29" s="1">
        <v>240</v>
      </c>
      <c r="O29" s="5"/>
      <c r="P29" s="20">
        <v>1</v>
      </c>
      <c r="Q29" s="35">
        <v>0.16666666666666699</v>
      </c>
      <c r="R29" s="31">
        <v>0</v>
      </c>
      <c r="S29" s="31" t="s">
        <v>47</v>
      </c>
      <c r="T29" s="31">
        <v>0</v>
      </c>
      <c r="U29" s="31" t="s">
        <v>47</v>
      </c>
      <c r="V29" s="33">
        <f t="shared" si="0"/>
        <v>0</v>
      </c>
      <c r="W29" s="36">
        <v>2</v>
      </c>
      <c r="X29" s="35">
        <v>0.16666666666666699</v>
      </c>
      <c r="Y29" s="31">
        <v>0</v>
      </c>
      <c r="Z29" s="31" t="s">
        <v>47</v>
      </c>
      <c r="AA29" s="31">
        <v>0</v>
      </c>
      <c r="AB29" s="31" t="s">
        <v>47</v>
      </c>
      <c r="AC29" s="33">
        <f t="shared" si="1"/>
        <v>0</v>
      </c>
      <c r="AD29" s="26"/>
      <c r="AE29" s="27"/>
      <c r="AF29" s="26"/>
      <c r="AG29" s="14"/>
      <c r="AH29" s="28"/>
      <c r="AI29" s="14"/>
      <c r="AJ29" s="28"/>
      <c r="AK29" s="14"/>
      <c r="AL29" s="14"/>
    </row>
    <row r="30" spans="1:38" ht="15.75" customHeight="1">
      <c r="A30" s="19"/>
      <c r="B30" s="333" t="s">
        <v>49</v>
      </c>
      <c r="C30" s="333"/>
      <c r="D30" s="333"/>
      <c r="E30" s="333"/>
      <c r="F30" s="333"/>
      <c r="G30" s="333"/>
      <c r="H30" s="333"/>
      <c r="I30" s="333"/>
      <c r="J30" s="333"/>
      <c r="K30" s="2"/>
      <c r="L30" s="1"/>
      <c r="M30" s="1"/>
      <c r="N30" s="1">
        <v>270</v>
      </c>
      <c r="O30" s="5"/>
      <c r="P30" s="20">
        <v>1</v>
      </c>
      <c r="Q30" s="35">
        <v>0.1875</v>
      </c>
      <c r="R30" s="31">
        <v>0</v>
      </c>
      <c r="S30" s="31" t="s">
        <v>47</v>
      </c>
      <c r="T30" s="31">
        <v>0</v>
      </c>
      <c r="U30" s="31" t="s">
        <v>47</v>
      </c>
      <c r="V30" s="33">
        <f t="shared" si="0"/>
        <v>0</v>
      </c>
      <c r="W30" s="36">
        <v>2</v>
      </c>
      <c r="X30" s="35">
        <v>0.1875</v>
      </c>
      <c r="Y30" s="31">
        <v>0</v>
      </c>
      <c r="Z30" s="31" t="s">
        <v>47</v>
      </c>
      <c r="AA30" s="31">
        <v>0</v>
      </c>
      <c r="AB30" s="31" t="s">
        <v>47</v>
      </c>
      <c r="AC30" s="33">
        <f t="shared" si="1"/>
        <v>0</v>
      </c>
      <c r="AD30" s="26"/>
      <c r="AE30" s="27"/>
      <c r="AF30" s="26"/>
      <c r="AG30" s="14"/>
      <c r="AH30" s="28"/>
      <c r="AI30" s="14"/>
      <c r="AJ30" s="28"/>
      <c r="AK30" s="14"/>
      <c r="AL30" s="14"/>
    </row>
    <row r="31" spans="1:38" ht="15.75" customHeight="1">
      <c r="A31" s="19"/>
      <c r="B31" s="333"/>
      <c r="C31" s="333"/>
      <c r="D31" s="333"/>
      <c r="E31" s="333"/>
      <c r="F31" s="333"/>
      <c r="G31" s="333"/>
      <c r="H31" s="333"/>
      <c r="I31" s="333"/>
      <c r="J31" s="333"/>
      <c r="K31" s="2"/>
      <c r="L31" s="1"/>
      <c r="M31" s="1"/>
      <c r="N31" s="1">
        <v>300</v>
      </c>
      <c r="O31" s="5"/>
      <c r="P31" s="20">
        <v>1</v>
      </c>
      <c r="Q31" s="35">
        <v>0.20833333333333334</v>
      </c>
      <c r="R31" s="31">
        <v>0</v>
      </c>
      <c r="S31" s="31" t="s">
        <v>47</v>
      </c>
      <c r="T31" s="31">
        <v>0</v>
      </c>
      <c r="U31" s="31" t="s">
        <v>47</v>
      </c>
      <c r="V31" s="33">
        <f t="shared" si="0"/>
        <v>0</v>
      </c>
      <c r="W31" s="36">
        <v>2</v>
      </c>
      <c r="X31" s="37">
        <v>0.20833333333333334</v>
      </c>
      <c r="Y31" s="31">
        <v>0</v>
      </c>
      <c r="Z31" s="31" t="s">
        <v>47</v>
      </c>
      <c r="AA31" s="31">
        <v>0</v>
      </c>
      <c r="AB31" s="31" t="s">
        <v>47</v>
      </c>
      <c r="AC31" s="33">
        <f t="shared" si="1"/>
        <v>0</v>
      </c>
      <c r="AD31" s="26"/>
      <c r="AE31" s="27"/>
      <c r="AF31" s="26"/>
      <c r="AG31" s="14"/>
      <c r="AH31" s="28"/>
      <c r="AI31" s="14"/>
      <c r="AJ31" s="28"/>
      <c r="AK31" s="14"/>
      <c r="AL31" s="14"/>
    </row>
    <row r="32" spans="1:38" ht="15.75" customHeight="1">
      <c r="A32" s="19"/>
      <c r="B32" s="19"/>
      <c r="C32" s="19"/>
      <c r="D32" s="19"/>
      <c r="E32" s="19"/>
      <c r="F32" s="19"/>
      <c r="G32" s="19"/>
      <c r="H32" s="19"/>
      <c r="I32" s="19"/>
      <c r="J32" s="2"/>
      <c r="K32" s="2"/>
      <c r="L32" s="1"/>
      <c r="M32" s="1"/>
      <c r="N32" s="38">
        <v>330</v>
      </c>
      <c r="O32" s="5"/>
      <c r="P32" s="31">
        <v>1</v>
      </c>
      <c r="Q32" s="32">
        <v>0.22916666666666666</v>
      </c>
      <c r="R32" s="31">
        <v>0</v>
      </c>
      <c r="S32" s="31" t="s">
        <v>47</v>
      </c>
      <c r="T32" s="31">
        <v>0</v>
      </c>
      <c r="U32" s="31" t="s">
        <v>47</v>
      </c>
      <c r="V32" s="33">
        <f t="shared" si="0"/>
        <v>0</v>
      </c>
      <c r="W32" s="34">
        <v>2</v>
      </c>
      <c r="X32" s="39">
        <v>0.22916666666666666</v>
      </c>
      <c r="Y32" s="31">
        <v>0</v>
      </c>
      <c r="Z32" s="31" t="s">
        <v>47</v>
      </c>
      <c r="AA32" s="31">
        <v>0</v>
      </c>
      <c r="AB32" s="31" t="s">
        <v>47</v>
      </c>
      <c r="AC32" s="33">
        <f t="shared" si="1"/>
        <v>0</v>
      </c>
      <c r="AD32" s="26"/>
      <c r="AE32" s="27"/>
      <c r="AF32" s="26"/>
      <c r="AG32" s="14"/>
      <c r="AH32" s="28"/>
      <c r="AI32" s="14"/>
      <c r="AJ32" s="28"/>
      <c r="AK32" s="14"/>
      <c r="AL32" s="14"/>
    </row>
    <row r="33" spans="1:38" ht="15.75" customHeight="1">
      <c r="A33" s="19"/>
      <c r="B33" s="334" t="s">
        <v>50</v>
      </c>
      <c r="C33" s="334"/>
      <c r="D33" s="334"/>
      <c r="E33" s="334"/>
      <c r="F33" s="334"/>
      <c r="G33" s="334"/>
      <c r="H33" s="334"/>
      <c r="I33" s="334"/>
      <c r="J33" s="334"/>
      <c r="K33" s="2"/>
      <c r="L33" s="1"/>
      <c r="M33" s="1"/>
      <c r="N33" s="38">
        <v>360</v>
      </c>
      <c r="O33" s="5"/>
      <c r="P33" s="31">
        <v>1</v>
      </c>
      <c r="Q33" s="32">
        <v>0.25</v>
      </c>
      <c r="R33" s="31">
        <v>0</v>
      </c>
      <c r="S33" s="31" t="s">
        <v>47</v>
      </c>
      <c r="T33" s="31">
        <v>0</v>
      </c>
      <c r="U33" s="31" t="s">
        <v>47</v>
      </c>
      <c r="V33" s="33">
        <f t="shared" si="0"/>
        <v>1</v>
      </c>
      <c r="W33" s="34">
        <v>2</v>
      </c>
      <c r="X33" s="39">
        <v>0.25</v>
      </c>
      <c r="Y33" s="31">
        <v>0</v>
      </c>
      <c r="Z33" s="31" t="s">
        <v>47</v>
      </c>
      <c r="AA33" s="31">
        <v>0</v>
      </c>
      <c r="AB33" s="31" t="s">
        <v>47</v>
      </c>
      <c r="AC33" s="33">
        <f t="shared" si="1"/>
        <v>1</v>
      </c>
      <c r="AD33" s="26"/>
      <c r="AE33" s="27"/>
      <c r="AF33" s="26"/>
      <c r="AG33" s="14"/>
      <c r="AH33" s="28"/>
      <c r="AI33" s="14"/>
      <c r="AJ33" s="28"/>
      <c r="AK33" s="14"/>
      <c r="AL33" s="14"/>
    </row>
    <row r="34" spans="1:38" ht="15.75" customHeight="1">
      <c r="A34" s="19"/>
      <c r="B34" s="334"/>
      <c r="C34" s="334"/>
      <c r="D34" s="334"/>
      <c r="E34" s="334"/>
      <c r="F34" s="334"/>
      <c r="G34" s="334"/>
      <c r="H34" s="334"/>
      <c r="I34" s="334"/>
      <c r="J34" s="334"/>
      <c r="K34" s="2"/>
      <c r="L34" s="1"/>
      <c r="M34" s="1"/>
      <c r="N34" s="1">
        <v>390</v>
      </c>
      <c r="O34" s="6"/>
      <c r="P34" s="31">
        <v>1</v>
      </c>
      <c r="Q34" s="32">
        <v>0.27083333333333331</v>
      </c>
      <c r="R34" s="31">
        <v>1</v>
      </c>
      <c r="S34" s="31" t="s">
        <v>51</v>
      </c>
      <c r="T34" s="31">
        <v>1</v>
      </c>
      <c r="U34" s="31" t="s">
        <v>51</v>
      </c>
      <c r="V34" s="33">
        <f t="shared" si="0"/>
        <v>2</v>
      </c>
      <c r="W34" s="34">
        <v>2</v>
      </c>
      <c r="X34" s="39">
        <v>0.27083333333333331</v>
      </c>
      <c r="Y34" s="31">
        <v>1</v>
      </c>
      <c r="Z34" s="31" t="s">
        <v>51</v>
      </c>
      <c r="AA34" s="31">
        <v>1</v>
      </c>
      <c r="AB34" s="31" t="s">
        <v>51</v>
      </c>
      <c r="AC34" s="33">
        <f t="shared" si="1"/>
        <v>2</v>
      </c>
      <c r="AD34" s="26"/>
      <c r="AE34" s="27"/>
      <c r="AF34" s="26"/>
      <c r="AG34" s="14"/>
      <c r="AH34" s="28"/>
      <c r="AI34" s="14"/>
      <c r="AJ34" s="28"/>
      <c r="AK34" s="14"/>
      <c r="AL34" s="14"/>
    </row>
    <row r="35" spans="1:38" ht="15.75" customHeight="1">
      <c r="A35" s="19"/>
      <c r="B35" s="324" t="s">
        <v>52</v>
      </c>
      <c r="C35" s="324"/>
      <c r="D35" s="324"/>
      <c r="E35" s="332">
        <f t="array" ref="E35">ROUND(MAX(IF(G129:G246=0,H129:H246)),2)</f>
        <v>8.08</v>
      </c>
      <c r="F35" s="19"/>
      <c r="G35" s="19"/>
      <c r="H35" s="19"/>
      <c r="I35" s="19"/>
      <c r="J35" s="2"/>
      <c r="K35" s="2"/>
      <c r="L35" s="1"/>
      <c r="M35" s="1"/>
      <c r="N35" s="1">
        <v>420</v>
      </c>
      <c r="O35" s="6"/>
      <c r="P35" s="31">
        <v>1</v>
      </c>
      <c r="Q35" s="32">
        <v>0.29166666666666669</v>
      </c>
      <c r="R35" s="31">
        <v>1</v>
      </c>
      <c r="S35" s="40" t="s">
        <v>53</v>
      </c>
      <c r="T35" s="31">
        <v>1</v>
      </c>
      <c r="U35" s="40" t="s">
        <v>53</v>
      </c>
      <c r="V35" s="33">
        <f t="shared" si="0"/>
        <v>3</v>
      </c>
      <c r="W35" s="34">
        <v>2</v>
      </c>
      <c r="X35" s="39">
        <v>0.29166666666666669</v>
      </c>
      <c r="Y35" s="31">
        <v>1</v>
      </c>
      <c r="Z35" s="31" t="s">
        <v>53</v>
      </c>
      <c r="AA35" s="31">
        <v>1</v>
      </c>
      <c r="AB35" s="31" t="s">
        <v>53</v>
      </c>
      <c r="AC35" s="33">
        <f t="shared" si="1"/>
        <v>3</v>
      </c>
      <c r="AD35" s="26"/>
      <c r="AE35" s="27"/>
      <c r="AF35" s="26"/>
      <c r="AG35" s="14"/>
      <c r="AH35" s="28"/>
      <c r="AI35" s="14"/>
      <c r="AJ35" s="28"/>
      <c r="AK35" s="14"/>
      <c r="AL35" s="14"/>
    </row>
    <row r="36" spans="1:38" ht="15.75" customHeight="1">
      <c r="A36" s="19"/>
      <c r="B36" s="324"/>
      <c r="C36" s="324"/>
      <c r="D36" s="324"/>
      <c r="E36" s="332"/>
      <c r="F36" s="19"/>
      <c r="G36" s="19"/>
      <c r="H36" s="19"/>
      <c r="I36" s="19"/>
      <c r="J36" s="2"/>
      <c r="K36" s="2"/>
      <c r="L36" s="1"/>
      <c r="M36" s="1"/>
      <c r="N36" s="1">
        <v>450</v>
      </c>
      <c r="O36" s="5"/>
      <c r="P36" s="20">
        <v>1</v>
      </c>
      <c r="Q36" s="35">
        <v>0.3125</v>
      </c>
      <c r="R36" s="31">
        <v>2</v>
      </c>
      <c r="S36" s="40" t="s">
        <v>53</v>
      </c>
      <c r="T36" s="31">
        <v>2</v>
      </c>
      <c r="U36" s="40" t="s">
        <v>53</v>
      </c>
      <c r="V36" s="33">
        <f t="shared" si="0"/>
        <v>4</v>
      </c>
      <c r="W36" s="36">
        <v>2</v>
      </c>
      <c r="X36" s="37">
        <v>0.3125</v>
      </c>
      <c r="Y36" s="31">
        <v>2</v>
      </c>
      <c r="Z36" s="31" t="s">
        <v>53</v>
      </c>
      <c r="AA36" s="31">
        <v>2</v>
      </c>
      <c r="AB36" s="31" t="s">
        <v>53</v>
      </c>
      <c r="AC36" s="33">
        <f t="shared" si="1"/>
        <v>4</v>
      </c>
      <c r="AD36" s="14"/>
      <c r="AE36" s="14"/>
      <c r="AF36" s="14"/>
      <c r="AG36" s="14"/>
      <c r="AH36" s="15"/>
      <c r="AI36" s="14"/>
      <c r="AJ36" s="14"/>
      <c r="AK36" s="14"/>
      <c r="AL36" s="14"/>
    </row>
    <row r="37" spans="1:38" ht="15.75" customHeight="1">
      <c r="A37" s="1"/>
      <c r="B37" s="324" t="s">
        <v>54</v>
      </c>
      <c r="C37" s="324"/>
      <c r="D37" s="324"/>
      <c r="E37" s="332">
        <f t="array" ref="E37">ROUND(MAX(IF(G129:G246=1,H129:H246)),2)</f>
        <v>9.0399999999999991</v>
      </c>
      <c r="F37" s="19"/>
      <c r="G37" s="19"/>
      <c r="H37" s="19"/>
      <c r="I37" s="19"/>
      <c r="J37" s="2"/>
      <c r="K37" s="2"/>
      <c r="L37" s="1"/>
      <c r="M37" s="1"/>
      <c r="N37" s="1">
        <v>480</v>
      </c>
      <c r="O37" s="5"/>
      <c r="P37" s="20">
        <v>1</v>
      </c>
      <c r="Q37" s="35">
        <v>0.33333333333333331</v>
      </c>
      <c r="R37" s="31">
        <v>2</v>
      </c>
      <c r="S37" s="40" t="s">
        <v>55</v>
      </c>
      <c r="T37" s="31">
        <v>2</v>
      </c>
      <c r="U37" s="40" t="s">
        <v>55</v>
      </c>
      <c r="V37" s="33">
        <f t="shared" si="0"/>
        <v>4</v>
      </c>
      <c r="W37" s="36">
        <v>2</v>
      </c>
      <c r="X37" s="37">
        <v>0.33333333333333331</v>
      </c>
      <c r="Y37" s="31">
        <v>2</v>
      </c>
      <c r="Z37" s="31" t="s">
        <v>55</v>
      </c>
      <c r="AA37" s="31">
        <v>2</v>
      </c>
      <c r="AB37" s="31" t="s">
        <v>55</v>
      </c>
      <c r="AC37" s="33">
        <f t="shared" si="1"/>
        <v>4</v>
      </c>
    </row>
    <row r="38" spans="1:38" ht="15.75" customHeight="1">
      <c r="A38" s="19"/>
      <c r="B38" s="324"/>
      <c r="C38" s="324"/>
      <c r="D38" s="324"/>
      <c r="E38" s="332"/>
      <c r="F38" s="41"/>
      <c r="G38" s="41"/>
      <c r="H38" s="41"/>
      <c r="I38" s="41"/>
      <c r="J38" s="2"/>
      <c r="K38" s="2"/>
      <c r="L38" s="1"/>
      <c r="M38" s="1"/>
      <c r="N38" s="1">
        <v>510</v>
      </c>
      <c r="O38" s="5"/>
      <c r="P38" s="20">
        <v>1</v>
      </c>
      <c r="Q38" s="35">
        <v>0.35416666666666669</v>
      </c>
      <c r="R38" s="31">
        <v>2</v>
      </c>
      <c r="S38" s="40" t="s">
        <v>55</v>
      </c>
      <c r="T38" s="31">
        <v>2</v>
      </c>
      <c r="U38" s="40" t="s">
        <v>55</v>
      </c>
      <c r="V38" s="33">
        <f t="shared" si="0"/>
        <v>4</v>
      </c>
      <c r="W38" s="36">
        <v>2</v>
      </c>
      <c r="X38" s="37">
        <v>0.35416666666666669</v>
      </c>
      <c r="Y38" s="31">
        <v>2</v>
      </c>
      <c r="Z38" s="31" t="s">
        <v>55</v>
      </c>
      <c r="AA38" s="31">
        <v>2</v>
      </c>
      <c r="AB38" s="31" t="s">
        <v>55</v>
      </c>
      <c r="AC38" s="33">
        <f t="shared" si="1"/>
        <v>4</v>
      </c>
    </row>
    <row r="39" spans="1:38" ht="15.75" customHeight="1">
      <c r="A39" s="19"/>
      <c r="B39" s="324" t="s">
        <v>56</v>
      </c>
      <c r="C39" s="324"/>
      <c r="D39" s="324"/>
      <c r="E39" s="332">
        <f>SUM(E35:E38)</f>
        <v>17.119999999999997</v>
      </c>
      <c r="F39" s="19"/>
      <c r="G39" s="19"/>
      <c r="H39" s="19"/>
      <c r="I39" s="19"/>
      <c r="J39" s="2"/>
      <c r="K39" s="2"/>
      <c r="L39" s="1"/>
      <c r="M39" s="1"/>
      <c r="N39" s="1">
        <v>540</v>
      </c>
      <c r="O39" s="5"/>
      <c r="P39" s="20">
        <v>1</v>
      </c>
      <c r="Q39" s="35">
        <v>0.375</v>
      </c>
      <c r="R39" s="31">
        <v>2</v>
      </c>
      <c r="S39" s="40" t="s">
        <v>55</v>
      </c>
      <c r="T39" s="31">
        <v>2</v>
      </c>
      <c r="U39" s="40" t="s">
        <v>55</v>
      </c>
      <c r="V39" s="33">
        <f t="shared" si="0"/>
        <v>4</v>
      </c>
      <c r="W39" s="36">
        <v>2</v>
      </c>
      <c r="X39" s="37">
        <v>0.375</v>
      </c>
      <c r="Y39" s="31">
        <v>2</v>
      </c>
      <c r="Z39" s="31" t="s">
        <v>55</v>
      </c>
      <c r="AA39" s="31">
        <v>2</v>
      </c>
      <c r="AB39" s="31" t="s">
        <v>55</v>
      </c>
      <c r="AC39" s="33">
        <f t="shared" si="1"/>
        <v>4</v>
      </c>
    </row>
    <row r="40" spans="1:38" ht="15.75" customHeight="1">
      <c r="A40" s="19"/>
      <c r="B40" s="324"/>
      <c r="C40" s="324"/>
      <c r="D40" s="324"/>
      <c r="E40" s="332"/>
      <c r="F40" s="19"/>
      <c r="G40" s="19"/>
      <c r="H40" s="19"/>
      <c r="I40" s="19"/>
      <c r="J40" s="2"/>
      <c r="K40" s="2"/>
      <c r="L40" s="17"/>
      <c r="M40" s="1"/>
      <c r="N40" s="1">
        <v>570</v>
      </c>
      <c r="O40" s="5"/>
      <c r="P40" s="20">
        <v>1</v>
      </c>
      <c r="Q40" s="35">
        <v>0.39583333333333331</v>
      </c>
      <c r="R40" s="31">
        <v>2</v>
      </c>
      <c r="S40" s="40" t="s">
        <v>55</v>
      </c>
      <c r="T40" s="31">
        <v>2</v>
      </c>
      <c r="U40" s="40" t="s">
        <v>55</v>
      </c>
      <c r="V40" s="33">
        <f t="shared" si="0"/>
        <v>4</v>
      </c>
      <c r="W40" s="36">
        <v>2</v>
      </c>
      <c r="X40" s="37">
        <v>0.39583333333333331</v>
      </c>
      <c r="Y40" s="31">
        <v>2</v>
      </c>
      <c r="Z40" s="31" t="s">
        <v>55</v>
      </c>
      <c r="AA40" s="31">
        <v>2</v>
      </c>
      <c r="AB40" s="31" t="s">
        <v>55</v>
      </c>
      <c r="AC40" s="33">
        <f t="shared" si="1"/>
        <v>4</v>
      </c>
    </row>
    <row r="41" spans="1:38" ht="15.75" customHeight="1">
      <c r="A41" s="19"/>
      <c r="B41" s="324"/>
      <c r="C41" s="324"/>
      <c r="D41" s="324"/>
      <c r="E41" s="325"/>
      <c r="F41" s="42"/>
      <c r="G41" s="42"/>
      <c r="H41" s="42"/>
      <c r="I41" s="42"/>
      <c r="J41" s="2"/>
      <c r="K41" s="2"/>
      <c r="L41" s="1"/>
      <c r="M41" s="1"/>
      <c r="N41" s="1">
        <v>600</v>
      </c>
      <c r="O41" s="5"/>
      <c r="P41" s="20">
        <v>1</v>
      </c>
      <c r="Q41" s="35">
        <v>0.41666666666666669</v>
      </c>
      <c r="R41" s="31">
        <v>2</v>
      </c>
      <c r="S41" s="40" t="s">
        <v>55</v>
      </c>
      <c r="T41" s="31">
        <v>2</v>
      </c>
      <c r="U41" s="40" t="s">
        <v>55</v>
      </c>
      <c r="V41" s="33">
        <f t="shared" si="0"/>
        <v>4</v>
      </c>
      <c r="W41" s="36">
        <v>2</v>
      </c>
      <c r="X41" s="37">
        <v>0.41666666666666669</v>
      </c>
      <c r="Y41" s="31">
        <v>2</v>
      </c>
      <c r="Z41" s="31" t="s">
        <v>55</v>
      </c>
      <c r="AA41" s="31">
        <v>2</v>
      </c>
      <c r="AB41" s="31" t="s">
        <v>55</v>
      </c>
      <c r="AC41" s="33">
        <f t="shared" si="1"/>
        <v>4</v>
      </c>
    </row>
    <row r="42" spans="1:38" ht="15.75" customHeight="1">
      <c r="A42" s="19"/>
      <c r="B42" s="324"/>
      <c r="C42" s="324"/>
      <c r="D42" s="324"/>
      <c r="E42" s="325"/>
      <c r="F42" s="19"/>
      <c r="G42" s="19"/>
      <c r="H42" s="19"/>
      <c r="I42" s="19"/>
      <c r="J42" s="2"/>
      <c r="K42" s="2"/>
      <c r="L42" s="1"/>
      <c r="M42" s="1"/>
      <c r="N42" s="1">
        <v>630</v>
      </c>
      <c r="O42" s="5"/>
      <c r="P42" s="20">
        <v>1</v>
      </c>
      <c r="Q42" s="35">
        <v>0.4375</v>
      </c>
      <c r="R42" s="31">
        <v>2</v>
      </c>
      <c r="S42" s="40" t="s">
        <v>55</v>
      </c>
      <c r="T42" s="31">
        <v>2</v>
      </c>
      <c r="U42" s="40" t="s">
        <v>55</v>
      </c>
      <c r="V42" s="33">
        <f t="shared" si="0"/>
        <v>4</v>
      </c>
      <c r="W42" s="36">
        <v>2</v>
      </c>
      <c r="X42" s="37">
        <v>0.4375</v>
      </c>
      <c r="Y42" s="31">
        <v>2</v>
      </c>
      <c r="Z42" s="31" t="s">
        <v>55</v>
      </c>
      <c r="AA42" s="31">
        <v>2</v>
      </c>
      <c r="AB42" s="31" t="s">
        <v>55</v>
      </c>
      <c r="AC42" s="33">
        <f t="shared" si="1"/>
        <v>4</v>
      </c>
    </row>
    <row r="43" spans="1:38" ht="15.75" customHeight="1">
      <c r="A43" s="19"/>
      <c r="B43" s="19"/>
      <c r="C43" s="19"/>
      <c r="D43" s="19"/>
      <c r="E43" s="19"/>
      <c r="F43" s="19"/>
      <c r="G43" s="19"/>
      <c r="H43" s="19"/>
      <c r="I43" s="19"/>
      <c r="J43" s="2"/>
      <c r="K43" s="2"/>
      <c r="L43" s="1"/>
      <c r="M43" s="1"/>
      <c r="N43" s="1">
        <v>660</v>
      </c>
      <c r="O43" s="5"/>
      <c r="P43" s="20">
        <v>1</v>
      </c>
      <c r="Q43" s="35">
        <v>0.45833333333333298</v>
      </c>
      <c r="R43" s="31">
        <v>2</v>
      </c>
      <c r="S43" s="40" t="s">
        <v>55</v>
      </c>
      <c r="T43" s="31">
        <v>2</v>
      </c>
      <c r="U43" s="40" t="s">
        <v>55</v>
      </c>
      <c r="V43" s="33">
        <f t="shared" si="0"/>
        <v>4</v>
      </c>
      <c r="W43" s="36">
        <v>2</v>
      </c>
      <c r="X43" s="37">
        <v>0.45833333333333298</v>
      </c>
      <c r="Y43" s="31">
        <v>2</v>
      </c>
      <c r="Z43" s="31" t="s">
        <v>55</v>
      </c>
      <c r="AA43" s="31">
        <v>2</v>
      </c>
      <c r="AB43" s="31" t="s">
        <v>55</v>
      </c>
      <c r="AC43" s="33">
        <f t="shared" si="1"/>
        <v>4</v>
      </c>
    </row>
    <row r="44" spans="1:38" ht="15.75" customHeight="1">
      <c r="A44" s="19"/>
      <c r="B44" s="19"/>
      <c r="C44" s="19"/>
      <c r="D44" s="19"/>
      <c r="E44" s="19"/>
      <c r="F44" s="19"/>
      <c r="G44" s="19"/>
      <c r="H44" s="19"/>
      <c r="I44" s="19"/>
      <c r="J44" s="2"/>
      <c r="K44" s="2"/>
      <c r="L44" s="1"/>
      <c r="M44" s="1"/>
      <c r="N44" s="1">
        <v>690</v>
      </c>
      <c r="O44" s="5"/>
      <c r="P44" s="20">
        <v>1</v>
      </c>
      <c r="Q44" s="35">
        <v>0.47916666666666702</v>
      </c>
      <c r="R44" s="31">
        <v>2</v>
      </c>
      <c r="S44" s="40" t="s">
        <v>55</v>
      </c>
      <c r="T44" s="31">
        <v>2</v>
      </c>
      <c r="U44" s="40" t="s">
        <v>55</v>
      </c>
      <c r="V44" s="33">
        <f t="shared" si="0"/>
        <v>4</v>
      </c>
      <c r="W44" s="36">
        <v>2</v>
      </c>
      <c r="X44" s="37">
        <v>0.47916666666666702</v>
      </c>
      <c r="Y44" s="31">
        <v>2</v>
      </c>
      <c r="Z44" s="31" t="s">
        <v>55</v>
      </c>
      <c r="AA44" s="31">
        <v>2</v>
      </c>
      <c r="AB44" s="31" t="s">
        <v>55</v>
      </c>
      <c r="AC44" s="33">
        <f t="shared" si="1"/>
        <v>4</v>
      </c>
    </row>
    <row r="45" spans="1:38" ht="15.75" customHeight="1">
      <c r="A45" s="19"/>
      <c r="B45" s="19"/>
      <c r="C45" s="19"/>
      <c r="D45" s="19"/>
      <c r="E45" s="19"/>
      <c r="F45" s="19"/>
      <c r="G45" s="19"/>
      <c r="H45" s="19"/>
      <c r="I45" s="19"/>
      <c r="J45" s="2"/>
      <c r="K45" s="2"/>
      <c r="L45" s="1"/>
      <c r="M45" s="1"/>
      <c r="N45" s="1">
        <v>720</v>
      </c>
      <c r="O45" s="5"/>
      <c r="P45" s="20">
        <v>1</v>
      </c>
      <c r="Q45" s="35">
        <v>0.5</v>
      </c>
      <c r="R45" s="31">
        <v>2</v>
      </c>
      <c r="S45" s="40" t="s">
        <v>55</v>
      </c>
      <c r="T45" s="31">
        <v>2</v>
      </c>
      <c r="U45" s="40" t="s">
        <v>55</v>
      </c>
      <c r="V45" s="33">
        <f t="shared" si="0"/>
        <v>4</v>
      </c>
      <c r="W45" s="36">
        <v>2</v>
      </c>
      <c r="X45" s="37">
        <v>0.5</v>
      </c>
      <c r="Y45" s="31">
        <v>2</v>
      </c>
      <c r="Z45" s="31" t="s">
        <v>55</v>
      </c>
      <c r="AA45" s="31">
        <v>2</v>
      </c>
      <c r="AB45" s="31" t="s">
        <v>55</v>
      </c>
      <c r="AC45" s="33">
        <f t="shared" si="1"/>
        <v>4</v>
      </c>
    </row>
    <row r="46" spans="1:38" ht="15.75" customHeight="1">
      <c r="A46" s="19"/>
      <c r="B46" s="19"/>
      <c r="C46" s="19"/>
      <c r="D46" s="19"/>
      <c r="E46" s="19"/>
      <c r="F46" s="19"/>
      <c r="G46" s="19"/>
      <c r="H46" s="19"/>
      <c r="I46" s="19"/>
      <c r="J46" s="2"/>
      <c r="K46" s="2"/>
      <c r="L46" s="1"/>
      <c r="M46" s="1"/>
      <c r="N46" s="1">
        <v>750</v>
      </c>
      <c r="O46" s="5"/>
      <c r="P46" s="20">
        <v>1</v>
      </c>
      <c r="Q46" s="35">
        <v>0.52083333333333337</v>
      </c>
      <c r="R46" s="31">
        <v>2</v>
      </c>
      <c r="S46" s="40" t="s">
        <v>55</v>
      </c>
      <c r="T46" s="31">
        <v>2</v>
      </c>
      <c r="U46" s="40" t="s">
        <v>55</v>
      </c>
      <c r="V46" s="33">
        <f t="shared" si="0"/>
        <v>4</v>
      </c>
      <c r="W46" s="36">
        <v>2</v>
      </c>
      <c r="X46" s="37">
        <v>0.52083333333333337</v>
      </c>
      <c r="Y46" s="31">
        <v>2</v>
      </c>
      <c r="Z46" s="31" t="s">
        <v>55</v>
      </c>
      <c r="AA46" s="31">
        <v>2</v>
      </c>
      <c r="AB46" s="31" t="s">
        <v>55</v>
      </c>
      <c r="AC46" s="33">
        <f t="shared" si="1"/>
        <v>4</v>
      </c>
    </row>
    <row r="47" spans="1:38" ht="15.75" customHeight="1">
      <c r="A47" s="19"/>
      <c r="B47" s="19"/>
      <c r="C47" s="19"/>
      <c r="D47" s="19"/>
      <c r="E47" s="19"/>
      <c r="F47" s="19"/>
      <c r="G47" s="19"/>
      <c r="H47" s="19"/>
      <c r="I47" s="19"/>
      <c r="J47" s="2"/>
      <c r="K47" s="2"/>
      <c r="L47" s="1"/>
      <c r="M47" s="1"/>
      <c r="N47" s="1">
        <v>780</v>
      </c>
      <c r="O47" s="5"/>
      <c r="P47" s="20">
        <v>1</v>
      </c>
      <c r="Q47" s="35">
        <v>0.54166666666666663</v>
      </c>
      <c r="R47" s="31">
        <v>2</v>
      </c>
      <c r="S47" s="40" t="s">
        <v>55</v>
      </c>
      <c r="T47" s="31">
        <v>2</v>
      </c>
      <c r="U47" s="40" t="s">
        <v>55</v>
      </c>
      <c r="V47" s="33">
        <f t="shared" si="0"/>
        <v>4</v>
      </c>
      <c r="W47" s="36">
        <v>2</v>
      </c>
      <c r="X47" s="37">
        <v>0.54166666666666663</v>
      </c>
      <c r="Y47" s="31">
        <v>2</v>
      </c>
      <c r="Z47" s="31" t="s">
        <v>55</v>
      </c>
      <c r="AA47" s="31">
        <v>2</v>
      </c>
      <c r="AB47" s="31" t="s">
        <v>55</v>
      </c>
      <c r="AC47" s="33">
        <f t="shared" si="1"/>
        <v>4</v>
      </c>
    </row>
    <row r="48" spans="1:38" ht="15.75" customHeight="1">
      <c r="A48" s="19"/>
      <c r="B48" s="19"/>
      <c r="C48" s="19"/>
      <c r="D48" s="19"/>
      <c r="E48" s="19"/>
      <c r="F48" s="19"/>
      <c r="G48" s="19"/>
      <c r="H48" s="19"/>
      <c r="I48" s="19"/>
      <c r="J48" s="2"/>
      <c r="K48" s="2"/>
      <c r="L48" s="1"/>
      <c r="M48" s="1"/>
      <c r="N48" s="1">
        <v>810</v>
      </c>
      <c r="O48" s="5"/>
      <c r="P48" s="20">
        <v>1</v>
      </c>
      <c r="Q48" s="35">
        <v>0.5625</v>
      </c>
      <c r="R48" s="31">
        <v>2</v>
      </c>
      <c r="S48" s="40" t="s">
        <v>55</v>
      </c>
      <c r="T48" s="31">
        <v>2</v>
      </c>
      <c r="U48" s="40" t="s">
        <v>55</v>
      </c>
      <c r="V48" s="33">
        <f t="shared" si="0"/>
        <v>4</v>
      </c>
      <c r="W48" s="36">
        <v>2</v>
      </c>
      <c r="X48" s="37">
        <v>0.5625</v>
      </c>
      <c r="Y48" s="31">
        <v>2</v>
      </c>
      <c r="Z48" s="31" t="s">
        <v>55</v>
      </c>
      <c r="AA48" s="31">
        <v>2</v>
      </c>
      <c r="AB48" s="31" t="s">
        <v>55</v>
      </c>
      <c r="AC48" s="33">
        <f t="shared" si="1"/>
        <v>4</v>
      </c>
    </row>
    <row r="49" spans="1:34" ht="15.75" customHeight="1">
      <c r="A49" s="19"/>
      <c r="B49" s="19"/>
      <c r="C49" s="19"/>
      <c r="D49" s="19"/>
      <c r="E49" s="19"/>
      <c r="F49" s="19"/>
      <c r="G49" s="19"/>
      <c r="H49" s="19"/>
      <c r="I49" s="19"/>
      <c r="J49" s="2"/>
      <c r="K49" s="2"/>
      <c r="L49" s="1"/>
      <c r="M49" s="1"/>
      <c r="N49" s="1">
        <v>840</v>
      </c>
      <c r="O49" s="5"/>
      <c r="P49" s="20">
        <v>1</v>
      </c>
      <c r="Q49" s="35">
        <v>0.58333333333333337</v>
      </c>
      <c r="R49" s="31">
        <v>2</v>
      </c>
      <c r="S49" s="40" t="s">
        <v>55</v>
      </c>
      <c r="T49" s="31">
        <v>2</v>
      </c>
      <c r="U49" s="40" t="s">
        <v>55</v>
      </c>
      <c r="V49" s="33">
        <f t="shared" si="0"/>
        <v>4</v>
      </c>
      <c r="W49" s="36">
        <v>2</v>
      </c>
      <c r="X49" s="37">
        <v>0.58333333333333337</v>
      </c>
      <c r="Y49" s="31">
        <v>2</v>
      </c>
      <c r="Z49" s="31" t="s">
        <v>55</v>
      </c>
      <c r="AA49" s="31">
        <v>2</v>
      </c>
      <c r="AB49" s="31" t="s">
        <v>55</v>
      </c>
      <c r="AC49" s="33">
        <f t="shared" si="1"/>
        <v>4</v>
      </c>
      <c r="AH49" s="7"/>
    </row>
    <row r="50" spans="1:34" ht="15.75" customHeight="1">
      <c r="A50" s="19"/>
      <c r="B50" s="19"/>
      <c r="C50" s="19"/>
      <c r="D50" s="19"/>
      <c r="E50" s="19"/>
      <c r="F50" s="19"/>
      <c r="G50" s="19"/>
      <c r="H50" s="19"/>
      <c r="I50" s="19"/>
      <c r="J50" s="2"/>
      <c r="K50" s="2"/>
      <c r="L50" s="1"/>
      <c r="M50" s="1"/>
      <c r="N50" s="1">
        <v>870</v>
      </c>
      <c r="O50" s="5"/>
      <c r="P50" s="20">
        <v>1</v>
      </c>
      <c r="Q50" s="35">
        <v>0.60416666666666663</v>
      </c>
      <c r="R50" s="31">
        <v>2</v>
      </c>
      <c r="S50" s="40" t="s">
        <v>55</v>
      </c>
      <c r="T50" s="31">
        <v>2</v>
      </c>
      <c r="U50" s="40" t="s">
        <v>55</v>
      </c>
      <c r="V50" s="33">
        <f t="shared" si="0"/>
        <v>4</v>
      </c>
      <c r="W50" s="36">
        <v>2</v>
      </c>
      <c r="X50" s="37">
        <v>0.60416666666666663</v>
      </c>
      <c r="Y50" s="31">
        <v>2</v>
      </c>
      <c r="Z50" s="31" t="s">
        <v>55</v>
      </c>
      <c r="AA50" s="31">
        <v>2</v>
      </c>
      <c r="AB50" s="31" t="s">
        <v>55</v>
      </c>
      <c r="AC50" s="33">
        <f t="shared" si="1"/>
        <v>4</v>
      </c>
      <c r="AH50" s="7"/>
    </row>
    <row r="51" spans="1:34" ht="15.75" customHeight="1">
      <c r="A51" s="19"/>
      <c r="B51" s="19"/>
      <c r="C51" s="19"/>
      <c r="D51" s="19"/>
      <c r="E51" s="19"/>
      <c r="F51" s="19"/>
      <c r="G51" s="19"/>
      <c r="H51" s="19"/>
      <c r="I51" s="19"/>
      <c r="J51" s="2"/>
      <c r="K51" s="2"/>
      <c r="L51" s="1"/>
      <c r="M51" s="1"/>
      <c r="N51" s="1">
        <v>900</v>
      </c>
      <c r="O51" s="5"/>
      <c r="P51" s="20">
        <v>1</v>
      </c>
      <c r="Q51" s="35">
        <v>0.625</v>
      </c>
      <c r="R51" s="31">
        <v>2</v>
      </c>
      <c r="S51" s="40" t="s">
        <v>55</v>
      </c>
      <c r="T51" s="31">
        <v>2</v>
      </c>
      <c r="U51" s="40" t="s">
        <v>55</v>
      </c>
      <c r="V51" s="33">
        <f t="shared" si="0"/>
        <v>4</v>
      </c>
      <c r="W51" s="36">
        <v>2</v>
      </c>
      <c r="X51" s="37">
        <v>0.625</v>
      </c>
      <c r="Y51" s="31">
        <v>2</v>
      </c>
      <c r="Z51" s="31" t="s">
        <v>55</v>
      </c>
      <c r="AA51" s="31">
        <v>2</v>
      </c>
      <c r="AB51" s="31" t="s">
        <v>55</v>
      </c>
      <c r="AC51" s="33">
        <f t="shared" si="1"/>
        <v>4</v>
      </c>
      <c r="AH51" s="7"/>
    </row>
    <row r="52" spans="1:34" ht="15.75" customHeight="1">
      <c r="A52" s="19"/>
      <c r="B52" s="19"/>
      <c r="C52" s="19"/>
      <c r="D52" s="19"/>
      <c r="E52" s="19"/>
      <c r="F52" s="19"/>
      <c r="G52" s="19"/>
      <c r="H52" s="19"/>
      <c r="I52" s="19"/>
      <c r="J52" s="2"/>
      <c r="K52" s="2"/>
      <c r="L52" s="1"/>
      <c r="M52" s="1"/>
      <c r="N52" s="1">
        <v>930</v>
      </c>
      <c r="O52" s="5"/>
      <c r="P52" s="20">
        <v>1</v>
      </c>
      <c r="Q52" s="35">
        <v>0.64583333333333337</v>
      </c>
      <c r="R52" s="31">
        <v>2</v>
      </c>
      <c r="S52" s="40" t="s">
        <v>55</v>
      </c>
      <c r="T52" s="31">
        <v>2</v>
      </c>
      <c r="U52" s="40" t="s">
        <v>55</v>
      </c>
      <c r="V52" s="33">
        <f t="shared" si="0"/>
        <v>4</v>
      </c>
      <c r="W52" s="36">
        <v>2</v>
      </c>
      <c r="X52" s="37">
        <v>0.64583333333333337</v>
      </c>
      <c r="Y52" s="31">
        <v>2</v>
      </c>
      <c r="Z52" s="31" t="s">
        <v>55</v>
      </c>
      <c r="AA52" s="31">
        <v>2</v>
      </c>
      <c r="AB52" s="31" t="s">
        <v>55</v>
      </c>
      <c r="AC52" s="33">
        <f t="shared" si="1"/>
        <v>4</v>
      </c>
      <c r="AH52" s="7"/>
    </row>
    <row r="53" spans="1:34" ht="15.75" customHeight="1">
      <c r="A53" s="19"/>
      <c r="B53" s="19"/>
      <c r="C53" s="19"/>
      <c r="D53" s="19"/>
      <c r="E53" s="19"/>
      <c r="F53" s="19"/>
      <c r="G53" s="19"/>
      <c r="H53" s="19"/>
      <c r="I53" s="19"/>
      <c r="J53" s="2"/>
      <c r="K53" s="2"/>
      <c r="L53" s="1"/>
      <c r="M53" s="1"/>
      <c r="N53" s="1">
        <v>960</v>
      </c>
      <c r="O53" s="5"/>
      <c r="P53" s="20">
        <v>1</v>
      </c>
      <c r="Q53" s="35">
        <v>0.66666666666666663</v>
      </c>
      <c r="R53" s="31">
        <v>2</v>
      </c>
      <c r="S53" s="40" t="s">
        <v>55</v>
      </c>
      <c r="T53" s="31">
        <v>2</v>
      </c>
      <c r="U53" s="40" t="s">
        <v>55</v>
      </c>
      <c r="V53" s="33">
        <f t="shared" si="0"/>
        <v>4</v>
      </c>
      <c r="W53" s="36">
        <v>2</v>
      </c>
      <c r="X53" s="37">
        <v>0.66666666666666663</v>
      </c>
      <c r="Y53" s="31">
        <v>2</v>
      </c>
      <c r="Z53" s="31" t="s">
        <v>55</v>
      </c>
      <c r="AA53" s="31">
        <v>2</v>
      </c>
      <c r="AB53" s="31" t="s">
        <v>55</v>
      </c>
      <c r="AC53" s="33">
        <f t="shared" si="1"/>
        <v>4</v>
      </c>
      <c r="AH53" s="7"/>
    </row>
    <row r="54" spans="1:34" ht="15.75" customHeight="1">
      <c r="A54" s="19"/>
      <c r="B54" s="19"/>
      <c r="C54" s="19"/>
      <c r="D54" s="19"/>
      <c r="E54" s="19"/>
      <c r="F54" s="19"/>
      <c r="G54" s="19"/>
      <c r="H54" s="19"/>
      <c r="I54" s="19"/>
      <c r="J54" s="2"/>
      <c r="K54" s="2"/>
      <c r="L54" s="1"/>
      <c r="M54" s="1"/>
      <c r="N54" s="1">
        <v>990</v>
      </c>
      <c r="O54" s="5"/>
      <c r="P54" s="20">
        <v>1</v>
      </c>
      <c r="Q54" s="35">
        <v>0.6875</v>
      </c>
      <c r="R54" s="31">
        <v>2</v>
      </c>
      <c r="S54" s="40" t="s">
        <v>55</v>
      </c>
      <c r="T54" s="31">
        <v>2</v>
      </c>
      <c r="U54" s="40" t="s">
        <v>55</v>
      </c>
      <c r="V54" s="33">
        <f t="shared" si="0"/>
        <v>4</v>
      </c>
      <c r="W54" s="36">
        <v>2</v>
      </c>
      <c r="X54" s="37">
        <v>0.6875</v>
      </c>
      <c r="Y54" s="31">
        <v>2</v>
      </c>
      <c r="Z54" s="31" t="s">
        <v>55</v>
      </c>
      <c r="AA54" s="31">
        <v>2</v>
      </c>
      <c r="AB54" s="31" t="s">
        <v>55</v>
      </c>
      <c r="AC54" s="33">
        <f t="shared" si="1"/>
        <v>4</v>
      </c>
      <c r="AH54" s="7"/>
    </row>
    <row r="55" spans="1:34" ht="15.75" customHeight="1">
      <c r="A55" s="19"/>
      <c r="B55" s="19"/>
      <c r="C55" s="19"/>
      <c r="D55" s="19"/>
      <c r="E55" s="19"/>
      <c r="F55" s="19"/>
      <c r="G55" s="19"/>
      <c r="H55" s="19"/>
      <c r="I55" s="19"/>
      <c r="J55" s="2"/>
      <c r="K55" s="2"/>
      <c r="L55" s="1"/>
      <c r="M55" s="1"/>
      <c r="N55" s="1">
        <v>1020</v>
      </c>
      <c r="O55" s="5"/>
      <c r="P55" s="20">
        <v>1</v>
      </c>
      <c r="Q55" s="35">
        <v>0.70833333333333337</v>
      </c>
      <c r="R55" s="31">
        <v>2</v>
      </c>
      <c r="S55" s="40" t="s">
        <v>55</v>
      </c>
      <c r="T55" s="31">
        <v>2</v>
      </c>
      <c r="U55" s="40" t="s">
        <v>55</v>
      </c>
      <c r="V55" s="33">
        <f t="shared" si="0"/>
        <v>4</v>
      </c>
      <c r="W55" s="36">
        <v>2</v>
      </c>
      <c r="X55" s="37">
        <v>0.70833333333333337</v>
      </c>
      <c r="Y55" s="31">
        <v>2</v>
      </c>
      <c r="Z55" s="31" t="s">
        <v>55</v>
      </c>
      <c r="AA55" s="31">
        <v>2</v>
      </c>
      <c r="AB55" s="31" t="s">
        <v>55</v>
      </c>
      <c r="AC55" s="33">
        <f t="shared" si="1"/>
        <v>4</v>
      </c>
      <c r="AH55" s="7"/>
    </row>
    <row r="56" spans="1:34" ht="15.75" customHeight="1">
      <c r="A56" s="19"/>
      <c r="B56" s="19"/>
      <c r="C56" s="19"/>
      <c r="D56" s="19"/>
      <c r="E56" s="19"/>
      <c r="F56" s="19"/>
      <c r="G56" s="19"/>
      <c r="H56" s="19"/>
      <c r="I56" s="19"/>
      <c r="J56" s="2"/>
      <c r="K56" s="2"/>
      <c r="L56" s="1"/>
      <c r="M56" s="1"/>
      <c r="N56" s="1">
        <v>1050</v>
      </c>
      <c r="O56" s="5"/>
      <c r="P56" s="20">
        <v>1</v>
      </c>
      <c r="Q56" s="35">
        <v>0.72916666666666663</v>
      </c>
      <c r="R56" s="31">
        <v>2</v>
      </c>
      <c r="S56" s="40" t="s">
        <v>55</v>
      </c>
      <c r="T56" s="31">
        <v>2</v>
      </c>
      <c r="U56" s="40" t="s">
        <v>55</v>
      </c>
      <c r="V56" s="33">
        <f t="shared" si="0"/>
        <v>4</v>
      </c>
      <c r="W56" s="36">
        <v>2</v>
      </c>
      <c r="X56" s="37">
        <v>0.72916666666666663</v>
      </c>
      <c r="Y56" s="31">
        <v>2</v>
      </c>
      <c r="Z56" s="31" t="s">
        <v>55</v>
      </c>
      <c r="AA56" s="31">
        <v>2</v>
      </c>
      <c r="AB56" s="31" t="s">
        <v>55</v>
      </c>
      <c r="AC56" s="33">
        <f t="shared" si="1"/>
        <v>4</v>
      </c>
      <c r="AH56" s="7"/>
    </row>
    <row r="57" spans="1:34" ht="15.75" customHeight="1">
      <c r="A57" s="19"/>
      <c r="B57" s="19"/>
      <c r="C57" s="19"/>
      <c r="D57" s="19"/>
      <c r="E57" s="19"/>
      <c r="F57" s="19"/>
      <c r="G57" s="19"/>
      <c r="H57" s="19"/>
      <c r="I57" s="19"/>
      <c r="J57" s="2"/>
      <c r="K57" s="2"/>
      <c r="L57" s="1"/>
      <c r="M57" s="1"/>
      <c r="N57" s="1">
        <v>1080</v>
      </c>
      <c r="O57" s="5"/>
      <c r="P57" s="20">
        <v>1</v>
      </c>
      <c r="Q57" s="35">
        <v>0.75</v>
      </c>
      <c r="R57" s="31">
        <v>2</v>
      </c>
      <c r="S57" s="40" t="s">
        <v>55</v>
      </c>
      <c r="T57" s="31">
        <v>2</v>
      </c>
      <c r="U57" s="40" t="s">
        <v>55</v>
      </c>
      <c r="V57" s="33">
        <f t="shared" si="0"/>
        <v>4</v>
      </c>
      <c r="W57" s="36">
        <v>2</v>
      </c>
      <c r="X57" s="37">
        <v>0.75</v>
      </c>
      <c r="Y57" s="31">
        <v>2</v>
      </c>
      <c r="Z57" s="31" t="s">
        <v>55</v>
      </c>
      <c r="AA57" s="31">
        <v>2</v>
      </c>
      <c r="AB57" s="31" t="s">
        <v>55</v>
      </c>
      <c r="AC57" s="33">
        <f t="shared" si="1"/>
        <v>4</v>
      </c>
      <c r="AH57" s="7"/>
    </row>
    <row r="58" spans="1:34" ht="15.75" customHeight="1">
      <c r="A58" s="19"/>
      <c r="B58" s="19"/>
      <c r="C58" s="19"/>
      <c r="D58" s="19"/>
      <c r="E58" s="19"/>
      <c r="F58" s="19"/>
      <c r="G58" s="19"/>
      <c r="H58" s="19"/>
      <c r="I58" s="19"/>
      <c r="J58" s="2"/>
      <c r="K58" s="2"/>
      <c r="L58" s="1"/>
      <c r="M58" s="1"/>
      <c r="N58" s="1">
        <v>1110</v>
      </c>
      <c r="O58" s="5"/>
      <c r="P58" s="20">
        <v>1</v>
      </c>
      <c r="Q58" s="35">
        <v>0.77083333333333337</v>
      </c>
      <c r="R58" s="31">
        <v>2</v>
      </c>
      <c r="S58" s="40" t="s">
        <v>55</v>
      </c>
      <c r="T58" s="31">
        <v>2</v>
      </c>
      <c r="U58" s="40" t="s">
        <v>55</v>
      </c>
      <c r="V58" s="33">
        <f t="shared" si="0"/>
        <v>3</v>
      </c>
      <c r="W58" s="36">
        <v>2</v>
      </c>
      <c r="X58" s="37">
        <v>0.77083333333333337</v>
      </c>
      <c r="Y58" s="31">
        <v>2</v>
      </c>
      <c r="Z58" s="31" t="s">
        <v>55</v>
      </c>
      <c r="AA58" s="31">
        <v>2</v>
      </c>
      <c r="AB58" s="31" t="s">
        <v>55</v>
      </c>
      <c r="AC58" s="33">
        <f t="shared" si="1"/>
        <v>3</v>
      </c>
      <c r="AH58" s="7"/>
    </row>
    <row r="59" spans="1:34" ht="15.75" customHeight="1">
      <c r="A59" s="19"/>
      <c r="B59" s="19"/>
      <c r="C59" s="19"/>
      <c r="D59" s="19"/>
      <c r="E59" s="19"/>
      <c r="F59" s="19"/>
      <c r="G59" s="19"/>
      <c r="H59" s="19"/>
      <c r="I59" s="19"/>
      <c r="J59" s="2"/>
      <c r="K59" s="2"/>
      <c r="L59" s="1"/>
      <c r="M59" s="1"/>
      <c r="N59" s="1">
        <v>1140</v>
      </c>
      <c r="O59" s="5"/>
      <c r="P59" s="20">
        <v>1</v>
      </c>
      <c r="Q59" s="35">
        <v>0.79166666666666663</v>
      </c>
      <c r="R59" s="31">
        <v>1</v>
      </c>
      <c r="S59" s="31" t="s">
        <v>53</v>
      </c>
      <c r="T59" s="31">
        <v>1</v>
      </c>
      <c r="U59" s="31" t="s">
        <v>53</v>
      </c>
      <c r="V59" s="33">
        <f t="shared" si="0"/>
        <v>3</v>
      </c>
      <c r="W59" s="36">
        <v>2</v>
      </c>
      <c r="X59" s="37">
        <v>0.79166666666666663</v>
      </c>
      <c r="Y59" s="31">
        <v>1</v>
      </c>
      <c r="Z59" s="31" t="s">
        <v>53</v>
      </c>
      <c r="AA59" s="31">
        <v>1</v>
      </c>
      <c r="AB59" s="31" t="s">
        <v>53</v>
      </c>
      <c r="AC59" s="33">
        <f t="shared" si="1"/>
        <v>3</v>
      </c>
      <c r="AH59" s="7"/>
    </row>
    <row r="60" spans="1:34" ht="15.75" customHeight="1">
      <c r="A60" s="19"/>
      <c r="B60" s="19"/>
      <c r="C60" s="19"/>
      <c r="D60" s="19"/>
      <c r="E60" s="41"/>
      <c r="F60" s="41"/>
      <c r="G60" s="41"/>
      <c r="H60" s="41"/>
      <c r="I60" s="41"/>
      <c r="J60" s="2"/>
      <c r="K60" s="2"/>
      <c r="L60" s="1"/>
      <c r="M60" s="1"/>
      <c r="N60" s="1">
        <v>1170</v>
      </c>
      <c r="O60" s="5"/>
      <c r="P60" s="20">
        <v>1</v>
      </c>
      <c r="Q60" s="35">
        <v>0.8125</v>
      </c>
      <c r="R60" s="31">
        <v>2</v>
      </c>
      <c r="S60" s="31" t="s">
        <v>53</v>
      </c>
      <c r="T60" s="31">
        <v>2</v>
      </c>
      <c r="U60" s="31" t="s">
        <v>53</v>
      </c>
      <c r="V60" s="33">
        <f t="shared" si="0"/>
        <v>3</v>
      </c>
      <c r="W60" s="36">
        <v>2</v>
      </c>
      <c r="X60" s="37">
        <v>0.8125</v>
      </c>
      <c r="Y60" s="31">
        <v>2</v>
      </c>
      <c r="Z60" s="31" t="s">
        <v>53</v>
      </c>
      <c r="AA60" s="31">
        <v>2</v>
      </c>
      <c r="AB60" s="31" t="s">
        <v>53</v>
      </c>
      <c r="AC60" s="33">
        <f t="shared" si="1"/>
        <v>3</v>
      </c>
      <c r="AH60" s="7"/>
    </row>
    <row r="61" spans="1:34" ht="15.75" customHeight="1">
      <c r="A61" s="19"/>
      <c r="B61" s="19"/>
      <c r="C61" s="19"/>
      <c r="D61" s="19"/>
      <c r="E61" s="19"/>
      <c r="F61" s="19"/>
      <c r="G61" s="19"/>
      <c r="H61" s="19"/>
      <c r="I61" s="19"/>
      <c r="J61" s="2"/>
      <c r="K61" s="2"/>
      <c r="L61" s="1"/>
      <c r="M61" s="1"/>
      <c r="N61" s="1">
        <v>1200</v>
      </c>
      <c r="O61" s="5"/>
      <c r="P61" s="20">
        <v>1</v>
      </c>
      <c r="Q61" s="35">
        <v>0.83333333333333337</v>
      </c>
      <c r="R61" s="31">
        <v>1</v>
      </c>
      <c r="S61" s="31" t="s">
        <v>53</v>
      </c>
      <c r="T61" s="31">
        <v>1</v>
      </c>
      <c r="U61" s="31" t="s">
        <v>53</v>
      </c>
      <c r="V61" s="33">
        <f t="shared" si="0"/>
        <v>3</v>
      </c>
      <c r="W61" s="36">
        <v>2</v>
      </c>
      <c r="X61" s="37">
        <v>0.83333333333333337</v>
      </c>
      <c r="Y61" s="31">
        <v>1</v>
      </c>
      <c r="Z61" s="31" t="s">
        <v>53</v>
      </c>
      <c r="AA61" s="31">
        <v>1</v>
      </c>
      <c r="AB61" s="31" t="s">
        <v>53</v>
      </c>
      <c r="AC61" s="33">
        <f t="shared" si="1"/>
        <v>3</v>
      </c>
      <c r="AH61" s="7"/>
    </row>
    <row r="62" spans="1:34" ht="15.75" customHeight="1">
      <c r="A62" s="19"/>
      <c r="B62" s="19"/>
      <c r="C62" s="19"/>
      <c r="D62" s="42"/>
      <c r="E62" s="42"/>
      <c r="F62" s="42"/>
      <c r="G62" s="42"/>
      <c r="H62" s="42"/>
      <c r="I62" s="42"/>
      <c r="J62" s="2"/>
      <c r="K62" s="2"/>
      <c r="L62" s="1"/>
      <c r="M62" s="1"/>
      <c r="N62" s="1">
        <v>1230</v>
      </c>
      <c r="O62" s="5"/>
      <c r="P62" s="20">
        <v>1</v>
      </c>
      <c r="Q62" s="35">
        <v>0.85416666666666663</v>
      </c>
      <c r="R62" s="31">
        <v>2</v>
      </c>
      <c r="S62" s="31" t="s">
        <v>53</v>
      </c>
      <c r="T62" s="31">
        <v>2</v>
      </c>
      <c r="U62" s="31" t="s">
        <v>53</v>
      </c>
      <c r="V62" s="33">
        <f t="shared" si="0"/>
        <v>3</v>
      </c>
      <c r="W62" s="36">
        <v>2</v>
      </c>
      <c r="X62" s="37">
        <v>0.85416666666666663</v>
      </c>
      <c r="Y62" s="31">
        <v>2</v>
      </c>
      <c r="Z62" s="31" t="s">
        <v>53</v>
      </c>
      <c r="AA62" s="31">
        <v>2</v>
      </c>
      <c r="AB62" s="31" t="s">
        <v>53</v>
      </c>
      <c r="AC62" s="33">
        <f t="shared" si="1"/>
        <v>3</v>
      </c>
      <c r="AH62" s="7"/>
    </row>
    <row r="63" spans="1:34" ht="15.75" customHeight="1">
      <c r="A63" s="19"/>
      <c r="B63" s="19"/>
      <c r="C63" s="19"/>
      <c r="D63" s="41"/>
      <c r="E63" s="41"/>
      <c r="F63" s="41"/>
      <c r="G63" s="41"/>
      <c r="H63" s="41"/>
      <c r="I63" s="41"/>
      <c r="J63" s="2"/>
      <c r="K63" s="2"/>
      <c r="L63" s="1"/>
      <c r="M63" s="1"/>
      <c r="N63" s="1">
        <v>1260</v>
      </c>
      <c r="O63" s="5"/>
      <c r="P63" s="20">
        <v>1</v>
      </c>
      <c r="Q63" s="35">
        <v>0.875</v>
      </c>
      <c r="R63" s="31">
        <v>1</v>
      </c>
      <c r="S63" s="31" t="s">
        <v>51</v>
      </c>
      <c r="T63" s="31">
        <v>1</v>
      </c>
      <c r="U63" s="31" t="s">
        <v>51</v>
      </c>
      <c r="V63" s="33">
        <f t="shared" si="0"/>
        <v>2</v>
      </c>
      <c r="W63" s="36">
        <v>2</v>
      </c>
      <c r="X63" s="37">
        <v>0.875</v>
      </c>
      <c r="Y63" s="31">
        <v>1</v>
      </c>
      <c r="Z63" s="31" t="s">
        <v>51</v>
      </c>
      <c r="AA63" s="31">
        <v>1</v>
      </c>
      <c r="AB63" s="31" t="s">
        <v>51</v>
      </c>
      <c r="AC63" s="33">
        <f t="shared" si="1"/>
        <v>2</v>
      </c>
      <c r="AH63" s="7"/>
    </row>
    <row r="64" spans="1:34" ht="15.75" customHeight="1">
      <c r="A64" s="19"/>
      <c r="B64" s="19"/>
      <c r="C64" s="19"/>
      <c r="D64" s="41"/>
      <c r="E64" s="41"/>
      <c r="F64" s="41"/>
      <c r="G64" s="41"/>
      <c r="H64" s="41"/>
      <c r="I64" s="41"/>
      <c r="J64" s="2"/>
      <c r="K64" s="2"/>
      <c r="L64" s="1"/>
      <c r="M64" s="1"/>
      <c r="N64" s="1">
        <v>1290</v>
      </c>
      <c r="O64" s="5"/>
      <c r="P64" s="20">
        <v>1</v>
      </c>
      <c r="Q64" s="35">
        <v>0.89583333333333304</v>
      </c>
      <c r="R64" s="31">
        <v>1</v>
      </c>
      <c r="S64" s="31" t="s">
        <v>51</v>
      </c>
      <c r="T64" s="31">
        <v>1</v>
      </c>
      <c r="U64" s="31" t="s">
        <v>51</v>
      </c>
      <c r="V64" s="33">
        <f t="shared" si="0"/>
        <v>2</v>
      </c>
      <c r="W64" s="36">
        <v>2</v>
      </c>
      <c r="X64" s="37">
        <v>0.89583333333333304</v>
      </c>
      <c r="Y64" s="31">
        <v>1</v>
      </c>
      <c r="Z64" s="31" t="s">
        <v>51</v>
      </c>
      <c r="AA64" s="31">
        <v>1</v>
      </c>
      <c r="AB64" s="31" t="s">
        <v>51</v>
      </c>
      <c r="AC64" s="33">
        <f t="shared" si="1"/>
        <v>2</v>
      </c>
      <c r="AH64" s="7"/>
    </row>
    <row r="65" spans="1:34" ht="15.75" customHeight="1">
      <c r="A65" s="19"/>
      <c r="B65" s="19"/>
      <c r="C65" s="19"/>
      <c r="D65" s="19"/>
      <c r="E65" s="19"/>
      <c r="F65" s="19"/>
      <c r="G65" s="19"/>
      <c r="H65" s="19"/>
      <c r="I65" s="19"/>
      <c r="J65" s="2"/>
      <c r="K65" s="2"/>
      <c r="L65" s="1"/>
      <c r="M65" s="1"/>
      <c r="N65" s="1">
        <v>1320</v>
      </c>
      <c r="O65" s="5"/>
      <c r="P65" s="20">
        <v>1</v>
      </c>
      <c r="Q65" s="35">
        <v>0.91666666666666663</v>
      </c>
      <c r="R65" s="31">
        <v>1</v>
      </c>
      <c r="S65" s="31" t="s">
        <v>51</v>
      </c>
      <c r="T65" s="31">
        <v>1</v>
      </c>
      <c r="U65" s="31" t="s">
        <v>51</v>
      </c>
      <c r="V65" s="33">
        <f t="shared" si="0"/>
        <v>2</v>
      </c>
      <c r="W65" s="36">
        <v>2</v>
      </c>
      <c r="X65" s="37">
        <v>0.91666666666666663</v>
      </c>
      <c r="Y65" s="31">
        <v>1</v>
      </c>
      <c r="Z65" s="31" t="s">
        <v>51</v>
      </c>
      <c r="AA65" s="31">
        <v>1</v>
      </c>
      <c r="AB65" s="31" t="s">
        <v>51</v>
      </c>
      <c r="AC65" s="33">
        <f t="shared" si="1"/>
        <v>2</v>
      </c>
      <c r="AH65" s="7"/>
    </row>
    <row r="66" spans="1:34" ht="15.75" customHeight="1">
      <c r="A66" s="19"/>
      <c r="B66" s="19"/>
      <c r="C66" s="19"/>
      <c r="D66" s="19"/>
      <c r="E66" s="19"/>
      <c r="F66" s="19"/>
      <c r="G66" s="19"/>
      <c r="H66" s="19"/>
      <c r="I66" s="19"/>
      <c r="J66" s="2"/>
      <c r="K66" s="2"/>
      <c r="L66" s="1"/>
      <c r="M66" s="1"/>
      <c r="N66" s="1">
        <v>1350</v>
      </c>
      <c r="O66" s="5"/>
      <c r="P66" s="20">
        <v>1</v>
      </c>
      <c r="Q66" s="35">
        <v>0.9375</v>
      </c>
      <c r="R66" s="31">
        <v>1</v>
      </c>
      <c r="S66" s="31" t="s">
        <v>51</v>
      </c>
      <c r="T66" s="31">
        <v>1</v>
      </c>
      <c r="U66" s="31" t="s">
        <v>51</v>
      </c>
      <c r="V66" s="33">
        <f t="shared" si="0"/>
        <v>1</v>
      </c>
      <c r="W66" s="36">
        <v>2</v>
      </c>
      <c r="X66" s="37">
        <v>0.9375</v>
      </c>
      <c r="Y66" s="31">
        <v>1</v>
      </c>
      <c r="Z66" s="31" t="s">
        <v>51</v>
      </c>
      <c r="AA66" s="31">
        <v>1</v>
      </c>
      <c r="AB66" s="31" t="s">
        <v>51</v>
      </c>
      <c r="AC66" s="33">
        <f t="shared" si="1"/>
        <v>1</v>
      </c>
      <c r="AH66" s="7"/>
    </row>
    <row r="67" spans="1:34" ht="15.75" customHeight="1">
      <c r="A67" s="19"/>
      <c r="B67" s="19"/>
      <c r="C67" s="19"/>
      <c r="D67" s="19"/>
      <c r="E67" s="19"/>
      <c r="F67" s="19"/>
      <c r="G67" s="19"/>
      <c r="H67" s="19"/>
      <c r="I67" s="19"/>
      <c r="J67" s="2"/>
      <c r="K67" s="2"/>
      <c r="L67" s="1"/>
      <c r="M67" s="1"/>
      <c r="N67" s="1">
        <v>1380</v>
      </c>
      <c r="O67" s="5"/>
      <c r="P67" s="20">
        <v>1</v>
      </c>
      <c r="Q67" s="35">
        <v>0.95833333333333337</v>
      </c>
      <c r="R67" s="31">
        <v>0</v>
      </c>
      <c r="S67" s="31" t="s">
        <v>47</v>
      </c>
      <c r="T67" s="31">
        <v>0</v>
      </c>
      <c r="U67" s="31" t="s">
        <v>47</v>
      </c>
      <c r="V67" s="33">
        <f t="shared" si="0"/>
        <v>0</v>
      </c>
      <c r="W67" s="36">
        <v>2</v>
      </c>
      <c r="X67" s="37">
        <v>0.95833333333333337</v>
      </c>
      <c r="Y67" s="31">
        <v>0</v>
      </c>
      <c r="Z67" s="31" t="s">
        <v>47</v>
      </c>
      <c r="AA67" s="31">
        <v>0</v>
      </c>
      <c r="AB67" s="31" t="s">
        <v>47</v>
      </c>
      <c r="AC67" s="33">
        <f t="shared" si="1"/>
        <v>0</v>
      </c>
      <c r="AH67" s="7"/>
    </row>
    <row r="68" spans="1:34" ht="15.75" customHeight="1">
      <c r="A68" s="19"/>
      <c r="B68" s="19"/>
      <c r="C68" s="19"/>
      <c r="D68" s="19"/>
      <c r="E68" s="19"/>
      <c r="F68" s="19"/>
      <c r="G68" s="19"/>
      <c r="H68" s="19"/>
      <c r="I68" s="19"/>
      <c r="J68" s="2"/>
      <c r="K68" s="2"/>
      <c r="L68" s="1"/>
      <c r="M68" s="1"/>
      <c r="N68" s="1">
        <v>1410</v>
      </c>
      <c r="O68" s="5"/>
      <c r="P68" s="20">
        <v>1</v>
      </c>
      <c r="Q68" s="35">
        <v>0.97916666666666663</v>
      </c>
      <c r="R68" s="31">
        <v>0</v>
      </c>
      <c r="S68" s="31" t="s">
        <v>47</v>
      </c>
      <c r="T68" s="31">
        <v>0</v>
      </c>
      <c r="U68" s="31" t="s">
        <v>47</v>
      </c>
      <c r="V68" s="33">
        <f t="shared" si="0"/>
        <v>0</v>
      </c>
      <c r="W68" s="36">
        <v>2</v>
      </c>
      <c r="X68" s="37">
        <v>0.97916666666666663</v>
      </c>
      <c r="Y68" s="31">
        <v>0</v>
      </c>
      <c r="Z68" s="31" t="s">
        <v>47</v>
      </c>
      <c r="AA68" s="31">
        <v>0</v>
      </c>
      <c r="AB68" s="31" t="s">
        <v>47</v>
      </c>
      <c r="AC68" s="33">
        <f t="shared" si="1"/>
        <v>0</v>
      </c>
      <c r="AH68" s="7"/>
    </row>
    <row r="69" spans="1:34" ht="15.75" customHeight="1">
      <c r="A69" s="19"/>
      <c r="B69" s="19"/>
      <c r="C69" s="19"/>
      <c r="D69" s="19"/>
      <c r="E69" s="19"/>
      <c r="F69" s="19"/>
      <c r="G69" s="19"/>
      <c r="H69" s="19"/>
      <c r="I69" s="19"/>
      <c r="J69" s="2"/>
      <c r="K69" s="2"/>
      <c r="L69" s="1"/>
      <c r="M69" s="1"/>
      <c r="N69" s="1">
        <v>0</v>
      </c>
      <c r="O69" s="5"/>
      <c r="P69" s="20">
        <v>1</v>
      </c>
      <c r="Q69" s="35">
        <v>0</v>
      </c>
      <c r="R69" s="31">
        <v>0</v>
      </c>
      <c r="S69" s="31" t="s">
        <v>47</v>
      </c>
      <c r="T69" s="31">
        <v>0</v>
      </c>
      <c r="U69" s="31" t="s">
        <v>47</v>
      </c>
      <c r="V69" s="33">
        <f t="shared" si="0"/>
        <v>0</v>
      </c>
      <c r="W69" s="36">
        <v>2</v>
      </c>
      <c r="X69" s="37">
        <v>0</v>
      </c>
      <c r="Y69" s="31">
        <v>0</v>
      </c>
      <c r="Z69" s="31" t="s">
        <v>47</v>
      </c>
      <c r="AA69" s="31">
        <v>0</v>
      </c>
      <c r="AB69" s="31" t="s">
        <v>47</v>
      </c>
      <c r="AC69" s="33">
        <f t="shared" si="1"/>
        <v>0</v>
      </c>
      <c r="AH69" s="7"/>
    </row>
    <row r="70" spans="1:34" ht="15.75" customHeight="1">
      <c r="A70" s="1"/>
      <c r="B70" s="1"/>
      <c r="C70" s="1"/>
      <c r="D70" s="6"/>
      <c r="E70" s="6"/>
      <c r="F70" s="6"/>
      <c r="G70" s="6"/>
      <c r="H70" s="6"/>
      <c r="I70" s="6"/>
      <c r="J70" s="2"/>
      <c r="K70" s="2"/>
      <c r="L70" s="1"/>
      <c r="M70" s="1"/>
      <c r="N70" s="1">
        <v>30</v>
      </c>
      <c r="O70" s="5"/>
      <c r="P70" s="20">
        <v>1</v>
      </c>
      <c r="Q70" s="35">
        <v>2.0833333333333332E-2</v>
      </c>
      <c r="R70" s="31">
        <v>0</v>
      </c>
      <c r="S70" s="31" t="s">
        <v>47</v>
      </c>
      <c r="T70" s="31">
        <v>0</v>
      </c>
      <c r="U70" s="31" t="s">
        <v>47</v>
      </c>
      <c r="V70" s="33">
        <f t="shared" si="0"/>
        <v>0</v>
      </c>
      <c r="W70" s="36">
        <v>2</v>
      </c>
      <c r="X70" s="37">
        <v>2.0833333333333332E-2</v>
      </c>
      <c r="Y70" s="31">
        <v>0</v>
      </c>
      <c r="Z70" s="31" t="s">
        <v>47</v>
      </c>
      <c r="AA70" s="31">
        <v>0</v>
      </c>
      <c r="AB70" s="31" t="s">
        <v>47</v>
      </c>
      <c r="AC70" s="33">
        <f t="shared" si="1"/>
        <v>0</v>
      </c>
      <c r="AH70" s="7"/>
    </row>
    <row r="71" spans="1:34" ht="15.75" customHeight="1">
      <c r="A71" s="1"/>
      <c r="B71" s="1"/>
      <c r="C71" s="1"/>
      <c r="D71" s="6"/>
      <c r="E71" s="6"/>
      <c r="F71" s="6"/>
      <c r="G71" s="6"/>
      <c r="H71" s="6"/>
      <c r="I71" s="6"/>
      <c r="J71" s="2"/>
      <c r="K71" s="2"/>
      <c r="L71" s="1"/>
      <c r="M71" s="1"/>
      <c r="N71" s="1">
        <v>60</v>
      </c>
      <c r="O71" s="5"/>
      <c r="P71" s="20">
        <v>1</v>
      </c>
      <c r="Q71" s="35">
        <v>4.1666666666666699E-2</v>
      </c>
      <c r="R71" s="31">
        <v>0</v>
      </c>
      <c r="S71" s="31" t="s">
        <v>47</v>
      </c>
      <c r="T71" s="31">
        <v>0</v>
      </c>
      <c r="U71" s="31" t="s">
        <v>47</v>
      </c>
      <c r="V71" s="33">
        <f t="shared" si="0"/>
        <v>0</v>
      </c>
      <c r="W71" s="36">
        <v>2</v>
      </c>
      <c r="X71" s="37">
        <v>4.1666666666666699E-2</v>
      </c>
      <c r="Y71" s="31">
        <v>0</v>
      </c>
      <c r="Z71" s="31" t="s">
        <v>47</v>
      </c>
      <c r="AA71" s="31">
        <v>0</v>
      </c>
      <c r="AB71" s="31" t="s">
        <v>47</v>
      </c>
      <c r="AC71" s="33">
        <f t="shared" si="1"/>
        <v>0</v>
      </c>
      <c r="AH71" s="7"/>
    </row>
    <row r="72" spans="1:34" ht="15.75" customHeight="1">
      <c r="A72" s="1"/>
      <c r="B72" s="1"/>
      <c r="C72" s="1"/>
      <c r="D72" s="1"/>
      <c r="E72" s="1"/>
      <c r="F72" s="1"/>
      <c r="G72" s="1"/>
      <c r="H72" s="1"/>
      <c r="I72" s="1"/>
      <c r="J72" s="2"/>
      <c r="K72" s="2"/>
      <c r="L72" s="1"/>
      <c r="M72" s="1"/>
      <c r="N72" s="1">
        <v>90</v>
      </c>
      <c r="O72" s="5"/>
      <c r="P72" s="20">
        <v>1</v>
      </c>
      <c r="Q72" s="35">
        <v>6.25E-2</v>
      </c>
      <c r="R72" s="31">
        <v>0</v>
      </c>
      <c r="S72" s="31" t="s">
        <v>47</v>
      </c>
      <c r="T72" s="31">
        <v>0</v>
      </c>
      <c r="U72" s="31" t="s">
        <v>47</v>
      </c>
      <c r="V72" s="33">
        <f t="shared" si="0"/>
        <v>0</v>
      </c>
      <c r="W72" s="36">
        <v>2</v>
      </c>
      <c r="X72" s="37">
        <v>6.25E-2</v>
      </c>
      <c r="Y72" s="31">
        <v>0</v>
      </c>
      <c r="Z72" s="31" t="s">
        <v>47</v>
      </c>
      <c r="AA72" s="31">
        <v>0</v>
      </c>
      <c r="AB72" s="31" t="s">
        <v>47</v>
      </c>
      <c r="AC72" s="33">
        <f t="shared" si="1"/>
        <v>0</v>
      </c>
      <c r="AH72" s="7"/>
    </row>
    <row r="73" spans="1:34" ht="15.75" customHeight="1">
      <c r="A73" s="1"/>
      <c r="B73" s="1"/>
      <c r="C73" s="1"/>
      <c r="D73" s="1"/>
      <c r="E73" s="1"/>
      <c r="F73" s="1"/>
      <c r="G73" s="1"/>
      <c r="H73" s="1"/>
      <c r="I73" s="1"/>
      <c r="J73" s="2"/>
      <c r="K73" s="2"/>
      <c r="L73" s="1"/>
      <c r="M73" s="1"/>
      <c r="N73" s="1">
        <v>120</v>
      </c>
      <c r="O73" s="5"/>
      <c r="P73" s="20">
        <v>1</v>
      </c>
      <c r="Q73" s="35">
        <v>8.3333333333333301E-2</v>
      </c>
      <c r="R73" s="31">
        <v>0</v>
      </c>
      <c r="S73" s="31" t="s">
        <v>47</v>
      </c>
      <c r="T73" s="31">
        <v>0</v>
      </c>
      <c r="U73" s="31" t="s">
        <v>47</v>
      </c>
      <c r="V73" s="33">
        <f t="shared" si="0"/>
        <v>0</v>
      </c>
      <c r="W73" s="36">
        <v>2</v>
      </c>
      <c r="X73" s="35">
        <v>8.3333333333333301E-2</v>
      </c>
      <c r="Y73" s="31">
        <v>0</v>
      </c>
      <c r="Z73" s="31" t="s">
        <v>47</v>
      </c>
      <c r="AA73" s="31">
        <v>0</v>
      </c>
      <c r="AB73" s="31" t="s">
        <v>47</v>
      </c>
      <c r="AC73" s="33">
        <f t="shared" si="1"/>
        <v>0</v>
      </c>
      <c r="AH73" s="7"/>
    </row>
    <row r="74" spans="1:34" ht="15.75" customHeight="1">
      <c r="A74" s="1"/>
      <c r="B74" s="1"/>
      <c r="C74" s="1"/>
      <c r="D74" s="1"/>
      <c r="E74" s="1"/>
      <c r="F74" s="1"/>
      <c r="G74" s="1"/>
      <c r="H74" s="1"/>
      <c r="I74" s="1"/>
      <c r="J74" s="2"/>
      <c r="K74" s="2"/>
      <c r="L74" s="1"/>
      <c r="M74" s="1"/>
      <c r="N74" s="1">
        <v>150</v>
      </c>
      <c r="O74" s="5"/>
      <c r="P74" s="20">
        <v>1</v>
      </c>
      <c r="Q74" s="35">
        <v>0.104166666666667</v>
      </c>
      <c r="R74" s="31">
        <v>0</v>
      </c>
      <c r="S74" s="31" t="s">
        <v>47</v>
      </c>
      <c r="T74" s="31">
        <v>0</v>
      </c>
      <c r="U74" s="31" t="s">
        <v>47</v>
      </c>
      <c r="V74" s="29"/>
      <c r="W74" s="36">
        <v>2</v>
      </c>
      <c r="X74" s="35">
        <v>0.104166666666667</v>
      </c>
      <c r="Y74" s="31">
        <v>0</v>
      </c>
      <c r="Z74" s="31" t="s">
        <v>47</v>
      </c>
      <c r="AA74" s="31">
        <v>0</v>
      </c>
      <c r="AB74" s="31" t="s">
        <v>47</v>
      </c>
      <c r="AC74" s="5"/>
      <c r="AH74" s="7"/>
    </row>
    <row r="75" spans="1:34" ht="15.75" customHeight="1">
      <c r="A75" s="1"/>
      <c r="B75" s="1"/>
      <c r="C75" s="1"/>
      <c r="D75" s="1"/>
      <c r="E75" s="1"/>
      <c r="F75" s="1"/>
      <c r="G75" s="1"/>
      <c r="H75" s="1"/>
      <c r="I75" s="1"/>
      <c r="J75" s="2"/>
      <c r="K75" s="2"/>
      <c r="L75" s="1"/>
      <c r="M75" s="1"/>
      <c r="N75" s="1"/>
      <c r="O75" s="5"/>
      <c r="P75" s="316" t="s">
        <v>44</v>
      </c>
      <c r="Q75" s="317"/>
      <c r="R75" s="43">
        <f>SUM(R27:R74)</f>
        <v>58</v>
      </c>
      <c r="S75" s="43"/>
      <c r="T75" s="43">
        <f>SUM(T27:T74)</f>
        <v>58</v>
      </c>
      <c r="U75" s="43"/>
      <c r="V75" s="29"/>
      <c r="W75" s="316" t="s">
        <v>44</v>
      </c>
      <c r="X75" s="317"/>
      <c r="Y75" s="43">
        <f>SUM(Y27:Y74)</f>
        <v>58</v>
      </c>
      <c r="Z75" s="43"/>
      <c r="AA75" s="43">
        <f>SUM(AA27:AA74)</f>
        <v>58</v>
      </c>
      <c r="AB75" s="43"/>
      <c r="AC75" s="5"/>
      <c r="AH75" s="7"/>
    </row>
    <row r="76" spans="1:34" ht="15.75" customHeight="1">
      <c r="A76" s="1"/>
      <c r="B76" s="1"/>
      <c r="C76" s="1"/>
      <c r="D76" s="1"/>
      <c r="E76" s="1"/>
      <c r="F76" s="1"/>
      <c r="G76" s="1"/>
      <c r="H76" s="1"/>
      <c r="I76" s="1"/>
      <c r="J76" s="2"/>
      <c r="K76" s="2"/>
      <c r="L76" s="1"/>
      <c r="M76" s="1"/>
      <c r="N76" s="1"/>
      <c r="O76" s="5"/>
      <c r="P76" s="44"/>
      <c r="Q76" s="44"/>
      <c r="R76" s="44"/>
      <c r="S76" s="44"/>
      <c r="T76" s="44"/>
      <c r="U76" s="44"/>
      <c r="V76" s="29"/>
      <c r="W76" s="44"/>
      <c r="X76" s="44"/>
      <c r="Y76" s="44"/>
      <c r="Z76" s="44"/>
      <c r="AA76" s="44"/>
      <c r="AB76" s="44"/>
      <c r="AC76" s="5"/>
      <c r="AH76" s="7"/>
    </row>
    <row r="77" spans="1:34" ht="15.75" customHeight="1">
      <c r="A77" s="1"/>
      <c r="B77" s="1"/>
      <c r="C77" s="1"/>
      <c r="D77" s="1"/>
      <c r="E77" s="1"/>
      <c r="F77" s="1"/>
      <c r="G77" s="1"/>
      <c r="H77" s="1"/>
      <c r="I77" s="1"/>
      <c r="J77" s="2"/>
      <c r="K77" s="2"/>
      <c r="L77" s="1"/>
      <c r="M77" s="1"/>
      <c r="N77" s="1"/>
      <c r="O77" s="5"/>
      <c r="P77" s="44"/>
      <c r="Q77" s="44"/>
      <c r="R77" s="44"/>
      <c r="S77" s="44"/>
      <c r="T77" s="44"/>
      <c r="U77" s="44"/>
      <c r="V77" s="29"/>
      <c r="W77" s="44"/>
      <c r="X77" s="44"/>
      <c r="Y77" s="44"/>
      <c r="Z77" s="44"/>
      <c r="AA77" s="44"/>
      <c r="AB77" s="44"/>
      <c r="AC77" s="5"/>
      <c r="AH77" s="7"/>
    </row>
    <row r="78" spans="1:34" ht="15.75" customHeight="1">
      <c r="A78" s="1"/>
      <c r="B78" s="1"/>
      <c r="C78" s="1"/>
      <c r="D78" s="1"/>
      <c r="E78" s="1"/>
      <c r="F78" s="1"/>
      <c r="G78" s="1"/>
      <c r="H78" s="1"/>
      <c r="I78" s="1"/>
      <c r="J78" s="2"/>
      <c r="K78" s="2"/>
      <c r="L78" s="1"/>
      <c r="M78" s="1"/>
      <c r="N78" s="1"/>
      <c r="O78" s="5"/>
      <c r="P78" s="44"/>
      <c r="Q78" s="44"/>
      <c r="R78" s="44"/>
      <c r="S78" s="44"/>
      <c r="T78" s="44"/>
      <c r="U78" s="44"/>
      <c r="V78" s="29"/>
      <c r="W78" s="44"/>
      <c r="X78" s="44"/>
      <c r="Y78" s="44"/>
      <c r="Z78" s="44"/>
      <c r="AA78" s="44"/>
      <c r="AB78" s="44"/>
      <c r="AC78" s="5"/>
      <c r="AH78" s="7"/>
    </row>
    <row r="79" spans="1:34" ht="15.75" customHeight="1">
      <c r="A79" s="1"/>
      <c r="B79" s="1"/>
      <c r="C79" s="1"/>
      <c r="D79" s="1"/>
      <c r="E79" s="1"/>
      <c r="F79" s="1"/>
      <c r="G79" s="1"/>
      <c r="H79" s="1"/>
      <c r="I79" s="1"/>
      <c r="J79" s="2"/>
      <c r="K79" s="2"/>
      <c r="L79" s="1"/>
      <c r="M79" s="1"/>
      <c r="N79" s="1"/>
      <c r="O79" s="5"/>
      <c r="P79" s="44"/>
      <c r="Q79" s="44"/>
      <c r="R79" s="44"/>
      <c r="S79" s="44"/>
      <c r="T79" s="44"/>
      <c r="U79" s="44"/>
      <c r="V79" s="29"/>
      <c r="W79" s="44"/>
      <c r="X79" s="44"/>
      <c r="Y79" s="44"/>
      <c r="Z79" s="44"/>
      <c r="AA79" s="44"/>
      <c r="AB79" s="44"/>
      <c r="AC79" s="5"/>
      <c r="AH79" s="7"/>
    </row>
    <row r="80" spans="1:34" ht="15.75" customHeight="1">
      <c r="A80" s="1"/>
      <c r="B80" s="1"/>
      <c r="C80" s="1"/>
      <c r="D80" s="1"/>
      <c r="E80" s="1"/>
      <c r="F80" s="1"/>
      <c r="G80" s="1"/>
      <c r="H80" s="1"/>
      <c r="I80" s="1"/>
      <c r="J80" s="2"/>
      <c r="K80" s="2"/>
      <c r="L80" s="1"/>
      <c r="M80" s="1"/>
      <c r="N80" s="1"/>
      <c r="O80" s="5"/>
      <c r="P80" s="44"/>
      <c r="Q80" s="44"/>
      <c r="R80" s="44"/>
      <c r="S80" s="44"/>
      <c r="T80" s="44"/>
      <c r="U80" s="44"/>
      <c r="V80" s="29"/>
      <c r="W80" s="44"/>
      <c r="X80" s="44"/>
      <c r="Y80" s="44"/>
      <c r="Z80" s="44"/>
      <c r="AA80" s="44"/>
      <c r="AB80" s="44"/>
      <c r="AC80" s="5"/>
      <c r="AH80" s="7"/>
    </row>
    <row r="81" spans="1:34" ht="15.75" customHeight="1">
      <c r="A81" s="1"/>
      <c r="B81" s="1"/>
      <c r="C81" s="1"/>
      <c r="D81" s="1"/>
      <c r="E81" s="1"/>
      <c r="F81" s="1"/>
      <c r="G81" s="1"/>
      <c r="H81" s="1"/>
      <c r="I81" s="1"/>
      <c r="J81" s="2"/>
      <c r="K81" s="2"/>
      <c r="L81" s="1"/>
      <c r="M81" s="1"/>
      <c r="N81" s="1"/>
      <c r="O81" s="5"/>
      <c r="P81" s="44"/>
      <c r="Q81" s="44"/>
      <c r="R81" s="44"/>
      <c r="S81" s="44"/>
      <c r="T81" s="44"/>
      <c r="U81" s="44"/>
      <c r="V81" s="29"/>
      <c r="W81" s="44"/>
      <c r="X81" s="44"/>
      <c r="Y81" s="44"/>
      <c r="Z81" s="44"/>
      <c r="AA81" s="44"/>
      <c r="AB81" s="44"/>
      <c r="AC81" s="5"/>
      <c r="AH81" s="7"/>
    </row>
    <row r="82" spans="1:34" ht="15.75" customHeight="1">
      <c r="A82" s="1"/>
      <c r="B82" s="1"/>
      <c r="C82" s="1"/>
      <c r="D82" s="1"/>
      <c r="E82" s="1"/>
      <c r="F82" s="1"/>
      <c r="G82" s="1"/>
      <c r="H82" s="1"/>
      <c r="I82" s="1"/>
      <c r="J82" s="2"/>
      <c r="K82" s="2"/>
      <c r="L82" s="1"/>
      <c r="M82" s="1"/>
      <c r="N82" s="1"/>
      <c r="O82" s="5"/>
      <c r="P82" s="44"/>
      <c r="Q82" s="44"/>
      <c r="R82" s="44"/>
      <c r="S82" s="44"/>
      <c r="T82" s="44"/>
      <c r="U82" s="44"/>
      <c r="V82" s="29"/>
      <c r="W82" s="44"/>
      <c r="X82" s="44"/>
      <c r="Y82" s="44"/>
      <c r="Z82" s="44"/>
      <c r="AA82" s="44"/>
      <c r="AB82" s="44"/>
      <c r="AC82" s="5"/>
      <c r="AH82" s="7"/>
    </row>
    <row r="83" spans="1:34" ht="15.75" customHeight="1">
      <c r="A83" s="1"/>
      <c r="B83" s="1"/>
      <c r="C83" s="1"/>
      <c r="D83" s="1"/>
      <c r="E83" s="1"/>
      <c r="F83" s="1"/>
      <c r="G83" s="1"/>
      <c r="H83" s="1"/>
      <c r="I83" s="1"/>
      <c r="J83" s="2"/>
      <c r="K83" s="2"/>
      <c r="L83" s="1"/>
      <c r="M83" s="1"/>
      <c r="N83" s="1"/>
      <c r="O83" s="5"/>
      <c r="P83" s="44"/>
      <c r="Q83" s="44"/>
      <c r="R83" s="44"/>
      <c r="S83" s="44"/>
      <c r="T83" s="44"/>
      <c r="U83" s="44"/>
      <c r="V83" s="29"/>
      <c r="W83" s="44"/>
      <c r="X83" s="44"/>
      <c r="Y83" s="44"/>
      <c r="Z83" s="44"/>
      <c r="AA83" s="44"/>
      <c r="AB83" s="44"/>
      <c r="AC83" s="5"/>
      <c r="AH83" s="7"/>
    </row>
    <row r="84" spans="1:34" ht="15.75" customHeight="1">
      <c r="A84" s="1"/>
      <c r="B84" s="1"/>
      <c r="C84" s="1"/>
      <c r="D84" s="1"/>
      <c r="E84" s="1"/>
      <c r="F84" s="1"/>
      <c r="G84" s="1"/>
      <c r="H84" s="1"/>
      <c r="I84" s="1"/>
      <c r="J84" s="2"/>
      <c r="K84" s="2"/>
      <c r="L84" s="1"/>
      <c r="M84" s="1"/>
      <c r="N84" s="1"/>
      <c r="O84" s="5"/>
      <c r="P84" s="44"/>
      <c r="Q84" s="44"/>
      <c r="R84" s="44"/>
      <c r="S84" s="44"/>
      <c r="T84" s="44"/>
      <c r="U84" s="44"/>
      <c r="V84" s="29"/>
      <c r="W84" s="44"/>
      <c r="X84" s="44"/>
      <c r="Y84" s="44"/>
      <c r="Z84" s="44"/>
      <c r="AA84" s="44"/>
      <c r="AB84" s="44"/>
      <c r="AC84" s="5"/>
      <c r="AH84" s="7"/>
    </row>
    <row r="85" spans="1:34" ht="15.75" customHeight="1">
      <c r="A85" s="1"/>
      <c r="B85" s="1"/>
      <c r="C85" s="1"/>
      <c r="D85" s="1"/>
      <c r="E85" s="1"/>
      <c r="F85" s="1"/>
      <c r="G85" s="1"/>
      <c r="H85" s="1"/>
      <c r="I85" s="1"/>
      <c r="J85" s="2"/>
      <c r="K85" s="2"/>
      <c r="L85" s="1"/>
      <c r="M85" s="1"/>
      <c r="N85" s="1"/>
      <c r="O85" s="5"/>
      <c r="P85" s="44"/>
      <c r="Q85" s="44"/>
      <c r="R85" s="44"/>
      <c r="S85" s="44"/>
      <c r="T85" s="44"/>
      <c r="U85" s="44"/>
      <c r="V85" s="29"/>
      <c r="W85" s="44"/>
      <c r="X85" s="44"/>
      <c r="Y85" s="44"/>
      <c r="Z85" s="44"/>
      <c r="AA85" s="44"/>
      <c r="AB85" s="44"/>
      <c r="AC85" s="5"/>
      <c r="AH85" s="7"/>
    </row>
    <row r="86" spans="1:34" ht="15.75" customHeight="1">
      <c r="A86" s="1"/>
      <c r="B86" s="1"/>
      <c r="C86" s="1"/>
      <c r="D86" s="1"/>
      <c r="E86" s="1"/>
      <c r="F86" s="1"/>
      <c r="G86" s="1"/>
      <c r="H86" s="1"/>
      <c r="I86" s="1"/>
      <c r="J86" s="2"/>
      <c r="K86" s="2"/>
      <c r="L86" s="1"/>
      <c r="M86" s="1"/>
      <c r="N86" s="1"/>
      <c r="O86" s="5"/>
      <c r="P86" s="44"/>
      <c r="Q86" s="44"/>
      <c r="R86" s="44"/>
      <c r="S86" s="44"/>
      <c r="T86" s="44"/>
      <c r="U86" s="44"/>
      <c r="V86" s="29"/>
      <c r="W86" s="44"/>
      <c r="X86" s="44"/>
      <c r="Y86" s="44"/>
      <c r="Z86" s="44"/>
      <c r="AA86" s="44"/>
      <c r="AB86" s="44"/>
      <c r="AC86" s="5"/>
      <c r="AH86" s="7"/>
    </row>
    <row r="87" spans="1:34" ht="15.75" customHeight="1">
      <c r="A87" s="1"/>
      <c r="B87" s="1"/>
      <c r="C87" s="1"/>
      <c r="D87" s="1"/>
      <c r="E87" s="1"/>
      <c r="F87" s="1"/>
      <c r="G87" s="1"/>
      <c r="H87" s="1"/>
      <c r="I87" s="1"/>
      <c r="J87" s="2"/>
      <c r="K87" s="2"/>
      <c r="L87" s="1"/>
      <c r="M87" s="1"/>
      <c r="N87" s="1"/>
      <c r="O87" s="5"/>
      <c r="P87" s="44"/>
      <c r="Q87" s="44"/>
      <c r="R87" s="44"/>
      <c r="S87" s="44"/>
      <c r="T87" s="44"/>
      <c r="U87" s="44"/>
      <c r="V87" s="29"/>
      <c r="W87" s="44"/>
      <c r="X87" s="44"/>
      <c r="Y87" s="44"/>
      <c r="Z87" s="44"/>
      <c r="AA87" s="44"/>
      <c r="AB87" s="44"/>
      <c r="AC87" s="5"/>
      <c r="AH87" s="7"/>
    </row>
    <row r="88" spans="1:34" ht="15.75" customHeight="1">
      <c r="A88" s="1"/>
      <c r="B88" s="1"/>
      <c r="C88" s="1"/>
      <c r="D88" s="1"/>
      <c r="E88" s="1"/>
      <c r="F88" s="1"/>
      <c r="G88" s="1"/>
      <c r="H88" s="1"/>
      <c r="I88" s="1"/>
      <c r="J88" s="2"/>
      <c r="K88" s="2"/>
      <c r="L88" s="1"/>
      <c r="M88" s="1"/>
      <c r="N88" s="1"/>
      <c r="O88" s="5"/>
      <c r="P88" s="44"/>
      <c r="Q88" s="44"/>
      <c r="R88" s="44"/>
      <c r="S88" s="44"/>
      <c r="T88" s="44"/>
      <c r="U88" s="44"/>
      <c r="V88" s="29"/>
      <c r="W88" s="44"/>
      <c r="X88" s="44"/>
      <c r="Y88" s="44"/>
      <c r="Z88" s="44"/>
      <c r="AA88" s="44"/>
      <c r="AB88" s="44"/>
      <c r="AC88" s="5"/>
      <c r="AH88" s="7"/>
    </row>
    <row r="89" spans="1:34" ht="15.75" customHeight="1">
      <c r="A89" s="1"/>
      <c r="B89" s="1"/>
      <c r="C89" s="1"/>
      <c r="D89" s="1"/>
      <c r="E89" s="1"/>
      <c r="F89" s="1"/>
      <c r="G89" s="1"/>
      <c r="H89" s="1"/>
      <c r="I89" s="1"/>
      <c r="J89" s="2"/>
      <c r="K89" s="2"/>
      <c r="L89" s="1"/>
      <c r="M89" s="1"/>
      <c r="N89" s="1"/>
      <c r="O89" s="5"/>
      <c r="P89" s="44"/>
      <c r="Q89" s="44"/>
      <c r="R89" s="44"/>
      <c r="S89" s="44"/>
      <c r="T89" s="44"/>
      <c r="U89" s="44"/>
      <c r="V89" s="29"/>
      <c r="W89" s="44"/>
      <c r="X89" s="44"/>
      <c r="Y89" s="44"/>
      <c r="Z89" s="44"/>
      <c r="AA89" s="44"/>
      <c r="AB89" s="44"/>
      <c r="AC89" s="5"/>
      <c r="AH89" s="7"/>
    </row>
    <row r="90" spans="1:34" ht="15.75" customHeight="1">
      <c r="A90" s="1"/>
      <c r="B90" s="1"/>
      <c r="C90" s="1"/>
      <c r="D90" s="1"/>
      <c r="E90" s="1"/>
      <c r="F90" s="1"/>
      <c r="G90" s="1"/>
      <c r="H90" s="1"/>
      <c r="I90" s="1"/>
      <c r="J90" s="2"/>
      <c r="K90" s="2"/>
      <c r="L90" s="1"/>
      <c r="M90" s="1"/>
      <c r="N90" s="1"/>
      <c r="O90" s="5"/>
      <c r="P90" s="44"/>
      <c r="Q90" s="44"/>
      <c r="R90" s="44"/>
      <c r="S90" s="44"/>
      <c r="T90" s="44"/>
      <c r="U90" s="44"/>
      <c r="V90" s="29"/>
      <c r="W90" s="44"/>
      <c r="X90" s="44"/>
      <c r="Y90" s="44"/>
      <c r="Z90" s="44"/>
      <c r="AA90" s="44"/>
      <c r="AB90" s="44"/>
      <c r="AC90" s="5"/>
      <c r="AH90" s="7"/>
    </row>
    <row r="91" spans="1:34" ht="15.75" customHeight="1">
      <c r="A91" s="1"/>
      <c r="B91" s="1"/>
      <c r="C91" s="1"/>
      <c r="D91" s="1"/>
      <c r="E91" s="1"/>
      <c r="F91" s="1"/>
      <c r="G91" s="1"/>
      <c r="H91" s="1"/>
      <c r="I91" s="1"/>
      <c r="J91" s="2"/>
      <c r="K91" s="2"/>
      <c r="L91" s="1"/>
      <c r="M91" s="1"/>
      <c r="N91" s="1"/>
      <c r="O91" s="5"/>
      <c r="P91" s="44"/>
      <c r="Q91" s="44"/>
      <c r="R91" s="44"/>
      <c r="S91" s="44"/>
      <c r="T91" s="44"/>
      <c r="U91" s="44"/>
      <c r="V91" s="29"/>
      <c r="W91" s="44"/>
      <c r="X91" s="44"/>
      <c r="Y91" s="44"/>
      <c r="Z91" s="44"/>
      <c r="AA91" s="44"/>
      <c r="AB91" s="44"/>
      <c r="AC91" s="5"/>
      <c r="AH91" s="7"/>
    </row>
    <row r="92" spans="1:34" ht="15.75" customHeight="1">
      <c r="A92" s="1"/>
      <c r="B92" s="1"/>
      <c r="C92" s="1"/>
      <c r="D92" s="1"/>
      <c r="E92" s="1"/>
      <c r="F92" s="1"/>
      <c r="G92" s="1"/>
      <c r="H92" s="1"/>
      <c r="I92" s="1"/>
      <c r="J92" s="2"/>
      <c r="K92" s="2"/>
      <c r="L92" s="1"/>
      <c r="M92" s="1"/>
      <c r="N92" s="1"/>
      <c r="O92" s="5"/>
      <c r="P92" s="44"/>
      <c r="Q92" s="44"/>
      <c r="R92" s="44"/>
      <c r="S92" s="44"/>
      <c r="T92" s="44"/>
      <c r="U92" s="44"/>
      <c r="V92" s="29"/>
      <c r="W92" s="44"/>
      <c r="X92" s="44"/>
      <c r="Y92" s="44"/>
      <c r="Z92" s="44"/>
      <c r="AA92" s="44"/>
      <c r="AB92" s="44"/>
      <c r="AC92" s="5"/>
      <c r="AH92" s="7"/>
    </row>
    <row r="93" spans="1:34" ht="15.75" customHeight="1">
      <c r="A93" s="1"/>
      <c r="B93" s="1"/>
      <c r="C93" s="1"/>
      <c r="D93" s="1"/>
      <c r="E93" s="1"/>
      <c r="F93" s="1"/>
      <c r="G93" s="1"/>
      <c r="H93" s="1"/>
      <c r="I93" s="1"/>
      <c r="J93" s="2"/>
      <c r="K93" s="2"/>
      <c r="L93" s="1"/>
      <c r="M93" s="1"/>
      <c r="N93" s="1"/>
      <c r="O93" s="5"/>
      <c r="P93" s="44"/>
      <c r="Q93" s="44"/>
      <c r="R93" s="44"/>
      <c r="S93" s="44"/>
      <c r="T93" s="44"/>
      <c r="U93" s="44"/>
      <c r="V93" s="29"/>
      <c r="W93" s="44"/>
      <c r="X93" s="44"/>
      <c r="Y93" s="44"/>
      <c r="Z93" s="44"/>
      <c r="AA93" s="44"/>
      <c r="AB93" s="44"/>
      <c r="AC93" s="5"/>
      <c r="AH93" s="7"/>
    </row>
    <row r="94" spans="1:34" ht="15.75" customHeight="1">
      <c r="A94" s="1"/>
      <c r="B94" s="1"/>
      <c r="C94" s="1"/>
      <c r="D94" s="1"/>
      <c r="E94" s="1"/>
      <c r="F94" s="1"/>
      <c r="G94" s="1"/>
      <c r="H94" s="1"/>
      <c r="I94" s="1"/>
      <c r="J94" s="2"/>
      <c r="K94" s="2"/>
      <c r="L94" s="1"/>
      <c r="M94" s="1"/>
      <c r="N94" s="1"/>
      <c r="O94" s="5"/>
      <c r="P94" s="44"/>
      <c r="Q94" s="44"/>
      <c r="R94" s="44"/>
      <c r="S94" s="44"/>
      <c r="T94" s="44"/>
      <c r="U94" s="44"/>
      <c r="V94" s="29"/>
      <c r="W94" s="44"/>
      <c r="X94" s="44"/>
      <c r="Y94" s="44"/>
      <c r="Z94" s="44"/>
      <c r="AA94" s="44"/>
      <c r="AB94" s="44"/>
      <c r="AC94" s="5"/>
      <c r="AH94" s="7"/>
    </row>
    <row r="95" spans="1:34" ht="15.75" customHeight="1">
      <c r="A95" s="1"/>
      <c r="B95" s="1"/>
      <c r="C95" s="1"/>
      <c r="D95" s="1"/>
      <c r="E95" s="1"/>
      <c r="F95" s="1"/>
      <c r="G95" s="1"/>
      <c r="H95" s="1"/>
      <c r="I95" s="1"/>
      <c r="J95" s="2"/>
      <c r="K95" s="2"/>
      <c r="L95" s="1"/>
      <c r="M95" s="1"/>
      <c r="N95" s="1"/>
      <c r="O95" s="5"/>
      <c r="P95" s="44"/>
      <c r="Q95" s="44"/>
      <c r="R95" s="44"/>
      <c r="S95" s="44"/>
      <c r="T95" s="44"/>
      <c r="U95" s="44"/>
      <c r="V95" s="29"/>
      <c r="W95" s="44"/>
      <c r="X95" s="44"/>
      <c r="Y95" s="44"/>
      <c r="Z95" s="44"/>
      <c r="AA95" s="44"/>
      <c r="AB95" s="44"/>
      <c r="AC95" s="5"/>
      <c r="AH95" s="7"/>
    </row>
    <row r="96" spans="1:34" ht="15.75" customHeight="1">
      <c r="A96" s="1"/>
      <c r="B96" s="1"/>
      <c r="C96" s="1"/>
      <c r="D96" s="1"/>
      <c r="E96" s="1"/>
      <c r="F96" s="1"/>
      <c r="G96" s="1"/>
      <c r="H96" s="1"/>
      <c r="I96" s="1"/>
      <c r="J96" s="2"/>
      <c r="K96" s="2"/>
      <c r="L96" s="1"/>
      <c r="M96" s="1"/>
      <c r="N96" s="1"/>
      <c r="O96" s="5"/>
      <c r="P96" s="44"/>
      <c r="Q96" s="44"/>
      <c r="R96" s="44"/>
      <c r="S96" s="44"/>
      <c r="T96" s="44"/>
      <c r="U96" s="44"/>
      <c r="V96" s="29"/>
      <c r="W96" s="44"/>
      <c r="X96" s="44"/>
      <c r="Y96" s="44"/>
      <c r="Z96" s="44"/>
      <c r="AA96" s="44"/>
      <c r="AB96" s="44"/>
      <c r="AC96" s="5"/>
      <c r="AH96" s="7"/>
    </row>
    <row r="97" spans="1:34" ht="15.75" customHeight="1">
      <c r="A97" s="1"/>
      <c r="B97" s="1"/>
      <c r="C97" s="1"/>
      <c r="D97" s="1"/>
      <c r="E97" s="1"/>
      <c r="F97" s="1"/>
      <c r="G97" s="1"/>
      <c r="H97" s="1"/>
      <c r="I97" s="1"/>
      <c r="J97" s="2"/>
      <c r="K97" s="2"/>
      <c r="L97" s="1"/>
      <c r="M97" s="1"/>
      <c r="N97" s="1"/>
      <c r="O97" s="5"/>
      <c r="P97" s="44"/>
      <c r="Q97" s="44"/>
      <c r="R97" s="44"/>
      <c r="S97" s="44"/>
      <c r="T97" s="44"/>
      <c r="U97" s="44"/>
      <c r="V97" s="29"/>
      <c r="W97" s="44"/>
      <c r="X97" s="44"/>
      <c r="Y97" s="44"/>
      <c r="Z97" s="44"/>
      <c r="AA97" s="44"/>
      <c r="AB97" s="44"/>
      <c r="AC97" s="5"/>
      <c r="AH97" s="7"/>
    </row>
    <row r="98" spans="1:34" ht="15.75" customHeight="1">
      <c r="A98" s="1"/>
      <c r="B98" s="1"/>
      <c r="C98" s="1"/>
      <c r="D98" s="1"/>
      <c r="E98" s="1"/>
      <c r="F98" s="1"/>
      <c r="G98" s="1"/>
      <c r="H98" s="1"/>
      <c r="I98" s="1"/>
      <c r="J98" s="2"/>
      <c r="K98" s="2"/>
      <c r="L98" s="1"/>
      <c r="M98" s="1"/>
      <c r="N98" s="1"/>
      <c r="O98" s="5"/>
      <c r="P98" s="44"/>
      <c r="Q98" s="44"/>
      <c r="R98" s="44"/>
      <c r="S98" s="44"/>
      <c r="T98" s="44"/>
      <c r="U98" s="44"/>
      <c r="V98" s="29"/>
      <c r="W98" s="44"/>
      <c r="X98" s="44"/>
      <c r="Y98" s="44"/>
      <c r="Z98" s="44"/>
      <c r="AA98" s="44"/>
      <c r="AB98" s="44"/>
      <c r="AC98" s="5"/>
      <c r="AH98" s="7"/>
    </row>
    <row r="99" spans="1:34" ht="15.75" customHeight="1">
      <c r="A99" s="1"/>
      <c r="B99" s="1"/>
      <c r="C99" s="1"/>
      <c r="D99" s="1"/>
      <c r="E99" s="1"/>
      <c r="F99" s="1"/>
      <c r="G99" s="1"/>
      <c r="H99" s="1"/>
      <c r="I99" s="1"/>
      <c r="J99" s="2"/>
      <c r="K99" s="2"/>
      <c r="L99" s="1"/>
      <c r="M99" s="1"/>
      <c r="N99" s="1"/>
      <c r="O99" s="5"/>
      <c r="P99" s="44"/>
      <c r="Q99" s="44"/>
      <c r="R99" s="44"/>
      <c r="S99" s="44"/>
      <c r="T99" s="44"/>
      <c r="U99" s="44"/>
      <c r="V99" s="29"/>
      <c r="W99" s="44"/>
      <c r="X99" s="44"/>
      <c r="Y99" s="44"/>
      <c r="Z99" s="44"/>
      <c r="AA99" s="44"/>
      <c r="AB99" s="44"/>
      <c r="AC99" s="5"/>
      <c r="AH99" s="7"/>
    </row>
    <row r="100" spans="1:34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2"/>
      <c r="K100" s="2"/>
      <c r="L100" s="1"/>
      <c r="M100" s="1"/>
      <c r="N100" s="1"/>
      <c r="O100" s="5"/>
      <c r="P100" s="44"/>
      <c r="Q100" s="44"/>
      <c r="R100" s="44"/>
      <c r="S100" s="44"/>
      <c r="T100" s="44"/>
      <c r="U100" s="44"/>
      <c r="V100" s="29"/>
      <c r="W100" s="44"/>
      <c r="X100" s="44"/>
      <c r="Y100" s="44"/>
      <c r="Z100" s="44"/>
      <c r="AA100" s="44"/>
      <c r="AB100" s="44"/>
      <c r="AC100" s="5"/>
      <c r="AH100" s="7"/>
    </row>
    <row r="101" spans="1:3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2"/>
      <c r="K101" s="2"/>
      <c r="L101" s="1"/>
      <c r="M101" s="1"/>
      <c r="N101" s="1"/>
      <c r="O101" s="5"/>
      <c r="P101" s="44"/>
      <c r="Q101" s="44"/>
      <c r="R101" s="44"/>
      <c r="S101" s="44"/>
      <c r="T101" s="44"/>
      <c r="U101" s="44"/>
      <c r="V101" s="29"/>
      <c r="W101" s="44"/>
      <c r="X101" s="44"/>
      <c r="Y101" s="44"/>
      <c r="Z101" s="44"/>
      <c r="AA101" s="44"/>
      <c r="AB101" s="44"/>
      <c r="AC101" s="5"/>
      <c r="AH101" s="7"/>
    </row>
    <row r="102" spans="1:3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2"/>
      <c r="K102" s="2"/>
      <c r="L102" s="1"/>
      <c r="M102" s="1"/>
      <c r="N102" s="1"/>
      <c r="O102" s="5"/>
      <c r="P102" s="44"/>
      <c r="Q102" s="44"/>
      <c r="R102" s="44"/>
      <c r="S102" s="44"/>
      <c r="T102" s="44"/>
      <c r="U102" s="44"/>
      <c r="V102" s="29"/>
      <c r="W102" s="44"/>
      <c r="X102" s="44"/>
      <c r="Y102" s="44"/>
      <c r="Z102" s="44"/>
      <c r="AA102" s="44"/>
      <c r="AB102" s="44"/>
      <c r="AC102" s="5"/>
      <c r="AH102" s="7"/>
    </row>
    <row r="103" spans="1:3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2"/>
      <c r="K103" s="2"/>
      <c r="L103" s="1"/>
      <c r="M103" s="1"/>
      <c r="N103" s="1"/>
      <c r="O103" s="5"/>
      <c r="P103" s="44"/>
      <c r="Q103" s="44"/>
      <c r="R103" s="44"/>
      <c r="S103" s="44"/>
      <c r="T103" s="44"/>
      <c r="U103" s="44"/>
      <c r="V103" s="29"/>
      <c r="W103" s="44"/>
      <c r="X103" s="44"/>
      <c r="Y103" s="44"/>
      <c r="Z103" s="44"/>
      <c r="AA103" s="44"/>
      <c r="AB103" s="44"/>
      <c r="AC103" s="5"/>
      <c r="AH103" s="7"/>
    </row>
    <row r="104" spans="1:3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2"/>
      <c r="K104" s="2"/>
      <c r="L104" s="1"/>
      <c r="M104" s="1"/>
      <c r="N104" s="1"/>
      <c r="O104" s="5"/>
      <c r="P104" s="44"/>
      <c r="Q104" s="44"/>
      <c r="R104" s="44"/>
      <c r="S104" s="44"/>
      <c r="T104" s="44"/>
      <c r="U104" s="44"/>
      <c r="V104" s="29"/>
      <c r="W104" s="44"/>
      <c r="X104" s="44"/>
      <c r="Y104" s="44"/>
      <c r="Z104" s="44"/>
      <c r="AA104" s="44"/>
      <c r="AB104" s="44"/>
      <c r="AC104" s="5"/>
      <c r="AH104" s="7"/>
    </row>
    <row r="105" spans="1:3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2"/>
      <c r="K105" s="2"/>
      <c r="L105" s="1"/>
      <c r="M105" s="1"/>
      <c r="N105" s="1"/>
      <c r="O105" s="5"/>
      <c r="P105" s="44"/>
      <c r="Q105" s="44"/>
      <c r="R105" s="44"/>
      <c r="S105" s="44"/>
      <c r="T105" s="44"/>
      <c r="U105" s="44"/>
      <c r="V105" s="29"/>
      <c r="W105" s="44"/>
      <c r="X105" s="44"/>
      <c r="Y105" s="44"/>
      <c r="Z105" s="44"/>
      <c r="AA105" s="44"/>
      <c r="AB105" s="44"/>
      <c r="AC105" s="5"/>
      <c r="AH105" s="7"/>
    </row>
    <row r="106" spans="1:3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2"/>
      <c r="K106" s="2"/>
      <c r="L106" s="1"/>
      <c r="M106" s="1"/>
      <c r="N106" s="1"/>
      <c r="O106" s="5"/>
      <c r="P106" s="44"/>
      <c r="Q106" s="44"/>
      <c r="R106" s="44"/>
      <c r="S106" s="44"/>
      <c r="T106" s="44"/>
      <c r="U106" s="44"/>
      <c r="V106" s="29"/>
      <c r="W106" s="44"/>
      <c r="X106" s="44"/>
      <c r="Y106" s="44"/>
      <c r="Z106" s="44"/>
      <c r="AA106" s="44"/>
      <c r="AB106" s="44"/>
      <c r="AC106" s="5"/>
      <c r="AH106" s="7"/>
    </row>
    <row r="107" spans="1:3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2"/>
      <c r="K107" s="2"/>
      <c r="L107" s="1"/>
      <c r="M107" s="1"/>
      <c r="N107" s="1"/>
      <c r="O107" s="5"/>
      <c r="P107" s="44"/>
      <c r="Q107" s="44"/>
      <c r="R107" s="44"/>
      <c r="S107" s="44"/>
      <c r="T107" s="44"/>
      <c r="U107" s="44"/>
      <c r="V107" s="29"/>
      <c r="W107" s="44"/>
      <c r="X107" s="44"/>
      <c r="Y107" s="44"/>
      <c r="Z107" s="44"/>
      <c r="AA107" s="44"/>
      <c r="AB107" s="44"/>
      <c r="AC107" s="5"/>
      <c r="AH107" s="7"/>
    </row>
    <row r="108" spans="1:3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2"/>
      <c r="K108" s="2"/>
      <c r="L108" s="1"/>
      <c r="M108" s="1"/>
      <c r="N108" s="1"/>
      <c r="O108" s="5"/>
      <c r="P108" s="44"/>
      <c r="Q108" s="44"/>
      <c r="R108" s="44"/>
      <c r="S108" s="44"/>
      <c r="T108" s="44"/>
      <c r="U108" s="44"/>
      <c r="V108" s="29"/>
      <c r="W108" s="44"/>
      <c r="X108" s="44"/>
      <c r="Y108" s="44"/>
      <c r="Z108" s="44"/>
      <c r="AA108" s="44"/>
      <c r="AB108" s="44"/>
      <c r="AC108" s="5"/>
      <c r="AH108" s="7"/>
    </row>
    <row r="109" spans="1:3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2"/>
      <c r="K109" s="2"/>
      <c r="L109" s="1"/>
      <c r="M109" s="1"/>
      <c r="N109" s="1"/>
      <c r="O109" s="5"/>
      <c r="P109" s="44"/>
      <c r="Q109" s="44"/>
      <c r="R109" s="44"/>
      <c r="S109" s="44"/>
      <c r="T109" s="44"/>
      <c r="U109" s="44"/>
      <c r="V109" s="29"/>
      <c r="W109" s="44"/>
      <c r="X109" s="44"/>
      <c r="Y109" s="44"/>
      <c r="Z109" s="44"/>
      <c r="AA109" s="44"/>
      <c r="AB109" s="44"/>
      <c r="AC109" s="5"/>
      <c r="AH109" s="7"/>
    </row>
    <row r="110" spans="1:3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2"/>
      <c r="K110" s="2"/>
      <c r="L110" s="1"/>
      <c r="M110" s="1"/>
      <c r="N110" s="1"/>
      <c r="O110" s="5"/>
      <c r="P110" s="44"/>
      <c r="Q110" s="44"/>
      <c r="R110" s="44"/>
      <c r="S110" s="44"/>
      <c r="T110" s="44"/>
      <c r="U110" s="44"/>
      <c r="V110" s="29"/>
      <c r="W110" s="44"/>
      <c r="X110" s="44"/>
      <c r="Y110" s="44"/>
      <c r="Z110" s="44"/>
      <c r="AA110" s="44"/>
      <c r="AB110" s="44"/>
      <c r="AC110" s="5"/>
      <c r="AH110" s="7"/>
    </row>
    <row r="111" spans="1:3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2"/>
      <c r="K111" s="2"/>
      <c r="L111" s="1"/>
      <c r="M111" s="1"/>
      <c r="N111" s="1"/>
      <c r="O111" s="5"/>
      <c r="P111" s="44"/>
      <c r="Q111" s="44"/>
      <c r="R111" s="44"/>
      <c r="S111" s="44"/>
      <c r="T111" s="44"/>
      <c r="U111" s="44"/>
      <c r="V111" s="29"/>
      <c r="W111" s="44"/>
      <c r="X111" s="44"/>
      <c r="Y111" s="44"/>
      <c r="Z111" s="44"/>
      <c r="AA111" s="44"/>
      <c r="AB111" s="44"/>
      <c r="AC111" s="5"/>
      <c r="AH111" s="7"/>
    </row>
    <row r="112" spans="1:34" ht="15.75" customHeight="1">
      <c r="A112" s="1"/>
      <c r="B112" s="1"/>
      <c r="C112" s="1"/>
      <c r="D112" s="1"/>
      <c r="E112" s="1"/>
      <c r="F112" s="1"/>
      <c r="G112" s="1"/>
      <c r="H112" s="241"/>
      <c r="I112" s="241"/>
      <c r="J112" s="2"/>
      <c r="K112" s="2"/>
      <c r="L112" s="1"/>
      <c r="M112" s="1"/>
      <c r="N112" s="1"/>
      <c r="O112" s="5"/>
      <c r="P112" s="44"/>
      <c r="Q112" s="44"/>
      <c r="R112" s="44"/>
      <c r="S112" s="44"/>
      <c r="T112" s="44"/>
      <c r="U112" s="44"/>
      <c r="V112" s="29"/>
      <c r="W112" s="44"/>
      <c r="X112" s="44"/>
      <c r="Y112" s="44"/>
      <c r="Z112" s="44"/>
      <c r="AA112" s="44"/>
      <c r="AB112" s="44"/>
      <c r="AC112" s="5"/>
      <c r="AH112" s="7"/>
    </row>
    <row r="113" spans="1:34" ht="15.75" customHeight="1">
      <c r="A113" s="1"/>
      <c r="B113" s="1"/>
      <c r="C113" s="1"/>
      <c r="D113" s="1"/>
      <c r="E113" s="1"/>
      <c r="F113" s="1"/>
      <c r="G113" s="1"/>
      <c r="H113" s="241"/>
      <c r="I113" s="241"/>
      <c r="J113" s="2"/>
      <c r="K113" s="2"/>
      <c r="L113" s="1"/>
      <c r="M113" s="1"/>
      <c r="N113" s="1"/>
      <c r="O113" s="5"/>
      <c r="P113" s="44"/>
      <c r="Q113" s="44"/>
      <c r="R113" s="44"/>
      <c r="S113" s="44"/>
      <c r="T113" s="44"/>
      <c r="U113" s="44"/>
      <c r="V113" s="29"/>
      <c r="W113" s="44"/>
      <c r="X113" s="44"/>
      <c r="Y113" s="44"/>
      <c r="Z113" s="44"/>
      <c r="AA113" s="44"/>
      <c r="AB113" s="44"/>
      <c r="AC113" s="5"/>
      <c r="AH113" s="7"/>
    </row>
    <row r="114" spans="1:34" ht="15.75" customHeight="1">
      <c r="A114" s="1"/>
      <c r="B114" s="1"/>
      <c r="C114" s="1"/>
      <c r="D114" s="1"/>
      <c r="E114" s="1"/>
      <c r="F114" s="1"/>
      <c r="G114" s="1"/>
      <c r="H114" s="241"/>
      <c r="I114" s="241"/>
      <c r="J114" s="2"/>
      <c r="K114" s="2"/>
      <c r="L114" s="1"/>
      <c r="M114" s="1"/>
      <c r="N114" s="1"/>
      <c r="O114" s="5"/>
      <c r="P114" s="44"/>
      <c r="Q114" s="44"/>
      <c r="R114" s="44"/>
      <c r="S114" s="44"/>
      <c r="T114" s="44"/>
      <c r="U114" s="44"/>
      <c r="V114" s="29"/>
      <c r="W114" s="44"/>
      <c r="X114" s="44"/>
      <c r="Y114" s="44"/>
      <c r="Z114" s="44"/>
      <c r="AA114" s="44"/>
      <c r="AB114" s="44"/>
      <c r="AC114" s="5"/>
      <c r="AH114" s="7"/>
    </row>
    <row r="115" spans="1:34" ht="15.75" customHeight="1">
      <c r="A115" s="1"/>
      <c r="B115" s="1"/>
      <c r="C115" s="1"/>
      <c r="D115" s="1"/>
      <c r="E115" s="1"/>
      <c r="F115" s="1"/>
      <c r="G115" s="1"/>
      <c r="H115" s="241"/>
      <c r="I115" s="241"/>
      <c r="J115" s="2"/>
      <c r="K115" s="2"/>
      <c r="L115" s="1"/>
      <c r="M115" s="1"/>
      <c r="N115" s="1"/>
      <c r="O115" s="5"/>
      <c r="P115" s="44"/>
      <c r="Q115" s="44"/>
      <c r="R115" s="44"/>
      <c r="S115" s="44"/>
      <c r="T115" s="44"/>
      <c r="U115" s="44"/>
      <c r="V115" s="29"/>
      <c r="W115" s="44"/>
      <c r="X115" s="44"/>
      <c r="Y115" s="44"/>
      <c r="Z115" s="44"/>
      <c r="AA115" s="44"/>
      <c r="AB115" s="44"/>
      <c r="AC115" s="5"/>
      <c r="AH115" s="7"/>
    </row>
    <row r="116" spans="1:34" ht="15.75" customHeight="1">
      <c r="A116" s="1"/>
      <c r="B116" s="1"/>
      <c r="C116" s="1"/>
      <c r="D116" s="1"/>
      <c r="E116" s="1"/>
      <c r="F116" s="1"/>
      <c r="G116" s="1"/>
      <c r="H116" s="241"/>
      <c r="I116" s="241"/>
      <c r="J116" s="2"/>
      <c r="K116" s="2"/>
      <c r="L116" s="1"/>
      <c r="M116" s="1"/>
      <c r="N116" s="1"/>
      <c r="O116" s="5"/>
      <c r="P116" s="44"/>
      <c r="Q116" s="44"/>
      <c r="R116" s="44"/>
      <c r="S116" s="44"/>
      <c r="T116" s="44"/>
      <c r="U116" s="44"/>
      <c r="V116" s="29"/>
      <c r="W116" s="44"/>
      <c r="X116" s="44"/>
      <c r="Y116" s="44"/>
      <c r="Z116" s="44"/>
      <c r="AA116" s="44"/>
      <c r="AB116" s="44"/>
      <c r="AC116" s="5"/>
      <c r="AH116" s="7"/>
    </row>
    <row r="117" spans="1:34" ht="15.75" customHeight="1">
      <c r="A117" s="1"/>
      <c r="B117" s="1"/>
      <c r="C117" s="1"/>
      <c r="D117" s="1"/>
      <c r="E117" s="1"/>
      <c r="F117" s="1"/>
      <c r="G117" s="1"/>
      <c r="H117" s="241"/>
      <c r="I117" s="241"/>
      <c r="J117" s="2"/>
      <c r="K117" s="2"/>
      <c r="L117" s="1"/>
      <c r="M117" s="1"/>
      <c r="N117" s="1"/>
      <c r="O117" s="5"/>
      <c r="P117" s="44"/>
      <c r="Q117" s="44"/>
      <c r="R117" s="44"/>
      <c r="S117" s="44"/>
      <c r="T117" s="44"/>
      <c r="U117" s="44"/>
      <c r="V117" s="29"/>
      <c r="W117" s="44"/>
      <c r="X117" s="44"/>
      <c r="Y117" s="44"/>
      <c r="Z117" s="44"/>
      <c r="AA117" s="44"/>
      <c r="AB117" s="44"/>
      <c r="AC117" s="5"/>
      <c r="AH117" s="7"/>
    </row>
    <row r="118" spans="1:34" ht="15.75" customHeight="1">
      <c r="A118" s="1"/>
      <c r="B118" s="1"/>
      <c r="C118" s="1"/>
      <c r="D118" s="1"/>
      <c r="E118" s="1"/>
      <c r="F118" s="1"/>
      <c r="G118" s="1"/>
      <c r="H118" s="241"/>
      <c r="I118" s="241"/>
      <c r="J118" s="2"/>
      <c r="K118" s="2"/>
      <c r="L118" s="1"/>
      <c r="M118" s="1"/>
      <c r="N118" s="1"/>
      <c r="O118" s="5"/>
      <c r="P118" s="44"/>
      <c r="Q118" s="44"/>
      <c r="R118" s="44"/>
      <c r="S118" s="44"/>
      <c r="T118" s="44"/>
      <c r="U118" s="44"/>
      <c r="V118" s="29"/>
      <c r="W118" s="44"/>
      <c r="X118" s="44"/>
      <c r="Y118" s="44"/>
      <c r="Z118" s="44"/>
      <c r="AA118" s="44"/>
      <c r="AB118" s="44"/>
      <c r="AC118" s="5"/>
      <c r="AH118" s="7"/>
    </row>
    <row r="119" spans="1:34" ht="15.75" customHeight="1">
      <c r="A119" s="1"/>
      <c r="B119" s="1"/>
      <c r="C119" s="1"/>
      <c r="D119" s="1"/>
      <c r="E119" s="1"/>
      <c r="F119" s="1"/>
      <c r="G119" s="1"/>
      <c r="H119" s="241"/>
      <c r="I119" s="241"/>
      <c r="J119" s="2"/>
      <c r="K119" s="2"/>
      <c r="L119" s="1"/>
      <c r="M119" s="1"/>
      <c r="N119" s="1"/>
      <c r="O119" s="5"/>
      <c r="P119" s="44"/>
      <c r="Q119" s="44"/>
      <c r="R119" s="44"/>
      <c r="S119" s="44"/>
      <c r="T119" s="44"/>
      <c r="U119" s="44"/>
      <c r="V119" s="29"/>
      <c r="W119" s="44"/>
      <c r="X119" s="44"/>
      <c r="Y119" s="44"/>
      <c r="Z119" s="44"/>
      <c r="AA119" s="44"/>
      <c r="AB119" s="44"/>
      <c r="AC119" s="5"/>
      <c r="AH119" s="7"/>
    </row>
    <row r="120" spans="1:34" ht="15.75" customHeight="1">
      <c r="A120" s="1"/>
      <c r="B120" s="1"/>
      <c r="C120" s="1"/>
      <c r="D120" s="1"/>
      <c r="E120" s="1"/>
      <c r="F120" s="1"/>
      <c r="G120" s="1"/>
      <c r="H120" s="241"/>
      <c r="I120" s="241"/>
      <c r="J120" s="2"/>
      <c r="K120" s="2"/>
      <c r="L120" s="1"/>
      <c r="M120" s="1"/>
      <c r="N120" s="1"/>
      <c r="O120" s="5"/>
      <c r="P120" s="44"/>
      <c r="Q120" s="44"/>
      <c r="R120" s="44"/>
      <c r="S120" s="44"/>
      <c r="T120" s="44"/>
      <c r="U120" s="44"/>
      <c r="V120" s="29"/>
      <c r="W120" s="44"/>
      <c r="X120" s="44"/>
      <c r="Y120" s="44"/>
      <c r="Z120" s="44"/>
      <c r="AA120" s="44"/>
      <c r="AB120" s="44"/>
      <c r="AC120" s="5"/>
      <c r="AH120" s="7"/>
    </row>
    <row r="121" spans="1:34" ht="15.75" customHeight="1">
      <c r="A121" s="1"/>
      <c r="B121" s="1"/>
      <c r="C121" s="1"/>
      <c r="D121" s="1"/>
      <c r="E121" s="1"/>
      <c r="F121" s="1"/>
      <c r="G121" s="1"/>
      <c r="H121" s="241"/>
      <c r="I121" s="241"/>
      <c r="J121" s="2"/>
      <c r="K121" s="2"/>
      <c r="L121" s="1"/>
      <c r="M121" s="1"/>
      <c r="N121" s="1"/>
      <c r="O121" s="5"/>
      <c r="P121" s="44"/>
      <c r="Q121" s="44"/>
      <c r="R121" s="44"/>
      <c r="S121" s="44"/>
      <c r="T121" s="44"/>
      <c r="U121" s="44"/>
      <c r="V121" s="29"/>
      <c r="W121" s="44"/>
      <c r="X121" s="44"/>
      <c r="Y121" s="44"/>
      <c r="Z121" s="44"/>
      <c r="AA121" s="44"/>
      <c r="AB121" s="44"/>
      <c r="AC121" s="5"/>
      <c r="AH121" s="7"/>
    </row>
    <row r="122" spans="1:34" ht="15.75" customHeight="1">
      <c r="A122" s="1"/>
      <c r="B122" s="1"/>
      <c r="C122" s="1"/>
      <c r="D122" s="1"/>
      <c r="E122" s="1"/>
      <c r="F122" s="1"/>
      <c r="G122" s="1"/>
      <c r="H122" s="241"/>
      <c r="I122" s="241"/>
      <c r="J122" s="2"/>
      <c r="K122" s="2"/>
      <c r="L122" s="1"/>
      <c r="M122" s="1"/>
      <c r="N122" s="1"/>
      <c r="O122" s="5"/>
      <c r="P122" s="44"/>
      <c r="Q122" s="44"/>
      <c r="R122" s="44"/>
      <c r="S122" s="44"/>
      <c r="T122" s="44"/>
      <c r="U122" s="44"/>
      <c r="V122" s="29"/>
      <c r="W122" s="44"/>
      <c r="X122" s="44"/>
      <c r="Y122" s="44"/>
      <c r="Z122" s="44"/>
      <c r="AA122" s="44"/>
      <c r="AB122" s="44"/>
      <c r="AC122" s="5"/>
      <c r="AH122" s="7"/>
    </row>
    <row r="123" spans="1:34" ht="15.75" customHeight="1">
      <c r="A123" s="1"/>
      <c r="B123" s="1"/>
      <c r="C123" s="1"/>
      <c r="D123" s="1"/>
      <c r="E123" s="1"/>
      <c r="F123" s="1"/>
      <c r="G123" s="1"/>
      <c r="H123" s="241"/>
      <c r="I123" s="241"/>
      <c r="J123" s="2"/>
      <c r="K123" s="2"/>
      <c r="L123" s="1"/>
      <c r="M123" s="1"/>
      <c r="N123" s="1"/>
      <c r="O123" s="5"/>
      <c r="P123" s="44"/>
      <c r="Q123" s="44"/>
      <c r="R123" s="44"/>
      <c r="S123" s="44"/>
      <c r="T123" s="44"/>
      <c r="U123" s="44"/>
      <c r="V123" s="29"/>
      <c r="W123" s="44"/>
      <c r="X123" s="44"/>
      <c r="Y123" s="44"/>
      <c r="Z123" s="44"/>
      <c r="AA123" s="44"/>
      <c r="AB123" s="44"/>
      <c r="AC123" s="5"/>
      <c r="AH123" s="7"/>
    </row>
    <row r="124" spans="1:34" ht="15.75" customHeight="1">
      <c r="A124" s="1"/>
      <c r="B124" s="1"/>
      <c r="C124" s="1"/>
      <c r="D124" s="1"/>
      <c r="E124" s="1"/>
      <c r="F124" s="1"/>
      <c r="G124" s="1"/>
      <c r="H124" s="241"/>
      <c r="I124" s="241"/>
      <c r="J124" s="2"/>
      <c r="K124" s="2"/>
      <c r="L124" s="1"/>
      <c r="M124" s="1"/>
      <c r="N124" s="1"/>
      <c r="O124" s="5"/>
      <c r="P124" s="44"/>
      <c r="Q124" s="44"/>
      <c r="R124" s="44"/>
      <c r="S124" s="44"/>
      <c r="T124" s="44"/>
      <c r="U124" s="44"/>
      <c r="V124" s="29"/>
      <c r="W124" s="44"/>
      <c r="X124" s="44"/>
      <c r="Y124" s="44"/>
      <c r="Z124" s="44"/>
      <c r="AA124" s="44"/>
      <c r="AB124" s="44"/>
      <c r="AC124" s="5"/>
      <c r="AH124" s="7"/>
    </row>
    <row r="125" spans="1:34" ht="15.75" customHeight="1">
      <c r="A125" s="1"/>
      <c r="B125" s="1"/>
      <c r="C125" s="1"/>
      <c r="D125" s="1"/>
      <c r="E125" s="1"/>
      <c r="F125" s="1"/>
      <c r="G125" s="1"/>
      <c r="H125" s="241"/>
      <c r="I125" s="241"/>
      <c r="J125" s="2"/>
      <c r="K125" s="2"/>
      <c r="L125" s="1"/>
      <c r="M125" s="1"/>
      <c r="N125" s="1"/>
      <c r="O125" s="5"/>
      <c r="P125" s="44"/>
      <c r="Q125" s="44"/>
      <c r="R125" s="44"/>
      <c r="S125" s="44"/>
      <c r="T125" s="44"/>
      <c r="U125" s="44"/>
      <c r="V125" s="29"/>
      <c r="W125" s="44"/>
      <c r="X125" s="44"/>
      <c r="Y125" s="44"/>
      <c r="Z125" s="44"/>
      <c r="AA125" s="44"/>
      <c r="AB125" s="44"/>
      <c r="AC125" s="5"/>
      <c r="AH125" s="7"/>
    </row>
    <row r="126" spans="1:34" ht="15.75" customHeight="1">
      <c r="A126" s="1"/>
      <c r="B126" s="1"/>
      <c r="C126" s="1"/>
      <c r="D126" s="1"/>
      <c r="E126" s="1"/>
      <c r="F126" s="1"/>
      <c r="G126" s="1"/>
      <c r="H126" s="241"/>
      <c r="I126" s="241"/>
      <c r="J126" s="2"/>
      <c r="K126" s="2"/>
      <c r="L126" s="1"/>
      <c r="M126" s="1"/>
      <c r="N126" s="1"/>
      <c r="O126" s="5"/>
      <c r="P126" s="45"/>
      <c r="Q126" s="46"/>
      <c r="R126" s="45"/>
      <c r="S126" s="47"/>
      <c r="T126" s="45"/>
      <c r="U126" s="47"/>
      <c r="V126" s="29"/>
      <c r="W126" s="48"/>
      <c r="X126" s="49"/>
      <c r="Y126" s="45"/>
      <c r="Z126" s="47"/>
      <c r="AA126" s="45"/>
      <c r="AB126" s="47"/>
      <c r="AC126" s="5"/>
      <c r="AH126" s="7"/>
    </row>
    <row r="127" spans="1:34" ht="15.75" customHeight="1">
      <c r="A127" s="1"/>
      <c r="B127" s="1"/>
      <c r="C127" s="1"/>
      <c r="D127" s="326" t="s">
        <v>57</v>
      </c>
      <c r="E127" s="326"/>
      <c r="F127" s="326"/>
      <c r="G127" s="326"/>
      <c r="H127" s="327"/>
      <c r="I127" s="327"/>
      <c r="J127" s="2"/>
      <c r="K127" s="2"/>
      <c r="L127" s="1"/>
      <c r="M127" s="1"/>
      <c r="N127" s="1"/>
      <c r="O127" s="5"/>
      <c r="P127" s="45"/>
      <c r="Q127" s="46"/>
      <c r="R127" s="45"/>
      <c r="S127" s="47"/>
      <c r="T127" s="45"/>
      <c r="U127" s="47"/>
      <c r="V127" s="29"/>
      <c r="W127" s="48"/>
      <c r="X127" s="49"/>
      <c r="Y127" s="45"/>
      <c r="Z127" s="47"/>
      <c r="AA127" s="45"/>
      <c r="AB127" s="47"/>
      <c r="AC127" s="5"/>
      <c r="AH127" s="7"/>
    </row>
    <row r="128" spans="1:34" ht="15.75" customHeight="1">
      <c r="A128" s="1"/>
      <c r="B128" s="1"/>
      <c r="C128" s="1"/>
      <c r="D128" s="1"/>
      <c r="E128" s="1"/>
      <c r="F128" s="1"/>
      <c r="G128" s="1"/>
      <c r="H128" s="241"/>
      <c r="I128" s="241"/>
      <c r="J128" s="2"/>
      <c r="K128" s="2"/>
      <c r="L128" s="1"/>
      <c r="M128" s="1"/>
      <c r="N128" s="1"/>
      <c r="O128" s="5"/>
      <c r="P128" s="45"/>
      <c r="Q128" s="46"/>
      <c r="R128" s="45"/>
      <c r="S128" s="47"/>
      <c r="T128" s="45"/>
      <c r="U128" s="47"/>
      <c r="V128" s="29"/>
      <c r="W128" s="48"/>
      <c r="X128" s="49"/>
      <c r="Y128" s="45"/>
      <c r="Z128" s="47"/>
      <c r="AA128" s="45"/>
      <c r="AB128" s="47"/>
      <c r="AC128" s="5"/>
      <c r="AH128" s="7"/>
    </row>
    <row r="129" spans="1:34" ht="15.75" customHeight="1">
      <c r="A129" s="1"/>
      <c r="B129" s="323" t="s">
        <v>58</v>
      </c>
      <c r="C129" s="329" t="s">
        <v>59</v>
      </c>
      <c r="D129" s="323" t="s">
        <v>60</v>
      </c>
      <c r="E129" s="323" t="s">
        <v>61</v>
      </c>
      <c r="F129" s="323" t="s">
        <v>62</v>
      </c>
      <c r="G129" s="323" t="s">
        <v>63</v>
      </c>
      <c r="H129" s="328" t="s">
        <v>64</v>
      </c>
      <c r="I129" s="328" t="s">
        <v>65</v>
      </c>
      <c r="J129" s="323" t="s">
        <v>66</v>
      </c>
      <c r="K129" s="2"/>
      <c r="L129" s="1"/>
      <c r="M129" s="1"/>
      <c r="N129" s="1"/>
      <c r="O129" s="5"/>
      <c r="P129" s="318" t="s">
        <v>5</v>
      </c>
      <c r="Q129" s="318" t="s">
        <v>41</v>
      </c>
      <c r="R129" s="321" t="s">
        <v>42</v>
      </c>
      <c r="S129" s="322"/>
      <c r="T129" s="321" t="s">
        <v>43</v>
      </c>
      <c r="U129" s="322"/>
      <c r="V129" s="29"/>
      <c r="W129" s="318" t="s">
        <v>5</v>
      </c>
      <c r="X129" s="318" t="s">
        <v>41</v>
      </c>
      <c r="Y129" s="321" t="s">
        <v>42</v>
      </c>
      <c r="Z129" s="322"/>
      <c r="AA129" s="321" t="s">
        <v>43</v>
      </c>
      <c r="AB129" s="322"/>
      <c r="AC129" s="5"/>
      <c r="AH129" s="7"/>
    </row>
    <row r="130" spans="1:34" ht="15.75" customHeight="1">
      <c r="A130" s="1"/>
      <c r="B130" s="323"/>
      <c r="C130" s="330"/>
      <c r="D130" s="323"/>
      <c r="E130" s="323"/>
      <c r="F130" s="323"/>
      <c r="G130" s="323"/>
      <c r="H130" s="328"/>
      <c r="I130" s="328"/>
      <c r="J130" s="323"/>
      <c r="K130" s="2"/>
      <c r="L130" s="1"/>
      <c r="M130" s="1"/>
      <c r="N130" s="1"/>
      <c r="O130" s="5"/>
      <c r="P130" s="319"/>
      <c r="Q130" s="319"/>
      <c r="R130" s="318" t="s">
        <v>44</v>
      </c>
      <c r="S130" s="318" t="s">
        <v>45</v>
      </c>
      <c r="T130" s="318" t="s">
        <v>67</v>
      </c>
      <c r="U130" s="318" t="s">
        <v>45</v>
      </c>
      <c r="V130" s="29"/>
      <c r="W130" s="319"/>
      <c r="X130" s="319"/>
      <c r="Y130" s="318" t="s">
        <v>44</v>
      </c>
      <c r="Z130" s="318" t="s">
        <v>45</v>
      </c>
      <c r="AA130" s="318" t="s">
        <v>44</v>
      </c>
      <c r="AB130" s="318" t="s">
        <v>45</v>
      </c>
      <c r="AC130" s="5"/>
      <c r="AH130" s="7"/>
    </row>
    <row r="131" spans="1:34" ht="15.75" customHeight="1">
      <c r="A131" s="1"/>
      <c r="B131" s="323"/>
      <c r="C131" s="330"/>
      <c r="D131" s="323"/>
      <c r="E131" s="323"/>
      <c r="F131" s="323"/>
      <c r="G131" s="323"/>
      <c r="H131" s="328"/>
      <c r="I131" s="328"/>
      <c r="J131" s="323"/>
      <c r="K131" s="2"/>
      <c r="L131" s="1"/>
      <c r="M131" s="1"/>
      <c r="N131" s="1"/>
      <c r="O131" s="5"/>
      <c r="P131" s="319"/>
      <c r="Q131" s="319"/>
      <c r="R131" s="319"/>
      <c r="S131" s="319"/>
      <c r="T131" s="319"/>
      <c r="U131" s="319"/>
      <c r="V131" s="29"/>
      <c r="W131" s="319"/>
      <c r="X131" s="319"/>
      <c r="Y131" s="319"/>
      <c r="Z131" s="319"/>
      <c r="AA131" s="319"/>
      <c r="AB131" s="319"/>
      <c r="AC131" s="5"/>
    </row>
    <row r="132" spans="1:34" ht="15.75" customHeight="1">
      <c r="A132" s="1"/>
      <c r="B132" s="323"/>
      <c r="C132" s="330"/>
      <c r="D132" s="323"/>
      <c r="E132" s="323"/>
      <c r="F132" s="323"/>
      <c r="G132" s="323"/>
      <c r="H132" s="328"/>
      <c r="I132" s="328"/>
      <c r="J132" s="323"/>
      <c r="K132" s="2"/>
      <c r="L132" s="1"/>
      <c r="M132" s="1"/>
      <c r="N132" s="1"/>
      <c r="O132" s="5"/>
      <c r="P132" s="319"/>
      <c r="Q132" s="319"/>
      <c r="R132" s="319"/>
      <c r="S132" s="319"/>
      <c r="T132" s="319"/>
      <c r="U132" s="319"/>
      <c r="V132" s="29"/>
      <c r="W132" s="319"/>
      <c r="X132" s="319"/>
      <c r="Y132" s="319"/>
      <c r="Z132" s="319"/>
      <c r="AA132" s="319"/>
      <c r="AB132" s="319"/>
      <c r="AC132" s="5"/>
    </row>
    <row r="133" spans="1:34" ht="15.75" customHeight="1">
      <c r="A133" s="1"/>
      <c r="B133" s="323"/>
      <c r="C133" s="330"/>
      <c r="D133" s="323"/>
      <c r="E133" s="323"/>
      <c r="F133" s="323"/>
      <c r="G133" s="323"/>
      <c r="H133" s="328"/>
      <c r="I133" s="328"/>
      <c r="J133" s="323"/>
      <c r="K133" s="2"/>
      <c r="L133" s="1"/>
      <c r="M133" s="1"/>
      <c r="N133" s="1"/>
      <c r="O133" s="5"/>
      <c r="P133" s="319"/>
      <c r="Q133" s="319"/>
      <c r="R133" s="319"/>
      <c r="S133" s="319"/>
      <c r="T133" s="319"/>
      <c r="U133" s="319"/>
      <c r="V133" s="29"/>
      <c r="W133" s="319"/>
      <c r="X133" s="319"/>
      <c r="Y133" s="319"/>
      <c r="Z133" s="319"/>
      <c r="AA133" s="319"/>
      <c r="AB133" s="319"/>
      <c r="AC133" s="5"/>
    </row>
    <row r="134" spans="1:34" ht="15.75" customHeight="1">
      <c r="A134" s="1"/>
      <c r="B134" s="323"/>
      <c r="C134" s="330"/>
      <c r="D134" s="323"/>
      <c r="E134" s="323"/>
      <c r="F134" s="323"/>
      <c r="G134" s="323"/>
      <c r="H134" s="328"/>
      <c r="I134" s="328"/>
      <c r="J134" s="323"/>
      <c r="K134" s="2"/>
      <c r="L134" s="1"/>
      <c r="M134" s="1"/>
      <c r="N134" s="1"/>
      <c r="O134" s="5"/>
      <c r="P134" s="320"/>
      <c r="Q134" s="320"/>
      <c r="R134" s="320"/>
      <c r="S134" s="320"/>
      <c r="T134" s="320"/>
      <c r="U134" s="320"/>
      <c r="V134" s="29"/>
      <c r="W134" s="320"/>
      <c r="X134" s="320"/>
      <c r="Y134" s="320"/>
      <c r="Z134" s="320"/>
      <c r="AA134" s="320"/>
      <c r="AB134" s="320"/>
      <c r="AC134" s="5"/>
    </row>
    <row r="135" spans="1:34" ht="15.75" customHeight="1">
      <c r="A135" s="50"/>
      <c r="B135" s="323"/>
      <c r="C135" s="330"/>
      <c r="D135" s="323"/>
      <c r="E135" s="323"/>
      <c r="F135" s="323"/>
      <c r="G135" s="323"/>
      <c r="H135" s="328"/>
      <c r="I135" s="328"/>
      <c r="J135" s="323"/>
      <c r="K135" s="2"/>
      <c r="L135" s="1"/>
      <c r="M135" s="1"/>
      <c r="N135" s="1"/>
      <c r="O135" s="5"/>
      <c r="P135" s="20">
        <v>3</v>
      </c>
      <c r="Q135" s="35">
        <v>0.125</v>
      </c>
      <c r="R135" s="20">
        <v>0</v>
      </c>
      <c r="S135" s="20" t="s">
        <v>47</v>
      </c>
      <c r="T135" s="20">
        <v>0</v>
      </c>
      <c r="U135" s="20" t="s">
        <v>47</v>
      </c>
      <c r="V135" s="33">
        <f>R135+R136</f>
        <v>0</v>
      </c>
      <c r="W135" s="36">
        <v>4</v>
      </c>
      <c r="X135" s="35">
        <v>0.125</v>
      </c>
      <c r="Y135" s="20">
        <v>0</v>
      </c>
      <c r="Z135" s="20" t="s">
        <v>47</v>
      </c>
      <c r="AA135" s="20">
        <v>0</v>
      </c>
      <c r="AB135" s="20" t="s">
        <v>47</v>
      </c>
      <c r="AC135" s="33">
        <f>Y135+Y136</f>
        <v>0</v>
      </c>
    </row>
    <row r="136" spans="1:34" ht="15.75" customHeight="1">
      <c r="A136" s="50"/>
      <c r="B136" s="323"/>
      <c r="C136" s="331"/>
      <c r="D136" s="323"/>
      <c r="E136" s="323"/>
      <c r="F136" s="323"/>
      <c r="G136" s="323"/>
      <c r="H136" s="328"/>
      <c r="I136" s="328"/>
      <c r="J136" s="323"/>
      <c r="K136" s="2"/>
      <c r="L136" s="1" t="s">
        <v>68</v>
      </c>
      <c r="M136" s="1" t="s">
        <v>17</v>
      </c>
      <c r="N136" s="1" t="s">
        <v>19</v>
      </c>
      <c r="O136" s="24"/>
      <c r="P136" s="20">
        <v>3</v>
      </c>
      <c r="Q136" s="35">
        <v>0.14583333333333301</v>
      </c>
      <c r="R136" s="20">
        <v>0</v>
      </c>
      <c r="S136" s="20" t="s">
        <v>47</v>
      </c>
      <c r="T136" s="20">
        <v>0</v>
      </c>
      <c r="U136" s="20" t="s">
        <v>47</v>
      </c>
      <c r="V136" s="33">
        <f t="shared" ref="V136:V181" si="2">R136+R137</f>
        <v>0</v>
      </c>
      <c r="W136" s="36">
        <v>4</v>
      </c>
      <c r="X136" s="35">
        <v>0.14583333333333301</v>
      </c>
      <c r="Y136" s="20">
        <v>0</v>
      </c>
      <c r="Z136" s="20" t="s">
        <v>47</v>
      </c>
      <c r="AA136" s="20">
        <v>0</v>
      </c>
      <c r="AB136" s="20" t="s">
        <v>47</v>
      </c>
      <c r="AC136" s="33">
        <f t="shared" ref="AC136:AC181" si="3">Y136+Y137</f>
        <v>0</v>
      </c>
      <c r="AH136" s="15"/>
    </row>
    <row r="137" spans="1:34" ht="15.75" customHeight="1">
      <c r="A137" s="50" t="s">
        <v>69</v>
      </c>
      <c r="B137" s="51">
        <v>1</v>
      </c>
      <c r="C137" s="52" t="s">
        <v>70</v>
      </c>
      <c r="D137" s="53" t="s">
        <v>71</v>
      </c>
      <c r="E137" s="54">
        <v>55.715656154770599</v>
      </c>
      <c r="F137" s="54">
        <v>37.817521305853603</v>
      </c>
      <c r="G137" s="51">
        <v>0</v>
      </c>
      <c r="H137" s="55">
        <v>0</v>
      </c>
      <c r="I137" s="56"/>
      <c r="J137" s="51">
        <v>1</v>
      </c>
      <c r="K137" s="2"/>
      <c r="L137" s="17">
        <v>1</v>
      </c>
      <c r="M137" s="57">
        <v>999</v>
      </c>
      <c r="N137" s="17">
        <v>0</v>
      </c>
      <c r="O137" s="24"/>
      <c r="P137" s="20">
        <v>3</v>
      </c>
      <c r="Q137" s="35">
        <v>0.16666666666666699</v>
      </c>
      <c r="R137" s="20">
        <v>0</v>
      </c>
      <c r="S137" s="20" t="s">
        <v>47</v>
      </c>
      <c r="T137" s="20">
        <v>0</v>
      </c>
      <c r="U137" s="20" t="s">
        <v>47</v>
      </c>
      <c r="V137" s="33">
        <f t="shared" si="2"/>
        <v>0</v>
      </c>
      <c r="W137" s="36">
        <v>4</v>
      </c>
      <c r="X137" s="35">
        <v>0.16666666666666699</v>
      </c>
      <c r="Y137" s="20">
        <v>0</v>
      </c>
      <c r="Z137" s="20" t="s">
        <v>47</v>
      </c>
      <c r="AA137" s="20">
        <v>0</v>
      </c>
      <c r="AB137" s="20" t="s">
        <v>47</v>
      </c>
      <c r="AC137" s="33">
        <f t="shared" si="3"/>
        <v>0</v>
      </c>
      <c r="AH137" s="15"/>
    </row>
    <row r="138" spans="1:34" ht="15.75" customHeight="1">
      <c r="A138" s="50">
        <v>4734</v>
      </c>
      <c r="B138" s="51">
        <v>2</v>
      </c>
      <c r="C138" s="52" t="s">
        <v>72</v>
      </c>
      <c r="D138" s="53" t="s">
        <v>73</v>
      </c>
      <c r="E138" s="54">
        <v>55.709410752838799</v>
      </c>
      <c r="F138" s="54">
        <v>37.8269454324629</v>
      </c>
      <c r="G138" s="51">
        <v>0</v>
      </c>
      <c r="H138" s="58">
        <f>IF(C138=" ","",IF(C137="Разворот",0,H137+I138))</f>
        <v>1.3</v>
      </c>
      <c r="I138" s="59">
        <v>1.3</v>
      </c>
      <c r="J138" s="51">
        <v>2</v>
      </c>
      <c r="K138" s="2"/>
      <c r="L138" s="17">
        <v>2</v>
      </c>
      <c r="M138" s="57">
        <v>0</v>
      </c>
      <c r="N138" s="57">
        <v>0</v>
      </c>
      <c r="O138" s="24"/>
      <c r="P138" s="20">
        <v>3</v>
      </c>
      <c r="Q138" s="35">
        <v>0.1875</v>
      </c>
      <c r="R138" s="20">
        <v>0</v>
      </c>
      <c r="S138" s="20" t="s">
        <v>47</v>
      </c>
      <c r="T138" s="20">
        <v>0</v>
      </c>
      <c r="U138" s="20" t="s">
        <v>47</v>
      </c>
      <c r="V138" s="33">
        <f t="shared" si="2"/>
        <v>0</v>
      </c>
      <c r="W138" s="36">
        <v>4</v>
      </c>
      <c r="X138" s="35">
        <v>0.1875</v>
      </c>
      <c r="Y138" s="20">
        <v>0</v>
      </c>
      <c r="Z138" s="20" t="s">
        <v>47</v>
      </c>
      <c r="AA138" s="20">
        <v>0</v>
      </c>
      <c r="AB138" s="20" t="s">
        <v>47</v>
      </c>
      <c r="AC138" s="33">
        <f t="shared" si="3"/>
        <v>0</v>
      </c>
      <c r="AH138" s="60"/>
    </row>
    <row r="139" spans="1:34" ht="15.75" customHeight="1">
      <c r="A139" s="50" t="s">
        <v>74</v>
      </c>
      <c r="B139" s="51">
        <v>3</v>
      </c>
      <c r="C139" s="52" t="s">
        <v>75</v>
      </c>
      <c r="D139" s="53" t="s">
        <v>76</v>
      </c>
      <c r="E139" s="54">
        <v>55.684291257682901</v>
      </c>
      <c r="F139" s="54">
        <v>37.831187582036797</v>
      </c>
      <c r="G139" s="51">
        <v>0</v>
      </c>
      <c r="H139" s="58">
        <f t="shared" ref="H139:H148" si="4">IF(C139=" ","",IF(C138="Разворот",0,H138+I139))</f>
        <v>4.4000000000000004</v>
      </c>
      <c r="I139" s="56">
        <v>3.1</v>
      </c>
      <c r="J139" s="51">
        <v>3</v>
      </c>
      <c r="K139" s="2"/>
      <c r="L139" s="17">
        <v>3</v>
      </c>
      <c r="M139" s="57">
        <v>0</v>
      </c>
      <c r="N139" s="57">
        <v>0</v>
      </c>
      <c r="O139" s="24"/>
      <c r="P139" s="20">
        <v>3</v>
      </c>
      <c r="Q139" s="35">
        <v>0.20833333333333334</v>
      </c>
      <c r="R139" s="20">
        <v>0</v>
      </c>
      <c r="S139" s="20" t="s">
        <v>47</v>
      </c>
      <c r="T139" s="20">
        <v>0</v>
      </c>
      <c r="U139" s="20" t="s">
        <v>47</v>
      </c>
      <c r="V139" s="33">
        <f t="shared" si="2"/>
        <v>0</v>
      </c>
      <c r="W139" s="36">
        <v>4</v>
      </c>
      <c r="X139" s="35">
        <v>0.20833333333333334</v>
      </c>
      <c r="Y139" s="20">
        <v>0</v>
      </c>
      <c r="Z139" s="20" t="s">
        <v>47</v>
      </c>
      <c r="AA139" s="20">
        <v>0</v>
      </c>
      <c r="AB139" s="20" t="s">
        <v>47</v>
      </c>
      <c r="AC139" s="33">
        <f t="shared" si="3"/>
        <v>0</v>
      </c>
      <c r="AH139" s="60"/>
    </row>
    <row r="140" spans="1:34" ht="15.75" customHeight="1">
      <c r="A140" s="50">
        <v>7802</v>
      </c>
      <c r="B140" s="51">
        <v>4</v>
      </c>
      <c r="C140" s="52" t="s">
        <v>77</v>
      </c>
      <c r="D140" s="53" t="s">
        <v>76</v>
      </c>
      <c r="E140" s="54">
        <v>55.658933250200697</v>
      </c>
      <c r="F140" s="54">
        <v>37.8391918049049</v>
      </c>
      <c r="G140" s="51">
        <v>0</v>
      </c>
      <c r="H140" s="58">
        <f t="shared" si="4"/>
        <v>7.3000000000000007</v>
      </c>
      <c r="I140" s="56">
        <v>2.9</v>
      </c>
      <c r="J140" s="51">
        <v>4</v>
      </c>
      <c r="K140" s="2"/>
      <c r="L140" s="17">
        <v>4</v>
      </c>
      <c r="M140" s="57">
        <v>0</v>
      </c>
      <c r="N140" s="57">
        <v>0</v>
      </c>
      <c r="O140" s="24"/>
      <c r="P140" s="20">
        <v>3</v>
      </c>
      <c r="Q140" s="35">
        <v>0.22916666666666666</v>
      </c>
      <c r="R140" s="20">
        <v>0</v>
      </c>
      <c r="S140" s="20" t="s">
        <v>47</v>
      </c>
      <c r="T140" s="20">
        <v>0</v>
      </c>
      <c r="U140" s="20" t="s">
        <v>47</v>
      </c>
      <c r="V140" s="33">
        <f t="shared" si="2"/>
        <v>0</v>
      </c>
      <c r="W140" s="36">
        <v>4</v>
      </c>
      <c r="X140" s="35">
        <v>0.22916666666666666</v>
      </c>
      <c r="Y140" s="20">
        <v>0</v>
      </c>
      <c r="Z140" s="20" t="s">
        <v>47</v>
      </c>
      <c r="AA140" s="20">
        <v>0</v>
      </c>
      <c r="AB140" s="20" t="s">
        <v>47</v>
      </c>
      <c r="AC140" s="33">
        <f t="shared" si="3"/>
        <v>0</v>
      </c>
      <c r="AH140" s="60"/>
    </row>
    <row r="141" spans="1:34" ht="15.75" customHeight="1">
      <c r="A141" s="50" t="s">
        <v>74</v>
      </c>
      <c r="B141" s="51">
        <v>5</v>
      </c>
      <c r="C141" s="52" t="s">
        <v>78</v>
      </c>
      <c r="D141" s="53" t="s">
        <v>76</v>
      </c>
      <c r="E141" s="54">
        <v>55.653536646410899</v>
      </c>
      <c r="F141" s="54">
        <v>37.834640411838997</v>
      </c>
      <c r="G141" s="51">
        <v>0</v>
      </c>
      <c r="H141" s="58">
        <f t="shared" si="4"/>
        <v>8.08</v>
      </c>
      <c r="I141" s="56">
        <v>0.78</v>
      </c>
      <c r="J141" s="51">
        <v>5</v>
      </c>
      <c r="K141" s="2"/>
      <c r="L141" s="17">
        <v>5</v>
      </c>
      <c r="M141" s="57">
        <v>0</v>
      </c>
      <c r="N141" s="57">
        <v>0</v>
      </c>
      <c r="O141" s="24"/>
      <c r="P141" s="20">
        <v>3</v>
      </c>
      <c r="Q141" s="35">
        <v>0.25</v>
      </c>
      <c r="R141" s="20">
        <v>0</v>
      </c>
      <c r="S141" s="20" t="s">
        <v>47</v>
      </c>
      <c r="T141" s="20">
        <v>0</v>
      </c>
      <c r="U141" s="20" t="s">
        <v>47</v>
      </c>
      <c r="V141" s="33">
        <f t="shared" si="2"/>
        <v>1</v>
      </c>
      <c r="W141" s="36">
        <v>4</v>
      </c>
      <c r="X141" s="35">
        <v>0.25</v>
      </c>
      <c r="Y141" s="20">
        <v>0</v>
      </c>
      <c r="Z141" s="20" t="s">
        <v>47</v>
      </c>
      <c r="AA141" s="20">
        <v>0</v>
      </c>
      <c r="AB141" s="20" t="s">
        <v>47</v>
      </c>
      <c r="AC141" s="33">
        <f t="shared" si="3"/>
        <v>1</v>
      </c>
      <c r="AH141" s="60"/>
    </row>
    <row r="142" spans="1:34" ht="15.75" customHeight="1">
      <c r="A142" s="50" t="s">
        <v>79</v>
      </c>
      <c r="B142" s="51"/>
      <c r="C142" s="52" t="s">
        <v>24</v>
      </c>
      <c r="D142" s="53"/>
      <c r="E142" s="54" t="s">
        <v>79</v>
      </c>
      <c r="F142" s="54" t="s">
        <v>79</v>
      </c>
      <c r="G142" s="51">
        <v>0</v>
      </c>
      <c r="H142" s="58">
        <f t="shared" si="4"/>
        <v>8.08</v>
      </c>
      <c r="I142" s="56">
        <v>0</v>
      </c>
      <c r="J142" s="51" t="s">
        <v>79</v>
      </c>
      <c r="K142" s="2"/>
      <c r="L142" s="17">
        <v>6</v>
      </c>
      <c r="M142" s="57">
        <v>0</v>
      </c>
      <c r="N142" s="57">
        <v>0</v>
      </c>
      <c r="O142" s="24"/>
      <c r="P142" s="20">
        <v>3</v>
      </c>
      <c r="Q142" s="35">
        <v>0.27083333333333331</v>
      </c>
      <c r="R142" s="20">
        <v>1</v>
      </c>
      <c r="S142" s="20" t="s">
        <v>51</v>
      </c>
      <c r="T142" s="20">
        <v>1</v>
      </c>
      <c r="U142" s="20" t="s">
        <v>51</v>
      </c>
      <c r="V142" s="33">
        <f t="shared" si="2"/>
        <v>2</v>
      </c>
      <c r="W142" s="36">
        <v>4</v>
      </c>
      <c r="X142" s="35">
        <v>0.27083333333333331</v>
      </c>
      <c r="Y142" s="20">
        <v>1</v>
      </c>
      <c r="Z142" s="20" t="s">
        <v>51</v>
      </c>
      <c r="AA142" s="20">
        <v>1</v>
      </c>
      <c r="AB142" s="20" t="s">
        <v>51</v>
      </c>
      <c r="AC142" s="33">
        <f t="shared" si="3"/>
        <v>2</v>
      </c>
      <c r="AH142" s="60"/>
    </row>
    <row r="143" spans="1:34" ht="15.75" customHeight="1">
      <c r="A143" s="50" t="s">
        <v>74</v>
      </c>
      <c r="B143" s="51">
        <v>6</v>
      </c>
      <c r="C143" s="52" t="s">
        <v>78</v>
      </c>
      <c r="D143" s="53" t="s">
        <v>76</v>
      </c>
      <c r="E143" s="54">
        <v>55.653536646410899</v>
      </c>
      <c r="F143" s="54">
        <v>37.834640411838997</v>
      </c>
      <c r="G143" s="51">
        <v>1</v>
      </c>
      <c r="H143" s="58">
        <f>IF(C143=" ","",IF(C142="Разворот",0,H142+I143))</f>
        <v>0</v>
      </c>
      <c r="I143" s="56">
        <v>0</v>
      </c>
      <c r="J143" s="51">
        <v>1</v>
      </c>
      <c r="K143" s="2"/>
      <c r="L143" s="17">
        <v>7</v>
      </c>
      <c r="M143" s="57">
        <v>0</v>
      </c>
      <c r="N143" s="57">
        <v>0</v>
      </c>
      <c r="O143" s="24"/>
      <c r="P143" s="20">
        <v>3</v>
      </c>
      <c r="Q143" s="35">
        <v>0.29166666666666669</v>
      </c>
      <c r="R143" s="20">
        <v>1</v>
      </c>
      <c r="S143" s="20" t="s">
        <v>53</v>
      </c>
      <c r="T143" s="20">
        <v>1</v>
      </c>
      <c r="U143" s="20" t="s">
        <v>53</v>
      </c>
      <c r="V143" s="33">
        <f t="shared" si="2"/>
        <v>3</v>
      </c>
      <c r="W143" s="36">
        <v>4</v>
      </c>
      <c r="X143" s="35">
        <v>0.29166666666666669</v>
      </c>
      <c r="Y143" s="20">
        <v>1</v>
      </c>
      <c r="Z143" s="20" t="s">
        <v>53</v>
      </c>
      <c r="AA143" s="20">
        <v>1</v>
      </c>
      <c r="AB143" s="20" t="s">
        <v>53</v>
      </c>
      <c r="AC143" s="33">
        <f t="shared" si="3"/>
        <v>3</v>
      </c>
      <c r="AH143" s="60"/>
    </row>
    <row r="144" spans="1:34" ht="15.75" customHeight="1">
      <c r="A144" s="50">
        <v>7804</v>
      </c>
      <c r="B144" s="51">
        <v>7</v>
      </c>
      <c r="C144" s="52" t="s">
        <v>77</v>
      </c>
      <c r="D144" s="53" t="s">
        <v>76</v>
      </c>
      <c r="E144" s="54">
        <v>55.658881585114898</v>
      </c>
      <c r="F144" s="54">
        <v>37.840045970657897</v>
      </c>
      <c r="G144" s="51">
        <v>1</v>
      </c>
      <c r="H144" s="58">
        <f t="shared" si="4"/>
        <v>1.4</v>
      </c>
      <c r="I144" s="56">
        <v>1.4</v>
      </c>
      <c r="J144" s="51">
        <v>2</v>
      </c>
      <c r="K144" s="2"/>
      <c r="L144" s="17">
        <v>8</v>
      </c>
      <c r="M144" s="57">
        <v>0</v>
      </c>
      <c r="N144" s="57">
        <v>0</v>
      </c>
      <c r="O144" s="24"/>
      <c r="P144" s="20">
        <v>3</v>
      </c>
      <c r="Q144" s="35">
        <v>0.3125</v>
      </c>
      <c r="R144" s="20">
        <v>2</v>
      </c>
      <c r="S144" s="20" t="s">
        <v>53</v>
      </c>
      <c r="T144" s="20">
        <v>2</v>
      </c>
      <c r="U144" s="20" t="s">
        <v>53</v>
      </c>
      <c r="V144" s="33">
        <f t="shared" si="2"/>
        <v>4</v>
      </c>
      <c r="W144" s="36">
        <v>4</v>
      </c>
      <c r="X144" s="35">
        <v>0.3125</v>
      </c>
      <c r="Y144" s="20">
        <v>2</v>
      </c>
      <c r="Z144" s="20" t="s">
        <v>53</v>
      </c>
      <c r="AA144" s="20">
        <v>2</v>
      </c>
      <c r="AB144" s="20" t="s">
        <v>53</v>
      </c>
      <c r="AC144" s="33">
        <f t="shared" si="3"/>
        <v>4</v>
      </c>
      <c r="AH144" s="60"/>
    </row>
    <row r="145" spans="1:34" ht="15.75" customHeight="1">
      <c r="A145" s="50">
        <v>7805</v>
      </c>
      <c r="B145" s="51">
        <v>8</v>
      </c>
      <c r="C145" s="52" t="s">
        <v>75</v>
      </c>
      <c r="D145" s="53" t="s">
        <v>76</v>
      </c>
      <c r="E145" s="54">
        <v>55.684272838474598</v>
      </c>
      <c r="F145" s="54">
        <v>37.8320462406122</v>
      </c>
      <c r="G145" s="51">
        <v>1</v>
      </c>
      <c r="H145" s="58">
        <f t="shared" si="4"/>
        <v>4.3</v>
      </c>
      <c r="I145" s="56">
        <v>2.9</v>
      </c>
      <c r="J145" s="51">
        <v>3</v>
      </c>
      <c r="K145" s="2"/>
      <c r="L145" s="17">
        <v>9</v>
      </c>
      <c r="M145" s="57">
        <v>0</v>
      </c>
      <c r="N145" s="57">
        <v>0</v>
      </c>
      <c r="O145" s="24"/>
      <c r="P145" s="20">
        <v>3</v>
      </c>
      <c r="Q145" s="35">
        <v>0.33333333333333331</v>
      </c>
      <c r="R145" s="20">
        <v>2</v>
      </c>
      <c r="S145" s="20" t="s">
        <v>55</v>
      </c>
      <c r="T145" s="20">
        <v>2</v>
      </c>
      <c r="U145" s="20" t="s">
        <v>55</v>
      </c>
      <c r="V145" s="33">
        <f t="shared" si="2"/>
        <v>4</v>
      </c>
      <c r="W145" s="36">
        <v>4</v>
      </c>
      <c r="X145" s="35">
        <v>0.33333333333333331</v>
      </c>
      <c r="Y145" s="20">
        <v>2</v>
      </c>
      <c r="Z145" s="20" t="s">
        <v>55</v>
      </c>
      <c r="AA145" s="20">
        <v>2</v>
      </c>
      <c r="AB145" s="20" t="s">
        <v>55</v>
      </c>
      <c r="AC145" s="33">
        <f t="shared" si="3"/>
        <v>4</v>
      </c>
      <c r="AH145" s="60"/>
    </row>
    <row r="146" spans="1:34" ht="15.75" customHeight="1">
      <c r="A146" s="50">
        <v>4733</v>
      </c>
      <c r="B146" s="51">
        <v>9</v>
      </c>
      <c r="C146" s="52" t="s">
        <v>72</v>
      </c>
      <c r="D146" s="53" t="s">
        <v>73</v>
      </c>
      <c r="E146" s="54">
        <v>55.709590904986399</v>
      </c>
      <c r="F146" s="54">
        <v>37.827122884871898</v>
      </c>
      <c r="G146" s="51">
        <v>1</v>
      </c>
      <c r="H146" s="58">
        <f t="shared" si="4"/>
        <v>8</v>
      </c>
      <c r="I146" s="56">
        <v>3.7</v>
      </c>
      <c r="J146" s="51">
        <v>4</v>
      </c>
      <c r="K146" s="2"/>
      <c r="L146" s="17">
        <v>10</v>
      </c>
      <c r="M146" s="57">
        <v>0</v>
      </c>
      <c r="N146" s="57">
        <v>0</v>
      </c>
      <c r="O146" s="24"/>
      <c r="P146" s="20">
        <v>3</v>
      </c>
      <c r="Q146" s="35">
        <v>0.35416666666666669</v>
      </c>
      <c r="R146" s="20">
        <v>2</v>
      </c>
      <c r="S146" s="20" t="s">
        <v>55</v>
      </c>
      <c r="T146" s="20">
        <v>2</v>
      </c>
      <c r="U146" s="20" t="s">
        <v>55</v>
      </c>
      <c r="V146" s="33">
        <f t="shared" si="2"/>
        <v>4</v>
      </c>
      <c r="W146" s="36">
        <v>4</v>
      </c>
      <c r="X146" s="35">
        <v>0.35416666666666669</v>
      </c>
      <c r="Y146" s="20">
        <v>2</v>
      </c>
      <c r="Z146" s="20" t="s">
        <v>55</v>
      </c>
      <c r="AA146" s="20">
        <v>2</v>
      </c>
      <c r="AB146" s="20" t="s">
        <v>55</v>
      </c>
      <c r="AC146" s="33">
        <f t="shared" si="3"/>
        <v>4</v>
      </c>
      <c r="AH146" s="60"/>
    </row>
    <row r="147" spans="1:34" ht="15.75" customHeight="1">
      <c r="A147" s="50" t="s">
        <v>79</v>
      </c>
      <c r="B147" s="51">
        <v>10</v>
      </c>
      <c r="C147" s="52" t="s">
        <v>70</v>
      </c>
      <c r="D147" s="53" t="s">
        <v>80</v>
      </c>
      <c r="E147" s="54">
        <v>55.714282408015499</v>
      </c>
      <c r="F147" s="54">
        <v>37.820692107550599</v>
      </c>
      <c r="G147" s="51">
        <v>1</v>
      </c>
      <c r="H147" s="58">
        <f t="shared" si="4"/>
        <v>8.82</v>
      </c>
      <c r="I147" s="56">
        <v>0.82</v>
      </c>
      <c r="J147" s="51">
        <v>5</v>
      </c>
      <c r="K147" s="2"/>
      <c r="L147" s="17">
        <v>11</v>
      </c>
      <c r="M147" s="57">
        <v>0</v>
      </c>
      <c r="N147" s="57">
        <v>0</v>
      </c>
      <c r="O147" s="24"/>
      <c r="P147" s="20">
        <v>3</v>
      </c>
      <c r="Q147" s="35">
        <v>0.375</v>
      </c>
      <c r="R147" s="20">
        <v>2</v>
      </c>
      <c r="S147" s="20" t="s">
        <v>55</v>
      </c>
      <c r="T147" s="20">
        <v>2</v>
      </c>
      <c r="U147" s="20" t="s">
        <v>55</v>
      </c>
      <c r="V147" s="33">
        <f t="shared" si="2"/>
        <v>4</v>
      </c>
      <c r="W147" s="36">
        <v>4</v>
      </c>
      <c r="X147" s="35">
        <v>0.375</v>
      </c>
      <c r="Y147" s="20">
        <v>2</v>
      </c>
      <c r="Z147" s="20" t="s">
        <v>55</v>
      </c>
      <c r="AA147" s="20">
        <v>2</v>
      </c>
      <c r="AB147" s="20" t="s">
        <v>55</v>
      </c>
      <c r="AC147" s="33">
        <f t="shared" si="3"/>
        <v>4</v>
      </c>
      <c r="AH147" s="60"/>
    </row>
    <row r="148" spans="1:34" ht="15.75" customHeight="1">
      <c r="A148" s="50" t="s">
        <v>79</v>
      </c>
      <c r="B148" s="51"/>
      <c r="C148" s="52" t="s">
        <v>81</v>
      </c>
      <c r="D148" s="53" t="s">
        <v>79</v>
      </c>
      <c r="E148" s="54" t="s">
        <v>79</v>
      </c>
      <c r="F148" s="54" t="s">
        <v>79</v>
      </c>
      <c r="G148" s="51">
        <v>1</v>
      </c>
      <c r="H148" s="58">
        <f t="shared" si="4"/>
        <v>9.0400000000000009</v>
      </c>
      <c r="I148" s="56">
        <v>0.22</v>
      </c>
      <c r="J148" s="51" t="s">
        <v>79</v>
      </c>
      <c r="K148" s="2"/>
      <c r="L148" s="17">
        <v>12</v>
      </c>
      <c r="M148" s="57">
        <v>0</v>
      </c>
      <c r="N148" s="57">
        <v>0</v>
      </c>
      <c r="O148" s="24"/>
      <c r="P148" s="20">
        <v>3</v>
      </c>
      <c r="Q148" s="35">
        <v>0.39583333333333331</v>
      </c>
      <c r="R148" s="20">
        <v>2</v>
      </c>
      <c r="S148" s="20" t="s">
        <v>55</v>
      </c>
      <c r="T148" s="20">
        <v>2</v>
      </c>
      <c r="U148" s="20" t="s">
        <v>55</v>
      </c>
      <c r="V148" s="33">
        <f t="shared" si="2"/>
        <v>4</v>
      </c>
      <c r="W148" s="36">
        <v>4</v>
      </c>
      <c r="X148" s="35">
        <v>0.39583333333333331</v>
      </c>
      <c r="Y148" s="20">
        <v>2</v>
      </c>
      <c r="Z148" s="20" t="s">
        <v>55</v>
      </c>
      <c r="AA148" s="20">
        <v>2</v>
      </c>
      <c r="AB148" s="20" t="s">
        <v>55</v>
      </c>
      <c r="AC148" s="33">
        <f t="shared" si="3"/>
        <v>4</v>
      </c>
      <c r="AH148" s="60"/>
    </row>
    <row r="149" spans="1:34" ht="15.75" customHeight="1">
      <c r="A149" s="50" t="s">
        <v>79</v>
      </c>
      <c r="B149" s="61" t="str">
        <f t="shared" ref="B149:B212" si="5">IF(C149=" ","",IF(C149=$L$9,B148,B148+1))</f>
        <v/>
      </c>
      <c r="C149" s="57" t="s">
        <v>79</v>
      </c>
      <c r="D149" s="1" t="s">
        <v>79</v>
      </c>
      <c r="E149" s="62" t="s">
        <v>79</v>
      </c>
      <c r="F149" s="62" t="s">
        <v>79</v>
      </c>
      <c r="G149" s="61" t="str">
        <f t="shared" ref="G149:G212" si="6">IF(M149&gt;0,0,IF(N149&gt;0,1,""))</f>
        <v/>
      </c>
      <c r="H149" s="58" t="s">
        <v>18</v>
      </c>
      <c r="I149" s="63" t="str">
        <f t="shared" ref="I149:I212" si="7">IFERROR(IF(IF(ISERROR(H149-H148),"",H149-H148)&lt;0,"",H149-H148)," ")</f>
        <v xml:space="preserve"> </v>
      </c>
      <c r="J149" s="61" t="str">
        <f t="shared" ref="J149:J212" si="8">IF(AND(M149&gt;0,M149&lt;999),M149,IF(AND(N149&gt;0,N149&lt;999),N149," "))</f>
        <v xml:space="preserve"> </v>
      </c>
      <c r="K149" s="2"/>
      <c r="L149" s="17">
        <v>13</v>
      </c>
      <c r="M149" s="57">
        <v>0</v>
      </c>
      <c r="N149" s="57">
        <v>0</v>
      </c>
      <c r="O149" s="24"/>
      <c r="P149" s="20">
        <v>3</v>
      </c>
      <c r="Q149" s="35">
        <v>0.41666666666666669</v>
      </c>
      <c r="R149" s="20">
        <v>2</v>
      </c>
      <c r="S149" s="20" t="s">
        <v>55</v>
      </c>
      <c r="T149" s="20">
        <v>2</v>
      </c>
      <c r="U149" s="20" t="s">
        <v>55</v>
      </c>
      <c r="V149" s="33">
        <f t="shared" si="2"/>
        <v>4</v>
      </c>
      <c r="W149" s="36">
        <v>4</v>
      </c>
      <c r="X149" s="35">
        <v>0.41666666666666669</v>
      </c>
      <c r="Y149" s="20">
        <v>2</v>
      </c>
      <c r="Z149" s="20" t="s">
        <v>55</v>
      </c>
      <c r="AA149" s="20">
        <v>2</v>
      </c>
      <c r="AB149" s="20" t="s">
        <v>55</v>
      </c>
      <c r="AC149" s="33">
        <f t="shared" si="3"/>
        <v>4</v>
      </c>
      <c r="AH149" s="60"/>
    </row>
    <row r="150" spans="1:34" ht="15.75" customHeight="1">
      <c r="A150" s="50" t="s">
        <v>79</v>
      </c>
      <c r="B150" s="61" t="str">
        <f t="shared" si="5"/>
        <v/>
      </c>
      <c r="C150" s="57" t="s">
        <v>79</v>
      </c>
      <c r="D150" s="1" t="s">
        <v>79</v>
      </c>
      <c r="E150" s="62" t="s">
        <v>79</v>
      </c>
      <c r="F150" s="62" t="s">
        <v>79</v>
      </c>
      <c r="G150" s="61" t="str">
        <f t="shared" si="6"/>
        <v/>
      </c>
      <c r="H150" s="58" t="s">
        <v>18</v>
      </c>
      <c r="I150" s="63" t="str">
        <f t="shared" si="7"/>
        <v xml:space="preserve"> </v>
      </c>
      <c r="J150" s="61" t="str">
        <f t="shared" si="8"/>
        <v xml:space="preserve"> </v>
      </c>
      <c r="K150" s="2"/>
      <c r="L150" s="17">
        <v>14</v>
      </c>
      <c r="M150" s="57">
        <v>0</v>
      </c>
      <c r="N150" s="57">
        <v>0</v>
      </c>
      <c r="O150" s="24"/>
      <c r="P150" s="20">
        <v>3</v>
      </c>
      <c r="Q150" s="35">
        <v>0.4375</v>
      </c>
      <c r="R150" s="20">
        <v>2</v>
      </c>
      <c r="S150" s="20" t="s">
        <v>55</v>
      </c>
      <c r="T150" s="20">
        <v>2</v>
      </c>
      <c r="U150" s="20" t="s">
        <v>55</v>
      </c>
      <c r="V150" s="33">
        <f t="shared" si="2"/>
        <v>4</v>
      </c>
      <c r="W150" s="36">
        <v>4</v>
      </c>
      <c r="X150" s="35">
        <v>0.4375</v>
      </c>
      <c r="Y150" s="20">
        <v>2</v>
      </c>
      <c r="Z150" s="20" t="s">
        <v>55</v>
      </c>
      <c r="AA150" s="20">
        <v>2</v>
      </c>
      <c r="AB150" s="20" t="s">
        <v>55</v>
      </c>
      <c r="AC150" s="33">
        <f t="shared" si="3"/>
        <v>4</v>
      </c>
      <c r="AH150" s="60"/>
    </row>
    <row r="151" spans="1:34" ht="15.75" customHeight="1">
      <c r="A151" s="50" t="s">
        <v>79</v>
      </c>
      <c r="B151" s="61" t="str">
        <f t="shared" si="5"/>
        <v/>
      </c>
      <c r="C151" s="57" t="s">
        <v>79</v>
      </c>
      <c r="D151" s="1" t="s">
        <v>79</v>
      </c>
      <c r="E151" s="62" t="s">
        <v>79</v>
      </c>
      <c r="F151" s="62" t="s">
        <v>79</v>
      </c>
      <c r="G151" s="61" t="str">
        <f t="shared" si="6"/>
        <v/>
      </c>
      <c r="H151" s="58" t="s">
        <v>18</v>
      </c>
      <c r="I151" s="63" t="str">
        <f t="shared" si="7"/>
        <v xml:space="preserve"> </v>
      </c>
      <c r="J151" s="61" t="str">
        <f t="shared" si="8"/>
        <v xml:space="preserve"> </v>
      </c>
      <c r="K151" s="2"/>
      <c r="L151" s="17">
        <v>15</v>
      </c>
      <c r="M151" s="57">
        <v>0</v>
      </c>
      <c r="N151" s="57">
        <v>0</v>
      </c>
      <c r="O151" s="24"/>
      <c r="P151" s="20">
        <v>3</v>
      </c>
      <c r="Q151" s="35">
        <v>0.45833333333333298</v>
      </c>
      <c r="R151" s="20">
        <v>2</v>
      </c>
      <c r="S151" s="20" t="s">
        <v>55</v>
      </c>
      <c r="T151" s="20">
        <v>2</v>
      </c>
      <c r="U151" s="20" t="s">
        <v>55</v>
      </c>
      <c r="V151" s="33">
        <f t="shared" si="2"/>
        <v>4</v>
      </c>
      <c r="W151" s="36">
        <v>4</v>
      </c>
      <c r="X151" s="35">
        <v>0.45833333333333298</v>
      </c>
      <c r="Y151" s="20">
        <v>2</v>
      </c>
      <c r="Z151" s="20" t="s">
        <v>55</v>
      </c>
      <c r="AA151" s="20">
        <v>2</v>
      </c>
      <c r="AB151" s="20" t="s">
        <v>55</v>
      </c>
      <c r="AC151" s="33">
        <f t="shared" si="3"/>
        <v>4</v>
      </c>
      <c r="AH151" s="60"/>
    </row>
    <row r="152" spans="1:34" ht="15.75" customHeight="1">
      <c r="A152" s="50" t="s">
        <v>79</v>
      </c>
      <c r="B152" s="61" t="str">
        <f t="shared" si="5"/>
        <v/>
      </c>
      <c r="C152" s="57" t="s">
        <v>79</v>
      </c>
      <c r="D152" s="1" t="s">
        <v>79</v>
      </c>
      <c r="E152" s="62" t="s">
        <v>79</v>
      </c>
      <c r="F152" s="62" t="s">
        <v>79</v>
      </c>
      <c r="G152" s="61" t="str">
        <f t="shared" si="6"/>
        <v/>
      </c>
      <c r="H152" s="58" t="s">
        <v>18</v>
      </c>
      <c r="I152" s="63" t="str">
        <f t="shared" si="7"/>
        <v xml:space="preserve"> </v>
      </c>
      <c r="J152" s="61" t="str">
        <f t="shared" si="8"/>
        <v xml:space="preserve"> </v>
      </c>
      <c r="K152" s="2"/>
      <c r="L152" s="17">
        <v>16</v>
      </c>
      <c r="M152" s="57">
        <v>0</v>
      </c>
      <c r="N152" s="57">
        <v>0</v>
      </c>
      <c r="O152" s="24"/>
      <c r="P152" s="20">
        <v>3</v>
      </c>
      <c r="Q152" s="35">
        <v>0.47916666666666702</v>
      </c>
      <c r="R152" s="20">
        <v>2</v>
      </c>
      <c r="S152" s="20" t="s">
        <v>55</v>
      </c>
      <c r="T152" s="20">
        <v>2</v>
      </c>
      <c r="U152" s="20" t="s">
        <v>55</v>
      </c>
      <c r="V152" s="33">
        <f t="shared" si="2"/>
        <v>4</v>
      </c>
      <c r="W152" s="36">
        <v>4</v>
      </c>
      <c r="X152" s="35">
        <v>0.47916666666666702</v>
      </c>
      <c r="Y152" s="20">
        <v>2</v>
      </c>
      <c r="Z152" s="20" t="s">
        <v>55</v>
      </c>
      <c r="AA152" s="20">
        <v>2</v>
      </c>
      <c r="AB152" s="20" t="s">
        <v>55</v>
      </c>
      <c r="AC152" s="33">
        <f t="shared" si="3"/>
        <v>4</v>
      </c>
      <c r="AH152" s="60"/>
    </row>
    <row r="153" spans="1:34" ht="15.75" customHeight="1">
      <c r="A153" s="50" t="s">
        <v>79</v>
      </c>
      <c r="B153" s="61" t="str">
        <f t="shared" si="5"/>
        <v/>
      </c>
      <c r="C153" s="57" t="s">
        <v>79</v>
      </c>
      <c r="D153" s="1" t="s">
        <v>79</v>
      </c>
      <c r="E153" s="62" t="s">
        <v>79</v>
      </c>
      <c r="F153" s="62" t="s">
        <v>79</v>
      </c>
      <c r="G153" s="61" t="str">
        <f t="shared" si="6"/>
        <v/>
      </c>
      <c r="H153" s="58" t="s">
        <v>18</v>
      </c>
      <c r="I153" s="63" t="str">
        <f t="shared" si="7"/>
        <v xml:space="preserve"> </v>
      </c>
      <c r="J153" s="61" t="str">
        <f t="shared" si="8"/>
        <v xml:space="preserve"> </v>
      </c>
      <c r="K153" s="2"/>
      <c r="L153" s="17">
        <v>17</v>
      </c>
      <c r="M153" s="57">
        <v>0</v>
      </c>
      <c r="N153" s="57">
        <v>0</v>
      </c>
      <c r="O153" s="24"/>
      <c r="P153" s="20">
        <v>3</v>
      </c>
      <c r="Q153" s="35">
        <v>0.5</v>
      </c>
      <c r="R153" s="20">
        <v>2</v>
      </c>
      <c r="S153" s="20" t="s">
        <v>55</v>
      </c>
      <c r="T153" s="20">
        <v>2</v>
      </c>
      <c r="U153" s="20" t="s">
        <v>55</v>
      </c>
      <c r="V153" s="33">
        <f t="shared" si="2"/>
        <v>4</v>
      </c>
      <c r="W153" s="36">
        <v>4</v>
      </c>
      <c r="X153" s="35">
        <v>0.5</v>
      </c>
      <c r="Y153" s="20">
        <v>2</v>
      </c>
      <c r="Z153" s="20" t="s">
        <v>55</v>
      </c>
      <c r="AA153" s="20">
        <v>2</v>
      </c>
      <c r="AB153" s="20" t="s">
        <v>55</v>
      </c>
      <c r="AC153" s="33">
        <f t="shared" si="3"/>
        <v>4</v>
      </c>
      <c r="AH153" s="60"/>
    </row>
    <row r="154" spans="1:34" ht="15.75" customHeight="1">
      <c r="A154" s="50" t="s">
        <v>79</v>
      </c>
      <c r="B154" s="61" t="str">
        <f t="shared" si="5"/>
        <v/>
      </c>
      <c r="C154" s="57" t="s">
        <v>79</v>
      </c>
      <c r="D154" s="1" t="s">
        <v>79</v>
      </c>
      <c r="E154" s="62" t="s">
        <v>79</v>
      </c>
      <c r="F154" s="62" t="s">
        <v>79</v>
      </c>
      <c r="G154" s="61" t="str">
        <f t="shared" si="6"/>
        <v/>
      </c>
      <c r="H154" s="58" t="s">
        <v>18</v>
      </c>
      <c r="I154" s="63" t="str">
        <f t="shared" si="7"/>
        <v xml:space="preserve"> </v>
      </c>
      <c r="J154" s="61" t="str">
        <f t="shared" si="8"/>
        <v xml:space="preserve"> </v>
      </c>
      <c r="K154" s="2"/>
      <c r="L154" s="17">
        <v>18</v>
      </c>
      <c r="M154" s="57">
        <v>0</v>
      </c>
      <c r="N154" s="57">
        <v>0</v>
      </c>
      <c r="O154" s="24"/>
      <c r="P154" s="20">
        <v>3</v>
      </c>
      <c r="Q154" s="35">
        <v>0.52083333333333337</v>
      </c>
      <c r="R154" s="20">
        <v>2</v>
      </c>
      <c r="S154" s="20" t="s">
        <v>55</v>
      </c>
      <c r="T154" s="20">
        <v>2</v>
      </c>
      <c r="U154" s="20" t="s">
        <v>55</v>
      </c>
      <c r="V154" s="33">
        <f t="shared" si="2"/>
        <v>4</v>
      </c>
      <c r="W154" s="36">
        <v>4</v>
      </c>
      <c r="X154" s="35">
        <v>0.52083333333333337</v>
      </c>
      <c r="Y154" s="20">
        <v>2</v>
      </c>
      <c r="Z154" s="20" t="s">
        <v>55</v>
      </c>
      <c r="AA154" s="20">
        <v>2</v>
      </c>
      <c r="AB154" s="20" t="s">
        <v>55</v>
      </c>
      <c r="AC154" s="33">
        <f t="shared" si="3"/>
        <v>4</v>
      </c>
      <c r="AH154" s="60"/>
    </row>
    <row r="155" spans="1:34" ht="15.75" customHeight="1">
      <c r="A155" s="50" t="s">
        <v>79</v>
      </c>
      <c r="B155" s="61" t="str">
        <f t="shared" si="5"/>
        <v/>
      </c>
      <c r="C155" s="57" t="s">
        <v>79</v>
      </c>
      <c r="D155" s="1" t="s">
        <v>79</v>
      </c>
      <c r="E155" s="62" t="s">
        <v>79</v>
      </c>
      <c r="F155" s="62" t="s">
        <v>79</v>
      </c>
      <c r="G155" s="61" t="str">
        <f t="shared" si="6"/>
        <v/>
      </c>
      <c r="H155" s="58" t="s">
        <v>18</v>
      </c>
      <c r="I155" s="63" t="str">
        <f t="shared" si="7"/>
        <v xml:space="preserve"> </v>
      </c>
      <c r="J155" s="61" t="str">
        <f t="shared" si="8"/>
        <v xml:space="preserve"> </v>
      </c>
      <c r="K155" s="2"/>
      <c r="L155" s="17">
        <v>19</v>
      </c>
      <c r="M155" s="57">
        <v>0</v>
      </c>
      <c r="N155" s="57">
        <v>0</v>
      </c>
      <c r="O155" s="24" t="s">
        <v>79</v>
      </c>
      <c r="P155" s="20">
        <v>3</v>
      </c>
      <c r="Q155" s="35">
        <v>0.54166666666666663</v>
      </c>
      <c r="R155" s="20">
        <v>2</v>
      </c>
      <c r="S155" s="20" t="s">
        <v>55</v>
      </c>
      <c r="T155" s="20">
        <v>2</v>
      </c>
      <c r="U155" s="20" t="s">
        <v>55</v>
      </c>
      <c r="V155" s="33">
        <f t="shared" si="2"/>
        <v>4</v>
      </c>
      <c r="W155" s="36">
        <v>4</v>
      </c>
      <c r="X155" s="35">
        <v>0.54166666666666663</v>
      </c>
      <c r="Y155" s="20">
        <v>2</v>
      </c>
      <c r="Z155" s="20" t="s">
        <v>55</v>
      </c>
      <c r="AA155" s="20">
        <v>2</v>
      </c>
      <c r="AB155" s="20" t="s">
        <v>55</v>
      </c>
      <c r="AC155" s="33">
        <f t="shared" si="3"/>
        <v>4</v>
      </c>
      <c r="AH155" s="60"/>
    </row>
    <row r="156" spans="1:34" ht="15.75" customHeight="1">
      <c r="A156" s="50" t="s">
        <v>79</v>
      </c>
      <c r="B156" s="61" t="str">
        <f t="shared" si="5"/>
        <v/>
      </c>
      <c r="C156" s="57" t="s">
        <v>79</v>
      </c>
      <c r="D156" s="1" t="s">
        <v>79</v>
      </c>
      <c r="E156" s="62" t="s">
        <v>79</v>
      </c>
      <c r="F156" s="62" t="s">
        <v>79</v>
      </c>
      <c r="G156" s="61" t="str">
        <f t="shared" si="6"/>
        <v/>
      </c>
      <c r="H156" s="58" t="s">
        <v>18</v>
      </c>
      <c r="I156" s="63" t="str">
        <f t="shared" si="7"/>
        <v xml:space="preserve"> </v>
      </c>
      <c r="J156" s="61" t="str">
        <f t="shared" si="8"/>
        <v xml:space="preserve"> </v>
      </c>
      <c r="K156" s="2"/>
      <c r="L156" s="17">
        <v>20</v>
      </c>
      <c r="M156" s="57">
        <v>0</v>
      </c>
      <c r="N156" s="57">
        <v>0</v>
      </c>
      <c r="O156" s="24"/>
      <c r="P156" s="20">
        <v>3</v>
      </c>
      <c r="Q156" s="35">
        <v>0.5625</v>
      </c>
      <c r="R156" s="20">
        <v>2</v>
      </c>
      <c r="S156" s="20" t="s">
        <v>55</v>
      </c>
      <c r="T156" s="20">
        <v>2</v>
      </c>
      <c r="U156" s="20" t="s">
        <v>55</v>
      </c>
      <c r="V156" s="33">
        <f t="shared" si="2"/>
        <v>4</v>
      </c>
      <c r="W156" s="36">
        <v>4</v>
      </c>
      <c r="X156" s="35">
        <v>0.5625</v>
      </c>
      <c r="Y156" s="20">
        <v>2</v>
      </c>
      <c r="Z156" s="20" t="s">
        <v>55</v>
      </c>
      <c r="AA156" s="20">
        <v>2</v>
      </c>
      <c r="AB156" s="20" t="s">
        <v>55</v>
      </c>
      <c r="AC156" s="33">
        <f t="shared" si="3"/>
        <v>4</v>
      </c>
      <c r="AH156" s="60"/>
    </row>
    <row r="157" spans="1:34" ht="15.75" customHeight="1">
      <c r="A157" s="50" t="s">
        <v>79</v>
      </c>
      <c r="B157" s="61" t="str">
        <f t="shared" si="5"/>
        <v/>
      </c>
      <c r="C157" s="57" t="s">
        <v>79</v>
      </c>
      <c r="D157" s="1" t="s">
        <v>79</v>
      </c>
      <c r="E157" s="62" t="s">
        <v>79</v>
      </c>
      <c r="F157" s="62" t="s">
        <v>79</v>
      </c>
      <c r="G157" s="61" t="str">
        <f t="shared" si="6"/>
        <v/>
      </c>
      <c r="H157" s="58" t="s">
        <v>18</v>
      </c>
      <c r="I157" s="63" t="str">
        <f t="shared" si="7"/>
        <v xml:space="preserve"> </v>
      </c>
      <c r="J157" s="61" t="str">
        <f t="shared" si="8"/>
        <v xml:space="preserve"> </v>
      </c>
      <c r="K157" s="2"/>
      <c r="L157" s="17">
        <v>21</v>
      </c>
      <c r="M157" s="57">
        <v>0</v>
      </c>
      <c r="N157" s="57">
        <v>0</v>
      </c>
      <c r="O157" s="24"/>
      <c r="P157" s="20">
        <v>3</v>
      </c>
      <c r="Q157" s="35">
        <v>0.58333333333333337</v>
      </c>
      <c r="R157" s="20">
        <v>2</v>
      </c>
      <c r="S157" s="20" t="s">
        <v>55</v>
      </c>
      <c r="T157" s="20">
        <v>2</v>
      </c>
      <c r="U157" s="20" t="s">
        <v>55</v>
      </c>
      <c r="V157" s="33">
        <f t="shared" si="2"/>
        <v>4</v>
      </c>
      <c r="W157" s="36">
        <v>4</v>
      </c>
      <c r="X157" s="35">
        <v>0.58333333333333337</v>
      </c>
      <c r="Y157" s="20">
        <v>2</v>
      </c>
      <c r="Z157" s="20" t="s">
        <v>55</v>
      </c>
      <c r="AA157" s="20">
        <v>2</v>
      </c>
      <c r="AB157" s="20" t="s">
        <v>55</v>
      </c>
      <c r="AC157" s="33">
        <f t="shared" si="3"/>
        <v>4</v>
      </c>
      <c r="AH157" s="60"/>
    </row>
    <row r="158" spans="1:34" ht="15.75" customHeight="1">
      <c r="A158" s="50" t="s">
        <v>79</v>
      </c>
      <c r="B158" s="61" t="str">
        <f t="shared" si="5"/>
        <v/>
      </c>
      <c r="C158" s="57" t="s">
        <v>79</v>
      </c>
      <c r="D158" s="1" t="s">
        <v>79</v>
      </c>
      <c r="E158" s="62" t="s">
        <v>79</v>
      </c>
      <c r="F158" s="62" t="s">
        <v>79</v>
      </c>
      <c r="G158" s="61" t="str">
        <f t="shared" si="6"/>
        <v/>
      </c>
      <c r="H158" s="58" t="s">
        <v>18</v>
      </c>
      <c r="I158" s="63" t="str">
        <f t="shared" si="7"/>
        <v xml:space="preserve"> </v>
      </c>
      <c r="J158" s="61" t="str">
        <f t="shared" si="8"/>
        <v xml:space="preserve"> </v>
      </c>
      <c r="K158" s="2"/>
      <c r="L158" s="17">
        <v>22</v>
      </c>
      <c r="M158" s="57">
        <v>0</v>
      </c>
      <c r="N158" s="57">
        <v>0</v>
      </c>
      <c r="O158" s="24"/>
      <c r="P158" s="20">
        <v>3</v>
      </c>
      <c r="Q158" s="35">
        <v>0.60416666666666663</v>
      </c>
      <c r="R158" s="20">
        <v>2</v>
      </c>
      <c r="S158" s="20" t="s">
        <v>55</v>
      </c>
      <c r="T158" s="20">
        <v>2</v>
      </c>
      <c r="U158" s="20" t="s">
        <v>55</v>
      </c>
      <c r="V158" s="33">
        <f t="shared" si="2"/>
        <v>4</v>
      </c>
      <c r="W158" s="36">
        <v>4</v>
      </c>
      <c r="X158" s="35">
        <v>0.60416666666666663</v>
      </c>
      <c r="Y158" s="20">
        <v>2</v>
      </c>
      <c r="Z158" s="20" t="s">
        <v>55</v>
      </c>
      <c r="AA158" s="20">
        <v>2</v>
      </c>
      <c r="AB158" s="20" t="s">
        <v>55</v>
      </c>
      <c r="AC158" s="33">
        <f t="shared" si="3"/>
        <v>4</v>
      </c>
      <c r="AH158" s="60"/>
    </row>
    <row r="159" spans="1:34" ht="15.75" customHeight="1">
      <c r="A159" s="50" t="s">
        <v>79</v>
      </c>
      <c r="B159" s="61" t="str">
        <f t="shared" si="5"/>
        <v/>
      </c>
      <c r="C159" s="57" t="s">
        <v>79</v>
      </c>
      <c r="D159" s="1" t="s">
        <v>79</v>
      </c>
      <c r="E159" s="62" t="s">
        <v>79</v>
      </c>
      <c r="F159" s="62" t="s">
        <v>79</v>
      </c>
      <c r="G159" s="61" t="str">
        <f t="shared" si="6"/>
        <v/>
      </c>
      <c r="H159" s="58" t="s">
        <v>18</v>
      </c>
      <c r="I159" s="63" t="str">
        <f t="shared" si="7"/>
        <v xml:space="preserve"> </v>
      </c>
      <c r="J159" s="61" t="str">
        <f t="shared" si="8"/>
        <v xml:space="preserve"> </v>
      </c>
      <c r="K159" s="2"/>
      <c r="L159" s="17">
        <v>23</v>
      </c>
      <c r="M159" s="57">
        <v>0</v>
      </c>
      <c r="N159" s="57">
        <v>0</v>
      </c>
      <c r="O159" s="24"/>
      <c r="P159" s="20">
        <v>3</v>
      </c>
      <c r="Q159" s="35">
        <v>0.625</v>
      </c>
      <c r="R159" s="20">
        <v>2</v>
      </c>
      <c r="S159" s="20" t="s">
        <v>55</v>
      </c>
      <c r="T159" s="20">
        <v>2</v>
      </c>
      <c r="U159" s="20" t="s">
        <v>55</v>
      </c>
      <c r="V159" s="33">
        <f t="shared" si="2"/>
        <v>4</v>
      </c>
      <c r="W159" s="36">
        <v>4</v>
      </c>
      <c r="X159" s="35">
        <v>0.625</v>
      </c>
      <c r="Y159" s="20">
        <v>2</v>
      </c>
      <c r="Z159" s="20" t="s">
        <v>55</v>
      </c>
      <c r="AA159" s="20">
        <v>2</v>
      </c>
      <c r="AB159" s="20" t="s">
        <v>55</v>
      </c>
      <c r="AC159" s="33">
        <f t="shared" si="3"/>
        <v>4</v>
      </c>
      <c r="AH159" s="60"/>
    </row>
    <row r="160" spans="1:34" ht="15.75" customHeight="1">
      <c r="A160" s="50" t="s">
        <v>79</v>
      </c>
      <c r="B160" s="61" t="str">
        <f t="shared" si="5"/>
        <v/>
      </c>
      <c r="C160" s="57" t="s">
        <v>79</v>
      </c>
      <c r="D160" s="1" t="s">
        <v>79</v>
      </c>
      <c r="E160" s="62" t="s">
        <v>79</v>
      </c>
      <c r="F160" s="62" t="s">
        <v>79</v>
      </c>
      <c r="G160" s="61" t="str">
        <f t="shared" si="6"/>
        <v/>
      </c>
      <c r="H160" s="58" t="s">
        <v>18</v>
      </c>
      <c r="I160" s="63" t="str">
        <f t="shared" si="7"/>
        <v xml:space="preserve"> </v>
      </c>
      <c r="J160" s="61" t="str">
        <f t="shared" si="8"/>
        <v xml:space="preserve"> </v>
      </c>
      <c r="K160" s="2"/>
      <c r="L160" s="17">
        <v>24</v>
      </c>
      <c r="M160" s="57">
        <v>0</v>
      </c>
      <c r="N160" s="57">
        <v>0</v>
      </c>
      <c r="O160" s="24"/>
      <c r="P160" s="20">
        <v>3</v>
      </c>
      <c r="Q160" s="35">
        <v>0.64583333333333337</v>
      </c>
      <c r="R160" s="20">
        <v>2</v>
      </c>
      <c r="S160" s="20" t="s">
        <v>55</v>
      </c>
      <c r="T160" s="20">
        <v>2</v>
      </c>
      <c r="U160" s="20" t="s">
        <v>55</v>
      </c>
      <c r="V160" s="33">
        <f t="shared" si="2"/>
        <v>4</v>
      </c>
      <c r="W160" s="36">
        <v>4</v>
      </c>
      <c r="X160" s="35">
        <v>0.64583333333333337</v>
      </c>
      <c r="Y160" s="20">
        <v>2</v>
      </c>
      <c r="Z160" s="20" t="s">
        <v>55</v>
      </c>
      <c r="AA160" s="20">
        <v>2</v>
      </c>
      <c r="AB160" s="20" t="s">
        <v>55</v>
      </c>
      <c r="AC160" s="33">
        <f t="shared" si="3"/>
        <v>4</v>
      </c>
      <c r="AH160" s="60"/>
    </row>
    <row r="161" spans="1:34" ht="15.75" customHeight="1">
      <c r="A161" s="50" t="s">
        <v>79</v>
      </c>
      <c r="B161" s="61" t="str">
        <f t="shared" si="5"/>
        <v/>
      </c>
      <c r="C161" s="57" t="s">
        <v>79</v>
      </c>
      <c r="D161" s="1" t="s">
        <v>79</v>
      </c>
      <c r="E161" s="62" t="s">
        <v>79</v>
      </c>
      <c r="F161" s="62" t="s">
        <v>79</v>
      </c>
      <c r="G161" s="61" t="str">
        <f t="shared" si="6"/>
        <v/>
      </c>
      <c r="H161" s="58" t="s">
        <v>18</v>
      </c>
      <c r="I161" s="63" t="str">
        <f t="shared" si="7"/>
        <v xml:space="preserve"> </v>
      </c>
      <c r="J161" s="61" t="str">
        <f t="shared" si="8"/>
        <v xml:space="preserve"> </v>
      </c>
      <c r="K161" s="2"/>
      <c r="L161" s="17">
        <v>25</v>
      </c>
      <c r="M161" s="57">
        <v>0</v>
      </c>
      <c r="N161" s="57">
        <v>0</v>
      </c>
      <c r="O161" s="24"/>
      <c r="P161" s="20">
        <v>3</v>
      </c>
      <c r="Q161" s="35">
        <v>0.66666666666666663</v>
      </c>
      <c r="R161" s="20">
        <v>2</v>
      </c>
      <c r="S161" s="20" t="s">
        <v>55</v>
      </c>
      <c r="T161" s="20">
        <v>2</v>
      </c>
      <c r="U161" s="20" t="s">
        <v>55</v>
      </c>
      <c r="V161" s="33">
        <f t="shared" si="2"/>
        <v>4</v>
      </c>
      <c r="W161" s="36">
        <v>4</v>
      </c>
      <c r="X161" s="35">
        <v>0.66666666666666663</v>
      </c>
      <c r="Y161" s="20">
        <v>2</v>
      </c>
      <c r="Z161" s="20" t="s">
        <v>55</v>
      </c>
      <c r="AA161" s="20">
        <v>2</v>
      </c>
      <c r="AB161" s="20" t="s">
        <v>55</v>
      </c>
      <c r="AC161" s="33">
        <f t="shared" si="3"/>
        <v>4</v>
      </c>
      <c r="AH161" s="60"/>
    </row>
    <row r="162" spans="1:34" ht="15.75" customHeight="1">
      <c r="A162" s="50" t="s">
        <v>79</v>
      </c>
      <c r="B162" s="61" t="str">
        <f t="shared" si="5"/>
        <v/>
      </c>
      <c r="C162" s="57" t="s">
        <v>79</v>
      </c>
      <c r="D162" s="1" t="s">
        <v>79</v>
      </c>
      <c r="E162" s="62" t="s">
        <v>79</v>
      </c>
      <c r="F162" s="62" t="s">
        <v>79</v>
      </c>
      <c r="G162" s="61" t="str">
        <f t="shared" si="6"/>
        <v/>
      </c>
      <c r="H162" s="58" t="s">
        <v>18</v>
      </c>
      <c r="I162" s="63" t="str">
        <f t="shared" si="7"/>
        <v xml:space="preserve"> </v>
      </c>
      <c r="J162" s="61" t="str">
        <f t="shared" si="8"/>
        <v xml:space="preserve"> </v>
      </c>
      <c r="K162" s="2"/>
      <c r="L162" s="17">
        <v>26</v>
      </c>
      <c r="M162" s="57">
        <v>0</v>
      </c>
      <c r="N162" s="57">
        <v>0</v>
      </c>
      <c r="O162" s="24"/>
      <c r="P162" s="20">
        <v>3</v>
      </c>
      <c r="Q162" s="35">
        <v>0.6875</v>
      </c>
      <c r="R162" s="20">
        <v>2</v>
      </c>
      <c r="S162" s="20" t="s">
        <v>55</v>
      </c>
      <c r="T162" s="20">
        <v>2</v>
      </c>
      <c r="U162" s="20" t="s">
        <v>55</v>
      </c>
      <c r="V162" s="33">
        <f t="shared" si="2"/>
        <v>4</v>
      </c>
      <c r="W162" s="36">
        <v>4</v>
      </c>
      <c r="X162" s="35">
        <v>0.6875</v>
      </c>
      <c r="Y162" s="20">
        <v>2</v>
      </c>
      <c r="Z162" s="20" t="s">
        <v>55</v>
      </c>
      <c r="AA162" s="20">
        <v>2</v>
      </c>
      <c r="AB162" s="20" t="s">
        <v>55</v>
      </c>
      <c r="AC162" s="33">
        <f t="shared" si="3"/>
        <v>4</v>
      </c>
      <c r="AH162" s="60"/>
    </row>
    <row r="163" spans="1:34" ht="15.75" customHeight="1">
      <c r="A163" s="50" t="s">
        <v>79</v>
      </c>
      <c r="B163" s="61" t="str">
        <f t="shared" si="5"/>
        <v/>
      </c>
      <c r="C163" s="57" t="s">
        <v>79</v>
      </c>
      <c r="D163" s="1" t="s">
        <v>79</v>
      </c>
      <c r="E163" s="62" t="s">
        <v>79</v>
      </c>
      <c r="F163" s="62" t="s">
        <v>79</v>
      </c>
      <c r="G163" s="61" t="str">
        <f t="shared" si="6"/>
        <v/>
      </c>
      <c r="H163" s="58" t="s">
        <v>18</v>
      </c>
      <c r="I163" s="63" t="str">
        <f t="shared" si="7"/>
        <v xml:space="preserve"> </v>
      </c>
      <c r="J163" s="61" t="str">
        <f t="shared" si="8"/>
        <v xml:space="preserve"> </v>
      </c>
      <c r="K163" s="2"/>
      <c r="L163" s="17">
        <v>27</v>
      </c>
      <c r="M163" s="57">
        <v>0</v>
      </c>
      <c r="N163" s="57">
        <v>0</v>
      </c>
      <c r="O163" s="24"/>
      <c r="P163" s="20">
        <v>3</v>
      </c>
      <c r="Q163" s="35">
        <v>0.70833333333333337</v>
      </c>
      <c r="R163" s="20">
        <v>2</v>
      </c>
      <c r="S163" s="20" t="s">
        <v>55</v>
      </c>
      <c r="T163" s="20">
        <v>2</v>
      </c>
      <c r="U163" s="20" t="s">
        <v>55</v>
      </c>
      <c r="V163" s="33">
        <f t="shared" si="2"/>
        <v>4</v>
      </c>
      <c r="W163" s="36">
        <v>4</v>
      </c>
      <c r="X163" s="35">
        <v>0.70833333333333337</v>
      </c>
      <c r="Y163" s="20">
        <v>2</v>
      </c>
      <c r="Z163" s="20" t="s">
        <v>55</v>
      </c>
      <c r="AA163" s="20">
        <v>2</v>
      </c>
      <c r="AB163" s="20" t="s">
        <v>55</v>
      </c>
      <c r="AC163" s="33">
        <f t="shared" si="3"/>
        <v>4</v>
      </c>
      <c r="AH163" s="60"/>
    </row>
    <row r="164" spans="1:34" ht="15.75" customHeight="1">
      <c r="A164" s="50" t="s">
        <v>79</v>
      </c>
      <c r="B164" s="61" t="str">
        <f t="shared" si="5"/>
        <v/>
      </c>
      <c r="C164" s="57" t="s">
        <v>79</v>
      </c>
      <c r="D164" s="1" t="s">
        <v>79</v>
      </c>
      <c r="E164" s="62" t="s">
        <v>79</v>
      </c>
      <c r="F164" s="62" t="s">
        <v>79</v>
      </c>
      <c r="G164" s="61" t="str">
        <f t="shared" si="6"/>
        <v/>
      </c>
      <c r="H164" s="58" t="s">
        <v>18</v>
      </c>
      <c r="I164" s="63" t="str">
        <f t="shared" si="7"/>
        <v xml:space="preserve"> </v>
      </c>
      <c r="J164" s="61" t="str">
        <f t="shared" si="8"/>
        <v xml:space="preserve"> </v>
      </c>
      <c r="K164" s="2"/>
      <c r="L164" s="17">
        <v>28</v>
      </c>
      <c r="M164" s="57">
        <v>0</v>
      </c>
      <c r="N164" s="57">
        <v>0</v>
      </c>
      <c r="O164" s="24"/>
      <c r="P164" s="20">
        <v>3</v>
      </c>
      <c r="Q164" s="35">
        <v>0.72916666666666663</v>
      </c>
      <c r="R164" s="20">
        <v>2</v>
      </c>
      <c r="S164" s="20" t="s">
        <v>55</v>
      </c>
      <c r="T164" s="20">
        <v>2</v>
      </c>
      <c r="U164" s="20" t="s">
        <v>55</v>
      </c>
      <c r="V164" s="33">
        <f t="shared" si="2"/>
        <v>4</v>
      </c>
      <c r="W164" s="36">
        <v>4</v>
      </c>
      <c r="X164" s="35">
        <v>0.72916666666666663</v>
      </c>
      <c r="Y164" s="20">
        <v>2</v>
      </c>
      <c r="Z164" s="20" t="s">
        <v>55</v>
      </c>
      <c r="AA164" s="20">
        <v>2</v>
      </c>
      <c r="AB164" s="20" t="s">
        <v>55</v>
      </c>
      <c r="AC164" s="33">
        <f t="shared" si="3"/>
        <v>4</v>
      </c>
      <c r="AH164" s="60"/>
    </row>
    <row r="165" spans="1:34" ht="15.75" customHeight="1">
      <c r="A165" s="50" t="s">
        <v>79</v>
      </c>
      <c r="B165" s="61" t="str">
        <f t="shared" si="5"/>
        <v/>
      </c>
      <c r="C165" s="57" t="s">
        <v>79</v>
      </c>
      <c r="D165" s="1" t="s">
        <v>79</v>
      </c>
      <c r="E165" s="62" t="s">
        <v>79</v>
      </c>
      <c r="F165" s="62" t="s">
        <v>79</v>
      </c>
      <c r="G165" s="61" t="str">
        <f t="shared" si="6"/>
        <v/>
      </c>
      <c r="H165" s="58" t="s">
        <v>18</v>
      </c>
      <c r="I165" s="63" t="str">
        <f t="shared" si="7"/>
        <v xml:space="preserve"> </v>
      </c>
      <c r="J165" s="61" t="str">
        <f t="shared" si="8"/>
        <v xml:space="preserve"> </v>
      </c>
      <c r="K165" s="2"/>
      <c r="L165" s="17">
        <v>29</v>
      </c>
      <c r="M165" s="57">
        <v>0</v>
      </c>
      <c r="N165" s="57">
        <v>0</v>
      </c>
      <c r="O165" s="24"/>
      <c r="P165" s="20">
        <v>3</v>
      </c>
      <c r="Q165" s="35">
        <v>0.75</v>
      </c>
      <c r="R165" s="20">
        <v>2</v>
      </c>
      <c r="S165" s="20" t="s">
        <v>55</v>
      </c>
      <c r="T165" s="20">
        <v>2</v>
      </c>
      <c r="U165" s="20" t="s">
        <v>55</v>
      </c>
      <c r="V165" s="33">
        <f t="shared" si="2"/>
        <v>4</v>
      </c>
      <c r="W165" s="36">
        <v>4</v>
      </c>
      <c r="X165" s="35">
        <v>0.75</v>
      </c>
      <c r="Y165" s="20">
        <v>2</v>
      </c>
      <c r="Z165" s="20" t="s">
        <v>55</v>
      </c>
      <c r="AA165" s="20">
        <v>2</v>
      </c>
      <c r="AB165" s="20" t="s">
        <v>55</v>
      </c>
      <c r="AC165" s="33">
        <f t="shared" si="3"/>
        <v>4</v>
      </c>
      <c r="AH165" s="60"/>
    </row>
    <row r="166" spans="1:34" ht="15.75" customHeight="1">
      <c r="A166" s="50" t="s">
        <v>79</v>
      </c>
      <c r="B166" s="61" t="str">
        <f t="shared" si="5"/>
        <v/>
      </c>
      <c r="C166" s="57" t="s">
        <v>79</v>
      </c>
      <c r="D166" s="1" t="s">
        <v>79</v>
      </c>
      <c r="E166" s="62" t="s">
        <v>79</v>
      </c>
      <c r="F166" s="62" t="s">
        <v>79</v>
      </c>
      <c r="G166" s="61" t="str">
        <f t="shared" si="6"/>
        <v/>
      </c>
      <c r="H166" s="58" t="s">
        <v>18</v>
      </c>
      <c r="I166" s="63" t="str">
        <f t="shared" si="7"/>
        <v xml:space="preserve"> </v>
      </c>
      <c r="J166" s="61" t="str">
        <f t="shared" si="8"/>
        <v xml:space="preserve"> </v>
      </c>
      <c r="K166" s="2"/>
      <c r="L166" s="17">
        <v>30</v>
      </c>
      <c r="M166" s="57">
        <v>0</v>
      </c>
      <c r="N166" s="57">
        <v>0</v>
      </c>
      <c r="O166" s="24"/>
      <c r="P166" s="20">
        <v>3</v>
      </c>
      <c r="Q166" s="35">
        <v>0.77083333333333337</v>
      </c>
      <c r="R166" s="20">
        <v>2</v>
      </c>
      <c r="S166" s="20" t="s">
        <v>55</v>
      </c>
      <c r="T166" s="20">
        <v>2</v>
      </c>
      <c r="U166" s="20" t="s">
        <v>55</v>
      </c>
      <c r="V166" s="33">
        <f t="shared" si="2"/>
        <v>3</v>
      </c>
      <c r="W166" s="36">
        <v>4</v>
      </c>
      <c r="X166" s="35">
        <v>0.77083333333333337</v>
      </c>
      <c r="Y166" s="20">
        <v>2</v>
      </c>
      <c r="Z166" s="20" t="s">
        <v>55</v>
      </c>
      <c r="AA166" s="20">
        <v>2</v>
      </c>
      <c r="AB166" s="20" t="s">
        <v>55</v>
      </c>
      <c r="AC166" s="33">
        <f t="shared" si="3"/>
        <v>3</v>
      </c>
      <c r="AH166" s="60"/>
    </row>
    <row r="167" spans="1:34" ht="15.75" customHeight="1">
      <c r="A167" s="50" t="s">
        <v>79</v>
      </c>
      <c r="B167" s="61" t="str">
        <f t="shared" si="5"/>
        <v/>
      </c>
      <c r="C167" s="57" t="s">
        <v>79</v>
      </c>
      <c r="D167" s="1" t="s">
        <v>79</v>
      </c>
      <c r="E167" s="62" t="s">
        <v>79</v>
      </c>
      <c r="F167" s="62" t="s">
        <v>79</v>
      </c>
      <c r="G167" s="61" t="str">
        <f t="shared" si="6"/>
        <v/>
      </c>
      <c r="H167" s="58" t="s">
        <v>18</v>
      </c>
      <c r="I167" s="63" t="str">
        <f t="shared" si="7"/>
        <v xml:space="preserve"> </v>
      </c>
      <c r="J167" s="61" t="str">
        <f t="shared" si="8"/>
        <v xml:space="preserve"> </v>
      </c>
      <c r="K167" s="2"/>
      <c r="L167" s="17">
        <v>31</v>
      </c>
      <c r="M167" s="57">
        <v>0</v>
      </c>
      <c r="N167" s="57">
        <v>0</v>
      </c>
      <c r="O167" s="24"/>
      <c r="P167" s="20">
        <v>3</v>
      </c>
      <c r="Q167" s="35">
        <v>0.79166666666666663</v>
      </c>
      <c r="R167" s="20">
        <v>1</v>
      </c>
      <c r="S167" s="20" t="s">
        <v>53</v>
      </c>
      <c r="T167" s="20">
        <v>1</v>
      </c>
      <c r="U167" s="20" t="s">
        <v>53</v>
      </c>
      <c r="V167" s="33">
        <f t="shared" si="2"/>
        <v>3</v>
      </c>
      <c r="W167" s="36">
        <v>4</v>
      </c>
      <c r="X167" s="35">
        <v>0.79166666666666663</v>
      </c>
      <c r="Y167" s="20">
        <v>1</v>
      </c>
      <c r="Z167" s="20" t="s">
        <v>53</v>
      </c>
      <c r="AA167" s="20">
        <v>1</v>
      </c>
      <c r="AB167" s="20" t="s">
        <v>53</v>
      </c>
      <c r="AC167" s="33">
        <f t="shared" si="3"/>
        <v>3</v>
      </c>
      <c r="AH167" s="60"/>
    </row>
    <row r="168" spans="1:34" ht="15.75" customHeight="1">
      <c r="A168" s="50" t="s">
        <v>79</v>
      </c>
      <c r="B168" s="61" t="str">
        <f t="shared" si="5"/>
        <v/>
      </c>
      <c r="C168" s="57" t="s">
        <v>79</v>
      </c>
      <c r="D168" s="1" t="s">
        <v>79</v>
      </c>
      <c r="E168" s="62" t="s">
        <v>79</v>
      </c>
      <c r="F168" s="62" t="s">
        <v>79</v>
      </c>
      <c r="G168" s="61" t="str">
        <f t="shared" si="6"/>
        <v/>
      </c>
      <c r="H168" s="58" t="s">
        <v>18</v>
      </c>
      <c r="I168" s="63" t="str">
        <f t="shared" si="7"/>
        <v xml:space="preserve"> </v>
      </c>
      <c r="J168" s="61" t="str">
        <f t="shared" si="8"/>
        <v xml:space="preserve"> </v>
      </c>
      <c r="K168" s="2"/>
      <c r="L168" s="17">
        <v>32</v>
      </c>
      <c r="M168" s="57">
        <v>0</v>
      </c>
      <c r="N168" s="57">
        <v>0</v>
      </c>
      <c r="O168" s="24"/>
      <c r="P168" s="20">
        <v>3</v>
      </c>
      <c r="Q168" s="35">
        <v>0.8125</v>
      </c>
      <c r="R168" s="20">
        <v>2</v>
      </c>
      <c r="S168" s="20" t="s">
        <v>53</v>
      </c>
      <c r="T168" s="20">
        <v>2</v>
      </c>
      <c r="U168" s="20" t="s">
        <v>53</v>
      </c>
      <c r="V168" s="33">
        <f t="shared" si="2"/>
        <v>3</v>
      </c>
      <c r="W168" s="36">
        <v>4</v>
      </c>
      <c r="X168" s="35">
        <v>0.8125</v>
      </c>
      <c r="Y168" s="20">
        <v>2</v>
      </c>
      <c r="Z168" s="20" t="s">
        <v>53</v>
      </c>
      <c r="AA168" s="20">
        <v>2</v>
      </c>
      <c r="AB168" s="20" t="s">
        <v>53</v>
      </c>
      <c r="AC168" s="33">
        <f t="shared" si="3"/>
        <v>3</v>
      </c>
      <c r="AH168" s="60"/>
    </row>
    <row r="169" spans="1:34" ht="15.75" customHeight="1">
      <c r="A169" s="50" t="s">
        <v>79</v>
      </c>
      <c r="B169" s="61" t="str">
        <f t="shared" si="5"/>
        <v/>
      </c>
      <c r="C169" s="57" t="s">
        <v>79</v>
      </c>
      <c r="D169" s="1" t="s">
        <v>79</v>
      </c>
      <c r="E169" s="62" t="s">
        <v>79</v>
      </c>
      <c r="F169" s="62" t="s">
        <v>79</v>
      </c>
      <c r="G169" s="61" t="str">
        <f t="shared" si="6"/>
        <v/>
      </c>
      <c r="H169" s="58" t="s">
        <v>18</v>
      </c>
      <c r="I169" s="63" t="str">
        <f t="shared" si="7"/>
        <v xml:space="preserve"> </v>
      </c>
      <c r="J169" s="61" t="str">
        <f t="shared" si="8"/>
        <v xml:space="preserve"> </v>
      </c>
      <c r="K169" s="2"/>
      <c r="L169" s="17">
        <v>33</v>
      </c>
      <c r="M169" s="57">
        <v>0</v>
      </c>
      <c r="N169" s="57">
        <v>0</v>
      </c>
      <c r="O169" s="24"/>
      <c r="P169" s="20">
        <v>3</v>
      </c>
      <c r="Q169" s="35">
        <v>0.83333333333333337</v>
      </c>
      <c r="R169" s="20">
        <v>1</v>
      </c>
      <c r="S169" s="20" t="s">
        <v>53</v>
      </c>
      <c r="T169" s="20">
        <v>1</v>
      </c>
      <c r="U169" s="20" t="s">
        <v>53</v>
      </c>
      <c r="V169" s="33">
        <f t="shared" si="2"/>
        <v>3</v>
      </c>
      <c r="W169" s="36">
        <v>4</v>
      </c>
      <c r="X169" s="35">
        <v>0.83333333333333337</v>
      </c>
      <c r="Y169" s="20">
        <v>1</v>
      </c>
      <c r="Z169" s="20" t="s">
        <v>53</v>
      </c>
      <c r="AA169" s="20">
        <v>1</v>
      </c>
      <c r="AB169" s="20" t="s">
        <v>53</v>
      </c>
      <c r="AC169" s="33">
        <f t="shared" si="3"/>
        <v>3</v>
      </c>
      <c r="AH169" s="60"/>
    </row>
    <row r="170" spans="1:34" ht="15.75" customHeight="1">
      <c r="A170" s="50" t="s">
        <v>79</v>
      </c>
      <c r="B170" s="61" t="str">
        <f t="shared" si="5"/>
        <v/>
      </c>
      <c r="C170" s="57" t="s">
        <v>79</v>
      </c>
      <c r="D170" s="1" t="s">
        <v>79</v>
      </c>
      <c r="E170" s="62" t="s">
        <v>79</v>
      </c>
      <c r="F170" s="62" t="s">
        <v>79</v>
      </c>
      <c r="G170" s="61" t="str">
        <f t="shared" si="6"/>
        <v/>
      </c>
      <c r="H170" s="58" t="s">
        <v>18</v>
      </c>
      <c r="I170" s="63" t="str">
        <f t="shared" si="7"/>
        <v xml:space="preserve"> </v>
      </c>
      <c r="J170" s="61" t="str">
        <f t="shared" si="8"/>
        <v xml:space="preserve"> </v>
      </c>
      <c r="K170" s="2"/>
      <c r="L170" s="17">
        <v>34</v>
      </c>
      <c r="M170" s="57">
        <v>0</v>
      </c>
      <c r="N170" s="57">
        <v>0</v>
      </c>
      <c r="O170" s="24"/>
      <c r="P170" s="20">
        <v>3</v>
      </c>
      <c r="Q170" s="35">
        <v>0.85416666666666663</v>
      </c>
      <c r="R170" s="20">
        <v>2</v>
      </c>
      <c r="S170" s="20" t="s">
        <v>53</v>
      </c>
      <c r="T170" s="20">
        <v>2</v>
      </c>
      <c r="U170" s="20" t="s">
        <v>53</v>
      </c>
      <c r="V170" s="33">
        <f t="shared" si="2"/>
        <v>3</v>
      </c>
      <c r="W170" s="36">
        <v>4</v>
      </c>
      <c r="X170" s="35">
        <v>0.85416666666666663</v>
      </c>
      <c r="Y170" s="20">
        <v>2</v>
      </c>
      <c r="Z170" s="20" t="s">
        <v>53</v>
      </c>
      <c r="AA170" s="20">
        <v>2</v>
      </c>
      <c r="AB170" s="20" t="s">
        <v>53</v>
      </c>
      <c r="AC170" s="33">
        <f t="shared" si="3"/>
        <v>3</v>
      </c>
      <c r="AH170" s="60"/>
    </row>
    <row r="171" spans="1:34" ht="15.75" customHeight="1">
      <c r="A171" s="50" t="s">
        <v>79</v>
      </c>
      <c r="B171" s="61" t="str">
        <f t="shared" si="5"/>
        <v/>
      </c>
      <c r="C171" s="57" t="s">
        <v>79</v>
      </c>
      <c r="D171" s="1" t="s">
        <v>79</v>
      </c>
      <c r="E171" s="62" t="s">
        <v>79</v>
      </c>
      <c r="F171" s="62" t="s">
        <v>79</v>
      </c>
      <c r="G171" s="61" t="str">
        <f t="shared" si="6"/>
        <v/>
      </c>
      <c r="H171" s="58" t="s">
        <v>18</v>
      </c>
      <c r="I171" s="63" t="str">
        <f t="shared" si="7"/>
        <v xml:space="preserve"> </v>
      </c>
      <c r="J171" s="61" t="str">
        <f t="shared" si="8"/>
        <v xml:space="preserve"> </v>
      </c>
      <c r="K171" s="2"/>
      <c r="L171" s="17">
        <v>35</v>
      </c>
      <c r="M171" s="57">
        <v>0</v>
      </c>
      <c r="N171" s="57">
        <v>0</v>
      </c>
      <c r="O171" s="24"/>
      <c r="P171" s="20">
        <v>3</v>
      </c>
      <c r="Q171" s="35">
        <v>0.875</v>
      </c>
      <c r="R171" s="20">
        <v>1</v>
      </c>
      <c r="S171" s="20" t="s">
        <v>51</v>
      </c>
      <c r="T171" s="20">
        <v>1</v>
      </c>
      <c r="U171" s="20" t="s">
        <v>51</v>
      </c>
      <c r="V171" s="33">
        <f t="shared" si="2"/>
        <v>2</v>
      </c>
      <c r="W171" s="36">
        <v>4</v>
      </c>
      <c r="X171" s="35">
        <v>0.875</v>
      </c>
      <c r="Y171" s="20">
        <v>1</v>
      </c>
      <c r="Z171" s="20" t="s">
        <v>51</v>
      </c>
      <c r="AA171" s="20">
        <v>1</v>
      </c>
      <c r="AB171" s="20" t="s">
        <v>51</v>
      </c>
      <c r="AC171" s="33">
        <f t="shared" si="3"/>
        <v>2</v>
      </c>
      <c r="AH171" s="60"/>
    </row>
    <row r="172" spans="1:34" ht="15.75" customHeight="1">
      <c r="A172" s="50" t="s">
        <v>79</v>
      </c>
      <c r="B172" s="61" t="str">
        <f t="shared" si="5"/>
        <v/>
      </c>
      <c r="C172" s="57" t="s">
        <v>79</v>
      </c>
      <c r="D172" s="1" t="s">
        <v>79</v>
      </c>
      <c r="E172" s="62" t="s">
        <v>79</v>
      </c>
      <c r="F172" s="62" t="s">
        <v>79</v>
      </c>
      <c r="G172" s="61" t="str">
        <f t="shared" si="6"/>
        <v/>
      </c>
      <c r="H172" s="58" t="s">
        <v>18</v>
      </c>
      <c r="I172" s="63" t="str">
        <f t="shared" si="7"/>
        <v xml:space="preserve"> </v>
      </c>
      <c r="J172" s="61" t="str">
        <f t="shared" si="8"/>
        <v xml:space="preserve"> </v>
      </c>
      <c r="K172" s="2"/>
      <c r="L172" s="17">
        <v>36</v>
      </c>
      <c r="M172" s="57">
        <v>0</v>
      </c>
      <c r="N172" s="57">
        <v>0</v>
      </c>
      <c r="O172" s="24"/>
      <c r="P172" s="20">
        <v>3</v>
      </c>
      <c r="Q172" s="35">
        <v>0.89583333333333304</v>
      </c>
      <c r="R172" s="20">
        <v>1</v>
      </c>
      <c r="S172" s="20" t="s">
        <v>51</v>
      </c>
      <c r="T172" s="20">
        <v>1</v>
      </c>
      <c r="U172" s="20" t="s">
        <v>51</v>
      </c>
      <c r="V172" s="33">
        <f t="shared" si="2"/>
        <v>2</v>
      </c>
      <c r="W172" s="36">
        <v>4</v>
      </c>
      <c r="X172" s="35">
        <v>0.89583333333333304</v>
      </c>
      <c r="Y172" s="20">
        <v>1</v>
      </c>
      <c r="Z172" s="20" t="s">
        <v>51</v>
      </c>
      <c r="AA172" s="20">
        <v>1</v>
      </c>
      <c r="AB172" s="20" t="s">
        <v>51</v>
      </c>
      <c r="AC172" s="33">
        <f t="shared" si="3"/>
        <v>2</v>
      </c>
      <c r="AH172" s="60"/>
    </row>
    <row r="173" spans="1:34" ht="15.75" customHeight="1">
      <c r="A173" s="50" t="s">
        <v>79</v>
      </c>
      <c r="B173" s="61" t="str">
        <f t="shared" si="5"/>
        <v/>
      </c>
      <c r="C173" s="57" t="s">
        <v>79</v>
      </c>
      <c r="D173" s="1" t="s">
        <v>79</v>
      </c>
      <c r="E173" s="62" t="s">
        <v>79</v>
      </c>
      <c r="F173" s="62" t="s">
        <v>79</v>
      </c>
      <c r="G173" s="61" t="str">
        <f t="shared" si="6"/>
        <v/>
      </c>
      <c r="H173" s="58" t="s">
        <v>18</v>
      </c>
      <c r="I173" s="63" t="str">
        <f t="shared" si="7"/>
        <v xml:space="preserve"> </v>
      </c>
      <c r="J173" s="61" t="str">
        <f t="shared" si="8"/>
        <v xml:space="preserve"> </v>
      </c>
      <c r="K173" s="2"/>
      <c r="L173" s="17">
        <v>37</v>
      </c>
      <c r="M173" s="57">
        <v>0</v>
      </c>
      <c r="N173" s="57">
        <v>0</v>
      </c>
      <c r="O173" s="24"/>
      <c r="P173" s="20">
        <v>3</v>
      </c>
      <c r="Q173" s="35">
        <v>0.91666666666666663</v>
      </c>
      <c r="R173" s="20">
        <v>1</v>
      </c>
      <c r="S173" s="20" t="s">
        <v>51</v>
      </c>
      <c r="T173" s="20">
        <v>1</v>
      </c>
      <c r="U173" s="20" t="s">
        <v>51</v>
      </c>
      <c r="V173" s="33">
        <f t="shared" si="2"/>
        <v>2</v>
      </c>
      <c r="W173" s="36">
        <v>4</v>
      </c>
      <c r="X173" s="35">
        <v>0.91666666666666663</v>
      </c>
      <c r="Y173" s="20">
        <v>1</v>
      </c>
      <c r="Z173" s="20" t="s">
        <v>51</v>
      </c>
      <c r="AA173" s="20">
        <v>1</v>
      </c>
      <c r="AB173" s="20" t="s">
        <v>51</v>
      </c>
      <c r="AC173" s="33">
        <f t="shared" si="3"/>
        <v>2</v>
      </c>
      <c r="AH173" s="60"/>
    </row>
    <row r="174" spans="1:34" ht="15.75" customHeight="1">
      <c r="A174" s="50" t="s">
        <v>79</v>
      </c>
      <c r="B174" s="61" t="str">
        <f t="shared" si="5"/>
        <v/>
      </c>
      <c r="C174" s="57" t="s">
        <v>79</v>
      </c>
      <c r="D174" s="1" t="s">
        <v>79</v>
      </c>
      <c r="E174" s="62" t="s">
        <v>79</v>
      </c>
      <c r="F174" s="62" t="s">
        <v>79</v>
      </c>
      <c r="G174" s="61" t="str">
        <f t="shared" si="6"/>
        <v/>
      </c>
      <c r="H174" s="58" t="s">
        <v>18</v>
      </c>
      <c r="I174" s="63" t="str">
        <f t="shared" si="7"/>
        <v xml:space="preserve"> </v>
      </c>
      <c r="J174" s="61" t="str">
        <f t="shared" si="8"/>
        <v xml:space="preserve"> </v>
      </c>
      <c r="K174" s="2"/>
      <c r="L174" s="17">
        <v>38</v>
      </c>
      <c r="M174" s="57">
        <v>0</v>
      </c>
      <c r="N174" s="57">
        <v>0</v>
      </c>
      <c r="O174" s="24"/>
      <c r="P174" s="20">
        <v>3</v>
      </c>
      <c r="Q174" s="35">
        <v>0.9375</v>
      </c>
      <c r="R174" s="20">
        <v>1</v>
      </c>
      <c r="S174" s="20" t="s">
        <v>51</v>
      </c>
      <c r="T174" s="20">
        <v>1</v>
      </c>
      <c r="U174" s="20" t="s">
        <v>51</v>
      </c>
      <c r="V174" s="33">
        <f t="shared" si="2"/>
        <v>1</v>
      </c>
      <c r="W174" s="36">
        <v>4</v>
      </c>
      <c r="X174" s="35">
        <v>0.9375</v>
      </c>
      <c r="Y174" s="20">
        <v>1</v>
      </c>
      <c r="Z174" s="20" t="s">
        <v>51</v>
      </c>
      <c r="AA174" s="20">
        <v>1</v>
      </c>
      <c r="AB174" s="20" t="s">
        <v>51</v>
      </c>
      <c r="AC174" s="33">
        <f t="shared" si="3"/>
        <v>1</v>
      </c>
      <c r="AH174" s="60"/>
    </row>
    <row r="175" spans="1:34" ht="15.75" customHeight="1">
      <c r="A175" s="50" t="s">
        <v>79</v>
      </c>
      <c r="B175" s="61" t="str">
        <f t="shared" si="5"/>
        <v/>
      </c>
      <c r="C175" s="57" t="s">
        <v>79</v>
      </c>
      <c r="D175" s="1" t="s">
        <v>79</v>
      </c>
      <c r="E175" s="62" t="s">
        <v>79</v>
      </c>
      <c r="F175" s="62" t="s">
        <v>79</v>
      </c>
      <c r="G175" s="61" t="str">
        <f t="shared" si="6"/>
        <v/>
      </c>
      <c r="H175" s="58" t="s">
        <v>18</v>
      </c>
      <c r="I175" s="63" t="str">
        <f t="shared" si="7"/>
        <v xml:space="preserve"> </v>
      </c>
      <c r="J175" s="61" t="str">
        <f t="shared" si="8"/>
        <v xml:space="preserve"> </v>
      </c>
      <c r="K175" s="2"/>
      <c r="L175" s="17">
        <v>39</v>
      </c>
      <c r="M175" s="57">
        <v>0</v>
      </c>
      <c r="N175" s="57">
        <v>0</v>
      </c>
      <c r="O175" s="24"/>
      <c r="P175" s="20">
        <v>3</v>
      </c>
      <c r="Q175" s="35">
        <v>0.95833333333333337</v>
      </c>
      <c r="R175" s="20">
        <v>0</v>
      </c>
      <c r="S175" s="20" t="s">
        <v>47</v>
      </c>
      <c r="T175" s="20">
        <v>0</v>
      </c>
      <c r="U175" s="20" t="s">
        <v>47</v>
      </c>
      <c r="V175" s="33">
        <f t="shared" si="2"/>
        <v>0</v>
      </c>
      <c r="W175" s="36">
        <v>4</v>
      </c>
      <c r="X175" s="35">
        <v>0.95833333333333337</v>
      </c>
      <c r="Y175" s="20">
        <v>0</v>
      </c>
      <c r="Z175" s="20" t="s">
        <v>47</v>
      </c>
      <c r="AA175" s="20">
        <v>0</v>
      </c>
      <c r="AB175" s="20" t="s">
        <v>47</v>
      </c>
      <c r="AC175" s="33">
        <f t="shared" si="3"/>
        <v>0</v>
      </c>
      <c r="AH175" s="60"/>
    </row>
    <row r="176" spans="1:34" ht="15.75" customHeight="1">
      <c r="A176" s="50" t="s">
        <v>79</v>
      </c>
      <c r="B176" s="61" t="str">
        <f t="shared" si="5"/>
        <v/>
      </c>
      <c r="C176" s="57" t="s">
        <v>79</v>
      </c>
      <c r="D176" s="1" t="s">
        <v>79</v>
      </c>
      <c r="E176" s="62" t="s">
        <v>79</v>
      </c>
      <c r="F176" s="62" t="s">
        <v>79</v>
      </c>
      <c r="G176" s="61" t="str">
        <f t="shared" si="6"/>
        <v/>
      </c>
      <c r="H176" s="58" t="s">
        <v>18</v>
      </c>
      <c r="I176" s="63" t="str">
        <f t="shared" si="7"/>
        <v xml:space="preserve"> </v>
      </c>
      <c r="J176" s="61" t="str">
        <f t="shared" si="8"/>
        <v xml:space="preserve"> </v>
      </c>
      <c r="K176" s="2"/>
      <c r="L176" s="17">
        <v>40</v>
      </c>
      <c r="M176" s="57">
        <v>0</v>
      </c>
      <c r="N176" s="57">
        <v>0</v>
      </c>
      <c r="O176" s="24"/>
      <c r="P176" s="20">
        <v>3</v>
      </c>
      <c r="Q176" s="35">
        <v>0.97916666666666663</v>
      </c>
      <c r="R176" s="20">
        <v>0</v>
      </c>
      <c r="S176" s="20" t="s">
        <v>47</v>
      </c>
      <c r="T176" s="20">
        <v>0</v>
      </c>
      <c r="U176" s="20" t="s">
        <v>47</v>
      </c>
      <c r="V176" s="33">
        <f t="shared" si="2"/>
        <v>0</v>
      </c>
      <c r="W176" s="36">
        <v>4</v>
      </c>
      <c r="X176" s="35">
        <v>0.97916666666666663</v>
      </c>
      <c r="Y176" s="20">
        <v>0</v>
      </c>
      <c r="Z176" s="20" t="s">
        <v>47</v>
      </c>
      <c r="AA176" s="20">
        <v>0</v>
      </c>
      <c r="AB176" s="20" t="s">
        <v>47</v>
      </c>
      <c r="AC176" s="33">
        <f t="shared" si="3"/>
        <v>0</v>
      </c>
      <c r="AH176" s="60"/>
    </row>
    <row r="177" spans="1:34" ht="15.75" customHeight="1">
      <c r="A177" s="50" t="s">
        <v>79</v>
      </c>
      <c r="B177" s="61" t="str">
        <f t="shared" si="5"/>
        <v/>
      </c>
      <c r="C177" s="57" t="s">
        <v>79</v>
      </c>
      <c r="D177" s="1" t="s">
        <v>79</v>
      </c>
      <c r="E177" s="62" t="s">
        <v>79</v>
      </c>
      <c r="F177" s="62" t="s">
        <v>79</v>
      </c>
      <c r="G177" s="61" t="str">
        <f t="shared" si="6"/>
        <v/>
      </c>
      <c r="H177" s="58" t="s">
        <v>18</v>
      </c>
      <c r="I177" s="63" t="str">
        <f t="shared" si="7"/>
        <v xml:space="preserve"> </v>
      </c>
      <c r="J177" s="61" t="str">
        <f t="shared" si="8"/>
        <v xml:space="preserve"> </v>
      </c>
      <c r="K177" s="2"/>
      <c r="L177" s="17">
        <v>41</v>
      </c>
      <c r="M177" s="57">
        <v>0</v>
      </c>
      <c r="N177" s="57">
        <v>0</v>
      </c>
      <c r="O177" s="24"/>
      <c r="P177" s="20">
        <v>3</v>
      </c>
      <c r="Q177" s="35">
        <v>0</v>
      </c>
      <c r="R177" s="20">
        <v>0</v>
      </c>
      <c r="S177" s="20" t="s">
        <v>47</v>
      </c>
      <c r="T177" s="20">
        <v>0</v>
      </c>
      <c r="U177" s="20" t="s">
        <v>47</v>
      </c>
      <c r="V177" s="33">
        <f t="shared" si="2"/>
        <v>0</v>
      </c>
      <c r="W177" s="36">
        <v>4</v>
      </c>
      <c r="X177" s="35">
        <v>0</v>
      </c>
      <c r="Y177" s="20">
        <v>0</v>
      </c>
      <c r="Z177" s="20" t="s">
        <v>47</v>
      </c>
      <c r="AA177" s="20">
        <v>0</v>
      </c>
      <c r="AB177" s="20" t="s">
        <v>47</v>
      </c>
      <c r="AC177" s="33">
        <f t="shared" si="3"/>
        <v>0</v>
      </c>
      <c r="AH177" s="60"/>
    </row>
    <row r="178" spans="1:34" ht="15.75" customHeight="1">
      <c r="A178" s="50" t="s">
        <v>79</v>
      </c>
      <c r="B178" s="61" t="str">
        <f t="shared" si="5"/>
        <v/>
      </c>
      <c r="C178" s="57" t="s">
        <v>79</v>
      </c>
      <c r="D178" s="1" t="s">
        <v>79</v>
      </c>
      <c r="E178" s="62" t="s">
        <v>79</v>
      </c>
      <c r="F178" s="62" t="s">
        <v>79</v>
      </c>
      <c r="G178" s="61" t="str">
        <f t="shared" si="6"/>
        <v/>
      </c>
      <c r="H178" s="58" t="s">
        <v>18</v>
      </c>
      <c r="I178" s="63" t="str">
        <f t="shared" si="7"/>
        <v xml:space="preserve"> </v>
      </c>
      <c r="J178" s="61" t="str">
        <f t="shared" si="8"/>
        <v xml:space="preserve"> </v>
      </c>
      <c r="K178" s="2"/>
      <c r="L178" s="17">
        <v>42</v>
      </c>
      <c r="M178" s="57">
        <v>0</v>
      </c>
      <c r="N178" s="57">
        <v>0</v>
      </c>
      <c r="O178" s="24"/>
      <c r="P178" s="20">
        <v>3</v>
      </c>
      <c r="Q178" s="35">
        <v>2.0833333333333332E-2</v>
      </c>
      <c r="R178" s="20">
        <v>0</v>
      </c>
      <c r="S178" s="20" t="s">
        <v>47</v>
      </c>
      <c r="T178" s="20">
        <v>0</v>
      </c>
      <c r="U178" s="20" t="s">
        <v>47</v>
      </c>
      <c r="V178" s="33">
        <f t="shared" si="2"/>
        <v>0</v>
      </c>
      <c r="W178" s="36">
        <v>4</v>
      </c>
      <c r="X178" s="35">
        <v>2.0833333333333332E-2</v>
      </c>
      <c r="Y178" s="20">
        <v>0</v>
      </c>
      <c r="Z178" s="20" t="s">
        <v>47</v>
      </c>
      <c r="AA178" s="20">
        <v>0</v>
      </c>
      <c r="AB178" s="20" t="s">
        <v>47</v>
      </c>
      <c r="AC178" s="33">
        <f t="shared" si="3"/>
        <v>0</v>
      </c>
      <c r="AH178" s="60"/>
    </row>
    <row r="179" spans="1:34" ht="15.75" customHeight="1">
      <c r="A179" s="50" t="s">
        <v>79</v>
      </c>
      <c r="B179" s="61" t="str">
        <f t="shared" si="5"/>
        <v/>
      </c>
      <c r="C179" s="57" t="s">
        <v>79</v>
      </c>
      <c r="D179" s="1" t="s">
        <v>79</v>
      </c>
      <c r="E179" s="62" t="s">
        <v>79</v>
      </c>
      <c r="F179" s="62" t="s">
        <v>79</v>
      </c>
      <c r="G179" s="61" t="str">
        <f t="shared" si="6"/>
        <v/>
      </c>
      <c r="H179" s="58" t="s">
        <v>18</v>
      </c>
      <c r="I179" s="63" t="str">
        <f t="shared" si="7"/>
        <v xml:space="preserve"> </v>
      </c>
      <c r="J179" s="61" t="str">
        <f t="shared" si="8"/>
        <v xml:space="preserve"> </v>
      </c>
      <c r="K179" s="2"/>
      <c r="L179" s="17">
        <v>43</v>
      </c>
      <c r="M179" s="57">
        <v>0</v>
      </c>
      <c r="N179" s="57">
        <v>0</v>
      </c>
      <c r="O179" s="24"/>
      <c r="P179" s="20">
        <v>3</v>
      </c>
      <c r="Q179" s="35">
        <v>4.1666666666666699E-2</v>
      </c>
      <c r="R179" s="20">
        <v>0</v>
      </c>
      <c r="S179" s="20" t="s">
        <v>47</v>
      </c>
      <c r="T179" s="20">
        <v>0</v>
      </c>
      <c r="U179" s="20" t="s">
        <v>47</v>
      </c>
      <c r="V179" s="33">
        <f t="shared" si="2"/>
        <v>0</v>
      </c>
      <c r="W179" s="36">
        <v>4</v>
      </c>
      <c r="X179" s="35">
        <v>4.1666666666666699E-2</v>
      </c>
      <c r="Y179" s="20">
        <v>0</v>
      </c>
      <c r="Z179" s="20" t="s">
        <v>47</v>
      </c>
      <c r="AA179" s="20">
        <v>0</v>
      </c>
      <c r="AB179" s="20" t="s">
        <v>47</v>
      </c>
      <c r="AC179" s="33">
        <f t="shared" si="3"/>
        <v>0</v>
      </c>
      <c r="AH179" s="60"/>
    </row>
    <row r="180" spans="1:34" ht="15.75" customHeight="1">
      <c r="A180" s="50" t="s">
        <v>79</v>
      </c>
      <c r="B180" s="61" t="str">
        <f t="shared" si="5"/>
        <v/>
      </c>
      <c r="C180" s="57" t="s">
        <v>79</v>
      </c>
      <c r="D180" s="1" t="s">
        <v>79</v>
      </c>
      <c r="E180" s="62" t="s">
        <v>79</v>
      </c>
      <c r="F180" s="62" t="s">
        <v>79</v>
      </c>
      <c r="G180" s="61" t="str">
        <f t="shared" si="6"/>
        <v/>
      </c>
      <c r="H180" s="58" t="s">
        <v>18</v>
      </c>
      <c r="I180" s="63" t="str">
        <f t="shared" si="7"/>
        <v xml:space="preserve"> </v>
      </c>
      <c r="J180" s="61" t="str">
        <f t="shared" si="8"/>
        <v xml:space="preserve"> </v>
      </c>
      <c r="K180" s="2"/>
      <c r="L180" s="17">
        <v>44</v>
      </c>
      <c r="M180" s="57">
        <v>0</v>
      </c>
      <c r="N180" s="57">
        <v>0</v>
      </c>
      <c r="O180" s="24"/>
      <c r="P180" s="20">
        <v>3</v>
      </c>
      <c r="Q180" s="35">
        <v>6.25E-2</v>
      </c>
      <c r="R180" s="20">
        <v>0</v>
      </c>
      <c r="S180" s="20" t="s">
        <v>47</v>
      </c>
      <c r="T180" s="20">
        <v>0</v>
      </c>
      <c r="U180" s="20" t="s">
        <v>47</v>
      </c>
      <c r="V180" s="33">
        <f t="shared" si="2"/>
        <v>0</v>
      </c>
      <c r="W180" s="36">
        <v>4</v>
      </c>
      <c r="X180" s="35">
        <v>6.25E-2</v>
      </c>
      <c r="Y180" s="20">
        <v>0</v>
      </c>
      <c r="Z180" s="20" t="s">
        <v>47</v>
      </c>
      <c r="AA180" s="20">
        <v>0</v>
      </c>
      <c r="AB180" s="20" t="s">
        <v>47</v>
      </c>
      <c r="AC180" s="33">
        <f t="shared" si="3"/>
        <v>0</v>
      </c>
      <c r="AH180" s="15"/>
    </row>
    <row r="181" spans="1:34" ht="15.75" customHeight="1">
      <c r="A181" s="50" t="s">
        <v>79</v>
      </c>
      <c r="B181" s="61" t="str">
        <f t="shared" si="5"/>
        <v/>
      </c>
      <c r="C181" s="57" t="s">
        <v>79</v>
      </c>
      <c r="D181" s="1" t="s">
        <v>79</v>
      </c>
      <c r="E181" s="62" t="s">
        <v>79</v>
      </c>
      <c r="F181" s="62" t="s">
        <v>79</v>
      </c>
      <c r="G181" s="61" t="str">
        <f t="shared" si="6"/>
        <v/>
      </c>
      <c r="H181" s="58" t="s">
        <v>18</v>
      </c>
      <c r="I181" s="63" t="str">
        <f t="shared" si="7"/>
        <v xml:space="preserve"> </v>
      </c>
      <c r="J181" s="61" t="str">
        <f t="shared" si="8"/>
        <v xml:space="preserve"> </v>
      </c>
      <c r="K181" s="2"/>
      <c r="L181" s="17">
        <v>45</v>
      </c>
      <c r="M181" s="57">
        <v>0</v>
      </c>
      <c r="N181" s="57">
        <v>0</v>
      </c>
      <c r="O181" s="24"/>
      <c r="P181" s="20">
        <v>3</v>
      </c>
      <c r="Q181" s="35">
        <v>8.3333333333333301E-2</v>
      </c>
      <c r="R181" s="20">
        <v>0</v>
      </c>
      <c r="S181" s="20" t="s">
        <v>47</v>
      </c>
      <c r="T181" s="20">
        <v>0</v>
      </c>
      <c r="U181" s="20" t="s">
        <v>47</v>
      </c>
      <c r="V181" s="33">
        <f t="shared" si="2"/>
        <v>0</v>
      </c>
      <c r="W181" s="36">
        <v>4</v>
      </c>
      <c r="X181" s="35">
        <v>8.3333333333333301E-2</v>
      </c>
      <c r="Y181" s="20">
        <v>0</v>
      </c>
      <c r="Z181" s="20" t="s">
        <v>47</v>
      </c>
      <c r="AA181" s="20">
        <v>0</v>
      </c>
      <c r="AB181" s="20" t="s">
        <v>47</v>
      </c>
      <c r="AC181" s="33">
        <f t="shared" si="3"/>
        <v>0</v>
      </c>
      <c r="AH181" s="15"/>
    </row>
    <row r="182" spans="1:34" ht="15.75" customHeight="1">
      <c r="A182" s="50" t="s">
        <v>79</v>
      </c>
      <c r="B182" s="61" t="str">
        <f t="shared" si="5"/>
        <v/>
      </c>
      <c r="C182" s="57" t="s">
        <v>79</v>
      </c>
      <c r="D182" s="1" t="s">
        <v>79</v>
      </c>
      <c r="E182" s="62" t="s">
        <v>79</v>
      </c>
      <c r="F182" s="62" t="s">
        <v>79</v>
      </c>
      <c r="G182" s="61" t="str">
        <f t="shared" si="6"/>
        <v/>
      </c>
      <c r="H182" s="58" t="s">
        <v>18</v>
      </c>
      <c r="I182" s="63" t="str">
        <f t="shared" si="7"/>
        <v xml:space="preserve"> </v>
      </c>
      <c r="J182" s="61" t="str">
        <f t="shared" si="8"/>
        <v xml:space="preserve"> </v>
      </c>
      <c r="K182" s="2"/>
      <c r="L182" s="17">
        <v>46</v>
      </c>
      <c r="M182" s="57">
        <v>0</v>
      </c>
      <c r="N182" s="57">
        <v>0</v>
      </c>
      <c r="O182" s="24"/>
      <c r="P182" s="20">
        <v>3</v>
      </c>
      <c r="Q182" s="35">
        <v>0.104166666666667</v>
      </c>
      <c r="R182" s="20">
        <v>0</v>
      </c>
      <c r="S182" s="20" t="s">
        <v>47</v>
      </c>
      <c r="T182" s="20">
        <v>0</v>
      </c>
      <c r="U182" s="20" t="s">
        <v>47</v>
      </c>
      <c r="V182" s="29"/>
      <c r="W182" s="36">
        <v>4</v>
      </c>
      <c r="X182" s="35">
        <v>0.104166666666667</v>
      </c>
      <c r="Y182" s="20">
        <v>0</v>
      </c>
      <c r="Z182" s="20" t="s">
        <v>47</v>
      </c>
      <c r="AA182" s="20">
        <v>0</v>
      </c>
      <c r="AB182" s="20" t="s">
        <v>47</v>
      </c>
      <c r="AC182" s="5"/>
      <c r="AH182" s="15"/>
    </row>
    <row r="183" spans="1:34" ht="15.75" customHeight="1">
      <c r="A183" s="50" t="s">
        <v>79</v>
      </c>
      <c r="B183" s="61" t="str">
        <f t="shared" si="5"/>
        <v/>
      </c>
      <c r="C183" s="57" t="s">
        <v>79</v>
      </c>
      <c r="D183" s="1" t="s">
        <v>79</v>
      </c>
      <c r="E183" s="62" t="s">
        <v>79</v>
      </c>
      <c r="F183" s="62" t="s">
        <v>79</v>
      </c>
      <c r="G183" s="61" t="str">
        <f t="shared" si="6"/>
        <v/>
      </c>
      <c r="H183" s="58" t="s">
        <v>18</v>
      </c>
      <c r="I183" s="63" t="str">
        <f t="shared" si="7"/>
        <v xml:space="preserve"> </v>
      </c>
      <c r="J183" s="61" t="str">
        <f t="shared" si="8"/>
        <v xml:space="preserve"> </v>
      </c>
      <c r="K183" s="2"/>
      <c r="L183" s="17">
        <v>47</v>
      </c>
      <c r="M183" s="57">
        <v>0</v>
      </c>
      <c r="N183" s="57">
        <v>0</v>
      </c>
      <c r="O183" s="24"/>
      <c r="P183" s="316" t="s">
        <v>44</v>
      </c>
      <c r="Q183" s="317"/>
      <c r="R183" s="43">
        <f>SUM(R135:R182)</f>
        <v>58</v>
      </c>
      <c r="S183" s="43"/>
      <c r="T183" s="43">
        <f>SUM(T135:T182)</f>
        <v>58</v>
      </c>
      <c r="U183" s="43"/>
      <c r="V183" s="64"/>
      <c r="W183" s="316" t="s">
        <v>44</v>
      </c>
      <c r="X183" s="317"/>
      <c r="Y183" s="43">
        <f>SUM(Y135:Y182)</f>
        <v>58</v>
      </c>
      <c r="Z183" s="43"/>
      <c r="AA183" s="43">
        <f>SUM(AA135:AA182)</f>
        <v>58</v>
      </c>
      <c r="AB183" s="43"/>
      <c r="AC183" s="5"/>
      <c r="AH183" s="15"/>
    </row>
    <row r="184" spans="1:34" ht="15.75" customHeight="1">
      <c r="A184" s="50" t="s">
        <v>79</v>
      </c>
      <c r="B184" s="61" t="str">
        <f t="shared" si="5"/>
        <v/>
      </c>
      <c r="C184" s="57" t="s">
        <v>79</v>
      </c>
      <c r="D184" s="1" t="s">
        <v>79</v>
      </c>
      <c r="E184" s="62" t="s">
        <v>79</v>
      </c>
      <c r="F184" s="62" t="s">
        <v>79</v>
      </c>
      <c r="G184" s="61" t="str">
        <f t="shared" si="6"/>
        <v/>
      </c>
      <c r="H184" s="58" t="s">
        <v>18</v>
      </c>
      <c r="I184" s="63" t="str">
        <f t="shared" si="7"/>
        <v xml:space="preserve"> </v>
      </c>
      <c r="J184" s="61" t="str">
        <f t="shared" si="8"/>
        <v xml:space="preserve"> </v>
      </c>
      <c r="K184" s="2"/>
      <c r="L184" s="17">
        <v>48</v>
      </c>
      <c r="M184" s="57">
        <v>0</v>
      </c>
      <c r="N184" s="57">
        <v>0</v>
      </c>
      <c r="O184" s="24"/>
      <c r="P184" s="65"/>
      <c r="Q184" s="29"/>
      <c r="R184" s="29"/>
      <c r="S184" s="29"/>
      <c r="T184" s="45"/>
      <c r="U184" s="29"/>
      <c r="V184" s="29"/>
      <c r="W184" s="29"/>
      <c r="X184" s="65"/>
      <c r="Y184" s="65"/>
      <c r="Z184" s="65"/>
      <c r="AA184" s="65"/>
      <c r="AB184" s="65"/>
      <c r="AC184" s="5"/>
      <c r="AH184" s="15"/>
    </row>
    <row r="185" spans="1:34" ht="15.75" customHeight="1">
      <c r="A185" s="50" t="s">
        <v>79</v>
      </c>
      <c r="B185" s="61" t="str">
        <f t="shared" si="5"/>
        <v/>
      </c>
      <c r="C185" s="57" t="s">
        <v>79</v>
      </c>
      <c r="D185" s="1" t="s">
        <v>79</v>
      </c>
      <c r="E185" s="62" t="s">
        <v>79</v>
      </c>
      <c r="F185" s="62" t="s">
        <v>79</v>
      </c>
      <c r="G185" s="61" t="str">
        <f t="shared" si="6"/>
        <v/>
      </c>
      <c r="H185" s="58" t="s">
        <v>18</v>
      </c>
      <c r="I185" s="63" t="str">
        <f t="shared" si="7"/>
        <v xml:space="preserve"> </v>
      </c>
      <c r="J185" s="61" t="str">
        <f t="shared" si="8"/>
        <v xml:space="preserve"> </v>
      </c>
      <c r="K185" s="2"/>
      <c r="L185" s="17">
        <v>49</v>
      </c>
      <c r="M185" s="57">
        <v>0</v>
      </c>
      <c r="N185" s="57">
        <v>0</v>
      </c>
      <c r="O185" s="24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/>
      <c r="AA185" s="65"/>
      <c r="AB185" s="65"/>
      <c r="AC185" s="5"/>
      <c r="AH185" s="15"/>
    </row>
    <row r="186" spans="1:34" ht="15.75" customHeight="1">
      <c r="A186" s="50" t="s">
        <v>79</v>
      </c>
      <c r="B186" s="61" t="str">
        <f t="shared" si="5"/>
        <v/>
      </c>
      <c r="C186" s="57" t="s">
        <v>79</v>
      </c>
      <c r="D186" s="1" t="s">
        <v>79</v>
      </c>
      <c r="E186" s="62" t="s">
        <v>79</v>
      </c>
      <c r="F186" s="62" t="s">
        <v>79</v>
      </c>
      <c r="G186" s="61" t="str">
        <f t="shared" si="6"/>
        <v/>
      </c>
      <c r="H186" s="58" t="s">
        <v>18</v>
      </c>
      <c r="I186" s="63" t="str">
        <f t="shared" si="7"/>
        <v xml:space="preserve"> </v>
      </c>
      <c r="J186" s="61" t="str">
        <f t="shared" si="8"/>
        <v xml:space="preserve"> </v>
      </c>
      <c r="K186" s="2"/>
      <c r="L186" s="17">
        <v>50</v>
      </c>
      <c r="M186" s="57">
        <v>0</v>
      </c>
      <c r="N186" s="57">
        <v>0</v>
      </c>
      <c r="O186" s="24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/>
      <c r="AA186" s="65"/>
      <c r="AB186" s="65"/>
      <c r="AC186" s="5"/>
      <c r="AH186" s="15"/>
    </row>
    <row r="187" spans="1:34" ht="15.75" customHeight="1">
      <c r="A187" s="50" t="s">
        <v>79</v>
      </c>
      <c r="B187" s="61" t="str">
        <f t="shared" si="5"/>
        <v/>
      </c>
      <c r="C187" s="57" t="s">
        <v>79</v>
      </c>
      <c r="D187" s="1" t="s">
        <v>79</v>
      </c>
      <c r="E187" s="62" t="s">
        <v>79</v>
      </c>
      <c r="F187" s="62" t="s">
        <v>79</v>
      </c>
      <c r="G187" s="61" t="str">
        <f t="shared" si="6"/>
        <v/>
      </c>
      <c r="H187" s="58" t="s">
        <v>18</v>
      </c>
      <c r="I187" s="63" t="str">
        <f t="shared" si="7"/>
        <v xml:space="preserve"> </v>
      </c>
      <c r="J187" s="61" t="str">
        <f t="shared" si="8"/>
        <v xml:space="preserve"> </v>
      </c>
      <c r="K187" s="2"/>
      <c r="L187" s="17">
        <v>51</v>
      </c>
      <c r="M187" s="57">
        <v>0</v>
      </c>
      <c r="N187" s="57">
        <v>0</v>
      </c>
      <c r="O187" s="24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/>
      <c r="AA187" s="65"/>
      <c r="AB187" s="65"/>
      <c r="AC187" s="5"/>
      <c r="AH187" s="15"/>
    </row>
    <row r="188" spans="1:34" ht="15.75" customHeight="1">
      <c r="A188" s="50" t="s">
        <v>79</v>
      </c>
      <c r="B188" s="61" t="str">
        <f t="shared" si="5"/>
        <v/>
      </c>
      <c r="C188" s="57" t="s">
        <v>79</v>
      </c>
      <c r="D188" s="1" t="s">
        <v>79</v>
      </c>
      <c r="E188" s="62" t="s">
        <v>79</v>
      </c>
      <c r="F188" s="62" t="s">
        <v>79</v>
      </c>
      <c r="G188" s="61" t="str">
        <f t="shared" si="6"/>
        <v/>
      </c>
      <c r="H188" s="58" t="s">
        <v>18</v>
      </c>
      <c r="I188" s="63" t="str">
        <f t="shared" si="7"/>
        <v xml:space="preserve"> </v>
      </c>
      <c r="J188" s="61" t="str">
        <f t="shared" si="8"/>
        <v xml:space="preserve"> </v>
      </c>
      <c r="K188" s="2"/>
      <c r="L188" s="17">
        <v>52</v>
      </c>
      <c r="M188" s="57">
        <v>0</v>
      </c>
      <c r="N188" s="57">
        <v>0</v>
      </c>
      <c r="O188" s="24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/>
      <c r="AA188" s="65"/>
      <c r="AB188" s="65"/>
      <c r="AC188" s="5"/>
      <c r="AH188" s="15"/>
    </row>
    <row r="189" spans="1:34" ht="15.75" customHeight="1">
      <c r="A189" s="50" t="s">
        <v>79</v>
      </c>
      <c r="B189" s="61" t="str">
        <f t="shared" si="5"/>
        <v/>
      </c>
      <c r="C189" s="57" t="s">
        <v>79</v>
      </c>
      <c r="D189" s="1" t="s">
        <v>79</v>
      </c>
      <c r="E189" s="62" t="s">
        <v>79</v>
      </c>
      <c r="F189" s="62" t="s">
        <v>79</v>
      </c>
      <c r="G189" s="61" t="str">
        <f t="shared" si="6"/>
        <v/>
      </c>
      <c r="H189" s="58" t="s">
        <v>18</v>
      </c>
      <c r="I189" s="63" t="str">
        <f t="shared" si="7"/>
        <v xml:space="preserve"> </v>
      </c>
      <c r="J189" s="61" t="str">
        <f t="shared" si="8"/>
        <v xml:space="preserve"> </v>
      </c>
      <c r="K189" s="2"/>
      <c r="L189" s="17">
        <v>53</v>
      </c>
      <c r="M189" s="57">
        <v>0</v>
      </c>
      <c r="N189" s="57">
        <v>0</v>
      </c>
      <c r="O189" s="24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/>
      <c r="AA189" s="65"/>
      <c r="AB189" s="65"/>
      <c r="AC189" s="5"/>
      <c r="AH189" s="15"/>
    </row>
    <row r="190" spans="1:34" ht="15.75" customHeight="1">
      <c r="A190" s="50" t="s">
        <v>79</v>
      </c>
      <c r="B190" s="61" t="str">
        <f t="shared" si="5"/>
        <v/>
      </c>
      <c r="C190" s="57" t="s">
        <v>79</v>
      </c>
      <c r="D190" s="1" t="s">
        <v>79</v>
      </c>
      <c r="E190" s="62" t="s">
        <v>79</v>
      </c>
      <c r="F190" s="62" t="s">
        <v>79</v>
      </c>
      <c r="G190" s="61" t="str">
        <f t="shared" si="6"/>
        <v/>
      </c>
      <c r="H190" s="58" t="s">
        <v>18</v>
      </c>
      <c r="I190" s="63" t="str">
        <f t="shared" si="7"/>
        <v xml:space="preserve"> </v>
      </c>
      <c r="J190" s="61" t="str">
        <f t="shared" si="8"/>
        <v xml:space="preserve"> </v>
      </c>
      <c r="K190" s="2"/>
      <c r="L190" s="17">
        <v>54</v>
      </c>
      <c r="M190" s="57">
        <v>0</v>
      </c>
      <c r="N190" s="57">
        <v>0</v>
      </c>
      <c r="O190" s="24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/>
      <c r="AA190" s="65"/>
      <c r="AB190" s="65"/>
      <c r="AC190" s="5"/>
      <c r="AH190" s="15"/>
    </row>
    <row r="191" spans="1:34" ht="15.75" customHeight="1">
      <c r="A191" s="50" t="s">
        <v>79</v>
      </c>
      <c r="B191" s="61" t="str">
        <f t="shared" si="5"/>
        <v/>
      </c>
      <c r="C191" s="57" t="s">
        <v>79</v>
      </c>
      <c r="D191" s="1" t="s">
        <v>79</v>
      </c>
      <c r="E191" s="62" t="s">
        <v>79</v>
      </c>
      <c r="F191" s="62" t="s">
        <v>79</v>
      </c>
      <c r="G191" s="61" t="str">
        <f t="shared" si="6"/>
        <v/>
      </c>
      <c r="H191" s="58" t="s">
        <v>18</v>
      </c>
      <c r="I191" s="63" t="str">
        <f t="shared" si="7"/>
        <v xml:space="preserve"> </v>
      </c>
      <c r="J191" s="61" t="str">
        <f t="shared" si="8"/>
        <v xml:space="preserve"> </v>
      </c>
      <c r="K191" s="2"/>
      <c r="L191" s="17">
        <v>55</v>
      </c>
      <c r="M191" s="57">
        <v>0</v>
      </c>
      <c r="N191" s="57">
        <v>0</v>
      </c>
      <c r="O191" s="24"/>
      <c r="P191" s="65"/>
      <c r="Q191" s="29"/>
      <c r="R191" s="29"/>
      <c r="S191" s="29"/>
      <c r="T191" s="29"/>
      <c r="U191" s="29"/>
      <c r="V191" s="29"/>
      <c r="W191" s="29"/>
      <c r="X191" s="65"/>
      <c r="Y191" s="65"/>
      <c r="Z191" s="65"/>
      <c r="AA191" s="65"/>
      <c r="AB191" s="65"/>
      <c r="AC191" s="5"/>
      <c r="AH191" s="15"/>
    </row>
    <row r="192" spans="1:34" ht="15.75" customHeight="1">
      <c r="A192" s="50" t="s">
        <v>79</v>
      </c>
      <c r="B192" s="61" t="str">
        <f t="shared" si="5"/>
        <v/>
      </c>
      <c r="C192" s="57" t="s">
        <v>79</v>
      </c>
      <c r="D192" s="1" t="s">
        <v>79</v>
      </c>
      <c r="E192" s="62" t="s">
        <v>79</v>
      </c>
      <c r="F192" s="62" t="s">
        <v>79</v>
      </c>
      <c r="G192" s="61" t="str">
        <f t="shared" si="6"/>
        <v/>
      </c>
      <c r="H192" s="58" t="s">
        <v>18</v>
      </c>
      <c r="I192" s="63" t="str">
        <f t="shared" si="7"/>
        <v xml:space="preserve"> </v>
      </c>
      <c r="J192" s="61" t="str">
        <f t="shared" si="8"/>
        <v xml:space="preserve"> </v>
      </c>
      <c r="K192" s="2"/>
      <c r="L192" s="17">
        <v>56</v>
      </c>
      <c r="M192" s="57">
        <v>0</v>
      </c>
      <c r="N192" s="57">
        <v>0</v>
      </c>
      <c r="O192" s="24"/>
      <c r="P192" s="65"/>
      <c r="Q192" s="29"/>
      <c r="R192" s="29"/>
      <c r="S192" s="29"/>
      <c r="T192" s="29"/>
      <c r="U192" s="29"/>
      <c r="V192" s="29"/>
      <c r="W192" s="29"/>
      <c r="X192" s="65"/>
      <c r="Y192" s="65"/>
      <c r="Z192" s="65"/>
      <c r="AA192" s="65"/>
      <c r="AB192" s="65"/>
      <c r="AC192" s="5"/>
      <c r="AH192" s="15"/>
    </row>
    <row r="193" spans="1:34" ht="15.75" customHeight="1">
      <c r="A193" s="50" t="s">
        <v>79</v>
      </c>
      <c r="B193" s="61" t="str">
        <f t="shared" si="5"/>
        <v/>
      </c>
      <c r="C193" s="57" t="s">
        <v>79</v>
      </c>
      <c r="D193" s="1" t="s">
        <v>79</v>
      </c>
      <c r="E193" s="62" t="s">
        <v>79</v>
      </c>
      <c r="F193" s="62" t="s">
        <v>79</v>
      </c>
      <c r="G193" s="61" t="str">
        <f t="shared" si="6"/>
        <v/>
      </c>
      <c r="H193" s="58" t="s">
        <v>18</v>
      </c>
      <c r="I193" s="63" t="str">
        <f t="shared" si="7"/>
        <v xml:space="preserve"> </v>
      </c>
      <c r="J193" s="61" t="str">
        <f t="shared" si="8"/>
        <v xml:space="preserve"> </v>
      </c>
      <c r="K193" s="2"/>
      <c r="L193" s="17">
        <v>57</v>
      </c>
      <c r="M193" s="57">
        <v>0</v>
      </c>
      <c r="N193" s="57">
        <v>0</v>
      </c>
      <c r="O193" s="24"/>
      <c r="P193" s="65"/>
      <c r="Q193" s="29"/>
      <c r="R193" s="29"/>
      <c r="S193" s="29"/>
      <c r="T193" s="29"/>
      <c r="U193" s="29"/>
      <c r="V193" s="29"/>
      <c r="W193" s="29"/>
      <c r="X193" s="65"/>
      <c r="Y193" s="65"/>
      <c r="Z193" s="65"/>
      <c r="AA193" s="65"/>
      <c r="AB193" s="65"/>
      <c r="AC193" s="5"/>
      <c r="AH193" s="15"/>
    </row>
    <row r="194" spans="1:34" ht="15.75" customHeight="1">
      <c r="A194" s="50" t="s">
        <v>79</v>
      </c>
      <c r="B194" s="61" t="str">
        <f t="shared" si="5"/>
        <v/>
      </c>
      <c r="C194" s="57" t="s">
        <v>79</v>
      </c>
      <c r="D194" s="1" t="s">
        <v>79</v>
      </c>
      <c r="E194" s="62" t="s">
        <v>79</v>
      </c>
      <c r="F194" s="62" t="s">
        <v>79</v>
      </c>
      <c r="G194" s="61" t="str">
        <f t="shared" si="6"/>
        <v/>
      </c>
      <c r="H194" s="58" t="s">
        <v>18</v>
      </c>
      <c r="I194" s="63" t="str">
        <f t="shared" si="7"/>
        <v xml:space="preserve"> </v>
      </c>
      <c r="J194" s="61" t="str">
        <f t="shared" si="8"/>
        <v xml:space="preserve"> </v>
      </c>
      <c r="K194" s="2"/>
      <c r="L194" s="17">
        <v>58</v>
      </c>
      <c r="M194" s="57">
        <v>0</v>
      </c>
      <c r="N194" s="57">
        <v>0</v>
      </c>
      <c r="O194" s="24"/>
      <c r="P194" s="65"/>
      <c r="Q194" s="29"/>
      <c r="R194" s="29"/>
      <c r="S194" s="29"/>
      <c r="T194" s="29"/>
      <c r="U194" s="29"/>
      <c r="V194" s="29"/>
      <c r="W194" s="29"/>
      <c r="X194" s="65"/>
      <c r="Y194" s="65"/>
      <c r="Z194" s="65"/>
      <c r="AA194" s="65"/>
      <c r="AB194" s="65"/>
      <c r="AC194" s="5"/>
      <c r="AH194" s="15"/>
    </row>
    <row r="195" spans="1:34" ht="15.75" customHeight="1">
      <c r="A195" s="50" t="s">
        <v>79</v>
      </c>
      <c r="B195" s="61" t="str">
        <f t="shared" si="5"/>
        <v/>
      </c>
      <c r="C195" s="57" t="s">
        <v>79</v>
      </c>
      <c r="D195" s="1" t="s">
        <v>79</v>
      </c>
      <c r="E195" s="62" t="s">
        <v>79</v>
      </c>
      <c r="F195" s="62" t="s">
        <v>79</v>
      </c>
      <c r="G195" s="61" t="str">
        <f t="shared" si="6"/>
        <v/>
      </c>
      <c r="H195" s="58" t="s">
        <v>18</v>
      </c>
      <c r="I195" s="63" t="str">
        <f t="shared" si="7"/>
        <v xml:space="preserve"> </v>
      </c>
      <c r="J195" s="61" t="str">
        <f t="shared" si="8"/>
        <v xml:space="preserve"> </v>
      </c>
      <c r="K195" s="2"/>
      <c r="L195" s="17">
        <v>59</v>
      </c>
      <c r="M195" s="57">
        <v>0</v>
      </c>
      <c r="N195" s="57">
        <v>0</v>
      </c>
      <c r="O195" s="24"/>
      <c r="P195" s="65"/>
      <c r="Q195" s="29"/>
      <c r="R195" s="29"/>
      <c r="S195" s="29"/>
      <c r="T195" s="29"/>
      <c r="U195" s="29"/>
      <c r="V195" s="29"/>
      <c r="W195" s="29"/>
      <c r="X195" s="65"/>
      <c r="Y195" s="65"/>
      <c r="Z195" s="65"/>
      <c r="AA195" s="65"/>
      <c r="AB195" s="65"/>
      <c r="AC195" s="5"/>
      <c r="AH195" s="7"/>
    </row>
    <row r="196" spans="1:34" ht="15.75" customHeight="1">
      <c r="A196" s="50" t="s">
        <v>79</v>
      </c>
      <c r="B196" s="61" t="str">
        <f t="shared" si="5"/>
        <v/>
      </c>
      <c r="C196" s="57" t="s">
        <v>79</v>
      </c>
      <c r="D196" s="1" t="s">
        <v>79</v>
      </c>
      <c r="E196" s="62" t="s">
        <v>79</v>
      </c>
      <c r="F196" s="62" t="s">
        <v>79</v>
      </c>
      <c r="G196" s="61" t="str">
        <f t="shared" si="6"/>
        <v/>
      </c>
      <c r="H196" s="58" t="s">
        <v>18</v>
      </c>
      <c r="I196" s="63" t="str">
        <f t="shared" si="7"/>
        <v xml:space="preserve"> </v>
      </c>
      <c r="J196" s="61" t="str">
        <f t="shared" si="8"/>
        <v xml:space="preserve"> </v>
      </c>
      <c r="K196" s="2"/>
      <c r="L196" s="17">
        <v>60</v>
      </c>
      <c r="M196" s="57">
        <v>0</v>
      </c>
      <c r="N196" s="57">
        <v>0</v>
      </c>
      <c r="O196" s="24"/>
      <c r="P196" s="65"/>
      <c r="Q196" s="29"/>
      <c r="R196" s="29"/>
      <c r="S196" s="29"/>
      <c r="T196" s="29"/>
      <c r="U196" s="29"/>
      <c r="V196" s="29"/>
      <c r="W196" s="29"/>
      <c r="X196" s="65"/>
      <c r="Y196" s="65"/>
      <c r="Z196" s="65"/>
      <c r="AA196" s="65"/>
      <c r="AB196" s="65"/>
      <c r="AC196" s="5"/>
      <c r="AH196" s="7"/>
    </row>
    <row r="197" spans="1:34" ht="15.75" customHeight="1">
      <c r="A197" s="50" t="s">
        <v>79</v>
      </c>
      <c r="B197" s="61" t="str">
        <f t="shared" si="5"/>
        <v/>
      </c>
      <c r="C197" s="57" t="s">
        <v>79</v>
      </c>
      <c r="D197" s="1" t="s">
        <v>79</v>
      </c>
      <c r="E197" s="62" t="s">
        <v>79</v>
      </c>
      <c r="F197" s="62" t="s">
        <v>79</v>
      </c>
      <c r="G197" s="61" t="str">
        <f t="shared" si="6"/>
        <v/>
      </c>
      <c r="H197" s="58" t="s">
        <v>18</v>
      </c>
      <c r="I197" s="63" t="str">
        <f t="shared" si="7"/>
        <v xml:space="preserve"> </v>
      </c>
      <c r="J197" s="61" t="str">
        <f t="shared" si="8"/>
        <v xml:space="preserve"> </v>
      </c>
      <c r="K197" s="2"/>
      <c r="L197" s="17">
        <v>61</v>
      </c>
      <c r="M197" s="57">
        <v>0</v>
      </c>
      <c r="N197" s="57">
        <v>0</v>
      </c>
      <c r="O197" s="24"/>
      <c r="P197" s="65"/>
      <c r="Q197" s="29"/>
      <c r="R197" s="29"/>
      <c r="S197" s="29"/>
      <c r="T197" s="29"/>
      <c r="U197" s="29"/>
      <c r="V197" s="29"/>
      <c r="W197" s="29"/>
      <c r="X197" s="65"/>
      <c r="Y197" s="65"/>
      <c r="Z197" s="65"/>
      <c r="AA197" s="65"/>
      <c r="AB197" s="65"/>
      <c r="AC197" s="5"/>
      <c r="AH197" s="7"/>
    </row>
    <row r="198" spans="1:34" ht="15.75" customHeight="1">
      <c r="A198" s="50" t="s">
        <v>79</v>
      </c>
      <c r="B198" s="61" t="str">
        <f t="shared" si="5"/>
        <v/>
      </c>
      <c r="C198" s="57" t="s">
        <v>79</v>
      </c>
      <c r="D198" s="1" t="s">
        <v>79</v>
      </c>
      <c r="E198" s="62" t="s">
        <v>79</v>
      </c>
      <c r="F198" s="62" t="s">
        <v>79</v>
      </c>
      <c r="G198" s="61" t="str">
        <f t="shared" si="6"/>
        <v/>
      </c>
      <c r="H198" s="58" t="s">
        <v>18</v>
      </c>
      <c r="I198" s="63" t="str">
        <f t="shared" si="7"/>
        <v xml:space="preserve"> </v>
      </c>
      <c r="J198" s="61" t="str">
        <f t="shared" si="8"/>
        <v xml:space="preserve"> </v>
      </c>
      <c r="K198" s="2"/>
      <c r="L198" s="17">
        <v>62</v>
      </c>
      <c r="M198" s="57">
        <v>0</v>
      </c>
      <c r="N198" s="57">
        <v>0</v>
      </c>
      <c r="O198" s="24"/>
      <c r="P198" s="65"/>
      <c r="Q198" s="29"/>
      <c r="R198" s="29"/>
      <c r="S198" s="29"/>
      <c r="T198" s="29"/>
      <c r="U198" s="29"/>
      <c r="V198" s="29"/>
      <c r="W198" s="29"/>
      <c r="X198" s="65"/>
      <c r="Y198" s="65"/>
      <c r="Z198" s="65"/>
      <c r="AA198" s="65"/>
      <c r="AB198" s="65"/>
      <c r="AC198" s="5"/>
      <c r="AH198" s="7"/>
    </row>
    <row r="199" spans="1:34" ht="15.75" customHeight="1">
      <c r="A199" s="50" t="s">
        <v>79</v>
      </c>
      <c r="B199" s="61" t="str">
        <f t="shared" si="5"/>
        <v/>
      </c>
      <c r="C199" s="57" t="s">
        <v>79</v>
      </c>
      <c r="D199" s="1" t="s">
        <v>79</v>
      </c>
      <c r="E199" s="62" t="s">
        <v>79</v>
      </c>
      <c r="F199" s="62" t="s">
        <v>79</v>
      </c>
      <c r="G199" s="61" t="str">
        <f t="shared" si="6"/>
        <v/>
      </c>
      <c r="H199" s="58" t="s">
        <v>18</v>
      </c>
      <c r="I199" s="63" t="str">
        <f t="shared" si="7"/>
        <v xml:space="preserve"> </v>
      </c>
      <c r="J199" s="61" t="str">
        <f t="shared" si="8"/>
        <v xml:space="preserve"> </v>
      </c>
      <c r="K199" s="2"/>
      <c r="L199" s="17">
        <v>63</v>
      </c>
      <c r="M199" s="57">
        <v>0</v>
      </c>
      <c r="N199" s="57">
        <v>0</v>
      </c>
      <c r="O199" s="24"/>
      <c r="P199" s="65"/>
      <c r="Q199" s="29"/>
      <c r="R199" s="29"/>
      <c r="S199" s="29"/>
      <c r="T199" s="29"/>
      <c r="U199" s="29"/>
      <c r="V199" s="29"/>
      <c r="W199" s="29"/>
      <c r="X199" s="65"/>
      <c r="Y199" s="65"/>
      <c r="Z199" s="65"/>
      <c r="AA199" s="65"/>
      <c r="AB199" s="65"/>
      <c r="AC199" s="5"/>
      <c r="AH199" s="7"/>
    </row>
    <row r="200" spans="1:34" ht="15.75" customHeight="1">
      <c r="A200" s="50" t="s">
        <v>79</v>
      </c>
      <c r="B200" s="61" t="str">
        <f t="shared" si="5"/>
        <v/>
      </c>
      <c r="C200" s="57" t="s">
        <v>79</v>
      </c>
      <c r="D200" s="1" t="s">
        <v>79</v>
      </c>
      <c r="E200" s="62" t="s">
        <v>79</v>
      </c>
      <c r="F200" s="62" t="s">
        <v>79</v>
      </c>
      <c r="G200" s="61" t="str">
        <f t="shared" si="6"/>
        <v/>
      </c>
      <c r="H200" s="58" t="s">
        <v>18</v>
      </c>
      <c r="I200" s="63" t="str">
        <f t="shared" si="7"/>
        <v xml:space="preserve"> </v>
      </c>
      <c r="J200" s="61" t="str">
        <f t="shared" si="8"/>
        <v xml:space="preserve"> </v>
      </c>
      <c r="K200" s="2"/>
      <c r="L200" s="17">
        <v>64</v>
      </c>
      <c r="M200" s="57">
        <v>0</v>
      </c>
      <c r="N200" s="57">
        <v>0</v>
      </c>
      <c r="O200" s="24"/>
      <c r="P200" s="65"/>
      <c r="Q200" s="29"/>
      <c r="R200" s="29"/>
      <c r="S200" s="29"/>
      <c r="T200" s="29"/>
      <c r="U200" s="29"/>
      <c r="V200" s="29"/>
      <c r="W200" s="29"/>
      <c r="X200" s="65"/>
      <c r="Y200" s="65"/>
      <c r="Z200" s="65"/>
      <c r="AA200" s="65"/>
      <c r="AB200" s="65"/>
      <c r="AC200" s="5"/>
      <c r="AH200" s="7"/>
    </row>
    <row r="201" spans="1:34" ht="15.75" customHeight="1">
      <c r="A201" s="50" t="s">
        <v>79</v>
      </c>
      <c r="B201" s="61" t="str">
        <f t="shared" si="5"/>
        <v/>
      </c>
      <c r="C201" s="57" t="s">
        <v>79</v>
      </c>
      <c r="D201" s="1" t="s">
        <v>79</v>
      </c>
      <c r="E201" s="62" t="s">
        <v>79</v>
      </c>
      <c r="F201" s="62" t="s">
        <v>79</v>
      </c>
      <c r="G201" s="61" t="str">
        <f t="shared" si="6"/>
        <v/>
      </c>
      <c r="H201" s="58" t="s">
        <v>18</v>
      </c>
      <c r="I201" s="63" t="str">
        <f t="shared" si="7"/>
        <v xml:space="preserve"> </v>
      </c>
      <c r="J201" s="61" t="str">
        <f t="shared" si="8"/>
        <v xml:space="preserve"> </v>
      </c>
      <c r="K201" s="2"/>
      <c r="L201" s="17">
        <v>65</v>
      </c>
      <c r="M201" s="57">
        <v>0</v>
      </c>
      <c r="N201" s="57">
        <v>0</v>
      </c>
      <c r="O201" s="24"/>
      <c r="P201" s="65"/>
      <c r="Q201" s="29"/>
      <c r="R201" s="29"/>
      <c r="S201" s="29"/>
      <c r="T201" s="29"/>
      <c r="U201" s="29"/>
      <c r="V201" s="29"/>
      <c r="W201" s="29"/>
      <c r="X201" s="65"/>
      <c r="Y201" s="65"/>
      <c r="Z201" s="65"/>
      <c r="AA201" s="65"/>
      <c r="AB201" s="65"/>
      <c r="AC201" s="5"/>
      <c r="AH201" s="7"/>
    </row>
    <row r="202" spans="1:34" ht="15.75" customHeight="1">
      <c r="A202" s="50" t="s">
        <v>79</v>
      </c>
      <c r="B202" s="61" t="str">
        <f t="shared" si="5"/>
        <v/>
      </c>
      <c r="C202" s="57" t="s">
        <v>79</v>
      </c>
      <c r="D202" s="1" t="s">
        <v>79</v>
      </c>
      <c r="E202" s="62" t="s">
        <v>79</v>
      </c>
      <c r="F202" s="62" t="s">
        <v>79</v>
      </c>
      <c r="G202" s="61" t="str">
        <f t="shared" si="6"/>
        <v/>
      </c>
      <c r="H202" s="58" t="s">
        <v>18</v>
      </c>
      <c r="I202" s="63" t="str">
        <f t="shared" si="7"/>
        <v xml:space="preserve"> </v>
      </c>
      <c r="J202" s="61" t="str">
        <f t="shared" si="8"/>
        <v xml:space="preserve"> </v>
      </c>
      <c r="K202" s="2"/>
      <c r="L202" s="17">
        <v>66</v>
      </c>
      <c r="M202" s="57">
        <v>0</v>
      </c>
      <c r="N202" s="57">
        <v>0</v>
      </c>
      <c r="O202" s="24"/>
      <c r="P202" s="65"/>
      <c r="Q202" s="29"/>
      <c r="R202" s="29"/>
      <c r="S202" s="29"/>
      <c r="T202" s="29"/>
      <c r="U202" s="29"/>
      <c r="V202" s="29"/>
      <c r="W202" s="29"/>
      <c r="X202" s="65"/>
      <c r="Y202" s="65"/>
      <c r="Z202" s="65"/>
      <c r="AA202" s="65"/>
      <c r="AB202" s="65"/>
      <c r="AC202" s="5"/>
      <c r="AH202" s="7"/>
    </row>
    <row r="203" spans="1:34" ht="15.75" customHeight="1">
      <c r="A203" s="50" t="s">
        <v>79</v>
      </c>
      <c r="B203" s="61" t="str">
        <f t="shared" si="5"/>
        <v/>
      </c>
      <c r="C203" s="57" t="s">
        <v>79</v>
      </c>
      <c r="D203" s="1" t="s">
        <v>79</v>
      </c>
      <c r="E203" s="62" t="s">
        <v>79</v>
      </c>
      <c r="F203" s="62" t="s">
        <v>79</v>
      </c>
      <c r="G203" s="61" t="str">
        <f t="shared" si="6"/>
        <v/>
      </c>
      <c r="H203" s="58" t="s">
        <v>18</v>
      </c>
      <c r="I203" s="63" t="str">
        <f t="shared" si="7"/>
        <v xml:space="preserve"> </v>
      </c>
      <c r="J203" s="61" t="str">
        <f t="shared" si="8"/>
        <v xml:space="preserve"> </v>
      </c>
      <c r="K203" s="2"/>
      <c r="L203" s="17">
        <v>67</v>
      </c>
      <c r="M203" s="57">
        <v>0</v>
      </c>
      <c r="N203" s="57">
        <v>0</v>
      </c>
      <c r="O203" s="24"/>
      <c r="P203" s="65"/>
      <c r="Q203" s="29"/>
      <c r="R203" s="29"/>
      <c r="S203" s="29"/>
      <c r="T203" s="29"/>
      <c r="U203" s="29"/>
      <c r="V203" s="29"/>
      <c r="W203" s="29"/>
      <c r="X203" s="65"/>
      <c r="Y203" s="65"/>
      <c r="Z203" s="65"/>
      <c r="AA203" s="65"/>
      <c r="AB203" s="65"/>
      <c r="AC203" s="5"/>
      <c r="AH203" s="7"/>
    </row>
    <row r="204" spans="1:34" ht="15.75" customHeight="1">
      <c r="A204" s="50" t="s">
        <v>79</v>
      </c>
      <c r="B204" s="61" t="str">
        <f t="shared" si="5"/>
        <v/>
      </c>
      <c r="C204" s="57" t="s">
        <v>79</v>
      </c>
      <c r="D204" s="1" t="s">
        <v>79</v>
      </c>
      <c r="E204" s="62" t="s">
        <v>79</v>
      </c>
      <c r="F204" s="62" t="s">
        <v>79</v>
      </c>
      <c r="G204" s="61" t="str">
        <f t="shared" si="6"/>
        <v/>
      </c>
      <c r="H204" s="58" t="s">
        <v>18</v>
      </c>
      <c r="I204" s="63" t="str">
        <f t="shared" si="7"/>
        <v xml:space="preserve"> </v>
      </c>
      <c r="J204" s="61" t="str">
        <f t="shared" si="8"/>
        <v xml:space="preserve"> </v>
      </c>
      <c r="K204" s="2"/>
      <c r="L204" s="17">
        <v>68</v>
      </c>
      <c r="M204" s="57">
        <v>0</v>
      </c>
      <c r="N204" s="57">
        <v>0</v>
      </c>
      <c r="O204" s="24"/>
      <c r="P204" s="65"/>
      <c r="Q204" s="29"/>
      <c r="R204" s="29"/>
      <c r="S204" s="29"/>
      <c r="T204" s="29"/>
      <c r="U204" s="29"/>
      <c r="V204" s="29"/>
      <c r="W204" s="29"/>
      <c r="X204" s="65"/>
      <c r="Y204" s="65"/>
      <c r="Z204" s="65"/>
      <c r="AA204" s="65"/>
      <c r="AB204" s="65"/>
      <c r="AC204" s="5"/>
      <c r="AH204" s="7"/>
    </row>
    <row r="205" spans="1:34" ht="15.75" customHeight="1">
      <c r="A205" s="50" t="s">
        <v>79</v>
      </c>
      <c r="B205" s="61" t="str">
        <f t="shared" si="5"/>
        <v/>
      </c>
      <c r="C205" s="57" t="s">
        <v>79</v>
      </c>
      <c r="D205" s="1" t="s">
        <v>79</v>
      </c>
      <c r="E205" s="62" t="s">
        <v>79</v>
      </c>
      <c r="F205" s="62" t="s">
        <v>79</v>
      </c>
      <c r="G205" s="61" t="str">
        <f t="shared" si="6"/>
        <v/>
      </c>
      <c r="H205" s="58" t="s">
        <v>18</v>
      </c>
      <c r="I205" s="63" t="str">
        <f t="shared" si="7"/>
        <v xml:space="preserve"> </v>
      </c>
      <c r="J205" s="61" t="str">
        <f t="shared" si="8"/>
        <v xml:space="preserve"> </v>
      </c>
      <c r="K205" s="2"/>
      <c r="L205" s="17">
        <v>69</v>
      </c>
      <c r="M205" s="57">
        <v>0</v>
      </c>
      <c r="N205" s="57">
        <v>0</v>
      </c>
      <c r="O205" s="24"/>
      <c r="P205" s="65"/>
      <c r="Q205" s="29"/>
      <c r="R205" s="29"/>
      <c r="S205" s="29"/>
      <c r="T205" s="29"/>
      <c r="U205" s="29"/>
      <c r="V205" s="29"/>
      <c r="W205" s="29"/>
      <c r="X205" s="65"/>
      <c r="Y205" s="65"/>
      <c r="Z205" s="65"/>
      <c r="AA205" s="65"/>
      <c r="AB205" s="65"/>
      <c r="AC205" s="5"/>
      <c r="AH205" s="7"/>
    </row>
    <row r="206" spans="1:34" ht="15.75" customHeight="1">
      <c r="A206" s="50" t="s">
        <v>79</v>
      </c>
      <c r="B206" s="61" t="str">
        <f t="shared" si="5"/>
        <v/>
      </c>
      <c r="C206" s="57" t="s">
        <v>79</v>
      </c>
      <c r="D206" s="1" t="s">
        <v>79</v>
      </c>
      <c r="E206" s="62" t="s">
        <v>79</v>
      </c>
      <c r="F206" s="62" t="s">
        <v>79</v>
      </c>
      <c r="G206" s="61" t="str">
        <f t="shared" si="6"/>
        <v/>
      </c>
      <c r="H206" s="58" t="s">
        <v>18</v>
      </c>
      <c r="I206" s="63" t="str">
        <f t="shared" si="7"/>
        <v xml:space="preserve"> </v>
      </c>
      <c r="J206" s="61" t="str">
        <f t="shared" si="8"/>
        <v xml:space="preserve"> </v>
      </c>
      <c r="K206" s="2"/>
      <c r="L206" s="17">
        <v>70</v>
      </c>
      <c r="M206" s="57">
        <v>0</v>
      </c>
      <c r="N206" s="57">
        <v>0</v>
      </c>
      <c r="O206" s="24"/>
      <c r="P206" s="65"/>
      <c r="Q206" s="29"/>
      <c r="R206" s="29"/>
      <c r="S206" s="29"/>
      <c r="T206" s="29"/>
      <c r="U206" s="29"/>
      <c r="V206" s="29"/>
      <c r="W206" s="29"/>
      <c r="X206" s="65"/>
      <c r="Y206" s="65"/>
      <c r="Z206" s="65"/>
      <c r="AA206" s="65"/>
      <c r="AB206" s="65"/>
      <c r="AC206" s="5"/>
      <c r="AH206" s="7"/>
    </row>
    <row r="207" spans="1:34" ht="15.75" customHeight="1">
      <c r="A207" s="50" t="s">
        <v>79</v>
      </c>
      <c r="B207" s="61" t="str">
        <f t="shared" si="5"/>
        <v/>
      </c>
      <c r="C207" s="57" t="s">
        <v>79</v>
      </c>
      <c r="D207" s="1" t="s">
        <v>79</v>
      </c>
      <c r="E207" s="62" t="s">
        <v>79</v>
      </c>
      <c r="F207" s="62" t="s">
        <v>79</v>
      </c>
      <c r="G207" s="61" t="str">
        <f t="shared" si="6"/>
        <v/>
      </c>
      <c r="H207" s="58" t="s">
        <v>18</v>
      </c>
      <c r="I207" s="63" t="str">
        <f t="shared" si="7"/>
        <v xml:space="preserve"> </v>
      </c>
      <c r="J207" s="61" t="str">
        <f t="shared" si="8"/>
        <v xml:space="preserve"> </v>
      </c>
      <c r="K207" s="2"/>
      <c r="L207" s="17">
        <v>71</v>
      </c>
      <c r="M207" s="57">
        <v>0</v>
      </c>
      <c r="N207" s="57">
        <v>0</v>
      </c>
      <c r="O207" s="24"/>
      <c r="P207" s="65"/>
      <c r="Q207" s="29"/>
      <c r="R207" s="29"/>
      <c r="S207" s="29"/>
      <c r="T207" s="29"/>
      <c r="U207" s="29"/>
      <c r="V207" s="29"/>
      <c r="W207" s="29"/>
      <c r="X207" s="65"/>
      <c r="Y207" s="65"/>
      <c r="Z207" s="65"/>
      <c r="AA207" s="65"/>
      <c r="AB207" s="65"/>
      <c r="AC207" s="5"/>
      <c r="AH207" s="7"/>
    </row>
    <row r="208" spans="1:34" ht="15.75" customHeight="1">
      <c r="A208" s="50" t="s">
        <v>79</v>
      </c>
      <c r="B208" s="61" t="str">
        <f t="shared" si="5"/>
        <v/>
      </c>
      <c r="C208" s="57" t="s">
        <v>79</v>
      </c>
      <c r="D208" s="1" t="s">
        <v>79</v>
      </c>
      <c r="E208" s="62" t="s">
        <v>79</v>
      </c>
      <c r="F208" s="62" t="s">
        <v>79</v>
      </c>
      <c r="G208" s="61" t="str">
        <f t="shared" si="6"/>
        <v/>
      </c>
      <c r="H208" s="58" t="s">
        <v>18</v>
      </c>
      <c r="I208" s="63" t="str">
        <f t="shared" si="7"/>
        <v xml:space="preserve"> </v>
      </c>
      <c r="J208" s="61" t="str">
        <f t="shared" si="8"/>
        <v xml:space="preserve"> </v>
      </c>
      <c r="K208" s="2"/>
      <c r="L208" s="17">
        <v>72</v>
      </c>
      <c r="M208" s="57">
        <v>0</v>
      </c>
      <c r="N208" s="57">
        <v>0</v>
      </c>
      <c r="O208" s="24"/>
      <c r="P208" s="65"/>
      <c r="Q208" s="29"/>
      <c r="R208" s="29"/>
      <c r="S208" s="29"/>
      <c r="T208" s="29"/>
      <c r="U208" s="29"/>
      <c r="V208" s="29"/>
      <c r="W208" s="29"/>
      <c r="X208" s="65"/>
      <c r="Y208" s="65"/>
      <c r="Z208" s="65"/>
      <c r="AA208" s="65"/>
      <c r="AB208" s="65"/>
      <c r="AC208" s="5"/>
      <c r="AH208" s="7"/>
    </row>
    <row r="209" spans="1:34" ht="15.75" customHeight="1">
      <c r="A209" s="50" t="s">
        <v>79</v>
      </c>
      <c r="B209" s="61" t="str">
        <f t="shared" si="5"/>
        <v/>
      </c>
      <c r="C209" s="57" t="s">
        <v>79</v>
      </c>
      <c r="D209" s="1" t="s">
        <v>79</v>
      </c>
      <c r="E209" s="62" t="s">
        <v>79</v>
      </c>
      <c r="F209" s="62" t="s">
        <v>79</v>
      </c>
      <c r="G209" s="61" t="str">
        <f t="shared" si="6"/>
        <v/>
      </c>
      <c r="H209" s="58" t="s">
        <v>18</v>
      </c>
      <c r="I209" s="63" t="str">
        <f t="shared" si="7"/>
        <v xml:space="preserve"> </v>
      </c>
      <c r="J209" s="61" t="str">
        <f t="shared" si="8"/>
        <v xml:space="preserve"> </v>
      </c>
      <c r="K209" s="2"/>
      <c r="L209" s="17">
        <v>73</v>
      </c>
      <c r="M209" s="57">
        <v>0</v>
      </c>
      <c r="N209" s="57">
        <v>0</v>
      </c>
      <c r="O209" s="24"/>
      <c r="P209" s="65"/>
      <c r="Q209" s="29"/>
      <c r="R209" s="29"/>
      <c r="S209" s="29"/>
      <c r="T209" s="29"/>
      <c r="U209" s="29"/>
      <c r="V209" s="29"/>
      <c r="W209" s="29"/>
      <c r="X209" s="65"/>
      <c r="Y209" s="65"/>
      <c r="Z209" s="65"/>
      <c r="AA209" s="65"/>
      <c r="AB209" s="65"/>
      <c r="AC209" s="5"/>
      <c r="AH209" s="7"/>
    </row>
    <row r="210" spans="1:34" ht="15.75" customHeight="1">
      <c r="A210" s="50" t="s">
        <v>79</v>
      </c>
      <c r="B210" s="61" t="str">
        <f t="shared" si="5"/>
        <v/>
      </c>
      <c r="C210" s="57" t="s">
        <v>79</v>
      </c>
      <c r="D210" s="1" t="s">
        <v>79</v>
      </c>
      <c r="E210" s="62" t="s">
        <v>79</v>
      </c>
      <c r="F210" s="62" t="s">
        <v>79</v>
      </c>
      <c r="G210" s="61" t="str">
        <f t="shared" si="6"/>
        <v/>
      </c>
      <c r="H210" s="58" t="s">
        <v>18</v>
      </c>
      <c r="I210" s="63" t="str">
        <f t="shared" si="7"/>
        <v xml:space="preserve"> </v>
      </c>
      <c r="J210" s="61" t="str">
        <f t="shared" si="8"/>
        <v xml:space="preserve"> </v>
      </c>
      <c r="K210" s="2"/>
      <c r="L210" s="17">
        <v>74</v>
      </c>
      <c r="M210" s="57">
        <v>0</v>
      </c>
      <c r="N210" s="57">
        <v>0</v>
      </c>
      <c r="O210" s="24"/>
      <c r="P210" s="65"/>
      <c r="Q210" s="29"/>
      <c r="R210" s="29"/>
      <c r="S210" s="29"/>
      <c r="T210" s="29"/>
      <c r="U210" s="29"/>
      <c r="V210" s="29"/>
      <c r="W210" s="29"/>
      <c r="X210" s="65"/>
      <c r="Y210" s="65"/>
      <c r="Z210" s="65"/>
      <c r="AA210" s="65"/>
      <c r="AB210" s="65"/>
      <c r="AC210" s="5"/>
      <c r="AH210" s="7"/>
    </row>
    <row r="211" spans="1:34" ht="15.75" customHeight="1">
      <c r="A211" s="50" t="s">
        <v>79</v>
      </c>
      <c r="B211" s="61" t="str">
        <f t="shared" si="5"/>
        <v/>
      </c>
      <c r="C211" s="57" t="s">
        <v>79</v>
      </c>
      <c r="D211" s="1" t="s">
        <v>79</v>
      </c>
      <c r="E211" s="62" t="s">
        <v>79</v>
      </c>
      <c r="F211" s="62" t="s">
        <v>79</v>
      </c>
      <c r="G211" s="61" t="str">
        <f t="shared" si="6"/>
        <v/>
      </c>
      <c r="H211" s="58" t="s">
        <v>18</v>
      </c>
      <c r="I211" s="63" t="str">
        <f t="shared" si="7"/>
        <v xml:space="preserve"> </v>
      </c>
      <c r="J211" s="61" t="str">
        <f t="shared" si="8"/>
        <v xml:space="preserve"> </v>
      </c>
      <c r="K211" s="2"/>
      <c r="L211" s="17">
        <v>75</v>
      </c>
      <c r="M211" s="57">
        <v>0</v>
      </c>
      <c r="N211" s="57">
        <v>0</v>
      </c>
      <c r="O211" s="24"/>
      <c r="P211" s="65"/>
      <c r="Q211" s="29"/>
      <c r="R211" s="29"/>
      <c r="S211" s="29"/>
      <c r="T211" s="29"/>
      <c r="U211" s="29"/>
      <c r="V211" s="29"/>
      <c r="W211" s="29"/>
      <c r="X211" s="65"/>
      <c r="Y211" s="65"/>
      <c r="Z211" s="65"/>
      <c r="AA211" s="65"/>
      <c r="AB211" s="65"/>
      <c r="AC211" s="5"/>
      <c r="AH211" s="7"/>
    </row>
    <row r="212" spans="1:34" ht="15.75" customHeight="1">
      <c r="A212" s="50" t="s">
        <v>79</v>
      </c>
      <c r="B212" s="61" t="str">
        <f t="shared" si="5"/>
        <v/>
      </c>
      <c r="C212" s="57" t="s">
        <v>79</v>
      </c>
      <c r="D212" s="1" t="s">
        <v>79</v>
      </c>
      <c r="E212" s="62" t="s">
        <v>79</v>
      </c>
      <c r="F212" s="62" t="s">
        <v>79</v>
      </c>
      <c r="G212" s="61" t="str">
        <f t="shared" si="6"/>
        <v/>
      </c>
      <c r="H212" s="58" t="s">
        <v>18</v>
      </c>
      <c r="I212" s="63" t="str">
        <f t="shared" si="7"/>
        <v xml:space="preserve"> </v>
      </c>
      <c r="J212" s="61" t="str">
        <f t="shared" si="8"/>
        <v xml:space="preserve"> </v>
      </c>
      <c r="K212" s="2"/>
      <c r="L212" s="17">
        <v>76</v>
      </c>
      <c r="M212" s="57">
        <v>0</v>
      </c>
      <c r="N212" s="57">
        <v>0</v>
      </c>
      <c r="O212" s="24"/>
      <c r="P212" s="65"/>
      <c r="Q212" s="29"/>
      <c r="R212" s="29"/>
      <c r="S212" s="29"/>
      <c r="T212" s="29"/>
      <c r="U212" s="29"/>
      <c r="V212" s="29"/>
      <c r="W212" s="29"/>
      <c r="X212" s="65"/>
      <c r="Y212" s="65"/>
      <c r="Z212" s="65"/>
      <c r="AA212" s="65"/>
      <c r="AB212" s="65"/>
      <c r="AC212" s="5"/>
      <c r="AH212" s="7"/>
    </row>
    <row r="213" spans="1:34" ht="15.75" customHeight="1">
      <c r="A213" s="50" t="s">
        <v>79</v>
      </c>
      <c r="B213" s="61" t="str">
        <f t="shared" ref="B213:B246" si="9">IF(C213=" ","",IF(C213=$L$9,B212,B212+1))</f>
        <v/>
      </c>
      <c r="C213" s="57" t="s">
        <v>79</v>
      </c>
      <c r="D213" s="1" t="s">
        <v>79</v>
      </c>
      <c r="E213" s="62" t="s">
        <v>79</v>
      </c>
      <c r="F213" s="62" t="s">
        <v>79</v>
      </c>
      <c r="G213" s="61" t="str">
        <f t="shared" ref="G213:G246" si="10">IF(M213&gt;0,0,IF(N213&gt;0,1,""))</f>
        <v/>
      </c>
      <c r="H213" s="58" t="s">
        <v>18</v>
      </c>
      <c r="I213" s="63" t="str">
        <f t="shared" ref="I213:I246" si="11">IFERROR(IF(IF(ISERROR(H213-H212),"",H213-H212)&lt;0,"",H213-H212)," ")</f>
        <v xml:space="preserve"> </v>
      </c>
      <c r="J213" s="61" t="str">
        <f t="shared" ref="J213:J246" si="12">IF(AND(M213&gt;0,M213&lt;999),M213,IF(AND(N213&gt;0,N213&lt;999),N213," "))</f>
        <v xml:space="preserve"> </v>
      </c>
      <c r="K213" s="2"/>
      <c r="L213" s="17">
        <v>77</v>
      </c>
      <c r="M213" s="57">
        <v>0</v>
      </c>
      <c r="N213" s="57">
        <v>0</v>
      </c>
      <c r="O213" s="24"/>
      <c r="P213" s="65"/>
      <c r="Q213" s="29"/>
      <c r="R213" s="29"/>
      <c r="S213" s="29"/>
      <c r="T213" s="29"/>
      <c r="U213" s="29"/>
      <c r="V213" s="29"/>
      <c r="W213" s="29"/>
      <c r="X213" s="65"/>
      <c r="Y213" s="65"/>
      <c r="Z213" s="65"/>
      <c r="AA213" s="65"/>
      <c r="AB213" s="65"/>
      <c r="AC213" s="5"/>
      <c r="AH213" s="7"/>
    </row>
    <row r="214" spans="1:34" ht="15.75" customHeight="1">
      <c r="A214" s="50" t="s">
        <v>79</v>
      </c>
      <c r="B214" s="61" t="str">
        <f t="shared" si="9"/>
        <v/>
      </c>
      <c r="C214" s="57" t="s">
        <v>79</v>
      </c>
      <c r="D214" s="1" t="s">
        <v>79</v>
      </c>
      <c r="E214" s="62" t="s">
        <v>79</v>
      </c>
      <c r="F214" s="62" t="s">
        <v>79</v>
      </c>
      <c r="G214" s="61" t="str">
        <f t="shared" si="10"/>
        <v/>
      </c>
      <c r="H214" s="58" t="s">
        <v>18</v>
      </c>
      <c r="I214" s="63" t="str">
        <f t="shared" si="11"/>
        <v xml:space="preserve"> </v>
      </c>
      <c r="J214" s="61" t="str">
        <f t="shared" si="12"/>
        <v xml:space="preserve"> </v>
      </c>
      <c r="K214" s="2"/>
      <c r="L214" s="17">
        <v>78</v>
      </c>
      <c r="M214" s="57">
        <v>0</v>
      </c>
      <c r="N214" s="57">
        <v>0</v>
      </c>
      <c r="O214" s="24"/>
      <c r="P214" s="65"/>
      <c r="Q214" s="29"/>
      <c r="R214" s="29"/>
      <c r="S214" s="29"/>
      <c r="T214" s="29"/>
      <c r="U214" s="29"/>
      <c r="V214" s="29"/>
      <c r="W214" s="29"/>
      <c r="X214" s="65"/>
      <c r="Y214" s="65"/>
      <c r="Z214" s="65"/>
      <c r="AA214" s="65"/>
      <c r="AB214" s="65"/>
      <c r="AC214" s="5"/>
      <c r="AH214" s="7"/>
    </row>
    <row r="215" spans="1:34" ht="15.75" customHeight="1">
      <c r="A215" s="50" t="s">
        <v>79</v>
      </c>
      <c r="B215" s="61" t="str">
        <f t="shared" si="9"/>
        <v/>
      </c>
      <c r="C215" s="57" t="s">
        <v>79</v>
      </c>
      <c r="D215" s="1" t="s">
        <v>79</v>
      </c>
      <c r="E215" s="62" t="s">
        <v>79</v>
      </c>
      <c r="F215" s="62" t="s">
        <v>79</v>
      </c>
      <c r="G215" s="61" t="str">
        <f t="shared" si="10"/>
        <v/>
      </c>
      <c r="H215" s="58" t="s">
        <v>18</v>
      </c>
      <c r="I215" s="63" t="str">
        <f t="shared" si="11"/>
        <v xml:space="preserve"> </v>
      </c>
      <c r="J215" s="61" t="str">
        <f t="shared" si="12"/>
        <v xml:space="preserve"> </v>
      </c>
      <c r="K215" s="2"/>
      <c r="L215" s="17">
        <v>79</v>
      </c>
      <c r="M215" s="57">
        <v>0</v>
      </c>
      <c r="N215" s="57">
        <v>0</v>
      </c>
      <c r="O215" s="24"/>
      <c r="P215" s="65"/>
      <c r="Q215" s="29"/>
      <c r="R215" s="29"/>
      <c r="S215" s="29"/>
      <c r="T215" s="29"/>
      <c r="U215" s="29"/>
      <c r="V215" s="29"/>
      <c r="W215" s="29"/>
      <c r="X215" s="65"/>
      <c r="Y215" s="65"/>
      <c r="Z215" s="65"/>
      <c r="AA215" s="65"/>
      <c r="AB215" s="65"/>
      <c r="AC215" s="5"/>
      <c r="AH215" s="7"/>
    </row>
    <row r="216" spans="1:34" ht="15.75" customHeight="1">
      <c r="A216" s="50" t="s">
        <v>79</v>
      </c>
      <c r="B216" s="61" t="str">
        <f t="shared" si="9"/>
        <v/>
      </c>
      <c r="C216" s="57" t="s">
        <v>79</v>
      </c>
      <c r="D216" s="1" t="s">
        <v>79</v>
      </c>
      <c r="E216" s="62" t="s">
        <v>79</v>
      </c>
      <c r="F216" s="62" t="s">
        <v>79</v>
      </c>
      <c r="G216" s="61" t="str">
        <f t="shared" si="10"/>
        <v/>
      </c>
      <c r="H216" s="58" t="s">
        <v>18</v>
      </c>
      <c r="I216" s="63" t="str">
        <f t="shared" si="11"/>
        <v xml:space="preserve"> </v>
      </c>
      <c r="J216" s="61" t="str">
        <f t="shared" si="12"/>
        <v xml:space="preserve"> </v>
      </c>
      <c r="K216" s="2"/>
      <c r="L216" s="17">
        <v>80</v>
      </c>
      <c r="M216" s="57">
        <v>0</v>
      </c>
      <c r="N216" s="57">
        <v>0</v>
      </c>
      <c r="O216" s="24"/>
      <c r="P216" s="65"/>
      <c r="Q216" s="29"/>
      <c r="R216" s="29"/>
      <c r="S216" s="29"/>
      <c r="T216" s="29"/>
      <c r="U216" s="29"/>
      <c r="V216" s="29"/>
      <c r="W216" s="29"/>
      <c r="X216" s="65"/>
      <c r="Y216" s="65"/>
      <c r="Z216" s="65"/>
      <c r="AA216" s="65"/>
      <c r="AB216" s="65"/>
      <c r="AC216" s="5"/>
      <c r="AH216" s="7"/>
    </row>
    <row r="217" spans="1:34" ht="15.75" customHeight="1">
      <c r="A217" s="50" t="s">
        <v>79</v>
      </c>
      <c r="B217" s="61" t="str">
        <f t="shared" si="9"/>
        <v/>
      </c>
      <c r="C217" s="57" t="s">
        <v>79</v>
      </c>
      <c r="D217" s="1" t="s">
        <v>79</v>
      </c>
      <c r="E217" s="62" t="s">
        <v>79</v>
      </c>
      <c r="F217" s="62" t="s">
        <v>79</v>
      </c>
      <c r="G217" s="61" t="str">
        <f t="shared" si="10"/>
        <v/>
      </c>
      <c r="H217" s="58" t="s">
        <v>18</v>
      </c>
      <c r="I217" s="63" t="str">
        <f t="shared" si="11"/>
        <v xml:space="preserve"> </v>
      </c>
      <c r="J217" s="61" t="str">
        <f t="shared" si="12"/>
        <v xml:space="preserve"> </v>
      </c>
      <c r="K217" s="2"/>
      <c r="L217" s="17">
        <v>81</v>
      </c>
      <c r="M217" s="57">
        <v>0</v>
      </c>
      <c r="N217" s="57">
        <v>0</v>
      </c>
      <c r="O217" s="24"/>
      <c r="P217" s="65"/>
      <c r="Q217" s="29"/>
      <c r="R217" s="29"/>
      <c r="S217" s="29"/>
      <c r="T217" s="29"/>
      <c r="U217" s="29"/>
      <c r="V217" s="29"/>
      <c r="W217" s="29"/>
      <c r="X217" s="65"/>
      <c r="Y217" s="65"/>
      <c r="Z217" s="65"/>
      <c r="AA217" s="65"/>
      <c r="AB217" s="65"/>
      <c r="AC217" s="5"/>
      <c r="AH217" s="7"/>
    </row>
    <row r="218" spans="1:34" ht="15.75" customHeight="1">
      <c r="A218" s="50" t="s">
        <v>79</v>
      </c>
      <c r="B218" s="61" t="str">
        <f t="shared" si="9"/>
        <v/>
      </c>
      <c r="C218" s="57" t="s">
        <v>79</v>
      </c>
      <c r="D218" s="1" t="s">
        <v>79</v>
      </c>
      <c r="E218" s="62" t="s">
        <v>79</v>
      </c>
      <c r="F218" s="62" t="s">
        <v>79</v>
      </c>
      <c r="G218" s="61" t="str">
        <f t="shared" si="10"/>
        <v/>
      </c>
      <c r="H218" s="58" t="s">
        <v>18</v>
      </c>
      <c r="I218" s="63" t="str">
        <f t="shared" si="11"/>
        <v xml:space="preserve"> </v>
      </c>
      <c r="J218" s="61" t="str">
        <f t="shared" si="12"/>
        <v xml:space="preserve"> </v>
      </c>
      <c r="K218" s="2"/>
      <c r="L218" s="17">
        <v>82</v>
      </c>
      <c r="M218" s="57">
        <v>0</v>
      </c>
      <c r="N218" s="57">
        <v>0</v>
      </c>
      <c r="O218" s="24"/>
      <c r="P218" s="65"/>
      <c r="Q218" s="29"/>
      <c r="R218" s="29"/>
      <c r="S218" s="29"/>
      <c r="T218" s="29"/>
      <c r="U218" s="29"/>
      <c r="V218" s="29"/>
      <c r="W218" s="29"/>
      <c r="X218" s="65"/>
      <c r="Y218" s="65"/>
      <c r="Z218" s="65"/>
      <c r="AA218" s="65"/>
      <c r="AB218" s="65"/>
      <c r="AC218" s="5"/>
      <c r="AH218" s="7"/>
    </row>
    <row r="219" spans="1:34" ht="15.75" customHeight="1">
      <c r="A219" s="50" t="s">
        <v>79</v>
      </c>
      <c r="B219" s="61" t="str">
        <f t="shared" si="9"/>
        <v/>
      </c>
      <c r="C219" s="57" t="s">
        <v>79</v>
      </c>
      <c r="D219" s="1" t="s">
        <v>79</v>
      </c>
      <c r="E219" s="62" t="s">
        <v>79</v>
      </c>
      <c r="F219" s="62" t="s">
        <v>79</v>
      </c>
      <c r="G219" s="61" t="str">
        <f t="shared" si="10"/>
        <v/>
      </c>
      <c r="H219" s="58" t="s">
        <v>18</v>
      </c>
      <c r="I219" s="63" t="str">
        <f t="shared" si="11"/>
        <v xml:space="preserve"> </v>
      </c>
      <c r="J219" s="61" t="str">
        <f t="shared" si="12"/>
        <v xml:space="preserve"> </v>
      </c>
      <c r="K219" s="2"/>
      <c r="L219" s="17">
        <v>83</v>
      </c>
      <c r="M219" s="57">
        <v>0</v>
      </c>
      <c r="N219" s="57">
        <v>0</v>
      </c>
      <c r="O219" s="24"/>
      <c r="P219" s="65"/>
      <c r="Q219" s="29"/>
      <c r="R219" s="29"/>
      <c r="S219" s="29"/>
      <c r="T219" s="29"/>
      <c r="U219" s="29"/>
      <c r="V219" s="29"/>
      <c r="W219" s="29"/>
      <c r="X219" s="65"/>
      <c r="Y219" s="65"/>
      <c r="Z219" s="65"/>
      <c r="AA219" s="65"/>
      <c r="AB219" s="65"/>
      <c r="AC219" s="5"/>
      <c r="AH219" s="7"/>
    </row>
    <row r="220" spans="1:34" ht="15.75" customHeight="1">
      <c r="A220" s="50" t="s">
        <v>79</v>
      </c>
      <c r="B220" s="61" t="str">
        <f t="shared" si="9"/>
        <v/>
      </c>
      <c r="C220" s="57" t="s">
        <v>79</v>
      </c>
      <c r="D220" s="1" t="s">
        <v>79</v>
      </c>
      <c r="E220" s="62" t="s">
        <v>79</v>
      </c>
      <c r="F220" s="62" t="s">
        <v>79</v>
      </c>
      <c r="G220" s="61" t="str">
        <f t="shared" si="10"/>
        <v/>
      </c>
      <c r="H220" s="58" t="s">
        <v>18</v>
      </c>
      <c r="I220" s="63" t="str">
        <f t="shared" si="11"/>
        <v xml:space="preserve"> </v>
      </c>
      <c r="J220" s="61" t="str">
        <f t="shared" si="12"/>
        <v xml:space="preserve"> </v>
      </c>
      <c r="K220" s="2"/>
      <c r="L220" s="17">
        <v>84</v>
      </c>
      <c r="M220" s="57">
        <v>0</v>
      </c>
      <c r="N220" s="57">
        <v>0</v>
      </c>
      <c r="O220" s="24"/>
      <c r="P220" s="65"/>
      <c r="Q220" s="29"/>
      <c r="R220" s="29"/>
      <c r="S220" s="29"/>
      <c r="T220" s="29"/>
      <c r="U220" s="29"/>
      <c r="V220" s="29"/>
      <c r="W220" s="29"/>
      <c r="X220" s="65"/>
      <c r="Y220" s="65"/>
      <c r="Z220" s="65"/>
      <c r="AA220" s="65"/>
      <c r="AB220" s="65"/>
      <c r="AC220" s="5"/>
      <c r="AH220" s="7"/>
    </row>
    <row r="221" spans="1:34" ht="15.75" customHeight="1">
      <c r="A221" s="50" t="s">
        <v>79</v>
      </c>
      <c r="B221" s="61" t="str">
        <f t="shared" si="9"/>
        <v/>
      </c>
      <c r="C221" s="57" t="s">
        <v>79</v>
      </c>
      <c r="D221" s="1" t="s">
        <v>79</v>
      </c>
      <c r="E221" s="62" t="s">
        <v>79</v>
      </c>
      <c r="F221" s="62" t="s">
        <v>79</v>
      </c>
      <c r="G221" s="61" t="str">
        <f t="shared" si="10"/>
        <v/>
      </c>
      <c r="H221" s="58" t="s">
        <v>18</v>
      </c>
      <c r="I221" s="63" t="str">
        <f t="shared" si="11"/>
        <v xml:space="preserve"> </v>
      </c>
      <c r="J221" s="61" t="str">
        <f t="shared" si="12"/>
        <v xml:space="preserve"> </v>
      </c>
      <c r="K221" s="2"/>
      <c r="L221" s="17">
        <v>85</v>
      </c>
      <c r="M221" s="57">
        <v>0</v>
      </c>
      <c r="N221" s="57">
        <v>0</v>
      </c>
      <c r="O221" s="24"/>
      <c r="P221" s="65"/>
      <c r="Q221" s="29"/>
      <c r="R221" s="29"/>
      <c r="S221" s="29"/>
      <c r="T221" s="29"/>
      <c r="U221" s="29"/>
      <c r="V221" s="29"/>
      <c r="W221" s="29"/>
      <c r="X221" s="65"/>
      <c r="Y221" s="65"/>
      <c r="Z221" s="65"/>
      <c r="AA221" s="65"/>
      <c r="AB221" s="65"/>
      <c r="AC221" s="5"/>
      <c r="AH221" s="7"/>
    </row>
    <row r="222" spans="1:34" ht="15.75" customHeight="1">
      <c r="A222" s="50" t="s">
        <v>79</v>
      </c>
      <c r="B222" s="61" t="str">
        <f t="shared" si="9"/>
        <v/>
      </c>
      <c r="C222" s="57" t="s">
        <v>79</v>
      </c>
      <c r="D222" s="1" t="s">
        <v>79</v>
      </c>
      <c r="E222" s="62" t="s">
        <v>79</v>
      </c>
      <c r="F222" s="62" t="s">
        <v>79</v>
      </c>
      <c r="G222" s="61" t="str">
        <f t="shared" si="10"/>
        <v/>
      </c>
      <c r="H222" s="58" t="s">
        <v>18</v>
      </c>
      <c r="I222" s="63" t="str">
        <f t="shared" si="11"/>
        <v xml:space="preserve"> </v>
      </c>
      <c r="J222" s="61" t="str">
        <f t="shared" si="12"/>
        <v xml:space="preserve"> </v>
      </c>
      <c r="K222" s="2"/>
      <c r="L222" s="17">
        <v>86</v>
      </c>
      <c r="M222" s="57">
        <v>0</v>
      </c>
      <c r="N222" s="57">
        <v>0</v>
      </c>
      <c r="O222" s="24"/>
      <c r="P222" s="65"/>
      <c r="Q222" s="29"/>
      <c r="R222" s="29"/>
      <c r="S222" s="29"/>
      <c r="T222" s="29"/>
      <c r="U222" s="29"/>
      <c r="V222" s="29"/>
      <c r="W222" s="29"/>
      <c r="X222" s="65"/>
      <c r="Y222" s="65"/>
      <c r="Z222" s="65"/>
      <c r="AA222" s="65"/>
      <c r="AB222" s="65"/>
      <c r="AC222" s="5"/>
      <c r="AH222" s="7"/>
    </row>
    <row r="223" spans="1:34" ht="15.75" customHeight="1">
      <c r="A223" s="50" t="s">
        <v>79</v>
      </c>
      <c r="B223" s="61" t="str">
        <f t="shared" si="9"/>
        <v/>
      </c>
      <c r="C223" s="57" t="s">
        <v>79</v>
      </c>
      <c r="D223" s="1" t="s">
        <v>79</v>
      </c>
      <c r="E223" s="62" t="s">
        <v>79</v>
      </c>
      <c r="F223" s="62" t="s">
        <v>79</v>
      </c>
      <c r="G223" s="61" t="str">
        <f t="shared" si="10"/>
        <v/>
      </c>
      <c r="H223" s="58" t="s">
        <v>18</v>
      </c>
      <c r="I223" s="63" t="str">
        <f t="shared" si="11"/>
        <v xml:space="preserve"> </v>
      </c>
      <c r="J223" s="61" t="str">
        <f t="shared" si="12"/>
        <v xml:space="preserve"> </v>
      </c>
      <c r="K223" s="2"/>
      <c r="L223" s="17">
        <v>87</v>
      </c>
      <c r="M223" s="57">
        <v>0</v>
      </c>
      <c r="N223" s="57">
        <v>0</v>
      </c>
      <c r="O223" s="24"/>
      <c r="P223" s="65"/>
      <c r="Q223" s="29"/>
      <c r="R223" s="29"/>
      <c r="S223" s="29"/>
      <c r="T223" s="29"/>
      <c r="U223" s="29"/>
      <c r="V223" s="29"/>
      <c r="W223" s="29"/>
      <c r="X223" s="65"/>
      <c r="Y223" s="65"/>
      <c r="Z223" s="65"/>
      <c r="AA223" s="65"/>
      <c r="AB223" s="65"/>
      <c r="AC223" s="5"/>
      <c r="AH223" s="7"/>
    </row>
    <row r="224" spans="1:34" ht="15.75" customHeight="1">
      <c r="A224" s="50" t="s">
        <v>79</v>
      </c>
      <c r="B224" s="61" t="str">
        <f t="shared" si="9"/>
        <v/>
      </c>
      <c r="C224" s="57" t="s">
        <v>79</v>
      </c>
      <c r="D224" s="1" t="s">
        <v>79</v>
      </c>
      <c r="E224" s="62" t="s">
        <v>79</v>
      </c>
      <c r="F224" s="62" t="s">
        <v>79</v>
      </c>
      <c r="G224" s="61" t="str">
        <f t="shared" si="10"/>
        <v/>
      </c>
      <c r="H224" s="58" t="s">
        <v>18</v>
      </c>
      <c r="I224" s="63" t="str">
        <f t="shared" si="11"/>
        <v xml:space="preserve"> </v>
      </c>
      <c r="J224" s="61" t="str">
        <f t="shared" si="12"/>
        <v xml:space="preserve"> </v>
      </c>
      <c r="K224" s="2"/>
      <c r="L224" s="17">
        <v>88</v>
      </c>
      <c r="M224" s="57">
        <v>0</v>
      </c>
      <c r="N224" s="57">
        <v>0</v>
      </c>
      <c r="O224" s="24"/>
      <c r="P224" s="65"/>
      <c r="Q224" s="29"/>
      <c r="R224" s="29"/>
      <c r="S224" s="29"/>
      <c r="T224" s="29"/>
      <c r="U224" s="29"/>
      <c r="V224" s="29"/>
      <c r="W224" s="29"/>
      <c r="X224" s="65"/>
      <c r="Y224" s="65"/>
      <c r="Z224" s="65"/>
      <c r="AA224" s="65"/>
      <c r="AB224" s="65"/>
      <c r="AC224" s="5"/>
      <c r="AH224" s="7"/>
    </row>
    <row r="225" spans="1:34" ht="15.75" customHeight="1">
      <c r="A225" s="50" t="s">
        <v>79</v>
      </c>
      <c r="B225" s="61" t="str">
        <f t="shared" si="9"/>
        <v/>
      </c>
      <c r="C225" s="57" t="s">
        <v>79</v>
      </c>
      <c r="D225" s="1" t="s">
        <v>79</v>
      </c>
      <c r="E225" s="62" t="s">
        <v>79</v>
      </c>
      <c r="F225" s="62" t="s">
        <v>79</v>
      </c>
      <c r="G225" s="61" t="str">
        <f t="shared" si="10"/>
        <v/>
      </c>
      <c r="H225" s="58" t="s">
        <v>18</v>
      </c>
      <c r="I225" s="63" t="str">
        <f t="shared" si="11"/>
        <v xml:space="preserve"> </v>
      </c>
      <c r="J225" s="61" t="str">
        <f t="shared" si="12"/>
        <v xml:space="preserve"> </v>
      </c>
      <c r="K225" s="2"/>
      <c r="L225" s="17">
        <v>89</v>
      </c>
      <c r="M225" s="57">
        <v>0</v>
      </c>
      <c r="N225" s="57">
        <v>0</v>
      </c>
      <c r="O225" s="24"/>
      <c r="P225" s="65"/>
      <c r="Q225" s="29"/>
      <c r="R225" s="29"/>
      <c r="S225" s="29"/>
      <c r="T225" s="29"/>
      <c r="U225" s="29"/>
      <c r="V225" s="29"/>
      <c r="W225" s="29"/>
      <c r="X225" s="65"/>
      <c r="Y225" s="65"/>
      <c r="Z225" s="65"/>
      <c r="AA225" s="65"/>
      <c r="AB225" s="65"/>
      <c r="AC225" s="5"/>
      <c r="AH225" s="7"/>
    </row>
    <row r="226" spans="1:34" ht="15.75" customHeight="1">
      <c r="A226" s="50" t="s">
        <v>79</v>
      </c>
      <c r="B226" s="61" t="str">
        <f t="shared" si="9"/>
        <v/>
      </c>
      <c r="C226" s="57" t="s">
        <v>79</v>
      </c>
      <c r="D226" s="1" t="s">
        <v>79</v>
      </c>
      <c r="E226" s="62" t="s">
        <v>79</v>
      </c>
      <c r="F226" s="62" t="s">
        <v>79</v>
      </c>
      <c r="G226" s="61" t="str">
        <f t="shared" si="10"/>
        <v/>
      </c>
      <c r="H226" s="58" t="s">
        <v>18</v>
      </c>
      <c r="I226" s="63" t="str">
        <f t="shared" si="11"/>
        <v xml:space="preserve"> </v>
      </c>
      <c r="J226" s="61" t="str">
        <f t="shared" si="12"/>
        <v xml:space="preserve"> </v>
      </c>
      <c r="K226" s="2"/>
      <c r="L226" s="17">
        <v>90</v>
      </c>
      <c r="M226" s="57">
        <v>0</v>
      </c>
      <c r="N226" s="57">
        <v>0</v>
      </c>
      <c r="O226" s="24"/>
      <c r="P226" s="65"/>
      <c r="Q226" s="29"/>
      <c r="R226" s="29"/>
      <c r="S226" s="29"/>
      <c r="T226" s="29"/>
      <c r="U226" s="29"/>
      <c r="V226" s="29"/>
      <c r="W226" s="29"/>
      <c r="X226" s="65"/>
      <c r="Y226" s="65"/>
      <c r="Z226" s="65"/>
      <c r="AA226" s="65"/>
      <c r="AB226" s="65"/>
      <c r="AC226" s="5"/>
      <c r="AH226" s="7"/>
    </row>
    <row r="227" spans="1:34" ht="15.75" customHeight="1">
      <c r="A227" s="50" t="s">
        <v>79</v>
      </c>
      <c r="B227" s="61" t="str">
        <f t="shared" si="9"/>
        <v/>
      </c>
      <c r="C227" s="57" t="s">
        <v>79</v>
      </c>
      <c r="D227" s="1" t="s">
        <v>79</v>
      </c>
      <c r="E227" s="62" t="s">
        <v>79</v>
      </c>
      <c r="F227" s="62" t="s">
        <v>79</v>
      </c>
      <c r="G227" s="61" t="str">
        <f t="shared" si="10"/>
        <v/>
      </c>
      <c r="H227" s="58" t="s">
        <v>18</v>
      </c>
      <c r="I227" s="63" t="str">
        <f t="shared" si="11"/>
        <v xml:space="preserve"> </v>
      </c>
      <c r="J227" s="61" t="str">
        <f t="shared" si="12"/>
        <v xml:space="preserve"> </v>
      </c>
      <c r="K227" s="2"/>
      <c r="L227" s="17">
        <v>91</v>
      </c>
      <c r="M227" s="57">
        <v>0</v>
      </c>
      <c r="N227" s="57">
        <v>0</v>
      </c>
      <c r="O227" s="24"/>
      <c r="P227" s="65"/>
      <c r="Q227" s="29"/>
      <c r="R227" s="29"/>
      <c r="S227" s="29"/>
      <c r="T227" s="29"/>
      <c r="U227" s="29"/>
      <c r="V227" s="29"/>
      <c r="W227" s="29"/>
      <c r="X227" s="65"/>
      <c r="Y227" s="65"/>
      <c r="Z227" s="65"/>
      <c r="AA227" s="65"/>
      <c r="AB227" s="65"/>
      <c r="AC227" s="5"/>
      <c r="AH227" s="7"/>
    </row>
    <row r="228" spans="1:34" ht="15.75" customHeight="1">
      <c r="A228" s="50" t="s">
        <v>79</v>
      </c>
      <c r="B228" s="61" t="str">
        <f t="shared" si="9"/>
        <v/>
      </c>
      <c r="C228" s="57" t="s">
        <v>79</v>
      </c>
      <c r="D228" s="1" t="s">
        <v>79</v>
      </c>
      <c r="E228" s="62" t="s">
        <v>79</v>
      </c>
      <c r="F228" s="62" t="s">
        <v>79</v>
      </c>
      <c r="G228" s="61" t="str">
        <f t="shared" si="10"/>
        <v/>
      </c>
      <c r="H228" s="58" t="s">
        <v>18</v>
      </c>
      <c r="I228" s="63" t="str">
        <f t="shared" si="11"/>
        <v xml:space="preserve"> </v>
      </c>
      <c r="J228" s="61" t="str">
        <f t="shared" si="12"/>
        <v xml:space="preserve"> </v>
      </c>
      <c r="K228" s="2"/>
      <c r="L228" s="17">
        <v>92</v>
      </c>
      <c r="M228" s="57">
        <v>0</v>
      </c>
      <c r="N228" s="57">
        <v>0</v>
      </c>
      <c r="O228" s="24"/>
      <c r="P228" s="65"/>
      <c r="Q228" s="29"/>
      <c r="R228" s="29"/>
      <c r="S228" s="29"/>
      <c r="T228" s="29"/>
      <c r="U228" s="29"/>
      <c r="V228" s="29"/>
      <c r="W228" s="29"/>
      <c r="X228" s="65"/>
      <c r="Y228" s="65"/>
      <c r="Z228" s="65"/>
      <c r="AA228" s="65"/>
      <c r="AB228" s="65"/>
      <c r="AC228" s="5"/>
      <c r="AH228" s="7"/>
    </row>
    <row r="229" spans="1:34" ht="15.75" customHeight="1">
      <c r="A229" s="50" t="s">
        <v>79</v>
      </c>
      <c r="B229" s="61" t="str">
        <f t="shared" si="9"/>
        <v/>
      </c>
      <c r="C229" s="57" t="s">
        <v>79</v>
      </c>
      <c r="D229" s="1" t="s">
        <v>79</v>
      </c>
      <c r="E229" s="62" t="s">
        <v>79</v>
      </c>
      <c r="F229" s="62" t="s">
        <v>79</v>
      </c>
      <c r="G229" s="61" t="str">
        <f t="shared" si="10"/>
        <v/>
      </c>
      <c r="H229" s="58" t="s">
        <v>18</v>
      </c>
      <c r="I229" s="63" t="str">
        <f t="shared" si="11"/>
        <v xml:space="preserve"> </v>
      </c>
      <c r="J229" s="61" t="str">
        <f t="shared" si="12"/>
        <v xml:space="preserve"> </v>
      </c>
      <c r="K229" s="2"/>
      <c r="L229" s="17">
        <v>93</v>
      </c>
      <c r="M229" s="57">
        <v>0</v>
      </c>
      <c r="N229" s="57">
        <v>0</v>
      </c>
      <c r="O229" s="24"/>
      <c r="P229" s="65"/>
      <c r="Q229" s="29"/>
      <c r="R229" s="29"/>
      <c r="S229" s="29"/>
      <c r="T229" s="29"/>
      <c r="U229" s="29"/>
      <c r="V229" s="29"/>
      <c r="W229" s="29"/>
      <c r="X229" s="65"/>
      <c r="Y229" s="65"/>
      <c r="Z229" s="65"/>
      <c r="AA229" s="65"/>
      <c r="AB229" s="65"/>
      <c r="AC229" s="5"/>
      <c r="AH229" s="7"/>
    </row>
    <row r="230" spans="1:34" ht="15.75" customHeight="1">
      <c r="A230" s="50" t="s">
        <v>79</v>
      </c>
      <c r="B230" s="61" t="str">
        <f t="shared" si="9"/>
        <v/>
      </c>
      <c r="C230" s="57" t="s">
        <v>79</v>
      </c>
      <c r="D230" s="1" t="s">
        <v>79</v>
      </c>
      <c r="E230" s="62" t="s">
        <v>79</v>
      </c>
      <c r="F230" s="62" t="s">
        <v>79</v>
      </c>
      <c r="G230" s="61" t="str">
        <f t="shared" si="10"/>
        <v/>
      </c>
      <c r="H230" s="58" t="s">
        <v>18</v>
      </c>
      <c r="I230" s="63" t="str">
        <f t="shared" si="11"/>
        <v xml:space="preserve"> </v>
      </c>
      <c r="J230" s="61" t="str">
        <f t="shared" si="12"/>
        <v xml:space="preserve"> </v>
      </c>
      <c r="K230" s="2"/>
      <c r="L230" s="17">
        <v>94</v>
      </c>
      <c r="M230" s="57">
        <v>0</v>
      </c>
      <c r="N230" s="57">
        <v>0</v>
      </c>
      <c r="O230" s="24"/>
      <c r="P230" s="65"/>
      <c r="Q230" s="29"/>
      <c r="R230" s="29"/>
      <c r="S230" s="29"/>
      <c r="T230" s="29"/>
      <c r="U230" s="29"/>
      <c r="V230" s="29"/>
      <c r="W230" s="29"/>
      <c r="X230" s="65"/>
      <c r="Y230" s="65"/>
      <c r="Z230" s="65"/>
      <c r="AA230" s="65"/>
      <c r="AB230" s="65"/>
      <c r="AC230" s="5"/>
      <c r="AH230" s="7"/>
    </row>
    <row r="231" spans="1:34" ht="15.75" customHeight="1">
      <c r="A231" s="50" t="s">
        <v>79</v>
      </c>
      <c r="B231" s="61" t="str">
        <f t="shared" si="9"/>
        <v/>
      </c>
      <c r="C231" s="57" t="s">
        <v>79</v>
      </c>
      <c r="D231" s="1" t="s">
        <v>79</v>
      </c>
      <c r="E231" s="62" t="s">
        <v>79</v>
      </c>
      <c r="F231" s="62" t="s">
        <v>79</v>
      </c>
      <c r="G231" s="61" t="str">
        <f t="shared" si="10"/>
        <v/>
      </c>
      <c r="H231" s="58" t="s">
        <v>18</v>
      </c>
      <c r="I231" s="63" t="str">
        <f t="shared" si="11"/>
        <v xml:space="preserve"> </v>
      </c>
      <c r="J231" s="61" t="str">
        <f t="shared" si="12"/>
        <v xml:space="preserve"> </v>
      </c>
      <c r="K231" s="2"/>
      <c r="L231" s="17">
        <v>95</v>
      </c>
      <c r="M231" s="57">
        <v>0</v>
      </c>
      <c r="N231" s="57">
        <v>0</v>
      </c>
      <c r="O231" s="24"/>
      <c r="P231" s="65"/>
      <c r="Q231" s="29"/>
      <c r="R231" s="29"/>
      <c r="S231" s="29"/>
      <c r="T231" s="29"/>
      <c r="U231" s="29"/>
      <c r="V231" s="29"/>
      <c r="W231" s="29"/>
      <c r="X231" s="65"/>
      <c r="Y231" s="65"/>
      <c r="Z231" s="65"/>
      <c r="AA231" s="65"/>
      <c r="AB231" s="65"/>
      <c r="AC231" s="5"/>
      <c r="AH231" s="7"/>
    </row>
    <row r="232" spans="1:34" ht="15.75" customHeight="1">
      <c r="A232" s="50" t="s">
        <v>79</v>
      </c>
      <c r="B232" s="61" t="str">
        <f t="shared" si="9"/>
        <v/>
      </c>
      <c r="C232" s="57" t="s">
        <v>79</v>
      </c>
      <c r="D232" s="1" t="s">
        <v>79</v>
      </c>
      <c r="E232" s="62" t="s">
        <v>79</v>
      </c>
      <c r="F232" s="62" t="s">
        <v>79</v>
      </c>
      <c r="G232" s="61" t="str">
        <f t="shared" si="10"/>
        <v/>
      </c>
      <c r="H232" s="58" t="s">
        <v>18</v>
      </c>
      <c r="I232" s="63" t="str">
        <f t="shared" si="11"/>
        <v xml:space="preserve"> </v>
      </c>
      <c r="J232" s="61" t="str">
        <f t="shared" si="12"/>
        <v xml:space="preserve"> </v>
      </c>
      <c r="K232" s="2"/>
      <c r="L232" s="17">
        <v>96</v>
      </c>
      <c r="M232" s="57">
        <v>0</v>
      </c>
      <c r="N232" s="57">
        <v>0</v>
      </c>
      <c r="O232" s="24"/>
      <c r="P232" s="65"/>
      <c r="Q232" s="29"/>
      <c r="R232" s="29"/>
      <c r="S232" s="29"/>
      <c r="T232" s="29"/>
      <c r="U232" s="29"/>
      <c r="V232" s="29"/>
      <c r="W232" s="29"/>
      <c r="X232" s="65"/>
      <c r="Y232" s="65"/>
      <c r="Z232" s="65"/>
      <c r="AA232" s="65"/>
      <c r="AB232" s="65"/>
      <c r="AC232" s="5"/>
      <c r="AH232" s="7"/>
    </row>
    <row r="233" spans="1:34" ht="15.75" customHeight="1">
      <c r="A233" s="50" t="s">
        <v>79</v>
      </c>
      <c r="B233" s="61" t="str">
        <f t="shared" si="9"/>
        <v/>
      </c>
      <c r="C233" s="57" t="s">
        <v>79</v>
      </c>
      <c r="D233" s="1" t="s">
        <v>79</v>
      </c>
      <c r="E233" s="62" t="s">
        <v>79</v>
      </c>
      <c r="F233" s="62" t="s">
        <v>79</v>
      </c>
      <c r="G233" s="61" t="str">
        <f t="shared" si="10"/>
        <v/>
      </c>
      <c r="H233" s="58" t="s">
        <v>18</v>
      </c>
      <c r="I233" s="63" t="str">
        <f t="shared" si="11"/>
        <v xml:space="preserve"> </v>
      </c>
      <c r="J233" s="61" t="str">
        <f t="shared" si="12"/>
        <v xml:space="preserve"> </v>
      </c>
      <c r="K233" s="2"/>
      <c r="L233" s="17">
        <v>97</v>
      </c>
      <c r="M233" s="57">
        <v>0</v>
      </c>
      <c r="N233" s="57">
        <v>0</v>
      </c>
      <c r="O233" s="24"/>
      <c r="P233" s="65"/>
      <c r="Q233" s="29"/>
      <c r="R233" s="29"/>
      <c r="S233" s="29"/>
      <c r="T233" s="29"/>
      <c r="U233" s="29"/>
      <c r="V233" s="29"/>
      <c r="W233" s="29"/>
      <c r="X233" s="65"/>
      <c r="Y233" s="65"/>
      <c r="Z233" s="65"/>
      <c r="AA233" s="65"/>
      <c r="AB233" s="65"/>
      <c r="AC233" s="5"/>
      <c r="AH233" s="7"/>
    </row>
    <row r="234" spans="1:34" ht="15.75" customHeight="1">
      <c r="A234" s="50" t="s">
        <v>79</v>
      </c>
      <c r="B234" s="61" t="str">
        <f t="shared" si="9"/>
        <v/>
      </c>
      <c r="C234" s="57" t="s">
        <v>79</v>
      </c>
      <c r="D234" s="1" t="s">
        <v>79</v>
      </c>
      <c r="E234" s="62" t="s">
        <v>79</v>
      </c>
      <c r="F234" s="62" t="s">
        <v>79</v>
      </c>
      <c r="G234" s="61" t="str">
        <f t="shared" si="10"/>
        <v/>
      </c>
      <c r="H234" s="58" t="s">
        <v>18</v>
      </c>
      <c r="I234" s="63" t="str">
        <f t="shared" si="11"/>
        <v xml:space="preserve"> </v>
      </c>
      <c r="J234" s="61" t="str">
        <f t="shared" si="12"/>
        <v xml:space="preserve"> </v>
      </c>
      <c r="K234" s="2"/>
      <c r="L234" s="17">
        <v>98</v>
      </c>
      <c r="M234" s="57">
        <v>0</v>
      </c>
      <c r="N234" s="57">
        <v>0</v>
      </c>
      <c r="O234" s="24"/>
      <c r="P234" s="65"/>
      <c r="Q234" s="29"/>
      <c r="R234" s="29"/>
      <c r="S234" s="29"/>
      <c r="T234" s="29"/>
      <c r="U234" s="29"/>
      <c r="V234" s="29"/>
      <c r="W234" s="29"/>
      <c r="X234" s="65"/>
      <c r="Y234" s="65"/>
      <c r="Z234" s="65"/>
      <c r="AA234" s="65"/>
      <c r="AB234" s="65"/>
      <c r="AC234" s="5"/>
      <c r="AH234" s="7"/>
    </row>
    <row r="235" spans="1:34" ht="15.75" customHeight="1">
      <c r="A235" s="50" t="s">
        <v>79</v>
      </c>
      <c r="B235" s="61" t="str">
        <f t="shared" si="9"/>
        <v/>
      </c>
      <c r="C235" s="57" t="s">
        <v>79</v>
      </c>
      <c r="D235" s="1" t="s">
        <v>79</v>
      </c>
      <c r="E235" s="62" t="s">
        <v>79</v>
      </c>
      <c r="F235" s="62" t="s">
        <v>79</v>
      </c>
      <c r="G235" s="61" t="str">
        <f t="shared" si="10"/>
        <v/>
      </c>
      <c r="H235" s="58" t="s">
        <v>18</v>
      </c>
      <c r="I235" s="63" t="str">
        <f t="shared" si="11"/>
        <v xml:space="preserve"> </v>
      </c>
      <c r="J235" s="61" t="str">
        <f t="shared" si="12"/>
        <v xml:space="preserve"> </v>
      </c>
      <c r="K235" s="2"/>
      <c r="L235" s="17">
        <v>99</v>
      </c>
      <c r="M235" s="57">
        <v>0</v>
      </c>
      <c r="N235" s="57">
        <v>0</v>
      </c>
      <c r="O235" s="24"/>
      <c r="P235" s="65"/>
      <c r="Q235" s="29"/>
      <c r="R235" s="29"/>
      <c r="S235" s="29"/>
      <c r="T235" s="29"/>
      <c r="U235" s="29"/>
      <c r="V235" s="29"/>
      <c r="W235" s="29"/>
      <c r="X235" s="65"/>
      <c r="Y235" s="65"/>
      <c r="Z235" s="65"/>
      <c r="AA235" s="65"/>
      <c r="AB235" s="65"/>
      <c r="AC235" s="5"/>
      <c r="AH235" s="7"/>
    </row>
    <row r="236" spans="1:34" ht="15.75" customHeight="1">
      <c r="A236" s="50" t="s">
        <v>79</v>
      </c>
      <c r="B236" s="61" t="str">
        <f t="shared" si="9"/>
        <v/>
      </c>
      <c r="C236" s="57" t="s">
        <v>79</v>
      </c>
      <c r="D236" s="1" t="s">
        <v>79</v>
      </c>
      <c r="E236" s="62" t="s">
        <v>79</v>
      </c>
      <c r="F236" s="62" t="s">
        <v>79</v>
      </c>
      <c r="G236" s="61" t="str">
        <f t="shared" si="10"/>
        <v/>
      </c>
      <c r="H236" s="58" t="s">
        <v>18</v>
      </c>
      <c r="I236" s="63" t="str">
        <f t="shared" si="11"/>
        <v xml:space="preserve"> </v>
      </c>
      <c r="J236" s="61" t="str">
        <f t="shared" si="12"/>
        <v xml:space="preserve"> </v>
      </c>
      <c r="K236" s="2"/>
      <c r="L236" s="17">
        <v>100</v>
      </c>
      <c r="M236" s="57">
        <v>0</v>
      </c>
      <c r="N236" s="57">
        <v>0</v>
      </c>
      <c r="O236" s="24"/>
      <c r="P236" s="65"/>
      <c r="Q236" s="29"/>
      <c r="R236" s="29"/>
      <c r="S236" s="29"/>
      <c r="T236" s="29"/>
      <c r="U236" s="29"/>
      <c r="V236" s="29"/>
      <c r="W236" s="29"/>
      <c r="X236" s="65"/>
      <c r="Y236" s="65"/>
      <c r="Z236" s="65"/>
      <c r="AA236" s="65"/>
      <c r="AB236" s="65"/>
      <c r="AC236" s="5"/>
      <c r="AH236" s="7"/>
    </row>
    <row r="237" spans="1:34" ht="15.75" customHeight="1">
      <c r="A237" s="50" t="s">
        <v>79</v>
      </c>
      <c r="B237" s="61" t="str">
        <f t="shared" si="9"/>
        <v/>
      </c>
      <c r="C237" s="57" t="s">
        <v>79</v>
      </c>
      <c r="D237" s="1" t="s">
        <v>79</v>
      </c>
      <c r="E237" s="62" t="s">
        <v>79</v>
      </c>
      <c r="F237" s="62" t="s">
        <v>79</v>
      </c>
      <c r="G237" s="61" t="str">
        <f t="shared" si="10"/>
        <v/>
      </c>
      <c r="H237" s="58" t="s">
        <v>18</v>
      </c>
      <c r="I237" s="63" t="str">
        <f t="shared" si="11"/>
        <v xml:space="preserve"> </v>
      </c>
      <c r="J237" s="61" t="str">
        <f t="shared" si="12"/>
        <v xml:space="preserve"> </v>
      </c>
      <c r="K237" s="2"/>
      <c r="L237" s="17">
        <v>101</v>
      </c>
      <c r="M237" s="57">
        <v>0</v>
      </c>
      <c r="N237" s="57">
        <v>0</v>
      </c>
      <c r="O237" s="24"/>
      <c r="P237" s="65"/>
      <c r="Q237" s="29"/>
      <c r="R237" s="29"/>
      <c r="S237" s="29"/>
      <c r="T237" s="29"/>
      <c r="U237" s="29"/>
      <c r="V237" s="29"/>
      <c r="W237" s="29"/>
      <c r="X237" s="65"/>
      <c r="Y237" s="65"/>
      <c r="Z237" s="65"/>
      <c r="AA237" s="65"/>
      <c r="AB237" s="65"/>
      <c r="AC237" s="5"/>
      <c r="AH237" s="7"/>
    </row>
    <row r="238" spans="1:34" ht="15.75" customHeight="1">
      <c r="A238" s="50" t="s">
        <v>79</v>
      </c>
      <c r="B238" s="61" t="str">
        <f t="shared" si="9"/>
        <v/>
      </c>
      <c r="C238" s="57" t="s">
        <v>79</v>
      </c>
      <c r="D238" s="1" t="s">
        <v>79</v>
      </c>
      <c r="E238" s="62" t="s">
        <v>79</v>
      </c>
      <c r="F238" s="62" t="s">
        <v>79</v>
      </c>
      <c r="G238" s="61" t="str">
        <f t="shared" si="10"/>
        <v/>
      </c>
      <c r="H238" s="58" t="s">
        <v>18</v>
      </c>
      <c r="I238" s="63" t="str">
        <f t="shared" si="11"/>
        <v xml:space="preserve"> </v>
      </c>
      <c r="J238" s="61" t="str">
        <f t="shared" si="12"/>
        <v xml:space="preserve"> </v>
      </c>
      <c r="K238" s="2"/>
      <c r="L238" s="17">
        <v>102</v>
      </c>
      <c r="M238" s="57">
        <v>0</v>
      </c>
      <c r="N238" s="57">
        <v>0</v>
      </c>
      <c r="O238" s="24"/>
      <c r="P238" s="65"/>
      <c r="Q238" s="29"/>
      <c r="R238" s="29"/>
      <c r="S238" s="29"/>
      <c r="T238" s="29"/>
      <c r="U238" s="29"/>
      <c r="V238" s="29"/>
      <c r="W238" s="29"/>
      <c r="X238" s="65"/>
      <c r="Y238" s="65"/>
      <c r="Z238" s="65"/>
      <c r="AA238" s="65"/>
      <c r="AB238" s="65"/>
      <c r="AC238" s="5"/>
      <c r="AH238" s="7"/>
    </row>
    <row r="239" spans="1:34" ht="15.75" customHeight="1">
      <c r="A239" s="50" t="s">
        <v>79</v>
      </c>
      <c r="B239" s="61" t="str">
        <f t="shared" si="9"/>
        <v/>
      </c>
      <c r="C239" s="57" t="s">
        <v>79</v>
      </c>
      <c r="D239" s="1" t="s">
        <v>79</v>
      </c>
      <c r="E239" s="62" t="s">
        <v>79</v>
      </c>
      <c r="F239" s="62" t="s">
        <v>79</v>
      </c>
      <c r="G239" s="61" t="str">
        <f t="shared" si="10"/>
        <v/>
      </c>
      <c r="H239" s="58" t="s">
        <v>18</v>
      </c>
      <c r="I239" s="63" t="str">
        <f t="shared" si="11"/>
        <v xml:space="preserve"> </v>
      </c>
      <c r="J239" s="61" t="str">
        <f t="shared" si="12"/>
        <v xml:space="preserve"> </v>
      </c>
      <c r="K239" s="2"/>
      <c r="L239" s="17">
        <v>103</v>
      </c>
      <c r="M239" s="57">
        <v>0</v>
      </c>
      <c r="N239" s="57">
        <v>0</v>
      </c>
      <c r="O239" s="24"/>
      <c r="P239" s="65"/>
      <c r="Q239" s="29"/>
      <c r="R239" s="29"/>
      <c r="S239" s="29"/>
      <c r="T239" s="29"/>
      <c r="U239" s="29"/>
      <c r="V239" s="29"/>
      <c r="W239" s="29"/>
      <c r="X239" s="65"/>
      <c r="Y239" s="65"/>
      <c r="Z239" s="65"/>
      <c r="AA239" s="65"/>
      <c r="AB239" s="65"/>
      <c r="AC239" s="5"/>
      <c r="AH239" s="7"/>
    </row>
    <row r="240" spans="1:34" ht="15.75" customHeight="1">
      <c r="A240" s="50" t="s">
        <v>79</v>
      </c>
      <c r="B240" s="61" t="str">
        <f t="shared" si="9"/>
        <v/>
      </c>
      <c r="C240" s="57" t="s">
        <v>79</v>
      </c>
      <c r="D240" s="1" t="s">
        <v>79</v>
      </c>
      <c r="E240" s="62" t="s">
        <v>79</v>
      </c>
      <c r="F240" s="62" t="s">
        <v>79</v>
      </c>
      <c r="G240" s="61" t="str">
        <f t="shared" si="10"/>
        <v/>
      </c>
      <c r="H240" s="58" t="s">
        <v>18</v>
      </c>
      <c r="I240" s="63" t="str">
        <f t="shared" si="11"/>
        <v xml:space="preserve"> </v>
      </c>
      <c r="J240" s="61" t="str">
        <f t="shared" si="12"/>
        <v xml:space="preserve"> </v>
      </c>
      <c r="K240" s="2"/>
      <c r="L240" s="17">
        <v>104</v>
      </c>
      <c r="M240" s="57">
        <v>0</v>
      </c>
      <c r="N240" s="57">
        <v>0</v>
      </c>
      <c r="O240" s="24"/>
      <c r="P240" s="65"/>
      <c r="Q240" s="29"/>
      <c r="R240" s="29"/>
      <c r="S240" s="29"/>
      <c r="T240" s="29"/>
      <c r="U240" s="29"/>
      <c r="V240" s="29"/>
      <c r="W240" s="29"/>
      <c r="X240" s="65"/>
      <c r="Y240" s="65"/>
      <c r="Z240" s="65"/>
      <c r="AA240" s="65"/>
      <c r="AB240" s="65"/>
      <c r="AC240" s="5"/>
      <c r="AH240" s="7"/>
    </row>
    <row r="241" spans="1:34" ht="15.75" customHeight="1">
      <c r="A241" s="50" t="s">
        <v>79</v>
      </c>
      <c r="B241" s="61" t="str">
        <f t="shared" si="9"/>
        <v/>
      </c>
      <c r="C241" s="57" t="s">
        <v>79</v>
      </c>
      <c r="D241" s="1" t="s">
        <v>79</v>
      </c>
      <c r="E241" s="62" t="s">
        <v>79</v>
      </c>
      <c r="F241" s="62" t="s">
        <v>79</v>
      </c>
      <c r="G241" s="61" t="str">
        <f t="shared" si="10"/>
        <v/>
      </c>
      <c r="H241" s="58" t="s">
        <v>18</v>
      </c>
      <c r="I241" s="63" t="str">
        <f t="shared" si="11"/>
        <v xml:space="preserve"> </v>
      </c>
      <c r="J241" s="61" t="str">
        <f t="shared" si="12"/>
        <v xml:space="preserve"> </v>
      </c>
      <c r="K241" s="2"/>
      <c r="L241" s="17">
        <v>105</v>
      </c>
      <c r="M241" s="57">
        <v>0</v>
      </c>
      <c r="N241" s="57">
        <v>0</v>
      </c>
      <c r="O241" s="24"/>
      <c r="P241" s="65"/>
      <c r="Q241" s="29"/>
      <c r="R241" s="29"/>
      <c r="S241" s="29"/>
      <c r="T241" s="29"/>
      <c r="U241" s="29"/>
      <c r="V241" s="29"/>
      <c r="W241" s="29"/>
      <c r="X241" s="65"/>
      <c r="Y241" s="65"/>
      <c r="Z241" s="65"/>
      <c r="AA241" s="65"/>
      <c r="AB241" s="65"/>
      <c r="AC241" s="5"/>
      <c r="AH241" s="7"/>
    </row>
    <row r="242" spans="1:34" ht="15.75" customHeight="1">
      <c r="A242" s="50" t="s">
        <v>79</v>
      </c>
      <c r="B242" s="61" t="str">
        <f t="shared" si="9"/>
        <v/>
      </c>
      <c r="C242" s="57" t="s">
        <v>79</v>
      </c>
      <c r="D242" s="1" t="s">
        <v>79</v>
      </c>
      <c r="E242" s="62" t="s">
        <v>79</v>
      </c>
      <c r="F242" s="62" t="s">
        <v>79</v>
      </c>
      <c r="G242" s="61" t="str">
        <f t="shared" si="10"/>
        <v/>
      </c>
      <c r="H242" s="58" t="s">
        <v>18</v>
      </c>
      <c r="I242" s="63" t="str">
        <f t="shared" si="11"/>
        <v xml:space="preserve"> </v>
      </c>
      <c r="J242" s="61" t="str">
        <f t="shared" si="12"/>
        <v xml:space="preserve"> </v>
      </c>
      <c r="K242" s="2"/>
      <c r="L242" s="17">
        <v>106</v>
      </c>
      <c r="M242" s="57">
        <v>0</v>
      </c>
      <c r="N242" s="57">
        <v>0</v>
      </c>
      <c r="O242" s="24"/>
      <c r="P242" s="65"/>
      <c r="Q242" s="29"/>
      <c r="R242" s="29"/>
      <c r="S242" s="29"/>
      <c r="T242" s="29"/>
      <c r="U242" s="29"/>
      <c r="V242" s="29"/>
      <c r="W242" s="29"/>
      <c r="X242" s="65"/>
      <c r="Y242" s="65"/>
      <c r="Z242" s="65"/>
      <c r="AA242" s="65"/>
      <c r="AB242" s="65"/>
      <c r="AC242" s="5"/>
      <c r="AH242" s="7"/>
    </row>
    <row r="243" spans="1:34" ht="15.75" customHeight="1">
      <c r="A243" s="50" t="s">
        <v>79</v>
      </c>
      <c r="B243" s="61" t="str">
        <f t="shared" si="9"/>
        <v/>
      </c>
      <c r="C243" s="57" t="s">
        <v>79</v>
      </c>
      <c r="D243" s="1" t="s">
        <v>79</v>
      </c>
      <c r="E243" s="62" t="s">
        <v>79</v>
      </c>
      <c r="F243" s="62" t="s">
        <v>79</v>
      </c>
      <c r="G243" s="61" t="str">
        <f t="shared" si="10"/>
        <v/>
      </c>
      <c r="H243" s="58" t="s">
        <v>18</v>
      </c>
      <c r="I243" s="63" t="str">
        <f t="shared" si="11"/>
        <v xml:space="preserve"> </v>
      </c>
      <c r="J243" s="61" t="str">
        <f t="shared" si="12"/>
        <v xml:space="preserve"> </v>
      </c>
      <c r="K243" s="2"/>
      <c r="L243" s="17">
        <v>107</v>
      </c>
      <c r="M243" s="57">
        <v>0</v>
      </c>
      <c r="N243" s="57">
        <v>0</v>
      </c>
      <c r="O243" s="24"/>
      <c r="P243" s="65"/>
      <c r="Q243" s="29"/>
      <c r="R243" s="29"/>
      <c r="S243" s="29"/>
      <c r="T243" s="29"/>
      <c r="U243" s="29"/>
      <c r="V243" s="29"/>
      <c r="W243" s="29"/>
      <c r="X243" s="65"/>
      <c r="Y243" s="65"/>
      <c r="Z243" s="65"/>
      <c r="AA243" s="65"/>
      <c r="AB243" s="65"/>
      <c r="AC243" s="5"/>
      <c r="AH243" s="7"/>
    </row>
    <row r="244" spans="1:34" ht="15.75" customHeight="1">
      <c r="A244" s="66" t="s">
        <v>79</v>
      </c>
      <c r="B244" s="61" t="str">
        <f t="shared" si="9"/>
        <v/>
      </c>
      <c r="C244" s="57" t="s">
        <v>79</v>
      </c>
      <c r="D244" s="7" t="s">
        <v>79</v>
      </c>
      <c r="E244" s="62" t="s">
        <v>79</v>
      </c>
      <c r="F244" s="62" t="s">
        <v>79</v>
      </c>
      <c r="G244" s="61" t="str">
        <f t="shared" si="10"/>
        <v/>
      </c>
      <c r="H244" s="58" t="s">
        <v>18</v>
      </c>
      <c r="I244" s="63" t="str">
        <f t="shared" si="11"/>
        <v xml:space="preserve"> </v>
      </c>
      <c r="J244" s="61" t="str">
        <f t="shared" si="12"/>
        <v xml:space="preserve"> </v>
      </c>
      <c r="L244" s="14">
        <v>108</v>
      </c>
      <c r="M244" s="68">
        <v>0</v>
      </c>
      <c r="N244" s="68">
        <v>0</v>
      </c>
      <c r="O244" s="69"/>
      <c r="P244" s="70"/>
      <c r="Q244" s="71"/>
      <c r="R244" s="71"/>
      <c r="S244" s="71"/>
      <c r="T244" s="71"/>
      <c r="U244" s="71"/>
      <c r="V244" s="71"/>
      <c r="W244" s="71"/>
      <c r="X244" s="70"/>
      <c r="Y244" s="70"/>
      <c r="Z244" s="70"/>
      <c r="AA244" s="70"/>
      <c r="AB244" s="70"/>
      <c r="AH244" s="7"/>
    </row>
    <row r="245" spans="1:34" ht="15.75" customHeight="1">
      <c r="A245" s="66" t="s">
        <v>79</v>
      </c>
      <c r="B245" s="61" t="str">
        <f t="shared" si="9"/>
        <v/>
      </c>
      <c r="C245" s="57" t="s">
        <v>79</v>
      </c>
      <c r="D245" s="7" t="s">
        <v>79</v>
      </c>
      <c r="E245" s="62" t="s">
        <v>79</v>
      </c>
      <c r="F245" s="62" t="s">
        <v>79</v>
      </c>
      <c r="G245" s="61" t="str">
        <f t="shared" si="10"/>
        <v/>
      </c>
      <c r="H245" s="58" t="s">
        <v>18</v>
      </c>
      <c r="I245" s="63" t="str">
        <f t="shared" si="11"/>
        <v xml:space="preserve"> </v>
      </c>
      <c r="J245" s="61" t="str">
        <f t="shared" si="12"/>
        <v xml:space="preserve"> </v>
      </c>
      <c r="L245" s="14">
        <v>109</v>
      </c>
      <c r="M245" s="68">
        <v>0</v>
      </c>
      <c r="N245" s="68">
        <v>0</v>
      </c>
      <c r="O245" s="69"/>
      <c r="P245" s="70"/>
      <c r="Q245" s="71"/>
      <c r="R245" s="71"/>
      <c r="S245" s="71"/>
      <c r="T245" s="71"/>
      <c r="U245" s="71"/>
      <c r="V245" s="71"/>
      <c r="W245" s="71"/>
      <c r="X245" s="70"/>
      <c r="Y245" s="70"/>
      <c r="Z245" s="70"/>
      <c r="AA245" s="70"/>
      <c r="AB245" s="70"/>
      <c r="AH245" s="7"/>
    </row>
    <row r="246" spans="1:34" ht="15.75" customHeight="1">
      <c r="A246" s="66" t="s">
        <v>79</v>
      </c>
      <c r="B246" s="61" t="str">
        <f t="shared" si="9"/>
        <v/>
      </c>
      <c r="C246" s="57" t="s">
        <v>79</v>
      </c>
      <c r="D246" s="7" t="s">
        <v>79</v>
      </c>
      <c r="E246" s="62" t="s">
        <v>79</v>
      </c>
      <c r="F246" s="62" t="s">
        <v>79</v>
      </c>
      <c r="G246" s="61" t="str">
        <f t="shared" si="10"/>
        <v/>
      </c>
      <c r="H246" s="58" t="s">
        <v>18</v>
      </c>
      <c r="I246" s="63" t="str">
        <f t="shared" si="11"/>
        <v xml:space="preserve"> </v>
      </c>
      <c r="J246" s="61" t="str">
        <f t="shared" si="12"/>
        <v xml:space="preserve"> </v>
      </c>
      <c r="L246" s="14">
        <v>110</v>
      </c>
      <c r="M246" s="68">
        <v>0</v>
      </c>
      <c r="N246" s="68">
        <v>0</v>
      </c>
      <c r="O246" s="69"/>
      <c r="P246" s="70"/>
      <c r="Q246" s="71"/>
      <c r="R246" s="71"/>
      <c r="S246" s="71"/>
      <c r="T246" s="71"/>
      <c r="U246" s="71"/>
      <c r="V246" s="71"/>
      <c r="W246" s="71"/>
      <c r="X246" s="70"/>
      <c r="Y246" s="70"/>
      <c r="Z246" s="70"/>
      <c r="AA246" s="70"/>
      <c r="AB246" s="70"/>
      <c r="AH246" s="7"/>
    </row>
    <row r="247" spans="1:34" ht="15.75" customHeight="1">
      <c r="J247" s="7"/>
      <c r="L247" s="14"/>
      <c r="M247" s="14"/>
      <c r="N247" s="14"/>
      <c r="O247" s="69"/>
      <c r="P247" s="70"/>
      <c r="Q247" s="71"/>
      <c r="R247" s="71"/>
      <c r="S247" s="71"/>
      <c r="T247" s="71"/>
      <c r="U247" s="71"/>
      <c r="V247" s="71"/>
      <c r="W247" s="71"/>
      <c r="X247" s="70"/>
      <c r="Y247" s="70"/>
      <c r="Z247" s="70"/>
      <c r="AA247" s="70"/>
      <c r="AB247" s="70"/>
      <c r="AH247" s="7"/>
    </row>
    <row r="248" spans="1:34" ht="15.75" customHeight="1">
      <c r="J248" s="7"/>
      <c r="L248" s="14"/>
      <c r="M248" s="14"/>
      <c r="N248" s="14"/>
      <c r="P248" s="70"/>
      <c r="Q248" s="71"/>
      <c r="R248" s="71"/>
      <c r="S248" s="71"/>
      <c r="T248" s="71"/>
      <c r="U248" s="71"/>
      <c r="V248" s="71"/>
      <c r="W248" s="71"/>
      <c r="X248" s="70"/>
      <c r="Y248" s="70"/>
      <c r="Z248" s="70"/>
      <c r="AA248" s="70"/>
      <c r="AB248" s="70"/>
      <c r="AH248" s="7"/>
    </row>
    <row r="249" spans="1:34" ht="15.75" customHeight="1">
      <c r="J249" s="7"/>
      <c r="P249" s="70"/>
      <c r="Q249" s="71"/>
      <c r="R249" s="71"/>
      <c r="S249" s="71"/>
      <c r="T249" s="71"/>
      <c r="U249" s="71"/>
      <c r="V249" s="71"/>
      <c r="W249" s="71"/>
      <c r="X249" s="70"/>
      <c r="Y249" s="70"/>
      <c r="Z249" s="70"/>
      <c r="AA249" s="70"/>
      <c r="AB249" s="70"/>
      <c r="AH249" s="7"/>
    </row>
    <row r="250" spans="1:34" ht="15.75" customHeight="1">
      <c r="J250" s="7"/>
      <c r="P250" s="70"/>
      <c r="Q250" s="71"/>
      <c r="R250" s="71"/>
      <c r="S250" s="71"/>
      <c r="T250" s="71"/>
      <c r="U250" s="71"/>
      <c r="V250" s="71"/>
      <c r="W250" s="71"/>
      <c r="X250" s="70"/>
      <c r="Y250" s="70"/>
      <c r="Z250" s="70"/>
      <c r="AA250" s="70"/>
      <c r="AB250" s="70"/>
      <c r="AH250" s="7"/>
    </row>
    <row r="251" spans="1:34">
      <c r="P251" s="70"/>
      <c r="Q251" s="71"/>
      <c r="R251" s="71"/>
      <c r="S251" s="71"/>
      <c r="T251" s="71"/>
      <c r="U251" s="71"/>
      <c r="V251" s="71"/>
      <c r="W251" s="71"/>
      <c r="X251" s="70"/>
      <c r="Y251" s="70"/>
      <c r="Z251" s="70"/>
      <c r="AA251" s="70"/>
      <c r="AB251" s="70"/>
    </row>
    <row r="252" spans="1:34">
      <c r="P252" s="70"/>
      <c r="Q252" s="71"/>
      <c r="R252" s="71"/>
      <c r="S252" s="71"/>
      <c r="T252" s="71"/>
      <c r="U252" s="71"/>
      <c r="V252" s="71"/>
      <c r="W252" s="71"/>
      <c r="X252" s="70"/>
      <c r="Y252" s="70"/>
      <c r="Z252" s="70"/>
      <c r="AA252" s="70"/>
      <c r="AB252" s="70"/>
    </row>
    <row r="253" spans="1:34">
      <c r="P253" s="70"/>
      <c r="Q253" s="71"/>
      <c r="R253" s="71"/>
      <c r="S253" s="71"/>
      <c r="T253" s="71"/>
      <c r="U253" s="71"/>
      <c r="V253" s="71"/>
      <c r="W253" s="71"/>
      <c r="X253" s="70"/>
      <c r="Y253" s="70"/>
      <c r="Z253" s="70"/>
      <c r="AA253" s="70"/>
      <c r="AB253" s="70"/>
    </row>
    <row r="254" spans="1:34">
      <c r="P254" s="70"/>
      <c r="Q254" s="71"/>
      <c r="R254" s="71"/>
      <c r="S254" s="71"/>
      <c r="T254" s="71"/>
      <c r="U254" s="71"/>
      <c r="V254" s="71"/>
      <c r="W254" s="71"/>
      <c r="X254" s="70"/>
      <c r="Y254" s="70"/>
      <c r="Z254" s="70"/>
      <c r="AA254" s="70"/>
      <c r="AB254" s="70"/>
    </row>
    <row r="255" spans="1:34">
      <c r="P255" s="70"/>
      <c r="Q255" s="71"/>
      <c r="R255" s="71"/>
      <c r="S255" s="71"/>
      <c r="T255" s="71"/>
      <c r="U255" s="71"/>
      <c r="V255" s="71"/>
      <c r="W255" s="71"/>
      <c r="X255" s="70"/>
      <c r="Y255" s="70"/>
      <c r="Z255" s="70"/>
      <c r="AA255" s="70"/>
      <c r="AB255" s="70"/>
    </row>
    <row r="256" spans="1:34">
      <c r="P256" s="70"/>
      <c r="Q256" s="71"/>
      <c r="R256" s="71"/>
      <c r="S256" s="71"/>
      <c r="T256" s="71"/>
      <c r="U256" s="71"/>
      <c r="V256" s="71"/>
      <c r="W256" s="71"/>
      <c r="X256" s="70"/>
      <c r="Y256" s="70"/>
      <c r="Z256" s="70"/>
      <c r="AA256" s="70"/>
      <c r="AB256" s="70"/>
    </row>
    <row r="257" spans="16:28">
      <c r="P257" s="70"/>
      <c r="Q257" s="71"/>
      <c r="R257" s="71"/>
      <c r="S257" s="71"/>
      <c r="T257" s="71"/>
      <c r="U257" s="71"/>
      <c r="V257" s="71"/>
      <c r="W257" s="71"/>
      <c r="X257" s="70"/>
      <c r="Y257" s="70"/>
      <c r="Z257" s="70"/>
      <c r="AA257" s="70"/>
      <c r="AB257" s="70"/>
    </row>
    <row r="258" spans="16:28">
      <c r="P258" s="70"/>
      <c r="Q258" s="71"/>
      <c r="R258" s="71"/>
      <c r="S258" s="71"/>
      <c r="T258" s="71"/>
      <c r="U258" s="71"/>
      <c r="V258" s="71"/>
      <c r="W258" s="71"/>
      <c r="X258" s="70"/>
      <c r="Y258" s="70"/>
      <c r="Z258" s="70"/>
      <c r="AA258" s="70"/>
      <c r="AB258" s="70"/>
    </row>
    <row r="259" spans="16:28">
      <c r="P259" s="70"/>
      <c r="Q259" s="71"/>
      <c r="R259" s="71"/>
      <c r="S259" s="71"/>
      <c r="T259" s="71"/>
      <c r="U259" s="71"/>
      <c r="V259" s="71"/>
      <c r="W259" s="71"/>
      <c r="X259" s="70"/>
      <c r="Y259" s="70"/>
      <c r="Z259" s="70"/>
      <c r="AA259" s="70"/>
      <c r="AB259" s="70"/>
    </row>
    <row r="260" spans="16:28">
      <c r="P260" s="70"/>
      <c r="Q260" s="71"/>
      <c r="R260" s="71"/>
      <c r="S260" s="71"/>
      <c r="T260" s="71"/>
      <c r="U260" s="71"/>
      <c r="V260" s="71"/>
      <c r="W260" s="71"/>
      <c r="X260" s="70"/>
      <c r="Y260" s="70"/>
      <c r="Z260" s="70"/>
      <c r="AA260" s="70"/>
      <c r="AB260" s="70"/>
    </row>
    <row r="261" spans="16:28">
      <c r="P261" s="70"/>
      <c r="Q261" s="71"/>
      <c r="R261" s="71"/>
      <c r="S261" s="71"/>
      <c r="T261" s="71"/>
      <c r="U261" s="71"/>
      <c r="V261" s="71"/>
      <c r="W261" s="71"/>
      <c r="X261" s="70"/>
      <c r="Y261" s="70"/>
      <c r="Z261" s="70"/>
      <c r="AA261" s="70"/>
      <c r="AB261" s="70"/>
    </row>
    <row r="40457" spans="4:34">
      <c r="O40457" s="7"/>
    </row>
    <row r="40458" spans="4:34">
      <c r="AH40458" s="7"/>
    </row>
    <row r="40460" spans="4:34">
      <c r="D40460" s="7">
        <v>1888</v>
      </c>
      <c r="J40460" s="7"/>
      <c r="K40460" s="7"/>
    </row>
  </sheetData>
  <mergeCells count="96">
    <mergeCell ref="E1:J3"/>
    <mergeCell ref="P2:AB2"/>
    <mergeCell ref="P4:P7"/>
    <mergeCell ref="Q4:Q7"/>
    <mergeCell ref="R4:R7"/>
    <mergeCell ref="S4:S7"/>
    <mergeCell ref="T4:T7"/>
    <mergeCell ref="U4:U7"/>
    <mergeCell ref="V4:V7"/>
    <mergeCell ref="W4:W7"/>
    <mergeCell ref="P13:AB13"/>
    <mergeCell ref="X4:X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Z22:Z26"/>
    <mergeCell ref="AA22:AA26"/>
    <mergeCell ref="AB22:AB26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Z17:AB17"/>
    <mergeCell ref="U22:U26"/>
    <mergeCell ref="Y22:Y26"/>
    <mergeCell ref="B39:D40"/>
    <mergeCell ref="E39:E40"/>
    <mergeCell ref="B28:J29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AA21:AB21"/>
    <mergeCell ref="B22:J23"/>
    <mergeCell ref="R22:R26"/>
    <mergeCell ref="S22:S26"/>
    <mergeCell ref="E35:E36"/>
    <mergeCell ref="B37:D38"/>
    <mergeCell ref="E37:E38"/>
    <mergeCell ref="T22:T26"/>
    <mergeCell ref="B35:D36"/>
    <mergeCell ref="B26:J27"/>
    <mergeCell ref="B33:J34"/>
    <mergeCell ref="B30:J31"/>
    <mergeCell ref="AB130:AB134"/>
    <mergeCell ref="F129:F136"/>
    <mergeCell ref="B41:D42"/>
    <mergeCell ref="E41:E42"/>
    <mergeCell ref="P75:Q75"/>
    <mergeCell ref="W75:X75"/>
    <mergeCell ref="D127:I127"/>
    <mergeCell ref="G129:G136"/>
    <mergeCell ref="H129:H136"/>
    <mergeCell ref="I129:I136"/>
    <mergeCell ref="J129:J136"/>
    <mergeCell ref="P129:P134"/>
    <mergeCell ref="B129:B136"/>
    <mergeCell ref="C129:C136"/>
    <mergeCell ref="D129:D136"/>
    <mergeCell ref="E129:E136"/>
    <mergeCell ref="P183:Q183"/>
    <mergeCell ref="W183:X183"/>
    <mergeCell ref="Q129:Q134"/>
    <mergeCell ref="AA129:AB129"/>
    <mergeCell ref="R130:R134"/>
    <mergeCell ref="S130:S134"/>
    <mergeCell ref="T130:T134"/>
    <mergeCell ref="U130:U134"/>
    <mergeCell ref="R129:S129"/>
    <mergeCell ref="T129:U129"/>
    <mergeCell ref="W129:W134"/>
    <mergeCell ref="X129:X134"/>
    <mergeCell ref="Y129:Z129"/>
    <mergeCell ref="Y130:Y134"/>
    <mergeCell ref="Z130:Z134"/>
    <mergeCell ref="AA130:AA134"/>
  </mergeCells>
  <conditionalFormatting sqref="C149:C246 C137:C141">
    <cfRule type="notContainsBlanks" dxfId="11" priority="11">
      <formula>LEN(TRIM(C137))&gt;0</formula>
    </cfRule>
  </conditionalFormatting>
  <conditionalFormatting sqref="D137:J137 D149:J246 B137:B246 D139:D146 E139:F142 D138:F138 I138:J142 G138:G142">
    <cfRule type="expression" dxfId="10" priority="12">
      <formula>IF($C137=" ",FALSE,TRUE)</formula>
    </cfRule>
  </conditionalFormatting>
  <conditionalFormatting sqref="B137:B246">
    <cfRule type="expression" dxfId="9" priority="10">
      <formula>IF($C137=$L$9,TRUE,FALSE)</formula>
    </cfRule>
  </conditionalFormatting>
  <conditionalFormatting sqref="C143 C148">
    <cfRule type="notContainsBlanks" dxfId="8" priority="8">
      <formula>LEN(TRIM(C143))&gt;0</formula>
    </cfRule>
  </conditionalFormatting>
  <conditionalFormatting sqref="D148:F148 I143:J148 G143:G148">
    <cfRule type="expression" dxfId="7" priority="9">
      <formula>IF($C143=" ",FALSE,TRUE)</formula>
    </cfRule>
  </conditionalFormatting>
  <conditionalFormatting sqref="E143:F143">
    <cfRule type="expression" dxfId="6" priority="7">
      <formula>IF($C143=" ",FALSE,TRUE)</formula>
    </cfRule>
  </conditionalFormatting>
  <conditionalFormatting sqref="C147">
    <cfRule type="notContainsBlanks" dxfId="5" priority="5">
      <formula>LEN(TRIM(C147))&gt;0</formula>
    </cfRule>
  </conditionalFormatting>
  <conditionalFormatting sqref="D147:F147">
    <cfRule type="expression" dxfId="4" priority="6">
      <formula>IF($C147=" ",FALSE,TRUE)</formula>
    </cfRule>
  </conditionalFormatting>
  <conditionalFormatting sqref="C144:C146">
    <cfRule type="notContainsBlanks" dxfId="3" priority="4">
      <formula>LEN(TRIM(C144))&gt;0</formula>
    </cfRule>
  </conditionalFormatting>
  <conditionalFormatting sqref="E144:F146">
    <cfRule type="expression" dxfId="2" priority="3">
      <formula>IF($C144=" ",FALSE,TRUE)</formula>
    </cfRule>
  </conditionalFormatting>
  <conditionalFormatting sqref="H138:H148">
    <cfRule type="expression" dxfId="1" priority="2">
      <formula>IF($C138=" ",FALSE,TRUE)</formula>
    </cfRule>
  </conditionalFormatting>
  <conditionalFormatting sqref="C142">
    <cfRule type="notContainsBlanks" dxfId="0" priority="1">
      <formula>LEN(TRIM(C142))&gt;0</formula>
    </cfRule>
  </conditionalFormatting>
  <pageMargins left="0.7" right="0.7" top="0.75" bottom="0.75" header="0.3" footer="0.3"/>
  <pageSetup paperSize="9" scale="37" fitToHeight="0" orientation="portrait" r:id="rId1"/>
  <rowBreaks count="2" manualBreakCount="2">
    <brk id="125" max="28" man="1"/>
    <brk id="183" max="28" man="1"/>
  </rowBreaks>
  <colBreaks count="1" manualBreakCount="1">
    <brk id="14" max="157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10</vt:i4>
      </vt:variant>
    </vt:vector>
  </HeadingPairs>
  <TitlesOfParts>
    <vt:vector size="15" baseType="lpstr">
      <vt:lpstr>201</vt:lpstr>
      <vt:lpstr>418</vt:lpstr>
      <vt:lpstr>965</vt:lpstr>
      <vt:lpstr>541</vt:lpstr>
      <vt:lpstr>436</vt:lpstr>
      <vt:lpstr>'201'!_ftnref1</vt:lpstr>
      <vt:lpstr>'418'!_ftnref1</vt:lpstr>
      <vt:lpstr>'436'!_ftnref1</vt:lpstr>
      <vt:lpstr>'541'!_ftnref1</vt:lpstr>
      <vt:lpstr>'965'!_ftnref1</vt:lpstr>
      <vt:lpstr>'201'!Область_печати</vt:lpstr>
      <vt:lpstr>'418'!Область_печати</vt:lpstr>
      <vt:lpstr>'436'!Область_печати</vt:lpstr>
      <vt:lpstr>'541'!Область_печати</vt:lpstr>
      <vt:lpstr>'965'!Область_печати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2015-07-30T12:25:06Z</dcterms:modified>
</cp:coreProperties>
</file>