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480" yWindow="120" windowWidth="19320" windowHeight="9270" firstSheet="1" activeTab="2"/>
  </bookViews>
  <sheets>
    <sheet name="Лоты" sheetId="3" state="hidden" r:id="rId1"/>
    <sheet name="9" sheetId="1" r:id="rId2"/>
    <sheet name="10" sheetId="2" r:id="rId3"/>
  </sheets>
  <definedNames>
    <definedName name="_ftn1" localSheetId="2">'10'!#REF!</definedName>
    <definedName name="_ftn1" localSheetId="1">'9'!#REF!</definedName>
    <definedName name="_ftnref1" localSheetId="2">'10'!$B$37</definedName>
    <definedName name="_ftnref1" localSheetId="1">'9'!$B$37</definedName>
    <definedName name="_xlnm.Print_Area" localSheetId="2">'10'!$A$1:$AC$133</definedName>
    <definedName name="_xlnm.Print_Area" localSheetId="1">'9'!$A$1:$AC$133</definedName>
  </definedNames>
  <calcPr calcId="125725"/>
</workbook>
</file>

<file path=xl/calcChain.xml><?xml version="1.0" encoding="utf-8"?>
<calcChain xmlns="http://schemas.openxmlformats.org/spreadsheetml/2006/main">
  <c r="AC131" i="2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94"/>
  <c r="AC93"/>
  <c r="AC92"/>
  <c r="AC91"/>
  <c r="AC90"/>
  <c r="AC89"/>
  <c r="AC88"/>
  <c r="AC87"/>
  <c r="AC86"/>
  <c r="AC131" i="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94"/>
  <c r="AC93"/>
  <c r="AC92"/>
  <c r="AC91"/>
  <c r="AC90"/>
  <c r="AC89"/>
  <c r="AC88"/>
  <c r="AC87"/>
  <c r="AC86"/>
  <c r="AC85" i="2"/>
  <c r="AC85" i="1"/>
  <c r="V131" i="2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91"/>
  <c r="V90"/>
  <c r="V89"/>
  <c r="V88"/>
  <c r="V87"/>
  <c r="V86"/>
  <c r="V131" i="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91"/>
  <c r="V90"/>
  <c r="V89"/>
  <c r="V88"/>
  <c r="V87"/>
  <c r="V86"/>
  <c r="V85" i="2"/>
  <c r="V85" i="1"/>
  <c r="AC73" i="2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73" i="1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 i="2"/>
  <c r="AC27" i="1"/>
  <c r="V73" i="2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73" i="1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 i="2"/>
  <c r="V27" i="1"/>
  <c r="E37" i="2" l="1" a="1"/>
  <c r="E37" s="1"/>
  <c r="E35" a="1"/>
  <c r="E35" s="1"/>
  <c r="E37" i="1" a="1"/>
  <c r="E37" s="1"/>
  <c r="E35" a="1"/>
  <c r="E35" s="1"/>
  <c r="T4" i="3"/>
  <c r="AH4"/>
  <c r="AJ4"/>
  <c r="S3"/>
  <c r="O3"/>
  <c r="Q4"/>
  <c r="R4"/>
  <c r="T3"/>
  <c r="AI3"/>
  <c r="AH3"/>
  <c r="Q3"/>
  <c r="AI4"/>
  <c r="R3"/>
  <c r="O4"/>
  <c r="S4"/>
  <c r="AK4"/>
  <c r="AJ3"/>
  <c r="AK3"/>
  <c r="AA3" l="1"/>
  <c r="AB3" s="1"/>
  <c r="W3"/>
  <c r="U3"/>
  <c r="X3"/>
  <c r="V3"/>
  <c r="V4"/>
  <c r="X4"/>
  <c r="U4"/>
  <c r="AA4"/>
  <c r="AB4" s="1"/>
  <c r="W4"/>
  <c r="R133" i="2"/>
  <c r="L11"/>
  <c r="B30" s="1"/>
  <c r="R75"/>
  <c r="T75"/>
  <c r="Y75"/>
  <c r="AA75"/>
  <c r="G87"/>
  <c r="J87"/>
  <c r="B88"/>
  <c r="G88"/>
  <c r="I88"/>
  <c r="J88"/>
  <c r="B89"/>
  <c r="G89"/>
  <c r="I89"/>
  <c r="J89"/>
  <c r="B90"/>
  <c r="G90"/>
  <c r="I90"/>
  <c r="J90"/>
  <c r="B91"/>
  <c r="G91"/>
  <c r="I91"/>
  <c r="J91"/>
  <c r="B92"/>
  <c r="G92"/>
  <c r="I92"/>
  <c r="J92"/>
  <c r="B93"/>
  <c r="G93"/>
  <c r="I93"/>
  <c r="J93"/>
  <c r="B94"/>
  <c r="G94"/>
  <c r="I94"/>
  <c r="J94"/>
  <c r="B95"/>
  <c r="G95"/>
  <c r="I95"/>
  <c r="J95"/>
  <c r="B96"/>
  <c r="G96"/>
  <c r="I96"/>
  <c r="J96"/>
  <c r="B97"/>
  <c r="G97"/>
  <c r="I97"/>
  <c r="J97"/>
  <c r="B98"/>
  <c r="G98"/>
  <c r="I98"/>
  <c r="J98"/>
  <c r="B99"/>
  <c r="G99"/>
  <c r="I99"/>
  <c r="J99"/>
  <c r="B100"/>
  <c r="G100"/>
  <c r="I100"/>
  <c r="J100"/>
  <c r="B101"/>
  <c r="G101"/>
  <c r="I101"/>
  <c r="J101"/>
  <c r="B102"/>
  <c r="G102"/>
  <c r="I102"/>
  <c r="J102"/>
  <c r="B103"/>
  <c r="G103"/>
  <c r="I103"/>
  <c r="J103"/>
  <c r="B104"/>
  <c r="G104"/>
  <c r="I104"/>
  <c r="J104"/>
  <c r="B105"/>
  <c r="G105"/>
  <c r="I105"/>
  <c r="J105"/>
  <c r="B106"/>
  <c r="G106"/>
  <c r="I106"/>
  <c r="J106"/>
  <c r="B107"/>
  <c r="G107"/>
  <c r="I107"/>
  <c r="J107"/>
  <c r="B108"/>
  <c r="G108"/>
  <c r="I108"/>
  <c r="J108"/>
  <c r="B109"/>
  <c r="G109"/>
  <c r="I109"/>
  <c r="J109"/>
  <c r="B110"/>
  <c r="G110"/>
  <c r="I110"/>
  <c r="J110"/>
  <c r="B111"/>
  <c r="G111"/>
  <c r="I111"/>
  <c r="J111"/>
  <c r="B112"/>
  <c r="G112"/>
  <c r="I112"/>
  <c r="J112"/>
  <c r="B113"/>
  <c r="G113"/>
  <c r="I113"/>
  <c r="J113"/>
  <c r="B114"/>
  <c r="G114"/>
  <c r="I114"/>
  <c r="J114"/>
  <c r="B115"/>
  <c r="G115"/>
  <c r="I115"/>
  <c r="J115"/>
  <c r="B116"/>
  <c r="G116"/>
  <c r="I116"/>
  <c r="J116"/>
  <c r="B117"/>
  <c r="G117"/>
  <c r="I117"/>
  <c r="J117"/>
  <c r="B118"/>
  <c r="G118"/>
  <c r="I118"/>
  <c r="J118"/>
  <c r="B119"/>
  <c r="G119"/>
  <c r="I119"/>
  <c r="J119"/>
  <c r="B120"/>
  <c r="G120"/>
  <c r="I120"/>
  <c r="J120"/>
  <c r="B121"/>
  <c r="G121"/>
  <c r="I121"/>
  <c r="J121"/>
  <c r="B122"/>
  <c r="G122"/>
  <c r="I122"/>
  <c r="J122"/>
  <c r="B123"/>
  <c r="G123"/>
  <c r="I123"/>
  <c r="J123"/>
  <c r="B124"/>
  <c r="G124"/>
  <c r="I124"/>
  <c r="J124"/>
  <c r="B125"/>
  <c r="G125"/>
  <c r="I125"/>
  <c r="J125"/>
  <c r="B126"/>
  <c r="G126"/>
  <c r="I126"/>
  <c r="J126"/>
  <c r="B127"/>
  <c r="G127"/>
  <c r="I127"/>
  <c r="J127"/>
  <c r="B128"/>
  <c r="G128"/>
  <c r="I128"/>
  <c r="J128"/>
  <c r="B129"/>
  <c r="G129"/>
  <c r="I129"/>
  <c r="J129"/>
  <c r="B130"/>
  <c r="G130"/>
  <c r="I130"/>
  <c r="J130"/>
  <c r="B131"/>
  <c r="G131"/>
  <c r="I131"/>
  <c r="J131"/>
  <c r="B132"/>
  <c r="G132"/>
  <c r="I132"/>
  <c r="J132"/>
  <c r="B133"/>
  <c r="G133"/>
  <c r="I133"/>
  <c r="J133"/>
  <c r="T133"/>
  <c r="Y133"/>
  <c r="AA133"/>
  <c r="B134"/>
  <c r="G134"/>
  <c r="I134"/>
  <c r="J134"/>
  <c r="B135"/>
  <c r="G135"/>
  <c r="I135"/>
  <c r="J135"/>
  <c r="B136"/>
  <c r="G136"/>
  <c r="I136"/>
  <c r="J136"/>
  <c r="B137"/>
  <c r="G137"/>
  <c r="I137"/>
  <c r="J137"/>
  <c r="B138"/>
  <c r="G138"/>
  <c r="I138"/>
  <c r="J138"/>
  <c r="B139"/>
  <c r="G139"/>
  <c r="I139"/>
  <c r="J139"/>
  <c r="B140"/>
  <c r="G140"/>
  <c r="I140"/>
  <c r="J140"/>
  <c r="B141"/>
  <c r="G141"/>
  <c r="I141"/>
  <c r="J141"/>
  <c r="B142"/>
  <c r="G142"/>
  <c r="I142"/>
  <c r="J142"/>
  <c r="B143"/>
  <c r="G143"/>
  <c r="I143"/>
  <c r="J143"/>
  <c r="B144"/>
  <c r="G144"/>
  <c r="I144"/>
  <c r="J144"/>
  <c r="B145"/>
  <c r="G145"/>
  <c r="I145"/>
  <c r="J145"/>
  <c r="B146"/>
  <c r="G146"/>
  <c r="I146"/>
  <c r="J146"/>
  <c r="B147"/>
  <c r="G147"/>
  <c r="I147"/>
  <c r="J147"/>
  <c r="B148"/>
  <c r="G148"/>
  <c r="I148"/>
  <c r="J148"/>
  <c r="B149"/>
  <c r="G149"/>
  <c r="I149"/>
  <c r="J149"/>
  <c r="B150"/>
  <c r="G150"/>
  <c r="I150"/>
  <c r="J150"/>
  <c r="B151"/>
  <c r="G151"/>
  <c r="I151"/>
  <c r="J151"/>
  <c r="B152"/>
  <c r="G152"/>
  <c r="I152"/>
  <c r="J152"/>
  <c r="B153"/>
  <c r="G153"/>
  <c r="I153"/>
  <c r="J153"/>
  <c r="B154"/>
  <c r="G154"/>
  <c r="I154"/>
  <c r="J154"/>
  <c r="B155"/>
  <c r="G155"/>
  <c r="I155"/>
  <c r="J155"/>
  <c r="B156"/>
  <c r="G156"/>
  <c r="I156"/>
  <c r="J156"/>
  <c r="B157"/>
  <c r="G157"/>
  <c r="I157"/>
  <c r="J157"/>
  <c r="B158"/>
  <c r="G158"/>
  <c r="I158"/>
  <c r="J158"/>
  <c r="B159"/>
  <c r="G159"/>
  <c r="I159"/>
  <c r="J159"/>
  <c r="B160"/>
  <c r="G160"/>
  <c r="I160"/>
  <c r="J160"/>
  <c r="B161"/>
  <c r="G161"/>
  <c r="I161"/>
  <c r="J161"/>
  <c r="B162"/>
  <c r="G162"/>
  <c r="I162"/>
  <c r="J162"/>
  <c r="B163"/>
  <c r="G163"/>
  <c r="I163"/>
  <c r="J163"/>
  <c r="B164"/>
  <c r="G164"/>
  <c r="I164"/>
  <c r="J164"/>
  <c r="B165"/>
  <c r="G165"/>
  <c r="I165"/>
  <c r="J165"/>
  <c r="B166"/>
  <c r="G166"/>
  <c r="I166"/>
  <c r="J166"/>
  <c r="B167"/>
  <c r="G167"/>
  <c r="I167"/>
  <c r="J167"/>
  <c r="B168"/>
  <c r="G168"/>
  <c r="I168"/>
  <c r="J168"/>
  <c r="B169"/>
  <c r="G169"/>
  <c r="I169"/>
  <c r="J169"/>
  <c r="B170"/>
  <c r="G170"/>
  <c r="I170"/>
  <c r="J170"/>
  <c r="B171"/>
  <c r="G171"/>
  <c r="I171"/>
  <c r="J171"/>
  <c r="B172"/>
  <c r="G172"/>
  <c r="I172"/>
  <c r="J172"/>
  <c r="B173"/>
  <c r="G173"/>
  <c r="I173"/>
  <c r="J173"/>
  <c r="B174"/>
  <c r="G174"/>
  <c r="I174"/>
  <c r="J174"/>
  <c r="B175"/>
  <c r="G175"/>
  <c r="I175"/>
  <c r="J175"/>
  <c r="B176"/>
  <c r="G176"/>
  <c r="I176"/>
  <c r="J176"/>
  <c r="B177"/>
  <c r="G177"/>
  <c r="I177"/>
  <c r="J177"/>
  <c r="B178"/>
  <c r="G178"/>
  <c r="I178"/>
  <c r="J178"/>
  <c r="B179"/>
  <c r="G179"/>
  <c r="I179"/>
  <c r="J179"/>
  <c r="B180"/>
  <c r="G180"/>
  <c r="I180"/>
  <c r="J180"/>
  <c r="B181"/>
  <c r="G181"/>
  <c r="I181"/>
  <c r="J181"/>
  <c r="B182"/>
  <c r="G182"/>
  <c r="I182"/>
  <c r="J182"/>
  <c r="B183"/>
  <c r="G183"/>
  <c r="I183"/>
  <c r="J183"/>
  <c r="B184"/>
  <c r="G184"/>
  <c r="I184"/>
  <c r="J184"/>
  <c r="B185"/>
  <c r="G185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L3" i="1"/>
  <c r="L2" i="2"/>
  <c r="L10"/>
  <c r="L10" i="1"/>
  <c r="L3" i="2"/>
  <c r="L2" i="1"/>
  <c r="AC4" i="3" l="1"/>
  <c r="AD4" s="1"/>
  <c r="AE4" s="1"/>
  <c r="AF4" s="1"/>
  <c r="AC3"/>
  <c r="AD3" s="1"/>
  <c r="AE3" s="1"/>
  <c r="AF3" s="1"/>
  <c r="E39" i="2"/>
  <c r="L11" i="1"/>
  <c r="B30" s="1"/>
  <c r="R75"/>
  <c r="Y75"/>
  <c r="H94"/>
  <c r="I95"/>
  <c r="B99"/>
  <c r="G99"/>
  <c r="J99"/>
  <c r="B100"/>
  <c r="G100"/>
  <c r="I100"/>
  <c r="J100"/>
  <c r="B101"/>
  <c r="G101"/>
  <c r="I101"/>
  <c r="J101"/>
  <c r="B102"/>
  <c r="G102"/>
  <c r="I102"/>
  <c r="J102"/>
  <c r="B103"/>
  <c r="G103"/>
  <c r="I103"/>
  <c r="J103"/>
  <c r="B104"/>
  <c r="G104"/>
  <c r="I104"/>
  <c r="J104"/>
  <c r="B105"/>
  <c r="G105"/>
  <c r="I105"/>
  <c r="J105"/>
  <c r="B106"/>
  <c r="G106"/>
  <c r="I106"/>
  <c r="J106"/>
  <c r="B107"/>
  <c r="G107"/>
  <c r="I107"/>
  <c r="J107"/>
  <c r="B108"/>
  <c r="G108"/>
  <c r="I108"/>
  <c r="J108"/>
  <c r="B109"/>
  <c r="G109"/>
  <c r="I109"/>
  <c r="J109"/>
  <c r="B110"/>
  <c r="G110"/>
  <c r="I110"/>
  <c r="J110"/>
  <c r="B111"/>
  <c r="G111"/>
  <c r="I111"/>
  <c r="J111"/>
  <c r="B112"/>
  <c r="G112"/>
  <c r="I112"/>
  <c r="J112"/>
  <c r="B113"/>
  <c r="G113"/>
  <c r="I113"/>
  <c r="J113"/>
  <c r="B114"/>
  <c r="G114"/>
  <c r="I114"/>
  <c r="J114"/>
  <c r="B115"/>
  <c r="G115"/>
  <c r="I115"/>
  <c r="J115"/>
  <c r="B116"/>
  <c r="G116"/>
  <c r="I116"/>
  <c r="J116"/>
  <c r="B117"/>
  <c r="G117"/>
  <c r="I117"/>
  <c r="J117"/>
  <c r="B118"/>
  <c r="G118"/>
  <c r="I118"/>
  <c r="J118"/>
  <c r="B119"/>
  <c r="G119"/>
  <c r="I119"/>
  <c r="J119"/>
  <c r="B120"/>
  <c r="G120"/>
  <c r="I120"/>
  <c r="J120"/>
  <c r="B121"/>
  <c r="G121"/>
  <c r="I121"/>
  <c r="J121"/>
  <c r="B122"/>
  <c r="G122"/>
  <c r="I122"/>
  <c r="J122"/>
  <c r="B123"/>
  <c r="G123"/>
  <c r="I123"/>
  <c r="J123"/>
  <c r="B124"/>
  <c r="G124"/>
  <c r="I124"/>
  <c r="J124"/>
  <c r="B125"/>
  <c r="G125"/>
  <c r="I125"/>
  <c r="J125"/>
  <c r="B126"/>
  <c r="G126"/>
  <c r="I126"/>
  <c r="J126"/>
  <c r="B127"/>
  <c r="G127"/>
  <c r="I127"/>
  <c r="J127"/>
  <c r="B128"/>
  <c r="G128"/>
  <c r="I128"/>
  <c r="J128"/>
  <c r="B129"/>
  <c r="G129"/>
  <c r="I129"/>
  <c r="J129"/>
  <c r="B130"/>
  <c r="G130"/>
  <c r="I130"/>
  <c r="J130"/>
  <c r="B131"/>
  <c r="G131"/>
  <c r="I131"/>
  <c r="J131"/>
  <c r="B132"/>
  <c r="G132"/>
  <c r="I132"/>
  <c r="J132"/>
  <c r="B133"/>
  <c r="G133"/>
  <c r="I133"/>
  <c r="J133"/>
  <c r="R133"/>
  <c r="Y133"/>
  <c r="B134"/>
  <c r="G134"/>
  <c r="I134"/>
  <c r="J134"/>
  <c r="B135"/>
  <c r="G135"/>
  <c r="I135"/>
  <c r="J135"/>
  <c r="B136"/>
  <c r="G136"/>
  <c r="I136"/>
  <c r="J136"/>
  <c r="B137"/>
  <c r="G137"/>
  <c r="I137"/>
  <c r="J137"/>
  <c r="B138"/>
  <c r="G138"/>
  <c r="I138"/>
  <c r="J138"/>
  <c r="B139"/>
  <c r="G139"/>
  <c r="I139"/>
  <c r="J139"/>
  <c r="B140"/>
  <c r="G140"/>
  <c r="I140"/>
  <c r="J140"/>
  <c r="B141"/>
  <c r="G141"/>
  <c r="I141"/>
  <c r="J141"/>
  <c r="B142"/>
  <c r="G142"/>
  <c r="I142"/>
  <c r="J142"/>
  <c r="B143"/>
  <c r="G143"/>
  <c r="I143"/>
  <c r="J143"/>
  <c r="B144"/>
  <c r="G144"/>
  <c r="I144"/>
  <c r="J144"/>
  <c r="B145"/>
  <c r="G145"/>
  <c r="I145"/>
  <c r="J145"/>
  <c r="B146"/>
  <c r="G146"/>
  <c r="I146"/>
  <c r="J146"/>
  <c r="B147"/>
  <c r="G147"/>
  <c r="I147"/>
  <c r="J147"/>
  <c r="B148"/>
  <c r="G148"/>
  <c r="I148"/>
  <c r="J148"/>
  <c r="B149"/>
  <c r="G149"/>
  <c r="I149"/>
  <c r="J149"/>
  <c r="B150"/>
  <c r="G150"/>
  <c r="I150"/>
  <c r="J150"/>
  <c r="B151"/>
  <c r="G151"/>
  <c r="I151"/>
  <c r="J151"/>
  <c r="B152"/>
  <c r="G152"/>
  <c r="I152"/>
  <c r="J152"/>
  <c r="B153"/>
  <c r="G153"/>
  <c r="I153"/>
  <c r="J153"/>
  <c r="B154"/>
  <c r="G154"/>
  <c r="I154"/>
  <c r="J154"/>
  <c r="B155"/>
  <c r="G155"/>
  <c r="I155"/>
  <c r="J155"/>
  <c r="B156"/>
  <c r="G156"/>
  <c r="I156"/>
  <c r="J156"/>
  <c r="B157"/>
  <c r="G157"/>
  <c r="I157"/>
  <c r="J157"/>
  <c r="B158"/>
  <c r="G158"/>
  <c r="I158"/>
  <c r="J158"/>
  <c r="B159"/>
  <c r="G159"/>
  <c r="I159"/>
  <c r="J159"/>
  <c r="B160"/>
  <c r="G160"/>
  <c r="I160"/>
  <c r="J160"/>
  <c r="B161"/>
  <c r="G161"/>
  <c r="I161"/>
  <c r="J161"/>
  <c r="B162"/>
  <c r="G162"/>
  <c r="I162"/>
  <c r="J162"/>
  <c r="B163"/>
  <c r="G163"/>
  <c r="I163"/>
  <c r="J163"/>
  <c r="B164"/>
  <c r="G164"/>
  <c r="I164"/>
  <c r="J164"/>
  <c r="B165"/>
  <c r="G165"/>
  <c r="I165"/>
  <c r="J165"/>
  <c r="B166"/>
  <c r="G166"/>
  <c r="I166"/>
  <c r="J166"/>
  <c r="B167"/>
  <c r="G167"/>
  <c r="I167"/>
  <c r="J167"/>
  <c r="B168"/>
  <c r="G168"/>
  <c r="I168"/>
  <c r="J168"/>
  <c r="B169"/>
  <c r="G169"/>
  <c r="I169"/>
  <c r="J169"/>
  <c r="B170"/>
  <c r="G170"/>
  <c r="I170"/>
  <c r="J170"/>
  <c r="B171"/>
  <c r="G171"/>
  <c r="I171"/>
  <c r="J171"/>
  <c r="B172"/>
  <c r="G172"/>
  <c r="I172"/>
  <c r="J172"/>
  <c r="B173"/>
  <c r="G173"/>
  <c r="I173"/>
  <c r="J173"/>
  <c r="B174"/>
  <c r="G174"/>
  <c r="I174"/>
  <c r="J174"/>
  <c r="B175"/>
  <c r="G175"/>
  <c r="I175"/>
  <c r="J175"/>
  <c r="B176"/>
  <c r="G176"/>
  <c r="I176"/>
  <c r="J176"/>
  <c r="B177"/>
  <c r="G177"/>
  <c r="I177"/>
  <c r="J177"/>
  <c r="B178"/>
  <c r="G178"/>
  <c r="I178"/>
  <c r="J178"/>
  <c r="B179"/>
  <c r="G179"/>
  <c r="I179"/>
  <c r="J179"/>
  <c r="B180"/>
  <c r="G180"/>
  <c r="I180"/>
  <c r="J180"/>
  <c r="B181"/>
  <c r="G181"/>
  <c r="I181"/>
  <c r="J181"/>
  <c r="B182"/>
  <c r="G182"/>
  <c r="I182"/>
  <c r="J182"/>
  <c r="B183"/>
  <c r="G183"/>
  <c r="I183"/>
  <c r="J183"/>
  <c r="B184"/>
  <c r="G184"/>
  <c r="I184"/>
  <c r="J184"/>
  <c r="B185"/>
  <c r="G185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B197"/>
  <c r="G197"/>
  <c r="I197"/>
  <c r="J197"/>
  <c r="H95" l="1"/>
  <c r="H96"/>
  <c r="H97" s="1"/>
  <c r="H98" s="1"/>
  <c r="I99" s="1"/>
  <c r="E39" l="1"/>
</calcChain>
</file>

<file path=xl/comments1.xml><?xml version="1.0" encoding="utf-8"?>
<comments xmlns="http://schemas.openxmlformats.org/spreadsheetml/2006/main">
  <authors>
    <author>1</author>
  </authors>
  <commentList>
    <comment ref="C2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2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<sst xmlns="http://schemas.openxmlformats.org/spreadsheetml/2006/main" count="1764" uniqueCount="137">
  <si>
    <t/>
  </si>
  <si>
    <t xml:space="preserve"> </t>
  </si>
  <si>
    <t>Количество рейсов</t>
  </si>
  <si>
    <t>нет рейсов</t>
  </si>
  <si>
    <t>18 - 22</t>
  </si>
  <si>
    <t>13 - 17</t>
  </si>
  <si>
    <t>11 - 13</t>
  </si>
  <si>
    <t>15 - 19</t>
  </si>
  <si>
    <t>Разворот</t>
  </si>
  <si>
    <t xml:space="preserve"> Волгоградский проспект</t>
  </si>
  <si>
    <t>Метро "Текстильщики"</t>
  </si>
  <si>
    <t>Стадион</t>
  </si>
  <si>
    <t>Трансагентство</t>
  </si>
  <si>
    <t>Окская улица</t>
  </si>
  <si>
    <t>Окская ул., 4</t>
  </si>
  <si>
    <t xml:space="preserve"> Волжский бульвар</t>
  </si>
  <si>
    <t>Волжский бульв., 13</t>
  </si>
  <si>
    <t>27 - 33</t>
  </si>
  <si>
    <t>Учебный комбинат</t>
  </si>
  <si>
    <t xml:space="preserve"> Грайвороновская улица</t>
  </si>
  <si>
    <t>2-й Грайвороновский пр.</t>
  </si>
  <si>
    <t>1-й Грайвороновский пр.</t>
  </si>
  <si>
    <t>Грайвороновская ул.</t>
  </si>
  <si>
    <t xml:space="preserve"> Люблинская улица</t>
  </si>
  <si>
    <t>К/т "Молодежный"</t>
  </si>
  <si>
    <t>Метро "Текстильщики" (пос.)</t>
  </si>
  <si>
    <t>LAD2</t>
  </si>
  <si>
    <t>LAD1</t>
  </si>
  <si>
    <t>1-110</t>
  </si>
  <si>
    <t>Период времени с момента отправления предыдущего ТС (минут)</t>
  </si>
  <si>
    <t>Прямое направление</t>
  </si>
  <si>
    <t>Время (период суток)</t>
  </si>
  <si>
    <t>Тип (ID) расписания</t>
  </si>
  <si>
    <t>Номер остановки от первого остановочного пункта по прямому/ обратному пути следования, соответственно</t>
  </si>
  <si>
    <t>Длина перегона между остановками, км</t>
  </si>
  <si>
    <t>Накопленная длина маршрута, км</t>
  </si>
  <si>
    <t>Путь следования (прямой/ обратный)</t>
  </si>
  <si>
    <t>Долгота</t>
  </si>
  <si>
    <t>Широта</t>
  </si>
  <si>
    <t>Трасса следования маршрута</t>
  </si>
  <si>
    <t>Наименование остановочных пунктов</t>
  </si>
  <si>
    <t>№ (ID) остановочного пункта</t>
  </si>
  <si>
    <t>Таблица 1 «Трасса маршрута»</t>
  </si>
  <si>
    <t xml:space="preserve"> 11 - 13</t>
  </si>
  <si>
    <t>Длина оборотного рейса:</t>
  </si>
  <si>
    <t>Обратный путь следования:</t>
  </si>
  <si>
    <t>Прямой путь следования:</t>
  </si>
  <si>
    <t xml:space="preserve">Протяженность маршрута (в километрах): </t>
  </si>
  <si>
    <t>Начальный пункт: Метро "Текстильщики"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</si>
  <si>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</si>
  <si>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Минимальное количество транспортных средств:  2  ед.</t>
  </si>
  <si>
    <t>Таблица 4 «Интервалы движения для каждого типа (ID) расписания»</t>
  </si>
  <si>
    <t>Количество транспортных средств</t>
  </si>
  <si>
    <t>[код типа (ID) расписания]</t>
  </si>
  <si>
    <t>[день недели]</t>
  </si>
  <si>
    <t>[дата]</t>
  </si>
  <si>
    <t>Категория транспортного средства для использования на маршруте: СВ</t>
  </si>
  <si>
    <t>Тип (ID) расписания, в соответствии с которым будут осуществляться перевозки в указанный день</t>
  </si>
  <si>
    <t>День недели</t>
  </si>
  <si>
    <t>Дата</t>
  </si>
  <si>
    <t>Тип транспортного средства</t>
  </si>
  <si>
    <t>Таблица 3 «Исключения для каждого типа (ID) расписания»</t>
  </si>
  <si>
    <t>сентябрь</t>
  </si>
  <si>
    <t>май</t>
  </si>
  <si>
    <t>последняя остановка</t>
  </si>
  <si>
    <t>имя автобуса (модель, ЭС …)</t>
  </si>
  <si>
    <t>«___» __________________ 20__ г.</t>
  </si>
  <si>
    <t>апрель</t>
  </si>
  <si>
    <t>октябрь</t>
  </si>
  <si>
    <t>обозначение разворота в списке остановок</t>
  </si>
  <si>
    <t>тип транспорта</t>
  </si>
  <si>
    <t>Дата начала осуществления перевозок</t>
  </si>
  <si>
    <t>код варианта (посл дата)</t>
  </si>
  <si>
    <t>№ (ID) Маршрута: 405</t>
  </si>
  <si>
    <t>Дата окончания осуществления перевозок в соответствии с указанным типом (ID) расписания</t>
  </si>
  <si>
    <t>Дата начала осуществления перевозок в соответствии с указанным типом (ID) расписания</t>
  </si>
  <si>
    <t>Праздничные дни</t>
  </si>
  <si>
    <t>Воскресенье</t>
  </si>
  <si>
    <t>Суббота</t>
  </si>
  <si>
    <t>Пятница</t>
  </si>
  <si>
    <t>Четверг</t>
  </si>
  <si>
    <t>Среда</t>
  </si>
  <si>
    <t>Вторник</t>
  </si>
  <si>
    <t>Понедельник</t>
  </si>
  <si>
    <t>код маршрута</t>
  </si>
  <si>
    <t>буква маршрута</t>
  </si>
  <si>
    <t>Таблица 2 «Тип (ID) расписания»</t>
  </si>
  <si>
    <t>номер маршрута</t>
  </si>
  <si>
    <t>Вспомогательные ячейки</t>
  </si>
  <si>
    <t xml:space="preserve"> улица Хлобыстова</t>
  </si>
  <si>
    <t>Метро "Выхино" (выс.)</t>
  </si>
  <si>
    <t xml:space="preserve"> Ташкентская улица</t>
  </si>
  <si>
    <t>Рязанский просп.</t>
  </si>
  <si>
    <t>Ташкентский пер.</t>
  </si>
  <si>
    <t>Ташкентский переулок</t>
  </si>
  <si>
    <t>Детская школа искусств им. Балакирева</t>
  </si>
  <si>
    <t xml:space="preserve"> Самаркандский бульвар</t>
  </si>
  <si>
    <t>Квартал 137А</t>
  </si>
  <si>
    <t>Самаркандский бульвар</t>
  </si>
  <si>
    <t>Детская школа искусств имени Балакирева</t>
  </si>
  <si>
    <t xml:space="preserve"> Ташкентский переулок</t>
  </si>
  <si>
    <t>Метро "Выхино" (пос.)</t>
  </si>
  <si>
    <t>Количество рейсов (для параметров перевозок)</t>
  </si>
  <si>
    <t>Обратное направление</t>
  </si>
  <si>
    <t>13 - 15</t>
  </si>
  <si>
    <t>12 - 14</t>
  </si>
  <si>
    <t>Начальный пункт: Метро "Выхино"</t>
  </si>
  <si>
    <t>Минимальное количество транспортных средств:  4  ед.</t>
  </si>
  <si>
    <t>Категория транспортного средства для использования на маршруте: МВ</t>
  </si>
  <si>
    <t>№ (ID) Маршрута: 410</t>
  </si>
  <si>
    <t>№</t>
  </si>
  <si>
    <t>Номер маршрута</t>
  </si>
  <si>
    <t>Буква маршрута</t>
  </si>
  <si>
    <t>Имя маршрута</t>
  </si>
  <si>
    <t>Тип ТС</t>
  </si>
  <si>
    <t>Новое название маршрута</t>
  </si>
  <si>
    <t>Кол-во ТС</t>
  </si>
  <si>
    <t>ОБВ</t>
  </si>
  <si>
    <t>БВ</t>
  </si>
  <si>
    <t>СВ</t>
  </si>
  <si>
    <t>МВ</t>
  </si>
  <si>
    <t>Число ТС</t>
  </si>
  <si>
    <t>Ср. вместимость</t>
  </si>
  <si>
    <t>Длина маршрута</t>
  </si>
  <si>
    <t>Средняя скорость на маршруте, км/час</t>
  </si>
  <si>
    <t>Delta ТС</t>
  </si>
  <si>
    <t>305м</t>
  </si>
  <si>
    <t>610м</t>
  </si>
  <si>
    <t>Макс. Число рейсов в час (Зима, буд)</t>
  </si>
  <si>
    <t>Макс. Число рейсов в час (Зима, вых)</t>
  </si>
  <si>
    <t>Макс. Число рейсов в час (Лето, буд)</t>
  </si>
  <si>
    <t>Макс. Число рейсов в час (Лето, вых)</t>
  </si>
  <si>
    <t>Число ТС (Зима, буд)</t>
  </si>
  <si>
    <t>Число ТС (Зима, вых)</t>
  </si>
  <si>
    <t>Число ТС (Лето, буд)</t>
  </si>
  <si>
    <t>Число ТС (Лето, вых)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</si>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</sst>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3">
    <numFmt numFmtId="43" formatCode="_-* #,##0.00_р_._-;\-* #,##0.00_р_._-;_-* &quot;-&quot;??_р_._-;_-@_-"/>
    <numFmt numFmtId="164" formatCode="0.0000000000000"/>
    <numFmt numFmtId="165" formatCode="h:mm;@"/>
  </numFmts>
  <fonts count="18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6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2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2" fillId="0" borderId="0" applyFont="0" applyFill="0" applyBorder="0" applyAlignment="0" applyProtection="0"/>
  </cellStyleXfs>
  <cellXfs count="138">
    <xf numFmtId="0" fontId="0" fillId="0" borderId="0" xfId="0"/>
    <xf numFmtId="0" fontId="1" fillId="0" borderId="0" xfId="0" applyFont="1"/>
    <xf numFmtId="1" fontId="1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1" fillId="0" borderId="0" xfId="0" applyFont="1" applyBorder="1"/>
    <xf numFmtId="0" fontId="2" fillId="0" borderId="0" xfId="0" applyFont="1" applyBorder="1"/>
    <xf numFmtId="1" fontId="1" fillId="0" borderId="0" xfId="0" applyNumberFormat="1" applyFont="1" applyFill="1" applyBorder="1"/>
    <xf numFmtId="2" fontId="1" fillId="0" borderId="0" xfId="0" applyNumberFormat="1" applyFont="1" applyFill="1" applyBorder="1"/>
    <xf numFmtId="2" fontId="1" fillId="0" borderId="0" xfId="0" applyNumberFormat="1" applyFont="1" applyFill="1" applyBorder="1" applyAlignment="1">
      <alignment wrapText="1"/>
    </xf>
    <xf numFmtId="164" fontId="1" fillId="0" borderId="0" xfId="0" applyNumberFormat="1" applyFont="1" applyFill="1" applyBorder="1" applyAlignment="1">
      <alignment wrapText="1"/>
    </xf>
    <xf numFmtId="0" fontId="1" fillId="0" borderId="0" xfId="0" applyFont="1" applyFill="1" applyBorder="1" applyAlignment="1">
      <alignment wrapText="1"/>
    </xf>
    <xf numFmtId="0" fontId="1" fillId="0" borderId="0" xfId="0" applyFont="1" applyBorder="1" applyAlignment="1">
      <alignment wrapText="1"/>
    </xf>
    <xf numFmtId="1" fontId="1" fillId="0" borderId="0" xfId="0" applyNumberFormat="1" applyFont="1" applyBorder="1"/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 wrapText="1"/>
    </xf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165" fontId="2" fillId="0" borderId="3" xfId="0" applyNumberFormat="1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165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" fontId="2" fillId="0" borderId="0" xfId="0" applyNumberFormat="1" applyFont="1" applyFill="1" applyBorder="1" applyAlignment="1">
      <alignment vertical="center"/>
    </xf>
    <xf numFmtId="0" fontId="1" fillId="2" borderId="0" xfId="0" applyFont="1" applyFill="1"/>
    <xf numFmtId="1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20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wrapText="1"/>
    </xf>
    <xf numFmtId="165" fontId="2" fillId="0" borderId="0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20" fontId="2" fillId="0" borderId="3" xfId="0" applyNumberFormat="1" applyFont="1" applyFill="1" applyBorder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/>
    <xf numFmtId="20" fontId="1" fillId="0" borderId="0" xfId="0" applyNumberFormat="1" applyFont="1" applyBorder="1"/>
    <xf numFmtId="0" fontId="1" fillId="0" borderId="0" xfId="0" applyFont="1" applyBorder="1" applyAlignment="1">
      <alignment horizontal="center" vertical="center"/>
    </xf>
    <xf numFmtId="20" fontId="1" fillId="0" borderId="0" xfId="0" applyNumberFormat="1" applyFont="1" applyBorder="1" applyAlignment="1">
      <alignment horizontal="center"/>
    </xf>
    <xf numFmtId="0" fontId="2" fillId="0" borderId="0" xfId="0" applyFont="1" applyAlignment="1">
      <alignment vertical="center"/>
    </xf>
    <xf numFmtId="20" fontId="2" fillId="0" borderId="3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165" fontId="2" fillId="0" borderId="3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wrapText="1"/>
    </xf>
    <xf numFmtId="0" fontId="2" fillId="0" borderId="0" xfId="0" applyFont="1" applyFill="1"/>
    <xf numFmtId="0" fontId="2" fillId="0" borderId="0" xfId="0" applyFont="1" applyFill="1" applyAlignment="1">
      <alignment wrapText="1"/>
    </xf>
    <xf numFmtId="0" fontId="2" fillId="0" borderId="0" xfId="0" applyFont="1" applyFill="1" applyBorder="1"/>
    <xf numFmtId="0" fontId="1" fillId="0" borderId="0" xfId="0" applyFont="1" applyFill="1" applyBorder="1"/>
    <xf numFmtId="0" fontId="1" fillId="0" borderId="0" xfId="0" applyNumberFormat="1" applyFont="1" applyFill="1" applyBorder="1"/>
    <xf numFmtId="0" fontId="2" fillId="0" borderId="3" xfId="0" applyFont="1" applyFill="1" applyBorder="1" applyAlignment="1">
      <alignment horizontal="center" wrapText="1"/>
    </xf>
    <xf numFmtId="0" fontId="1" fillId="0" borderId="11" xfId="0" applyFont="1" applyBorder="1"/>
    <xf numFmtId="0" fontId="1" fillId="0" borderId="11" xfId="0" applyFont="1" applyBorder="1" applyAlignment="1">
      <alignment horizontal="right"/>
    </xf>
    <xf numFmtId="0" fontId="1" fillId="3" borderId="11" xfId="0" applyFont="1" applyFill="1" applyBorder="1"/>
    <xf numFmtId="0" fontId="1" fillId="0" borderId="11" xfId="0" applyFont="1" applyFill="1" applyBorder="1" applyAlignment="1">
      <alignment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11" xfId="0" applyFont="1" applyBorder="1" applyAlignment="1">
      <alignment vertical="center" wrapText="1"/>
    </xf>
    <xf numFmtId="0" fontId="1" fillId="4" borderId="0" xfId="0" applyFont="1" applyFill="1"/>
    <xf numFmtId="0" fontId="5" fillId="0" borderId="0" xfId="0" applyFont="1" applyAlignment="1">
      <alignment vertical="center" wrapText="1"/>
    </xf>
    <xf numFmtId="0" fontId="9" fillId="4" borderId="11" xfId="0" applyFont="1" applyFill="1" applyBorder="1" applyAlignment="1">
      <alignment horizontal="right"/>
    </xf>
    <xf numFmtId="0" fontId="10" fillId="5" borderId="0" xfId="0" applyFont="1" applyFill="1" applyAlignment="1">
      <alignment horizontal="left"/>
    </xf>
    <xf numFmtId="0" fontId="1" fillId="5" borderId="0" xfId="0" applyFont="1" applyFill="1"/>
    <xf numFmtId="0" fontId="11" fillId="5" borderId="0" xfId="0" applyFont="1" applyFill="1"/>
    <xf numFmtId="0" fontId="15" fillId="0" borderId="3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0" borderId="0" xfId="0" applyFont="1"/>
    <xf numFmtId="0" fontId="16" fillId="0" borderId="3" xfId="0" applyFont="1" applyFill="1" applyBorder="1" applyAlignment="1">
      <alignment horizontal="center" vertical="center"/>
    </xf>
    <xf numFmtId="0" fontId="16" fillId="0" borderId="3" xfId="0" applyNumberFormat="1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 wrapText="1"/>
    </xf>
    <xf numFmtId="1" fontId="16" fillId="0" borderId="3" xfId="0" applyNumberFormat="1" applyFont="1" applyBorder="1" applyAlignment="1">
      <alignment horizontal="center" vertical="center" wrapText="1"/>
    </xf>
    <xf numFmtId="1" fontId="16" fillId="0" borderId="3" xfId="0" applyNumberFormat="1" applyFont="1" applyBorder="1" applyAlignment="1">
      <alignment horizontal="center"/>
    </xf>
    <xf numFmtId="0" fontId="16" fillId="0" borderId="0" xfId="0" applyFont="1"/>
    <xf numFmtId="2" fontId="16" fillId="0" borderId="0" xfId="0" applyNumberFormat="1" applyFont="1"/>
    <xf numFmtId="0" fontId="16" fillId="6" borderId="0" xfId="0" applyFont="1" applyFill="1"/>
    <xf numFmtId="0" fontId="16" fillId="0" borderId="3" xfId="0" applyNumberFormat="1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 vertical="top" wrapText="1"/>
    </xf>
    <xf numFmtId="43" fontId="15" fillId="0" borderId="3" xfId="1" applyNumberFormat="1" applyFont="1" applyBorder="1" applyAlignment="1">
      <alignment horizontal="center" vertical="top" wrapText="1"/>
    </xf>
    <xf numFmtId="0" fontId="16" fillId="0" borderId="3" xfId="0" applyFont="1" applyBorder="1"/>
    <xf numFmtId="43" fontId="16" fillId="0" borderId="3" xfId="1" applyNumberFormat="1" applyFont="1" applyBorder="1"/>
    <xf numFmtId="0" fontId="17" fillId="0" borderId="0" xfId="0" applyFont="1" applyFill="1" applyAlignment="1">
      <alignment horizontal="center" vertical="center" wrapText="1"/>
    </xf>
    <xf numFmtId="0" fontId="17" fillId="0" borderId="0" xfId="0" applyFont="1" applyFill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vertical="center"/>
    </xf>
    <xf numFmtId="0" fontId="17" fillId="0" borderId="0" xfId="0" applyFont="1"/>
    <xf numFmtId="0" fontId="5" fillId="0" borderId="0" xfId="0" applyFont="1" applyAlignment="1">
      <alignment horizontal="right" vertical="center" wrapText="1"/>
    </xf>
    <xf numFmtId="0" fontId="4" fillId="0" borderId="0" xfId="0" applyFont="1" applyAlignment="1">
      <alignment horizontal="center"/>
    </xf>
    <xf numFmtId="0" fontId="2" fillId="0" borderId="9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right" vertical="center"/>
    </xf>
    <xf numFmtId="2" fontId="7" fillId="0" borderId="0" xfId="0" applyNumberFormat="1" applyFont="1" applyFill="1" applyAlignment="1">
      <alignment horizontal="left" vertical="top"/>
    </xf>
    <xf numFmtId="0" fontId="4" fillId="0" borderId="8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vertical="center"/>
    </xf>
    <xf numFmtId="2" fontId="5" fillId="0" borderId="0" xfId="0" applyNumberFormat="1" applyFont="1" applyFill="1" applyAlignment="1">
      <alignment horizontal="left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</cellXfs>
  <cellStyles count="2">
    <cellStyle name="Обычный" xfId="0" builtinId="0"/>
    <cellStyle name="Финансовый" xfId="1" builtinId="3"/>
  </cellStyles>
  <dxfs count="7"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214312</xdr:colOff>
      <xdr:row>40</xdr:row>
      <xdr:rowOff>142875</xdr:rowOff>
    </xdr:from>
    <xdr:to>
      <xdr:col>8</xdr:col>
      <xdr:colOff>785812</xdr:colOff>
      <xdr:row>74</xdr:row>
      <xdr:rowOff>64678</xdr:rowOff>
    </xdr:to>
    <xdr:pic>
      <xdr:nvPicPr>
        <xdr:cNvPr id="3" name="Рисунок 2" descr="40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8250" y="8548688"/>
          <a:ext cx="10096500" cy="63988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595314</xdr:colOff>
      <xdr:row>40</xdr:row>
      <xdr:rowOff>142876</xdr:rowOff>
    </xdr:from>
    <xdr:to>
      <xdr:col>8</xdr:col>
      <xdr:colOff>619125</xdr:colOff>
      <xdr:row>72</xdr:row>
      <xdr:rowOff>98573</xdr:rowOff>
    </xdr:to>
    <xdr:pic>
      <xdr:nvPicPr>
        <xdr:cNvPr id="3" name="Рисунок 2" descr="41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19252" y="8548689"/>
          <a:ext cx="9548811" cy="60516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AK4"/>
  <sheetViews>
    <sheetView workbookViewId="0">
      <selection activeCell="T12" sqref="T12"/>
    </sheetView>
  </sheetViews>
  <sheetFormatPr defaultRowHeight="15"/>
  <sheetData>
    <row r="2" spans="2:37" ht="63.75">
      <c r="B2" s="74" t="s">
        <v>110</v>
      </c>
      <c r="C2" s="74" t="s">
        <v>111</v>
      </c>
      <c r="D2" s="74" t="s">
        <v>112</v>
      </c>
      <c r="E2" s="74" t="s">
        <v>113</v>
      </c>
      <c r="F2" s="74" t="s">
        <v>114</v>
      </c>
      <c r="G2" s="74" t="s">
        <v>115</v>
      </c>
      <c r="H2" s="74" t="s">
        <v>116</v>
      </c>
      <c r="I2" s="74" t="s">
        <v>117</v>
      </c>
      <c r="J2" s="74" t="s">
        <v>118</v>
      </c>
      <c r="K2" s="74" t="s">
        <v>119</v>
      </c>
      <c r="L2" s="74" t="s">
        <v>120</v>
      </c>
      <c r="M2" s="74" t="s">
        <v>121</v>
      </c>
      <c r="N2" s="74" t="s">
        <v>122</v>
      </c>
      <c r="O2" s="87" t="s">
        <v>123</v>
      </c>
      <c r="P2" s="88" t="s">
        <v>124</v>
      </c>
      <c r="Q2" s="87" t="s">
        <v>128</v>
      </c>
      <c r="R2" s="87" t="s">
        <v>129</v>
      </c>
      <c r="S2" s="87" t="s">
        <v>130</v>
      </c>
      <c r="T2" s="87" t="s">
        <v>131</v>
      </c>
      <c r="U2" s="87" t="s">
        <v>132</v>
      </c>
      <c r="V2" s="87" t="s">
        <v>133</v>
      </c>
      <c r="W2" s="87" t="s">
        <v>134</v>
      </c>
      <c r="X2" s="87" t="s">
        <v>135</v>
      </c>
      <c r="Y2" s="75"/>
      <c r="Z2" s="75"/>
      <c r="AA2" s="75"/>
      <c r="AB2" s="75"/>
      <c r="AC2" s="75"/>
      <c r="AD2" s="75"/>
      <c r="AE2" s="75"/>
      <c r="AF2" s="76" t="s">
        <v>125</v>
      </c>
      <c r="AG2" s="75"/>
      <c r="AH2" s="75"/>
      <c r="AI2" s="75"/>
      <c r="AJ2" s="75"/>
      <c r="AK2" s="75"/>
    </row>
    <row r="3" spans="2:37">
      <c r="B3" s="77">
        <v>9</v>
      </c>
      <c r="C3" s="78" t="s">
        <v>126</v>
      </c>
      <c r="D3" s="78"/>
      <c r="E3" s="78">
        <v>405</v>
      </c>
      <c r="F3" s="79" t="s">
        <v>119</v>
      </c>
      <c r="G3" s="80">
        <v>405</v>
      </c>
      <c r="H3" s="80">
        <v>2</v>
      </c>
      <c r="I3" s="81" t="s">
        <v>0</v>
      </c>
      <c r="J3" s="81" t="s">
        <v>0</v>
      </c>
      <c r="K3" s="81" t="s">
        <v>0</v>
      </c>
      <c r="L3" s="81" t="s">
        <v>0</v>
      </c>
      <c r="M3" s="82"/>
      <c r="N3" s="82"/>
      <c r="O3" s="89">
        <f ca="1">INDIRECT("'"&amp;B3&amp;"'!E39")</f>
        <v>4.87</v>
      </c>
      <c r="P3" s="90">
        <v>15.393189852025085</v>
      </c>
      <c r="Q3" s="89">
        <f ca="1">MAX(INDIRECT("'"&amp;$B3&amp;"'!$V$27:$V$74"))</f>
        <v>6</v>
      </c>
      <c r="R3" s="89">
        <f ca="1">MAX(INDIRECT("'"&amp;$B3&amp;"'!$AC$27:$AC$74"))</f>
        <v>6</v>
      </c>
      <c r="S3" s="89">
        <f ca="1">MAX(INDIRECT("'"&amp;$B3&amp;"'!$V$85:$V$132"))</f>
        <v>6</v>
      </c>
      <c r="T3" s="89">
        <f ca="1">MAX(INDIRECT("'"&amp;$B3&amp;"'!$AC$85:$AC$132"))</f>
        <v>6</v>
      </c>
      <c r="U3" s="89">
        <f ca="1">MIN(ROUNDUP($O3*Q3/$P3,0),$H3)</f>
        <v>2</v>
      </c>
      <c r="V3" s="89">
        <f ca="1">MIN(ROUNDUP($O3*R3/$P3,0),$H3)</f>
        <v>2</v>
      </c>
      <c r="W3" s="89">
        <f ca="1">MIN(ROUNDUP($O3*S3/$P3,0),$H3)</f>
        <v>2</v>
      </c>
      <c r="X3" s="89">
        <f ca="1">MIN(ROUNDUP($O3*T3/$P3,0),$H3)</f>
        <v>2</v>
      </c>
      <c r="Y3" s="83"/>
      <c r="Z3" s="83"/>
      <c r="AA3" s="84">
        <f ca="1">$O3*Q3/$P3</f>
        <v>1.8982420330608667</v>
      </c>
      <c r="AB3" s="83">
        <f ca="1">ROUNDDOWN(AA3,0)</f>
        <v>1</v>
      </c>
      <c r="AC3" s="83">
        <f ca="1">AA3-AB3</f>
        <v>0.8982420330608667</v>
      </c>
      <c r="AD3" s="83">
        <f ca="1">IF(AC3&gt;0.1,ROUNDUP(AC3,0),0)</f>
        <v>1</v>
      </c>
      <c r="AE3" s="85">
        <f ca="1">AB3+AD3</f>
        <v>2</v>
      </c>
      <c r="AF3" s="83">
        <f ca="1">AE3-H3</f>
        <v>0</v>
      </c>
      <c r="AG3" s="83"/>
      <c r="AH3" s="83">
        <f ca="1">INDIRECT("'"&amp;$B3&amp;"'!R75")</f>
        <v>75</v>
      </c>
      <c r="AI3" s="83">
        <f ca="1">INDIRECT("'"&amp;$B3&amp;"'!Y75")</f>
        <v>61</v>
      </c>
      <c r="AJ3" s="83">
        <f ca="1">INDIRECT("'"&amp;$B3&amp;"'!R133")</f>
        <v>70</v>
      </c>
      <c r="AK3" s="83">
        <f ca="1">INDIRECT("'"&amp;$B3&amp;"'!Y133")</f>
        <v>61</v>
      </c>
    </row>
    <row r="4" spans="2:37">
      <c r="B4" s="77">
        <v>10</v>
      </c>
      <c r="C4" s="78" t="s">
        <v>127</v>
      </c>
      <c r="D4" s="86"/>
      <c r="E4" s="86">
        <v>410</v>
      </c>
      <c r="F4" s="79" t="s">
        <v>120</v>
      </c>
      <c r="G4" s="80">
        <v>410</v>
      </c>
      <c r="H4" s="80">
        <v>4</v>
      </c>
      <c r="I4" s="81" t="s">
        <v>0</v>
      </c>
      <c r="J4" s="81" t="s">
        <v>0</v>
      </c>
      <c r="K4" s="81" t="s">
        <v>0</v>
      </c>
      <c r="L4" s="81" t="s">
        <v>0</v>
      </c>
      <c r="M4" s="82"/>
      <c r="N4" s="82"/>
      <c r="O4" s="89">
        <f t="shared" ref="O4" ca="1" si="0">INDIRECT("'"&amp;B4&amp;"'!E39")</f>
        <v>6.07</v>
      </c>
      <c r="P4" s="90">
        <v>15.393189852025085</v>
      </c>
      <c r="Q4" s="89">
        <f t="shared" ref="Q4" ca="1" si="1">MAX(INDIRECT("'"&amp;$B4&amp;"'!$V$27:$V$74"))</f>
        <v>9</v>
      </c>
      <c r="R4" s="89">
        <f t="shared" ref="R4" ca="1" si="2">MAX(INDIRECT("'"&amp;$B4&amp;"'!$AC$27:$AC$74"))</f>
        <v>9</v>
      </c>
      <c r="S4" s="89">
        <f t="shared" ref="S4" ca="1" si="3">MAX(INDIRECT("'"&amp;$B4&amp;"'!$V$85:$V$132"))</f>
        <v>8</v>
      </c>
      <c r="T4" s="89">
        <f t="shared" ref="T4" ca="1" si="4">MAX(INDIRECT("'"&amp;$B4&amp;"'!$AC$85:$AC$132"))</f>
        <v>8</v>
      </c>
      <c r="U4" s="89">
        <f t="shared" ref="U4:X4" ca="1" si="5">MIN(ROUNDUP($O4*Q4/$P4,0),$H4)</f>
        <v>4</v>
      </c>
      <c r="V4" s="89">
        <f t="shared" ca="1" si="5"/>
        <v>4</v>
      </c>
      <c r="W4" s="89">
        <f t="shared" ca="1" si="5"/>
        <v>4</v>
      </c>
      <c r="X4" s="89">
        <f t="shared" ca="1" si="5"/>
        <v>4</v>
      </c>
      <c r="Y4" s="83"/>
      <c r="Z4" s="83"/>
      <c r="AA4" s="84">
        <f t="shared" ref="AA4" ca="1" si="6">$O4*Q4/$P4</f>
        <v>3.5489720145829966</v>
      </c>
      <c r="AB4" s="83">
        <f t="shared" ref="AB4" ca="1" si="7">ROUNDDOWN(AA4,0)</f>
        <v>3</v>
      </c>
      <c r="AC4" s="83">
        <f t="shared" ref="AC4" ca="1" si="8">AA4-AB4</f>
        <v>0.5489720145829966</v>
      </c>
      <c r="AD4" s="83">
        <f t="shared" ref="AD4" ca="1" si="9">IF(AC4&gt;0.1,ROUNDUP(AC4,0),0)</f>
        <v>1</v>
      </c>
      <c r="AE4" s="85">
        <f t="shared" ref="AE4" ca="1" si="10">AB4+AD4</f>
        <v>4</v>
      </c>
      <c r="AF4" s="83">
        <f t="shared" ref="AF4" ca="1" si="11">AE4-H4</f>
        <v>0</v>
      </c>
      <c r="AG4" s="83"/>
      <c r="AH4" s="83">
        <f t="shared" ref="AH4" ca="1" si="12">INDIRECT("'"&amp;$B4&amp;"'!R75")</f>
        <v>90</v>
      </c>
      <c r="AI4" s="83">
        <f t="shared" ref="AI4" ca="1" si="13">INDIRECT("'"&amp;$B4&amp;"'!Y75")</f>
        <v>98</v>
      </c>
      <c r="AJ4" s="83">
        <f ca="1">INDIRECT("'"&amp;$B4&amp;"'!R133")</f>
        <v>80</v>
      </c>
      <c r="AK4" s="83">
        <f ca="1">INDIRECT("'"&amp;$B4&amp;"'!Y133")</f>
        <v>88</v>
      </c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40411"/>
  <sheetViews>
    <sheetView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3" customWidth="1"/>
    <col min="16" max="16" width="9.5703125" style="3" customWidth="1"/>
    <col min="17" max="17" width="10" style="4" customWidth="1"/>
    <col min="18" max="18" width="13.5703125" style="4" customWidth="1"/>
    <col min="19" max="19" width="18.85546875" style="4" customWidth="1"/>
    <col min="20" max="20" width="13.5703125" style="4" customWidth="1"/>
    <col min="21" max="21" width="18.85546875" style="4" customWidth="1"/>
    <col min="22" max="22" width="9.42578125" style="4" customWidth="1"/>
    <col min="23" max="23" width="9.5703125" style="4" customWidth="1"/>
    <col min="24" max="24" width="10" style="3" customWidth="1"/>
    <col min="25" max="25" width="13.5703125" style="3" customWidth="1"/>
    <col min="26" max="26" width="18.85546875" style="3" customWidth="1"/>
    <col min="27" max="27" width="13.5703125" style="3" customWidth="1"/>
    <col min="28" max="28" width="18.85546875" style="3" customWidth="1"/>
    <col min="29" max="29" width="5.7109375" style="3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2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96" t="s">
        <v>136</v>
      </c>
      <c r="F1" s="96"/>
      <c r="G1" s="96"/>
      <c r="H1" s="96"/>
      <c r="I1" s="96"/>
      <c r="J1" s="96"/>
      <c r="L1" s="73" t="s">
        <v>88</v>
      </c>
      <c r="M1" s="72"/>
      <c r="N1" s="71">
        <v>9</v>
      </c>
    </row>
    <row r="2" spans="1:38" ht="16.5" customHeight="1">
      <c r="D2" s="69"/>
      <c r="E2" s="96"/>
      <c r="F2" s="96"/>
      <c r="G2" s="96"/>
      <c r="H2" s="96"/>
      <c r="I2" s="96"/>
      <c r="J2" s="96"/>
      <c r="L2" s="70">
        <f ca="1">INDIRECT("лоты!C"&amp;SUM(N1,3))</f>
        <v>0</v>
      </c>
      <c r="M2" s="61" t="s">
        <v>87</v>
      </c>
      <c r="N2" s="67"/>
      <c r="O2" s="65"/>
      <c r="P2" s="97" t="s">
        <v>86</v>
      </c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D2" s="7"/>
      <c r="AE2" s="7"/>
      <c r="AF2" s="7"/>
      <c r="AG2" s="7"/>
      <c r="AH2" s="15"/>
      <c r="AI2" s="7"/>
      <c r="AJ2" s="7"/>
      <c r="AK2" s="15"/>
      <c r="AL2" s="7"/>
    </row>
    <row r="3" spans="1:38" ht="15" customHeight="1">
      <c r="D3" s="69"/>
      <c r="E3" s="96"/>
      <c r="F3" s="96"/>
      <c r="G3" s="96"/>
      <c r="H3" s="96"/>
      <c r="I3" s="96"/>
      <c r="J3" s="96"/>
      <c r="L3" s="68" t="str">
        <f ca="1">IF(INDIRECT("лоты!d"&amp;SUM(N1,3))="","",INDIRECT("лоты!d"&amp;SUM(N1,3)))</f>
        <v/>
      </c>
      <c r="M3" s="1" t="s">
        <v>85</v>
      </c>
      <c r="N3" s="66"/>
      <c r="O3" s="65"/>
      <c r="AI3" s="7"/>
      <c r="AJ3" s="7"/>
      <c r="AK3" s="15"/>
      <c r="AL3" s="7"/>
    </row>
    <row r="4" spans="1:38" ht="15" customHeight="1">
      <c r="L4" s="61">
        <v>160</v>
      </c>
      <c r="M4" s="61" t="s">
        <v>84</v>
      </c>
      <c r="N4" s="67"/>
      <c r="O4" s="65"/>
      <c r="P4" s="98" t="s">
        <v>32</v>
      </c>
      <c r="Q4" s="98" t="s">
        <v>83</v>
      </c>
      <c r="R4" s="98" t="s">
        <v>82</v>
      </c>
      <c r="S4" s="98" t="s">
        <v>81</v>
      </c>
      <c r="T4" s="98" t="s">
        <v>80</v>
      </c>
      <c r="U4" s="98" t="s">
        <v>79</v>
      </c>
      <c r="V4" s="98" t="s">
        <v>78</v>
      </c>
      <c r="W4" s="98" t="s">
        <v>77</v>
      </c>
      <c r="X4" s="102" t="s">
        <v>76</v>
      </c>
      <c r="Y4" s="103" t="s">
        <v>75</v>
      </c>
      <c r="Z4" s="104"/>
      <c r="AA4" s="103" t="s">
        <v>74</v>
      </c>
      <c r="AB4" s="104"/>
      <c r="AI4" s="7"/>
      <c r="AJ4" s="7"/>
      <c r="AK4" s="15"/>
      <c r="AL4" s="7"/>
    </row>
    <row r="5" spans="1:38" ht="15" customHeight="1">
      <c r="B5" s="101" t="s">
        <v>73</v>
      </c>
      <c r="C5" s="101"/>
      <c r="D5" s="101"/>
      <c r="E5" s="101"/>
      <c r="F5" s="101"/>
      <c r="G5" s="101"/>
      <c r="H5" s="101"/>
      <c r="I5" s="101"/>
      <c r="J5" s="101"/>
      <c r="L5" s="58">
        <v>160</v>
      </c>
      <c r="M5" s="7" t="s">
        <v>72</v>
      </c>
      <c r="N5" s="66"/>
      <c r="O5" s="65"/>
      <c r="P5" s="99"/>
      <c r="Q5" s="99"/>
      <c r="R5" s="99"/>
      <c r="S5" s="99"/>
      <c r="T5" s="99"/>
      <c r="U5" s="99"/>
      <c r="V5" s="99"/>
      <c r="W5" s="99"/>
      <c r="X5" s="102"/>
      <c r="Y5" s="105"/>
      <c r="Z5" s="106"/>
      <c r="AA5" s="105"/>
      <c r="AB5" s="106"/>
      <c r="AI5" s="7"/>
      <c r="AJ5" s="7"/>
      <c r="AK5" s="15"/>
      <c r="AL5" s="7"/>
    </row>
    <row r="6" spans="1:38" ht="15.75" customHeight="1">
      <c r="B6" s="101"/>
      <c r="C6" s="101"/>
      <c r="D6" s="101"/>
      <c r="E6" s="101"/>
      <c r="F6" s="101"/>
      <c r="G6" s="101"/>
      <c r="H6" s="101"/>
      <c r="I6" s="101"/>
      <c r="J6" s="101"/>
      <c r="L6" s="64">
        <v>313</v>
      </c>
      <c r="M6" s="61" t="s">
        <v>27</v>
      </c>
      <c r="N6" s="61"/>
      <c r="P6" s="99"/>
      <c r="Q6" s="99"/>
      <c r="R6" s="99"/>
      <c r="S6" s="99"/>
      <c r="T6" s="99"/>
      <c r="U6" s="99"/>
      <c r="V6" s="99"/>
      <c r="W6" s="99"/>
      <c r="X6" s="102"/>
      <c r="Y6" s="105"/>
      <c r="Z6" s="106"/>
      <c r="AA6" s="105"/>
      <c r="AB6" s="106"/>
      <c r="AI6" s="7"/>
      <c r="AJ6" s="7"/>
      <c r="AK6" s="15"/>
      <c r="AL6" s="7"/>
    </row>
    <row r="7" spans="1:38" ht="15.75" customHeight="1">
      <c r="A7" s="43"/>
      <c r="L7" s="58" t="s">
        <v>0</v>
      </c>
      <c r="M7" s="7" t="s">
        <v>26</v>
      </c>
      <c r="N7" s="7"/>
      <c r="P7" s="100"/>
      <c r="Q7" s="100"/>
      <c r="R7" s="100"/>
      <c r="S7" s="100"/>
      <c r="T7" s="100"/>
      <c r="U7" s="100"/>
      <c r="V7" s="100"/>
      <c r="W7" s="100"/>
      <c r="X7" s="102"/>
      <c r="Y7" s="107"/>
      <c r="Z7" s="108"/>
      <c r="AA7" s="107"/>
      <c r="AB7" s="108"/>
      <c r="AI7" s="7"/>
      <c r="AJ7" s="7"/>
      <c r="AK7" s="15"/>
      <c r="AL7" s="7"/>
    </row>
    <row r="8" spans="1:38" ht="15.75" customHeight="1">
      <c r="A8" s="43"/>
      <c r="B8" s="101" t="s">
        <v>71</v>
      </c>
      <c r="C8" s="101"/>
      <c r="D8" s="101"/>
      <c r="E8" s="101"/>
      <c r="F8" s="101"/>
      <c r="G8" s="101"/>
      <c r="H8" s="101"/>
      <c r="I8" s="101"/>
      <c r="J8" s="101"/>
      <c r="L8" s="63">
        <v>1</v>
      </c>
      <c r="M8" s="61" t="s">
        <v>70</v>
      </c>
      <c r="N8" s="61"/>
      <c r="P8" s="26">
        <v>1</v>
      </c>
      <c r="Q8" s="60">
        <v>1</v>
      </c>
      <c r="R8" s="60">
        <v>1</v>
      </c>
      <c r="S8" s="60">
        <v>1</v>
      </c>
      <c r="T8" s="60">
        <v>1</v>
      </c>
      <c r="U8" s="60">
        <v>1</v>
      </c>
      <c r="V8" s="60">
        <v>0</v>
      </c>
      <c r="W8" s="60">
        <v>0</v>
      </c>
      <c r="X8" s="60">
        <v>0</v>
      </c>
      <c r="Y8" s="118" t="s">
        <v>68</v>
      </c>
      <c r="Z8" s="118"/>
      <c r="AA8" s="118" t="s">
        <v>67</v>
      </c>
      <c r="AB8" s="118"/>
      <c r="AD8" s="7"/>
      <c r="AE8" s="7"/>
      <c r="AF8" s="7"/>
      <c r="AG8" s="7"/>
      <c r="AH8" s="15"/>
      <c r="AI8" s="7"/>
      <c r="AJ8" s="7"/>
      <c r="AK8" s="15"/>
      <c r="AL8" s="7"/>
    </row>
    <row r="9" spans="1:38" ht="15.75" customHeight="1">
      <c r="A9" s="43"/>
      <c r="B9" s="101"/>
      <c r="C9" s="101"/>
      <c r="D9" s="101"/>
      <c r="E9" s="101"/>
      <c r="F9" s="101"/>
      <c r="G9" s="101"/>
      <c r="H9" s="101"/>
      <c r="I9" s="101"/>
      <c r="J9" s="101"/>
      <c r="L9" s="63" t="s">
        <v>8</v>
      </c>
      <c r="M9" s="61" t="s">
        <v>69</v>
      </c>
      <c r="N9" s="61"/>
      <c r="P9" s="26">
        <v>2</v>
      </c>
      <c r="Q9" s="60">
        <v>0</v>
      </c>
      <c r="R9" s="60">
        <v>0</v>
      </c>
      <c r="S9" s="60">
        <v>0</v>
      </c>
      <c r="T9" s="60">
        <v>0</v>
      </c>
      <c r="U9" s="60">
        <v>0</v>
      </c>
      <c r="V9" s="60">
        <v>1</v>
      </c>
      <c r="W9" s="60">
        <v>1</v>
      </c>
      <c r="X9" s="60">
        <v>1</v>
      </c>
      <c r="Y9" s="118" t="s">
        <v>68</v>
      </c>
      <c r="Z9" s="118"/>
      <c r="AA9" s="118" t="s">
        <v>67</v>
      </c>
      <c r="AB9" s="118"/>
      <c r="AD9" s="7"/>
      <c r="AE9" s="7"/>
      <c r="AF9" s="7"/>
      <c r="AG9" s="7"/>
      <c r="AH9" s="15"/>
      <c r="AI9" s="7"/>
      <c r="AJ9" s="7"/>
      <c r="AK9" s="15"/>
      <c r="AL9" s="7"/>
    </row>
    <row r="10" spans="1:38" ht="15.75" customHeight="1">
      <c r="A10" s="43"/>
      <c r="B10" s="120" t="s">
        <v>66</v>
      </c>
      <c r="C10" s="120"/>
      <c r="D10" s="120"/>
      <c r="E10" s="120"/>
      <c r="F10" s="120"/>
      <c r="G10" s="120"/>
      <c r="H10" s="120"/>
      <c r="I10" s="120"/>
      <c r="J10" s="120"/>
      <c r="L10" s="62">
        <f ca="1">INDIRECT("лоты!e"&amp;SUM(N1,3))</f>
        <v>0</v>
      </c>
      <c r="M10" s="61" t="s">
        <v>65</v>
      </c>
      <c r="N10" s="61"/>
      <c r="P10" s="26">
        <v>3</v>
      </c>
      <c r="Q10" s="60">
        <v>1</v>
      </c>
      <c r="R10" s="60">
        <v>1</v>
      </c>
      <c r="S10" s="60">
        <v>1</v>
      </c>
      <c r="T10" s="60">
        <v>1</v>
      </c>
      <c r="U10" s="60">
        <v>1</v>
      </c>
      <c r="V10" s="60">
        <v>0</v>
      </c>
      <c r="W10" s="60">
        <v>0</v>
      </c>
      <c r="X10" s="60">
        <v>0</v>
      </c>
      <c r="Y10" s="118" t="s">
        <v>63</v>
      </c>
      <c r="Z10" s="118"/>
      <c r="AA10" s="118" t="s">
        <v>62</v>
      </c>
      <c r="AB10" s="118"/>
      <c r="AD10" s="7"/>
      <c r="AE10" s="7"/>
      <c r="AF10" s="7"/>
      <c r="AG10" s="7"/>
      <c r="AH10" s="15"/>
      <c r="AI10" s="7"/>
      <c r="AJ10" s="7"/>
      <c r="AK10" s="15"/>
      <c r="AL10" s="7"/>
    </row>
    <row r="11" spans="1:38" ht="15.75" customHeight="1">
      <c r="A11" s="43"/>
      <c r="B11" s="120"/>
      <c r="C11" s="120"/>
      <c r="D11" s="120"/>
      <c r="E11" s="120"/>
      <c r="F11" s="120"/>
      <c r="G11" s="120"/>
      <c r="H11" s="120"/>
      <c r="I11" s="120"/>
      <c r="J11" s="120"/>
      <c r="L11" s="58" t="str">
        <f>INDEX(C87:C197,MATCH(L9,C87:C197,0)-1)</f>
        <v>Метро "Текстильщики"</v>
      </c>
      <c r="M11" s="59" t="s">
        <v>64</v>
      </c>
      <c r="N11" s="58"/>
      <c r="O11" s="57"/>
      <c r="P11" s="26">
        <v>4</v>
      </c>
      <c r="Q11" s="60">
        <v>0</v>
      </c>
      <c r="R11" s="60">
        <v>0</v>
      </c>
      <c r="S11" s="60">
        <v>0</v>
      </c>
      <c r="T11" s="60">
        <v>0</v>
      </c>
      <c r="U11" s="60">
        <v>0</v>
      </c>
      <c r="V11" s="60">
        <v>1</v>
      </c>
      <c r="W11" s="60">
        <v>1</v>
      </c>
      <c r="X11" s="60">
        <v>1</v>
      </c>
      <c r="Y11" s="118" t="s">
        <v>63</v>
      </c>
      <c r="Z11" s="118"/>
      <c r="AA11" s="118" t="s">
        <v>62</v>
      </c>
      <c r="AB11" s="118"/>
      <c r="AD11" s="7"/>
      <c r="AE11" s="7"/>
      <c r="AF11" s="7"/>
      <c r="AG11" s="7"/>
      <c r="AH11" s="15"/>
      <c r="AI11" s="7"/>
      <c r="AJ11" s="7"/>
      <c r="AK11" s="15"/>
      <c r="AL11" s="7"/>
    </row>
    <row r="12" spans="1:38" ht="15.75" customHeight="1">
      <c r="A12" s="43"/>
      <c r="L12" s="59"/>
      <c r="M12" s="58"/>
      <c r="N12" s="58"/>
      <c r="O12" s="57"/>
      <c r="P12" s="55"/>
      <c r="Q12" s="56"/>
      <c r="R12" s="56"/>
      <c r="S12" s="56"/>
      <c r="T12" s="56"/>
      <c r="U12" s="56"/>
      <c r="V12" s="56"/>
      <c r="W12" s="56"/>
      <c r="X12" s="55"/>
      <c r="Y12" s="55"/>
      <c r="Z12" s="55"/>
      <c r="AA12" s="55"/>
      <c r="AB12" s="55"/>
      <c r="AD12" s="7"/>
      <c r="AE12" s="7"/>
      <c r="AF12" s="7"/>
      <c r="AG12" s="7"/>
      <c r="AH12" s="15"/>
      <c r="AI12" s="7"/>
      <c r="AJ12" s="7"/>
      <c r="AK12" s="15"/>
      <c r="AL12" s="7"/>
    </row>
    <row r="13" spans="1:38" ht="15.75" customHeight="1">
      <c r="A13" s="43"/>
      <c r="M13" s="58"/>
      <c r="N13" s="58"/>
      <c r="O13" s="57"/>
      <c r="P13" s="122" t="s">
        <v>61</v>
      </c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49"/>
      <c r="AD13" s="7"/>
      <c r="AE13" s="7"/>
      <c r="AF13" s="7"/>
      <c r="AG13" s="7"/>
      <c r="AH13" s="15"/>
      <c r="AI13" s="7"/>
      <c r="AJ13" s="7"/>
      <c r="AK13" s="15"/>
      <c r="AL13" s="7"/>
    </row>
    <row r="14" spans="1:38" ht="15.75" customHeight="1">
      <c r="A14" s="43"/>
      <c r="B14" s="101" t="s">
        <v>60</v>
      </c>
      <c r="C14" s="101"/>
      <c r="D14" s="101"/>
      <c r="E14" s="101"/>
      <c r="F14" s="101"/>
      <c r="G14" s="101"/>
      <c r="H14" s="101"/>
      <c r="I14" s="101"/>
      <c r="J14" s="101"/>
      <c r="L14" s="59"/>
      <c r="M14" s="58"/>
      <c r="N14" s="58"/>
      <c r="O14" s="57"/>
      <c r="P14" s="55"/>
      <c r="Q14" s="56"/>
      <c r="R14" s="56"/>
      <c r="S14" s="56"/>
      <c r="T14" s="56"/>
      <c r="U14" s="56"/>
      <c r="V14" s="56"/>
      <c r="W14" s="56"/>
      <c r="X14" s="55"/>
      <c r="Y14" s="55"/>
      <c r="Z14" s="55"/>
      <c r="AA14" s="55"/>
      <c r="AB14" s="55"/>
      <c r="AD14" s="7"/>
      <c r="AE14" s="7"/>
      <c r="AF14" s="7"/>
      <c r="AG14" s="7"/>
      <c r="AH14" s="15"/>
      <c r="AI14" s="7"/>
      <c r="AJ14" s="7"/>
      <c r="AK14" s="15"/>
      <c r="AL14" s="7"/>
    </row>
    <row r="15" spans="1:38" ht="15.75" customHeight="1">
      <c r="A15" s="43"/>
      <c r="B15" s="101"/>
      <c r="C15" s="101"/>
      <c r="D15" s="101"/>
      <c r="E15" s="101"/>
      <c r="F15" s="101"/>
      <c r="G15" s="101"/>
      <c r="H15" s="101"/>
      <c r="I15" s="101"/>
      <c r="J15" s="101"/>
      <c r="L15" s="59"/>
      <c r="M15" s="58"/>
      <c r="N15" s="58"/>
      <c r="O15" s="57"/>
      <c r="P15" s="121" t="s">
        <v>32</v>
      </c>
      <c r="Q15" s="121"/>
      <c r="R15" s="121"/>
      <c r="S15" s="121"/>
      <c r="T15" s="102" t="s">
        <v>59</v>
      </c>
      <c r="U15" s="102"/>
      <c r="V15" s="102"/>
      <c r="W15" s="102" t="s">
        <v>58</v>
      </c>
      <c r="X15" s="102"/>
      <c r="Y15" s="102"/>
      <c r="Z15" s="102" t="s">
        <v>57</v>
      </c>
      <c r="AA15" s="102"/>
      <c r="AB15" s="102"/>
      <c r="AD15" s="7"/>
      <c r="AE15" s="7"/>
      <c r="AF15" s="7"/>
      <c r="AG15" s="7"/>
      <c r="AH15" s="15"/>
      <c r="AI15" s="7"/>
      <c r="AJ15" s="7"/>
      <c r="AK15" s="15"/>
      <c r="AL15" s="7"/>
    </row>
    <row r="16" spans="1:38" ht="15.75" customHeight="1">
      <c r="A16" s="43"/>
      <c r="B16" s="120" t="s">
        <v>56</v>
      </c>
      <c r="C16" s="120"/>
      <c r="D16" s="120"/>
      <c r="E16" s="120"/>
      <c r="F16" s="120"/>
      <c r="G16" s="120"/>
      <c r="H16" s="120"/>
      <c r="I16" s="120"/>
      <c r="J16" s="120"/>
      <c r="L16" s="59"/>
      <c r="M16" s="58"/>
      <c r="N16" s="58"/>
      <c r="O16" s="57"/>
      <c r="P16" s="121"/>
      <c r="Q16" s="121"/>
      <c r="R16" s="121"/>
      <c r="S16" s="121"/>
      <c r="T16" s="102"/>
      <c r="U16" s="102"/>
      <c r="V16" s="102"/>
      <c r="W16" s="102"/>
      <c r="X16" s="102"/>
      <c r="Y16" s="102"/>
      <c r="Z16" s="102"/>
      <c r="AA16" s="102"/>
      <c r="AB16" s="102"/>
      <c r="AD16" s="47"/>
      <c r="AE16" s="48"/>
      <c r="AF16" s="47"/>
      <c r="AG16" s="7"/>
      <c r="AH16" s="46"/>
      <c r="AI16" s="7"/>
      <c r="AJ16" s="46"/>
      <c r="AK16" s="7"/>
      <c r="AL16" s="7"/>
    </row>
    <row r="17" spans="1:38" ht="15.75" customHeight="1">
      <c r="A17" s="43"/>
      <c r="B17" s="120"/>
      <c r="C17" s="120"/>
      <c r="D17" s="120"/>
      <c r="E17" s="120"/>
      <c r="F17" s="120"/>
      <c r="G17" s="120"/>
      <c r="H17" s="120"/>
      <c r="I17" s="120"/>
      <c r="J17" s="120"/>
      <c r="L17" s="58"/>
      <c r="M17" s="58"/>
      <c r="N17" s="58"/>
      <c r="O17" s="57"/>
      <c r="P17" s="121" t="s">
        <v>53</v>
      </c>
      <c r="Q17" s="121"/>
      <c r="R17" s="121"/>
      <c r="S17" s="121"/>
      <c r="T17" s="102" t="s">
        <v>55</v>
      </c>
      <c r="U17" s="102"/>
      <c r="V17" s="102"/>
      <c r="W17" s="102" t="s">
        <v>54</v>
      </c>
      <c r="X17" s="102"/>
      <c r="Y17" s="102"/>
      <c r="Z17" s="102" t="s">
        <v>53</v>
      </c>
      <c r="AA17" s="102"/>
      <c r="AB17" s="102"/>
      <c r="AD17" s="47"/>
      <c r="AE17" s="48"/>
      <c r="AF17" s="47"/>
      <c r="AG17" s="7"/>
      <c r="AH17" s="46"/>
      <c r="AI17" s="7"/>
      <c r="AJ17" s="46"/>
      <c r="AK17" s="7"/>
      <c r="AL17" s="7"/>
    </row>
    <row r="18" spans="1:38" ht="15.75" customHeight="1">
      <c r="A18" s="43"/>
      <c r="L18" s="58"/>
      <c r="M18" s="58"/>
      <c r="N18" s="58"/>
      <c r="O18" s="57"/>
      <c r="P18" s="55"/>
      <c r="Q18" s="56"/>
      <c r="R18" s="56"/>
      <c r="S18" s="56"/>
      <c r="T18" s="56"/>
      <c r="U18" s="56"/>
      <c r="V18" s="56"/>
      <c r="W18" s="56"/>
      <c r="X18" s="55"/>
      <c r="Y18" s="55"/>
      <c r="Z18" s="55"/>
      <c r="AA18" s="55"/>
      <c r="AB18" s="55"/>
      <c r="AD18" s="47"/>
      <c r="AE18" s="48"/>
      <c r="AF18" s="47"/>
      <c r="AG18" s="7"/>
      <c r="AH18" s="46"/>
      <c r="AI18" s="7"/>
      <c r="AJ18" s="46"/>
      <c r="AK18" s="7"/>
      <c r="AL18" s="7"/>
    </row>
    <row r="19" spans="1:38" ht="15.75" customHeight="1">
      <c r="A19" s="43"/>
      <c r="B19" s="101" t="s">
        <v>52</v>
      </c>
      <c r="C19" s="101"/>
      <c r="D19" s="101"/>
      <c r="E19" s="101"/>
      <c r="F19" s="101"/>
      <c r="G19" s="101"/>
      <c r="H19" s="101"/>
      <c r="I19" s="101"/>
      <c r="J19" s="101"/>
      <c r="L19" s="58"/>
      <c r="M19" s="58"/>
      <c r="N19" s="58"/>
      <c r="O19" s="57"/>
      <c r="P19" s="119" t="s">
        <v>51</v>
      </c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D19" s="47"/>
      <c r="AE19" s="48"/>
      <c r="AF19" s="47"/>
      <c r="AG19" s="7"/>
      <c r="AH19" s="46"/>
      <c r="AI19" s="7"/>
      <c r="AJ19" s="46"/>
      <c r="AK19" s="7"/>
      <c r="AL19" s="7"/>
    </row>
    <row r="20" spans="1:38" ht="15.75" customHeight="1">
      <c r="A20" s="43"/>
      <c r="B20" s="101"/>
      <c r="C20" s="101"/>
      <c r="D20" s="101"/>
      <c r="E20" s="101"/>
      <c r="F20" s="101"/>
      <c r="G20" s="101"/>
      <c r="H20" s="101"/>
      <c r="I20" s="101"/>
      <c r="J20" s="101"/>
      <c r="L20" s="58"/>
      <c r="M20" s="58"/>
      <c r="N20" s="58"/>
      <c r="O20" s="57"/>
      <c r="P20" s="55"/>
      <c r="Q20" s="56"/>
      <c r="R20" s="56"/>
      <c r="S20" s="56"/>
      <c r="T20" s="56"/>
      <c r="U20" s="56"/>
      <c r="V20" s="56"/>
      <c r="W20" s="56"/>
      <c r="X20" s="55"/>
      <c r="Y20" s="55"/>
      <c r="Z20" s="55"/>
      <c r="AA20" s="55"/>
      <c r="AB20" s="55"/>
      <c r="AD20" s="47"/>
      <c r="AE20" s="48"/>
      <c r="AF20" s="47"/>
      <c r="AG20" s="7"/>
      <c r="AH20" s="46"/>
      <c r="AI20" s="7"/>
      <c r="AJ20" s="46"/>
      <c r="AK20" s="7"/>
      <c r="AL20" s="7"/>
    </row>
    <row r="21" spans="1:38" ht="15.75" customHeight="1">
      <c r="A21" s="43"/>
      <c r="P21" s="113" t="s">
        <v>32</v>
      </c>
      <c r="Q21" s="113" t="s">
        <v>31</v>
      </c>
      <c r="R21" s="116" t="s">
        <v>30</v>
      </c>
      <c r="S21" s="117"/>
      <c r="T21" s="111"/>
      <c r="U21" s="112"/>
      <c r="V21" s="17"/>
      <c r="W21" s="113" t="s">
        <v>32</v>
      </c>
      <c r="X21" s="113" t="s">
        <v>31</v>
      </c>
      <c r="Y21" s="116" t="s">
        <v>30</v>
      </c>
      <c r="Z21" s="117"/>
      <c r="AA21" s="111"/>
      <c r="AB21" s="112"/>
      <c r="AD21" s="47"/>
      <c r="AE21" s="48"/>
      <c r="AF21" s="47"/>
      <c r="AG21" s="7"/>
      <c r="AH21" s="46"/>
      <c r="AI21" s="7"/>
      <c r="AJ21" s="46"/>
      <c r="AK21" s="7"/>
      <c r="AL21" s="7"/>
    </row>
    <row r="22" spans="1:38" ht="15.75" customHeight="1">
      <c r="A22" s="43"/>
      <c r="B22" s="120" t="s">
        <v>50</v>
      </c>
      <c r="C22" s="120"/>
      <c r="D22" s="120"/>
      <c r="E22" s="120"/>
      <c r="F22" s="120"/>
      <c r="G22" s="120"/>
      <c r="H22" s="120"/>
      <c r="I22" s="120"/>
      <c r="J22" s="120"/>
      <c r="P22" s="114"/>
      <c r="Q22" s="114"/>
      <c r="R22" s="113" t="s">
        <v>2</v>
      </c>
      <c r="S22" s="125" t="s">
        <v>29</v>
      </c>
      <c r="T22" s="111"/>
      <c r="U22" s="112"/>
      <c r="V22" s="17"/>
      <c r="W22" s="114"/>
      <c r="X22" s="114"/>
      <c r="Y22" s="113" t="s">
        <v>2</v>
      </c>
      <c r="Z22" s="125" t="s">
        <v>29</v>
      </c>
      <c r="AA22" s="111"/>
      <c r="AB22" s="112"/>
      <c r="AD22" s="47"/>
      <c r="AE22" s="48"/>
      <c r="AF22" s="47"/>
      <c r="AG22" s="7"/>
      <c r="AH22" s="46"/>
      <c r="AI22" s="7"/>
      <c r="AJ22" s="46"/>
      <c r="AK22" s="7"/>
      <c r="AL22" s="7"/>
    </row>
    <row r="23" spans="1:38" ht="15.75" customHeight="1">
      <c r="A23" s="43"/>
      <c r="B23" s="120"/>
      <c r="C23" s="120"/>
      <c r="D23" s="120"/>
      <c r="E23" s="120"/>
      <c r="F23" s="120"/>
      <c r="G23" s="120"/>
      <c r="H23" s="120"/>
      <c r="I23" s="120"/>
      <c r="J23" s="120"/>
      <c r="P23" s="114"/>
      <c r="Q23" s="114"/>
      <c r="R23" s="114"/>
      <c r="S23" s="111"/>
      <c r="T23" s="111"/>
      <c r="U23" s="112"/>
      <c r="V23" s="17"/>
      <c r="W23" s="114"/>
      <c r="X23" s="114"/>
      <c r="Y23" s="114"/>
      <c r="Z23" s="111"/>
      <c r="AA23" s="111"/>
      <c r="AB23" s="112"/>
      <c r="AD23" s="47"/>
      <c r="AE23" s="48"/>
      <c r="AF23" s="47"/>
      <c r="AG23" s="7"/>
      <c r="AH23" s="46"/>
      <c r="AI23" s="7"/>
      <c r="AJ23" s="46"/>
      <c r="AK23" s="7"/>
      <c r="AL23" s="7"/>
    </row>
    <row r="24" spans="1:38" ht="15.75" customHeight="1">
      <c r="A24" s="43"/>
      <c r="P24" s="114"/>
      <c r="Q24" s="114"/>
      <c r="R24" s="114"/>
      <c r="S24" s="111"/>
      <c r="T24" s="111"/>
      <c r="U24" s="112"/>
      <c r="V24" s="17"/>
      <c r="W24" s="114"/>
      <c r="X24" s="114"/>
      <c r="Y24" s="114"/>
      <c r="Z24" s="111"/>
      <c r="AA24" s="111"/>
      <c r="AB24" s="112"/>
      <c r="AD24" s="47"/>
      <c r="AE24" s="48"/>
      <c r="AF24" s="47"/>
      <c r="AG24" s="7"/>
      <c r="AH24" s="46"/>
      <c r="AI24" s="7"/>
      <c r="AJ24" s="46"/>
      <c r="AK24" s="7"/>
      <c r="AL24" s="7"/>
    </row>
    <row r="25" spans="1:38" ht="15.75" customHeight="1">
      <c r="A25" s="43"/>
      <c r="P25" s="114"/>
      <c r="Q25" s="114"/>
      <c r="R25" s="114"/>
      <c r="S25" s="111"/>
      <c r="T25" s="111"/>
      <c r="U25" s="112"/>
      <c r="V25" s="17"/>
      <c r="W25" s="114"/>
      <c r="X25" s="114"/>
      <c r="Y25" s="114"/>
      <c r="Z25" s="111"/>
      <c r="AA25" s="111"/>
      <c r="AB25" s="112"/>
      <c r="AD25" s="47"/>
      <c r="AE25" s="48"/>
      <c r="AF25" s="47"/>
      <c r="AG25" s="7"/>
      <c r="AH25" s="46"/>
      <c r="AI25" s="7"/>
      <c r="AJ25" s="46"/>
      <c r="AK25" s="7"/>
      <c r="AL25" s="7"/>
    </row>
    <row r="26" spans="1:38" ht="15.75" customHeight="1">
      <c r="A26" s="43"/>
      <c r="B26" s="120" t="s">
        <v>49</v>
      </c>
      <c r="C26" s="120"/>
      <c r="D26" s="120"/>
      <c r="E26" s="120"/>
      <c r="F26" s="120"/>
      <c r="G26" s="120"/>
      <c r="H26" s="120"/>
      <c r="I26" s="120"/>
      <c r="J26" s="120"/>
      <c r="P26" s="115"/>
      <c r="Q26" s="115"/>
      <c r="R26" s="115"/>
      <c r="S26" s="126"/>
      <c r="T26" s="111"/>
      <c r="U26" s="112"/>
      <c r="V26" s="52"/>
      <c r="W26" s="115"/>
      <c r="X26" s="115"/>
      <c r="Y26" s="115"/>
      <c r="Z26" s="126"/>
      <c r="AA26" s="111"/>
      <c r="AB26" s="112"/>
      <c r="AC26" s="49"/>
      <c r="AD26" s="47"/>
      <c r="AE26" s="48"/>
      <c r="AF26" s="47"/>
      <c r="AG26" s="7"/>
      <c r="AH26" s="46"/>
      <c r="AI26" s="7"/>
      <c r="AJ26" s="46"/>
      <c r="AK26" s="7"/>
      <c r="AL26" s="7"/>
    </row>
    <row r="27" spans="1:38" ht="15.75" customHeight="1">
      <c r="A27" s="43"/>
      <c r="B27" s="120"/>
      <c r="C27" s="120"/>
      <c r="D27" s="120"/>
      <c r="E27" s="120"/>
      <c r="F27" s="120"/>
      <c r="G27" s="120"/>
      <c r="H27" s="120"/>
      <c r="I27" s="120"/>
      <c r="J27" s="120"/>
      <c r="N27" s="1">
        <v>180</v>
      </c>
      <c r="P27" s="41">
        <v>1</v>
      </c>
      <c r="Q27" s="53">
        <v>0.125</v>
      </c>
      <c r="R27" s="41">
        <v>0</v>
      </c>
      <c r="S27" s="40" t="s">
        <v>3</v>
      </c>
      <c r="T27" s="39"/>
      <c r="U27" s="38"/>
      <c r="V27" s="91">
        <f>R27+R28</f>
        <v>0</v>
      </c>
      <c r="W27" s="51">
        <v>2</v>
      </c>
      <c r="X27" s="53">
        <v>0.125</v>
      </c>
      <c r="Y27" s="41">
        <v>0</v>
      </c>
      <c r="Z27" s="40" t="s">
        <v>3</v>
      </c>
      <c r="AA27" s="39"/>
      <c r="AB27" s="38"/>
      <c r="AC27" s="94">
        <f>Y27+Y28</f>
        <v>0</v>
      </c>
      <c r="AD27" s="47"/>
      <c r="AE27" s="48"/>
      <c r="AF27" s="47"/>
      <c r="AG27" s="7"/>
      <c r="AH27" s="46"/>
      <c r="AI27" s="7"/>
      <c r="AJ27" s="46"/>
      <c r="AK27" s="7"/>
      <c r="AL27" s="7"/>
    </row>
    <row r="28" spans="1:38" ht="15.75" customHeight="1">
      <c r="A28" s="43"/>
      <c r="B28" s="120" t="s">
        <v>48</v>
      </c>
      <c r="C28" s="120"/>
      <c r="D28" s="120"/>
      <c r="E28" s="120"/>
      <c r="F28" s="120"/>
      <c r="G28" s="120"/>
      <c r="H28" s="120"/>
      <c r="I28" s="120"/>
      <c r="J28" s="120"/>
      <c r="N28" s="1">
        <v>210</v>
      </c>
      <c r="P28" s="26">
        <v>1</v>
      </c>
      <c r="Q28" s="27">
        <v>0.14583333333333301</v>
      </c>
      <c r="R28" s="41">
        <v>0</v>
      </c>
      <c r="S28" s="40" t="s">
        <v>3</v>
      </c>
      <c r="T28" s="39"/>
      <c r="U28" s="38"/>
      <c r="V28" s="92">
        <f t="shared" ref="V28:V73" si="0">R28+R29</f>
        <v>0</v>
      </c>
      <c r="W28" s="28">
        <v>2</v>
      </c>
      <c r="X28" s="27">
        <v>0.14583333333333301</v>
      </c>
      <c r="Y28" s="41">
        <v>0</v>
      </c>
      <c r="Z28" s="40" t="s">
        <v>3</v>
      </c>
      <c r="AA28" s="39"/>
      <c r="AB28" s="38"/>
      <c r="AC28" s="95">
        <f t="shared" ref="AC28:AC73" si="1">Y28+Y29</f>
        <v>0</v>
      </c>
      <c r="AD28" s="47"/>
      <c r="AE28" s="48"/>
      <c r="AF28" s="47"/>
      <c r="AG28" s="7"/>
      <c r="AH28" s="46"/>
      <c r="AI28" s="7"/>
      <c r="AJ28" s="46"/>
      <c r="AK28" s="7"/>
      <c r="AL28" s="7"/>
    </row>
    <row r="29" spans="1:38" ht="15.75" customHeight="1">
      <c r="A29" s="43"/>
      <c r="B29" s="120"/>
      <c r="C29" s="120"/>
      <c r="D29" s="120"/>
      <c r="E29" s="120"/>
      <c r="F29" s="120"/>
      <c r="G29" s="120"/>
      <c r="H29" s="120"/>
      <c r="I29" s="120"/>
      <c r="J29" s="120"/>
      <c r="N29" s="1">
        <v>240</v>
      </c>
      <c r="P29" s="26">
        <v>1</v>
      </c>
      <c r="Q29" s="27">
        <v>0.16666666666666699</v>
      </c>
      <c r="R29" s="41">
        <v>0</v>
      </c>
      <c r="S29" s="40" t="s">
        <v>3</v>
      </c>
      <c r="T29" s="39"/>
      <c r="U29" s="38"/>
      <c r="V29" s="92">
        <f t="shared" si="0"/>
        <v>0</v>
      </c>
      <c r="W29" s="28">
        <v>2</v>
      </c>
      <c r="X29" s="27">
        <v>0.16666666666666699</v>
      </c>
      <c r="Y29" s="41">
        <v>0</v>
      </c>
      <c r="Z29" s="40" t="s">
        <v>3</v>
      </c>
      <c r="AA29" s="39"/>
      <c r="AB29" s="38"/>
      <c r="AC29" s="95">
        <f t="shared" si="1"/>
        <v>0</v>
      </c>
      <c r="AD29" s="47"/>
      <c r="AE29" s="48"/>
      <c r="AF29" s="47"/>
      <c r="AG29" s="7"/>
      <c r="AH29" s="46"/>
      <c r="AI29" s="7"/>
      <c r="AJ29" s="46"/>
      <c r="AK29" s="7"/>
      <c r="AL29" s="7"/>
    </row>
    <row r="30" spans="1:38" ht="15.75" customHeight="1">
      <c r="A30" s="43"/>
      <c r="B30" s="120" t="str">
        <f>"Конечный пункт: "&amp;L11</f>
        <v>Конечный пункт: Метро "Текстильщики"</v>
      </c>
      <c r="C30" s="120"/>
      <c r="D30" s="120"/>
      <c r="E30" s="120"/>
      <c r="F30" s="120"/>
      <c r="G30" s="120"/>
      <c r="H30" s="120"/>
      <c r="I30" s="120"/>
      <c r="J30" s="120"/>
      <c r="N30" s="1">
        <v>270</v>
      </c>
      <c r="P30" s="26">
        <v>1</v>
      </c>
      <c r="Q30" s="27">
        <v>0.1875</v>
      </c>
      <c r="R30" s="41">
        <v>0</v>
      </c>
      <c r="S30" s="40" t="s">
        <v>3</v>
      </c>
      <c r="T30" s="39"/>
      <c r="U30" s="38"/>
      <c r="V30" s="92">
        <f t="shared" si="0"/>
        <v>0</v>
      </c>
      <c r="W30" s="28">
        <v>2</v>
      </c>
      <c r="X30" s="27">
        <v>0.1875</v>
      </c>
      <c r="Y30" s="41">
        <v>0</v>
      </c>
      <c r="Z30" s="40" t="s">
        <v>3</v>
      </c>
      <c r="AA30" s="39"/>
      <c r="AB30" s="38"/>
      <c r="AC30" s="95">
        <f t="shared" si="1"/>
        <v>0</v>
      </c>
      <c r="AD30" s="47"/>
      <c r="AE30" s="48"/>
      <c r="AF30" s="47"/>
      <c r="AG30" s="7"/>
      <c r="AH30" s="46"/>
      <c r="AI30" s="7"/>
      <c r="AJ30" s="46"/>
      <c r="AK30" s="7"/>
      <c r="AL30" s="7"/>
    </row>
    <row r="31" spans="1:38" ht="15.75" customHeight="1">
      <c r="A31" s="43"/>
      <c r="B31" s="120"/>
      <c r="C31" s="120"/>
      <c r="D31" s="120"/>
      <c r="E31" s="120"/>
      <c r="F31" s="120"/>
      <c r="G31" s="120"/>
      <c r="H31" s="120"/>
      <c r="I31" s="120"/>
      <c r="J31" s="120"/>
      <c r="N31" s="1">
        <v>300</v>
      </c>
      <c r="P31" s="26">
        <v>1</v>
      </c>
      <c r="Q31" s="27">
        <v>0.20833333333333334</v>
      </c>
      <c r="R31" s="41">
        <v>0</v>
      </c>
      <c r="S31" s="40" t="s">
        <v>3</v>
      </c>
      <c r="T31" s="39"/>
      <c r="U31" s="38"/>
      <c r="V31" s="92">
        <f t="shared" si="0"/>
        <v>0</v>
      </c>
      <c r="W31" s="28">
        <v>2</v>
      </c>
      <c r="X31" s="42">
        <v>0.20833333333333334</v>
      </c>
      <c r="Y31" s="41">
        <v>0</v>
      </c>
      <c r="Z31" s="40" t="s">
        <v>3</v>
      </c>
      <c r="AA31" s="39"/>
      <c r="AB31" s="38"/>
      <c r="AC31" s="95">
        <f t="shared" si="1"/>
        <v>0</v>
      </c>
      <c r="AD31" s="47"/>
      <c r="AE31" s="48"/>
      <c r="AF31" s="47"/>
      <c r="AG31" s="7"/>
      <c r="AH31" s="46"/>
      <c r="AI31" s="7"/>
      <c r="AJ31" s="46"/>
      <c r="AK31" s="7"/>
      <c r="AL31" s="7"/>
    </row>
    <row r="32" spans="1:38" ht="15.75" customHeight="1">
      <c r="A32" s="43"/>
      <c r="B32" s="43"/>
      <c r="C32" s="43"/>
      <c r="D32" s="43"/>
      <c r="E32" s="43"/>
      <c r="F32" s="43"/>
      <c r="G32" s="43"/>
      <c r="H32" s="43"/>
      <c r="I32" s="43"/>
      <c r="N32" s="54">
        <v>330</v>
      </c>
      <c r="P32" s="41">
        <v>1</v>
      </c>
      <c r="Q32" s="53">
        <v>0.22916666666666666</v>
      </c>
      <c r="R32" s="41">
        <v>0</v>
      </c>
      <c r="S32" s="40" t="s">
        <v>3</v>
      </c>
      <c r="T32" s="39"/>
      <c r="U32" s="38"/>
      <c r="V32" s="91">
        <f t="shared" si="0"/>
        <v>0</v>
      </c>
      <c r="W32" s="51">
        <v>2</v>
      </c>
      <c r="X32" s="50">
        <v>0.22916666666666666</v>
      </c>
      <c r="Y32" s="41">
        <v>0</v>
      </c>
      <c r="Z32" s="40" t="s">
        <v>3</v>
      </c>
      <c r="AA32" s="39"/>
      <c r="AB32" s="38"/>
      <c r="AC32" s="94">
        <f t="shared" si="1"/>
        <v>0</v>
      </c>
      <c r="AD32" s="47"/>
      <c r="AE32" s="48"/>
      <c r="AF32" s="47"/>
      <c r="AG32" s="7"/>
      <c r="AH32" s="46"/>
      <c r="AI32" s="7"/>
      <c r="AJ32" s="46"/>
      <c r="AK32" s="7"/>
      <c r="AL32" s="7"/>
    </row>
    <row r="33" spans="1:38" ht="15.75" customHeight="1">
      <c r="A33" s="43"/>
      <c r="B33" s="101" t="s">
        <v>47</v>
      </c>
      <c r="C33" s="101"/>
      <c r="D33" s="101"/>
      <c r="E33" s="101"/>
      <c r="F33" s="101"/>
      <c r="G33" s="101"/>
      <c r="H33" s="101"/>
      <c r="I33" s="101"/>
      <c r="J33" s="101"/>
      <c r="N33" s="54">
        <v>360</v>
      </c>
      <c r="P33" s="41">
        <v>1</v>
      </c>
      <c r="Q33" s="53">
        <v>0.25</v>
      </c>
      <c r="R33" s="41">
        <v>0</v>
      </c>
      <c r="S33" s="40" t="s">
        <v>3</v>
      </c>
      <c r="T33" s="39"/>
      <c r="U33" s="38"/>
      <c r="V33" s="91">
        <f t="shared" si="0"/>
        <v>1</v>
      </c>
      <c r="W33" s="51">
        <v>2</v>
      </c>
      <c r="X33" s="50">
        <v>0.25</v>
      </c>
      <c r="Y33" s="41">
        <v>0</v>
      </c>
      <c r="Z33" s="40" t="s">
        <v>3</v>
      </c>
      <c r="AA33" s="39"/>
      <c r="AB33" s="38"/>
      <c r="AC33" s="94">
        <f t="shared" si="1"/>
        <v>1</v>
      </c>
      <c r="AD33" s="47"/>
      <c r="AE33" s="48"/>
      <c r="AF33" s="47"/>
      <c r="AG33" s="7"/>
      <c r="AH33" s="46"/>
      <c r="AI33" s="7"/>
      <c r="AJ33" s="46"/>
      <c r="AK33" s="7"/>
      <c r="AL33" s="7"/>
    </row>
    <row r="34" spans="1:38" ht="15.75" customHeight="1">
      <c r="A34" s="43"/>
      <c r="B34" s="101"/>
      <c r="C34" s="101"/>
      <c r="D34" s="101"/>
      <c r="E34" s="101"/>
      <c r="F34" s="101"/>
      <c r="G34" s="101"/>
      <c r="H34" s="101"/>
      <c r="I34" s="101"/>
      <c r="J34" s="101"/>
      <c r="N34" s="1">
        <v>390</v>
      </c>
      <c r="O34" s="4"/>
      <c r="P34" s="41">
        <v>1</v>
      </c>
      <c r="Q34" s="53">
        <v>0.27083333333333331</v>
      </c>
      <c r="R34" s="41">
        <v>1</v>
      </c>
      <c r="S34" s="40" t="s">
        <v>17</v>
      </c>
      <c r="T34" s="39"/>
      <c r="U34" s="38"/>
      <c r="V34" s="91">
        <f t="shared" si="0"/>
        <v>4</v>
      </c>
      <c r="W34" s="51">
        <v>2</v>
      </c>
      <c r="X34" s="50">
        <v>0.27083333333333331</v>
      </c>
      <c r="Y34" s="41">
        <v>1</v>
      </c>
      <c r="Z34" s="40" t="s">
        <v>4</v>
      </c>
      <c r="AA34" s="39"/>
      <c r="AB34" s="38"/>
      <c r="AC34" s="94">
        <f t="shared" si="1"/>
        <v>3</v>
      </c>
      <c r="AD34" s="47"/>
      <c r="AE34" s="48"/>
      <c r="AF34" s="47"/>
      <c r="AG34" s="7"/>
      <c r="AH34" s="46"/>
      <c r="AI34" s="7"/>
      <c r="AJ34" s="46"/>
      <c r="AK34" s="7"/>
      <c r="AL34" s="7"/>
    </row>
    <row r="35" spans="1:38" ht="15.75" customHeight="1">
      <c r="A35" s="43"/>
      <c r="B35" s="128" t="s">
        <v>46</v>
      </c>
      <c r="C35" s="128"/>
      <c r="D35" s="128"/>
      <c r="E35" s="124">
        <f t="array" ref="E35">ROUND(MAX(IF(G79:G197=0,H79:H197)),2)</f>
        <v>4.87</v>
      </c>
      <c r="F35" s="43"/>
      <c r="G35" s="43"/>
      <c r="H35" s="43"/>
      <c r="I35" s="43"/>
      <c r="N35" s="1">
        <v>420</v>
      </c>
      <c r="O35" s="4"/>
      <c r="P35" s="41">
        <v>1</v>
      </c>
      <c r="Q35" s="53">
        <v>0.29166666666666669</v>
      </c>
      <c r="R35" s="41">
        <v>3</v>
      </c>
      <c r="S35" s="40">
        <v>10</v>
      </c>
      <c r="T35" s="39"/>
      <c r="U35" s="38"/>
      <c r="V35" s="91">
        <f t="shared" si="0"/>
        <v>6</v>
      </c>
      <c r="W35" s="51">
        <v>2</v>
      </c>
      <c r="X35" s="50">
        <v>0.29166666666666669</v>
      </c>
      <c r="Y35" s="41">
        <v>2</v>
      </c>
      <c r="Z35" s="40" t="s">
        <v>4</v>
      </c>
      <c r="AA35" s="39"/>
      <c r="AB35" s="38"/>
      <c r="AC35" s="94">
        <f t="shared" si="1"/>
        <v>3</v>
      </c>
      <c r="AD35" s="47"/>
      <c r="AE35" s="48"/>
      <c r="AF35" s="47"/>
      <c r="AG35" s="7"/>
      <c r="AH35" s="46"/>
      <c r="AI35" s="7"/>
      <c r="AJ35" s="46"/>
      <c r="AK35" s="7"/>
      <c r="AL35" s="7"/>
    </row>
    <row r="36" spans="1:38" ht="15.75" customHeight="1">
      <c r="A36" s="43"/>
      <c r="B36" s="128"/>
      <c r="C36" s="128"/>
      <c r="D36" s="128"/>
      <c r="E36" s="124"/>
      <c r="F36" s="43"/>
      <c r="G36" s="43"/>
      <c r="H36" s="43"/>
      <c r="I36" s="43"/>
      <c r="N36" s="1">
        <v>450</v>
      </c>
      <c r="P36" s="26">
        <v>1</v>
      </c>
      <c r="Q36" s="27">
        <v>0.3125</v>
      </c>
      <c r="R36" s="41">
        <v>3</v>
      </c>
      <c r="S36" s="40">
        <v>10</v>
      </c>
      <c r="T36" s="39"/>
      <c r="U36" s="38"/>
      <c r="V36" s="92">
        <f t="shared" si="0"/>
        <v>6</v>
      </c>
      <c r="W36" s="28">
        <v>2</v>
      </c>
      <c r="X36" s="42">
        <v>0.3125</v>
      </c>
      <c r="Y36" s="41">
        <v>1</v>
      </c>
      <c r="Z36" s="40" t="s">
        <v>4</v>
      </c>
      <c r="AA36" s="39"/>
      <c r="AB36" s="38"/>
      <c r="AC36" s="95">
        <f t="shared" si="1"/>
        <v>3</v>
      </c>
      <c r="AD36" s="7"/>
      <c r="AE36" s="7"/>
      <c r="AF36" s="7"/>
      <c r="AG36" s="7"/>
      <c r="AH36" s="15"/>
      <c r="AI36" s="7"/>
      <c r="AJ36" s="7"/>
      <c r="AK36" s="7"/>
      <c r="AL36" s="7"/>
    </row>
    <row r="37" spans="1:38" ht="15.75" customHeight="1">
      <c r="B37" s="128" t="s">
        <v>45</v>
      </c>
      <c r="C37" s="128"/>
      <c r="D37" s="128"/>
      <c r="E37" s="124">
        <f t="array" ref="E37">ROUND(MAX(IF(G79:G197=1,H79:H197)),2)</f>
        <v>0</v>
      </c>
      <c r="F37" s="43"/>
      <c r="G37" s="43"/>
      <c r="H37" s="43"/>
      <c r="I37" s="43"/>
      <c r="N37" s="1">
        <v>480</v>
      </c>
      <c r="P37" s="26">
        <v>1</v>
      </c>
      <c r="Q37" s="27">
        <v>0.33333333333333331</v>
      </c>
      <c r="R37" s="41">
        <v>3</v>
      </c>
      <c r="S37" s="40">
        <v>10</v>
      </c>
      <c r="T37" s="39"/>
      <c r="U37" s="38"/>
      <c r="V37" s="92">
        <f t="shared" si="0"/>
        <v>6</v>
      </c>
      <c r="W37" s="28">
        <v>2</v>
      </c>
      <c r="X37" s="42">
        <v>0.33333333333333331</v>
      </c>
      <c r="Y37" s="41">
        <v>2</v>
      </c>
      <c r="Z37" s="40" t="s">
        <v>4</v>
      </c>
      <c r="AA37" s="39"/>
      <c r="AB37" s="38"/>
      <c r="AC37" s="95">
        <f t="shared" si="1"/>
        <v>5</v>
      </c>
    </row>
    <row r="38" spans="1:38" ht="15.75" customHeight="1">
      <c r="A38" s="43"/>
      <c r="B38" s="128"/>
      <c r="C38" s="128"/>
      <c r="D38" s="128"/>
      <c r="E38" s="124"/>
      <c r="F38" s="44"/>
      <c r="G38" s="44"/>
      <c r="H38" s="44"/>
      <c r="I38" s="44"/>
      <c r="N38" s="1">
        <v>510</v>
      </c>
      <c r="P38" s="26">
        <v>1</v>
      </c>
      <c r="Q38" s="27">
        <v>0.35416666666666669</v>
      </c>
      <c r="R38" s="41">
        <v>3</v>
      </c>
      <c r="S38" s="40">
        <v>10</v>
      </c>
      <c r="T38" s="39"/>
      <c r="U38" s="38"/>
      <c r="V38" s="92">
        <f t="shared" si="0"/>
        <v>6</v>
      </c>
      <c r="W38" s="28">
        <v>2</v>
      </c>
      <c r="X38" s="42">
        <v>0.35416666666666669</v>
      </c>
      <c r="Y38" s="41">
        <v>3</v>
      </c>
      <c r="Z38" s="40">
        <v>10</v>
      </c>
      <c r="AA38" s="39"/>
      <c r="AB38" s="38"/>
      <c r="AC38" s="95">
        <f t="shared" si="1"/>
        <v>6</v>
      </c>
    </row>
    <row r="39" spans="1:38" ht="15.75" customHeight="1">
      <c r="A39" s="43"/>
      <c r="B39" s="123" t="s">
        <v>44</v>
      </c>
      <c r="C39" s="123"/>
      <c r="D39" s="123"/>
      <c r="E39" s="124">
        <f>SUM(E35:E38)</f>
        <v>4.87</v>
      </c>
      <c r="F39" s="43"/>
      <c r="G39" s="43"/>
      <c r="H39" s="43"/>
      <c r="I39" s="43"/>
      <c r="N39" s="1">
        <v>540</v>
      </c>
      <c r="P39" s="26">
        <v>1</v>
      </c>
      <c r="Q39" s="27">
        <v>0.375</v>
      </c>
      <c r="R39" s="41">
        <v>3</v>
      </c>
      <c r="S39" s="40">
        <v>10</v>
      </c>
      <c r="T39" s="39"/>
      <c r="U39" s="38"/>
      <c r="V39" s="92">
        <f t="shared" si="0"/>
        <v>5</v>
      </c>
      <c r="W39" s="28">
        <v>2</v>
      </c>
      <c r="X39" s="42">
        <v>0.375</v>
      </c>
      <c r="Y39" s="41">
        <v>3</v>
      </c>
      <c r="Z39" s="40">
        <v>10</v>
      </c>
      <c r="AA39" s="39"/>
      <c r="AB39" s="38"/>
      <c r="AC39" s="95">
        <f t="shared" si="1"/>
        <v>6</v>
      </c>
    </row>
    <row r="40" spans="1:38" ht="15.75" customHeight="1">
      <c r="A40" s="43"/>
      <c r="B40" s="123"/>
      <c r="C40" s="123"/>
      <c r="D40" s="123"/>
      <c r="E40" s="124"/>
      <c r="F40" s="43"/>
      <c r="G40" s="43"/>
      <c r="H40" s="43"/>
      <c r="I40" s="43"/>
      <c r="L40" s="7"/>
      <c r="N40" s="1">
        <v>570</v>
      </c>
      <c r="P40" s="26">
        <v>1</v>
      </c>
      <c r="Q40" s="27">
        <v>0.39583333333333331</v>
      </c>
      <c r="R40" s="41">
        <v>2</v>
      </c>
      <c r="S40" s="40" t="s">
        <v>5</v>
      </c>
      <c r="T40" s="39"/>
      <c r="U40" s="38"/>
      <c r="V40" s="92">
        <f t="shared" si="0"/>
        <v>4</v>
      </c>
      <c r="W40" s="28">
        <v>2</v>
      </c>
      <c r="X40" s="42">
        <v>0.39583333333333331</v>
      </c>
      <c r="Y40" s="41">
        <v>3</v>
      </c>
      <c r="Z40" s="40">
        <v>10</v>
      </c>
      <c r="AA40" s="39"/>
      <c r="AB40" s="38"/>
      <c r="AC40" s="95">
        <f t="shared" si="1"/>
        <v>4</v>
      </c>
    </row>
    <row r="41" spans="1:38" ht="15.75" customHeight="1">
      <c r="A41" s="43"/>
      <c r="B41" s="123"/>
      <c r="C41" s="123"/>
      <c r="D41" s="123"/>
      <c r="E41" s="129"/>
      <c r="F41" s="45"/>
      <c r="G41" s="45"/>
      <c r="H41" s="45"/>
      <c r="I41" s="45"/>
      <c r="N41" s="1">
        <v>600</v>
      </c>
      <c r="P41" s="26">
        <v>1</v>
      </c>
      <c r="Q41" s="27">
        <v>0.41666666666666669</v>
      </c>
      <c r="R41" s="41">
        <v>2</v>
      </c>
      <c r="S41" s="40" t="s">
        <v>5</v>
      </c>
      <c r="T41" s="39"/>
      <c r="U41" s="38"/>
      <c r="V41" s="92">
        <f t="shared" si="0"/>
        <v>4</v>
      </c>
      <c r="W41" s="28">
        <v>2</v>
      </c>
      <c r="X41" s="42">
        <v>0.41666666666666669</v>
      </c>
      <c r="Y41" s="41">
        <v>1</v>
      </c>
      <c r="Z41" s="40" t="s">
        <v>7</v>
      </c>
      <c r="AA41" s="39"/>
      <c r="AB41" s="38"/>
      <c r="AC41" s="95">
        <f t="shared" si="1"/>
        <v>3</v>
      </c>
    </row>
    <row r="42" spans="1:38" ht="15.75" customHeight="1">
      <c r="A42" s="43"/>
      <c r="B42" s="123"/>
      <c r="C42" s="123"/>
      <c r="D42" s="123"/>
      <c r="E42" s="129"/>
      <c r="F42" s="43"/>
      <c r="G42" s="43"/>
      <c r="H42" s="43"/>
      <c r="I42" s="43"/>
      <c r="N42" s="1">
        <v>630</v>
      </c>
      <c r="P42" s="26">
        <v>1</v>
      </c>
      <c r="Q42" s="27">
        <v>0.4375</v>
      </c>
      <c r="R42" s="41">
        <v>2</v>
      </c>
      <c r="S42" s="40" t="s">
        <v>5</v>
      </c>
      <c r="T42" s="39"/>
      <c r="U42" s="38"/>
      <c r="V42" s="92">
        <f t="shared" si="0"/>
        <v>4</v>
      </c>
      <c r="W42" s="28">
        <v>2</v>
      </c>
      <c r="X42" s="42">
        <v>0.4375</v>
      </c>
      <c r="Y42" s="41">
        <v>2</v>
      </c>
      <c r="Z42" s="40" t="s">
        <v>7</v>
      </c>
      <c r="AA42" s="39"/>
      <c r="AB42" s="38"/>
      <c r="AC42" s="95">
        <f t="shared" si="1"/>
        <v>4</v>
      </c>
    </row>
    <row r="43" spans="1:38" ht="15.75" customHeight="1">
      <c r="A43" s="43"/>
      <c r="B43" s="43"/>
      <c r="C43" s="43"/>
      <c r="D43" s="43"/>
      <c r="E43" s="43"/>
      <c r="F43" s="43"/>
      <c r="G43" s="43"/>
      <c r="H43" s="43"/>
      <c r="I43" s="43"/>
      <c r="N43" s="1">
        <v>660</v>
      </c>
      <c r="P43" s="26">
        <v>1</v>
      </c>
      <c r="Q43" s="27">
        <v>0.45833333333333298</v>
      </c>
      <c r="R43" s="41">
        <v>2</v>
      </c>
      <c r="S43" s="40" t="s">
        <v>5</v>
      </c>
      <c r="T43" s="39"/>
      <c r="U43" s="38"/>
      <c r="V43" s="92">
        <f t="shared" si="0"/>
        <v>4</v>
      </c>
      <c r="W43" s="28">
        <v>2</v>
      </c>
      <c r="X43" s="42">
        <v>0.45833333333333298</v>
      </c>
      <c r="Y43" s="41">
        <v>2</v>
      </c>
      <c r="Z43" s="40" t="s">
        <v>7</v>
      </c>
      <c r="AA43" s="39"/>
      <c r="AB43" s="38"/>
      <c r="AC43" s="95">
        <f t="shared" si="1"/>
        <v>4</v>
      </c>
    </row>
    <row r="44" spans="1:38" ht="15.75" customHeight="1">
      <c r="A44" s="43"/>
      <c r="B44" s="43"/>
      <c r="C44" s="43"/>
      <c r="D44" s="43"/>
      <c r="E44" s="43"/>
      <c r="F44" s="43"/>
      <c r="G44" s="43"/>
      <c r="H44" s="43"/>
      <c r="I44" s="43"/>
      <c r="N44" s="1">
        <v>690</v>
      </c>
      <c r="P44" s="26">
        <v>1</v>
      </c>
      <c r="Q44" s="27">
        <v>0.47916666666666702</v>
      </c>
      <c r="R44" s="41">
        <v>2</v>
      </c>
      <c r="S44" s="40" t="s">
        <v>5</v>
      </c>
      <c r="T44" s="39"/>
      <c r="U44" s="38"/>
      <c r="V44" s="92">
        <f t="shared" si="0"/>
        <v>4</v>
      </c>
      <c r="W44" s="28">
        <v>2</v>
      </c>
      <c r="X44" s="42">
        <v>0.47916666666666702</v>
      </c>
      <c r="Y44" s="41">
        <v>2</v>
      </c>
      <c r="Z44" s="40" t="s">
        <v>7</v>
      </c>
      <c r="AA44" s="39"/>
      <c r="AB44" s="38"/>
      <c r="AC44" s="95">
        <f t="shared" si="1"/>
        <v>3</v>
      </c>
    </row>
    <row r="45" spans="1:38" ht="15.75" customHeight="1">
      <c r="A45" s="43"/>
      <c r="B45" s="43"/>
      <c r="C45" s="43"/>
      <c r="D45" s="43"/>
      <c r="E45" s="43"/>
      <c r="F45" s="43"/>
      <c r="G45" s="43"/>
      <c r="H45" s="43"/>
      <c r="I45" s="43"/>
      <c r="N45" s="1">
        <v>720</v>
      </c>
      <c r="P45" s="26">
        <v>1</v>
      </c>
      <c r="Q45" s="27">
        <v>0.5</v>
      </c>
      <c r="R45" s="41">
        <v>2</v>
      </c>
      <c r="S45" s="40" t="s">
        <v>5</v>
      </c>
      <c r="T45" s="39"/>
      <c r="U45" s="38"/>
      <c r="V45" s="92">
        <f t="shared" si="0"/>
        <v>4</v>
      </c>
      <c r="W45" s="28">
        <v>2</v>
      </c>
      <c r="X45" s="42">
        <v>0.5</v>
      </c>
      <c r="Y45" s="41">
        <v>1</v>
      </c>
      <c r="Z45" s="40" t="s">
        <v>7</v>
      </c>
      <c r="AA45" s="39"/>
      <c r="AB45" s="38"/>
      <c r="AC45" s="95">
        <f t="shared" si="1"/>
        <v>3</v>
      </c>
    </row>
    <row r="46" spans="1:38" ht="15.75" customHeight="1">
      <c r="A46" s="43"/>
      <c r="B46" s="43"/>
      <c r="C46" s="43"/>
      <c r="D46" s="43"/>
      <c r="E46" s="43"/>
      <c r="F46" s="43"/>
      <c r="G46" s="43"/>
      <c r="H46" s="43"/>
      <c r="I46" s="43"/>
      <c r="N46" s="1">
        <v>750</v>
      </c>
      <c r="P46" s="26">
        <v>1</v>
      </c>
      <c r="Q46" s="27">
        <v>0.52083333333333337</v>
      </c>
      <c r="R46" s="41">
        <v>2</v>
      </c>
      <c r="S46" s="40" t="s">
        <v>5</v>
      </c>
      <c r="T46" s="39"/>
      <c r="U46" s="38"/>
      <c r="V46" s="92">
        <f t="shared" si="0"/>
        <v>4</v>
      </c>
      <c r="W46" s="28">
        <v>2</v>
      </c>
      <c r="X46" s="42">
        <v>0.52083333333333337</v>
      </c>
      <c r="Y46" s="41">
        <v>2</v>
      </c>
      <c r="Z46" s="40" t="s">
        <v>7</v>
      </c>
      <c r="AA46" s="39"/>
      <c r="AB46" s="38"/>
      <c r="AC46" s="95">
        <f t="shared" si="1"/>
        <v>4</v>
      </c>
    </row>
    <row r="47" spans="1:38" ht="15.75" customHeight="1">
      <c r="A47" s="43"/>
      <c r="B47" s="43"/>
      <c r="C47" s="43"/>
      <c r="D47" s="43"/>
      <c r="E47" s="43"/>
      <c r="F47" s="43"/>
      <c r="G47" s="43"/>
      <c r="H47" s="43"/>
      <c r="I47" s="43"/>
      <c r="N47" s="1">
        <v>780</v>
      </c>
      <c r="P47" s="26">
        <v>1</v>
      </c>
      <c r="Q47" s="27">
        <v>0.54166666666666663</v>
      </c>
      <c r="R47" s="41">
        <v>2</v>
      </c>
      <c r="S47" s="40" t="s">
        <v>5</v>
      </c>
      <c r="T47" s="39"/>
      <c r="U47" s="38"/>
      <c r="V47" s="92">
        <f t="shared" si="0"/>
        <v>4</v>
      </c>
      <c r="W47" s="28">
        <v>2</v>
      </c>
      <c r="X47" s="42">
        <v>0.54166666666666663</v>
      </c>
      <c r="Y47" s="41">
        <v>2</v>
      </c>
      <c r="Z47" s="40" t="s">
        <v>7</v>
      </c>
      <c r="AA47" s="39"/>
      <c r="AB47" s="38"/>
      <c r="AC47" s="95">
        <f t="shared" si="1"/>
        <v>4</v>
      </c>
    </row>
    <row r="48" spans="1:38" ht="15.75" customHeight="1">
      <c r="A48" s="43"/>
      <c r="B48" s="43"/>
      <c r="C48" s="43"/>
      <c r="D48" s="43"/>
      <c r="E48" s="43"/>
      <c r="F48" s="43"/>
      <c r="G48" s="43"/>
      <c r="H48" s="43"/>
      <c r="I48" s="43"/>
      <c r="N48" s="1">
        <v>810</v>
      </c>
      <c r="P48" s="26">
        <v>1</v>
      </c>
      <c r="Q48" s="27">
        <v>0.5625</v>
      </c>
      <c r="R48" s="41">
        <v>2</v>
      </c>
      <c r="S48" s="40" t="s">
        <v>5</v>
      </c>
      <c r="T48" s="39"/>
      <c r="U48" s="38"/>
      <c r="V48" s="92">
        <f t="shared" si="0"/>
        <v>4</v>
      </c>
      <c r="W48" s="28">
        <v>2</v>
      </c>
      <c r="X48" s="42">
        <v>0.5625</v>
      </c>
      <c r="Y48" s="41">
        <v>2</v>
      </c>
      <c r="Z48" s="40" t="s">
        <v>7</v>
      </c>
      <c r="AA48" s="39"/>
      <c r="AB48" s="38"/>
      <c r="AC48" s="95">
        <f t="shared" si="1"/>
        <v>3</v>
      </c>
    </row>
    <row r="49" spans="1:34" ht="15.75" customHeight="1">
      <c r="A49" s="43"/>
      <c r="B49" s="43"/>
      <c r="C49" s="43"/>
      <c r="D49" s="43"/>
      <c r="E49" s="43"/>
      <c r="F49" s="43"/>
      <c r="G49" s="43"/>
      <c r="H49" s="43"/>
      <c r="I49" s="43"/>
      <c r="N49" s="1">
        <v>840</v>
      </c>
      <c r="P49" s="26">
        <v>1</v>
      </c>
      <c r="Q49" s="27">
        <v>0.58333333333333337</v>
      </c>
      <c r="R49" s="41">
        <v>2</v>
      </c>
      <c r="S49" s="40" t="s">
        <v>5</v>
      </c>
      <c r="T49" s="39"/>
      <c r="U49" s="38"/>
      <c r="V49" s="92">
        <f t="shared" si="0"/>
        <v>4</v>
      </c>
      <c r="W49" s="28">
        <v>2</v>
      </c>
      <c r="X49" s="42">
        <v>0.58333333333333337</v>
      </c>
      <c r="Y49" s="41">
        <v>1</v>
      </c>
      <c r="Z49" s="40" t="s">
        <v>7</v>
      </c>
      <c r="AA49" s="39"/>
      <c r="AB49" s="38"/>
      <c r="AC49" s="95">
        <f t="shared" si="1"/>
        <v>3</v>
      </c>
      <c r="AH49" s="1"/>
    </row>
    <row r="50" spans="1:34" ht="15.75" customHeight="1">
      <c r="A50" s="43"/>
      <c r="B50" s="43"/>
      <c r="C50" s="43"/>
      <c r="D50" s="43"/>
      <c r="E50" s="43"/>
      <c r="F50" s="43"/>
      <c r="G50" s="43"/>
      <c r="H50" s="43"/>
      <c r="I50" s="43"/>
      <c r="N50" s="1">
        <v>870</v>
      </c>
      <c r="P50" s="26">
        <v>1</v>
      </c>
      <c r="Q50" s="27">
        <v>0.60416666666666663</v>
      </c>
      <c r="R50" s="41">
        <v>2</v>
      </c>
      <c r="S50" s="40" t="s">
        <v>5</v>
      </c>
      <c r="T50" s="39"/>
      <c r="U50" s="38"/>
      <c r="V50" s="92">
        <f t="shared" si="0"/>
        <v>4</v>
      </c>
      <c r="W50" s="28">
        <v>2</v>
      </c>
      <c r="X50" s="42">
        <v>0.60416666666666663</v>
      </c>
      <c r="Y50" s="41">
        <v>2</v>
      </c>
      <c r="Z50" s="40" t="s">
        <v>7</v>
      </c>
      <c r="AA50" s="39"/>
      <c r="AB50" s="38"/>
      <c r="AC50" s="95">
        <f t="shared" si="1"/>
        <v>4</v>
      </c>
      <c r="AH50" s="1"/>
    </row>
    <row r="51" spans="1:34" ht="15.75" customHeight="1">
      <c r="A51" s="43"/>
      <c r="B51" s="43"/>
      <c r="C51" s="43"/>
      <c r="D51" s="43"/>
      <c r="E51" s="43"/>
      <c r="F51" s="43"/>
      <c r="G51" s="43"/>
      <c r="H51" s="43"/>
      <c r="I51" s="43"/>
      <c r="N51" s="1">
        <v>900</v>
      </c>
      <c r="P51" s="26">
        <v>1</v>
      </c>
      <c r="Q51" s="27">
        <v>0.625</v>
      </c>
      <c r="R51" s="41">
        <v>2</v>
      </c>
      <c r="S51" s="40" t="s">
        <v>5</v>
      </c>
      <c r="T51" s="39"/>
      <c r="U51" s="38"/>
      <c r="V51" s="92">
        <f t="shared" si="0"/>
        <v>4</v>
      </c>
      <c r="W51" s="28">
        <v>2</v>
      </c>
      <c r="X51" s="42">
        <v>0.625</v>
      </c>
      <c r="Y51" s="41">
        <v>2</v>
      </c>
      <c r="Z51" s="40" t="s">
        <v>7</v>
      </c>
      <c r="AA51" s="39"/>
      <c r="AB51" s="38"/>
      <c r="AC51" s="95">
        <f t="shared" si="1"/>
        <v>4</v>
      </c>
      <c r="AH51" s="1"/>
    </row>
    <row r="52" spans="1:34" ht="15.75" customHeight="1">
      <c r="A52" s="43"/>
      <c r="B52" s="43"/>
      <c r="C52" s="43"/>
      <c r="D52" s="43"/>
      <c r="E52" s="43"/>
      <c r="F52" s="43"/>
      <c r="G52" s="43"/>
      <c r="H52" s="43"/>
      <c r="I52" s="43"/>
      <c r="N52" s="1">
        <v>930</v>
      </c>
      <c r="P52" s="26">
        <v>1</v>
      </c>
      <c r="Q52" s="27">
        <v>0.64583333333333337</v>
      </c>
      <c r="R52" s="41">
        <v>2</v>
      </c>
      <c r="S52" s="40" t="s">
        <v>5</v>
      </c>
      <c r="T52" s="39"/>
      <c r="U52" s="38"/>
      <c r="V52" s="92">
        <f t="shared" si="0"/>
        <v>4</v>
      </c>
      <c r="W52" s="28">
        <v>2</v>
      </c>
      <c r="X52" s="42">
        <v>0.64583333333333337</v>
      </c>
      <c r="Y52" s="41">
        <v>2</v>
      </c>
      <c r="Z52" s="40" t="s">
        <v>7</v>
      </c>
      <c r="AA52" s="39"/>
      <c r="AB52" s="38"/>
      <c r="AC52" s="95">
        <f t="shared" si="1"/>
        <v>4</v>
      </c>
      <c r="AH52" s="1"/>
    </row>
    <row r="53" spans="1:34" ht="15.75" customHeight="1">
      <c r="A53" s="43"/>
      <c r="B53" s="43"/>
      <c r="C53" s="43"/>
      <c r="D53" s="43"/>
      <c r="E53" s="43"/>
      <c r="F53" s="43"/>
      <c r="G53" s="43"/>
      <c r="H53" s="43"/>
      <c r="I53" s="43"/>
      <c r="N53" s="1">
        <v>960</v>
      </c>
      <c r="P53" s="26">
        <v>1</v>
      </c>
      <c r="Q53" s="27">
        <v>0.66666666666666663</v>
      </c>
      <c r="R53" s="41">
        <v>2</v>
      </c>
      <c r="S53" s="40" t="s">
        <v>5</v>
      </c>
      <c r="T53" s="39"/>
      <c r="U53" s="38"/>
      <c r="V53" s="92">
        <f t="shared" si="0"/>
        <v>4</v>
      </c>
      <c r="W53" s="28">
        <v>2</v>
      </c>
      <c r="X53" s="42">
        <v>0.66666666666666663</v>
      </c>
      <c r="Y53" s="41">
        <v>2</v>
      </c>
      <c r="Z53" s="40" t="s">
        <v>5</v>
      </c>
      <c r="AA53" s="39"/>
      <c r="AB53" s="38"/>
      <c r="AC53" s="95">
        <f t="shared" si="1"/>
        <v>4</v>
      </c>
      <c r="AH53" s="1"/>
    </row>
    <row r="54" spans="1:34" ht="15.75" customHeight="1">
      <c r="A54" s="43"/>
      <c r="B54" s="43"/>
      <c r="C54" s="43"/>
      <c r="D54" s="43"/>
      <c r="E54" s="43"/>
      <c r="F54" s="43"/>
      <c r="G54" s="43"/>
      <c r="H54" s="43"/>
      <c r="I54" s="43"/>
      <c r="N54" s="1">
        <v>990</v>
      </c>
      <c r="P54" s="26">
        <v>1</v>
      </c>
      <c r="Q54" s="27">
        <v>0.6875</v>
      </c>
      <c r="R54" s="41">
        <v>2</v>
      </c>
      <c r="S54" s="40" t="s">
        <v>5</v>
      </c>
      <c r="T54" s="39"/>
      <c r="U54" s="38"/>
      <c r="V54" s="92">
        <f t="shared" si="0"/>
        <v>4</v>
      </c>
      <c r="W54" s="28">
        <v>2</v>
      </c>
      <c r="X54" s="42">
        <v>0.6875</v>
      </c>
      <c r="Y54" s="41">
        <v>2</v>
      </c>
      <c r="Z54" s="40" t="s">
        <v>5</v>
      </c>
      <c r="AA54" s="39"/>
      <c r="AB54" s="38"/>
      <c r="AC54" s="95">
        <f t="shared" si="1"/>
        <v>4</v>
      </c>
      <c r="AH54" s="1"/>
    </row>
    <row r="55" spans="1:34" ht="15.75" customHeight="1">
      <c r="A55" s="43"/>
      <c r="B55" s="43"/>
      <c r="C55" s="43"/>
      <c r="D55" s="43"/>
      <c r="E55" s="43"/>
      <c r="F55" s="43"/>
      <c r="G55" s="43"/>
      <c r="H55" s="43"/>
      <c r="I55" s="43"/>
      <c r="N55" s="1">
        <v>1020</v>
      </c>
      <c r="P55" s="26">
        <v>1</v>
      </c>
      <c r="Q55" s="27">
        <v>0.70833333333333337</v>
      </c>
      <c r="R55" s="41">
        <v>2</v>
      </c>
      <c r="S55" s="40" t="s">
        <v>5</v>
      </c>
      <c r="T55" s="39"/>
      <c r="U55" s="38"/>
      <c r="V55" s="92">
        <f t="shared" si="0"/>
        <v>4</v>
      </c>
      <c r="W55" s="28">
        <v>2</v>
      </c>
      <c r="X55" s="42">
        <v>0.70833333333333337</v>
      </c>
      <c r="Y55" s="41">
        <v>2</v>
      </c>
      <c r="Z55" s="40" t="s">
        <v>5</v>
      </c>
      <c r="AA55" s="39"/>
      <c r="AB55" s="38"/>
      <c r="AC55" s="95">
        <f t="shared" si="1"/>
        <v>4</v>
      </c>
      <c r="AH55" s="1"/>
    </row>
    <row r="56" spans="1:34" ht="15.75" customHeight="1">
      <c r="A56" s="43"/>
      <c r="B56" s="43"/>
      <c r="C56" s="43"/>
      <c r="D56" s="43"/>
      <c r="E56" s="43"/>
      <c r="F56" s="43"/>
      <c r="G56" s="43"/>
      <c r="H56" s="43"/>
      <c r="I56" s="43"/>
      <c r="N56" s="1">
        <v>1050</v>
      </c>
      <c r="P56" s="26">
        <v>1</v>
      </c>
      <c r="Q56" s="27">
        <v>0.72916666666666663</v>
      </c>
      <c r="R56" s="41">
        <v>2</v>
      </c>
      <c r="S56" s="40" t="s">
        <v>5</v>
      </c>
      <c r="T56" s="39"/>
      <c r="U56" s="38"/>
      <c r="V56" s="92">
        <f t="shared" si="0"/>
        <v>5</v>
      </c>
      <c r="W56" s="28">
        <v>2</v>
      </c>
      <c r="X56" s="42">
        <v>0.72916666666666663</v>
      </c>
      <c r="Y56" s="41">
        <v>2</v>
      </c>
      <c r="Z56" s="40" t="s">
        <v>5</v>
      </c>
      <c r="AA56" s="39"/>
      <c r="AB56" s="38"/>
      <c r="AC56" s="95">
        <f t="shared" si="1"/>
        <v>4</v>
      </c>
      <c r="AH56" s="1"/>
    </row>
    <row r="57" spans="1:34" ht="15.75" customHeight="1">
      <c r="A57" s="43"/>
      <c r="B57" s="43"/>
      <c r="C57" s="43"/>
      <c r="D57" s="43"/>
      <c r="E57" s="43"/>
      <c r="F57" s="43"/>
      <c r="G57" s="43"/>
      <c r="H57" s="43"/>
      <c r="I57" s="43"/>
      <c r="N57" s="1">
        <v>1080</v>
      </c>
      <c r="P57" s="26">
        <v>1</v>
      </c>
      <c r="Q57" s="27">
        <v>0.75</v>
      </c>
      <c r="R57" s="41">
        <v>3</v>
      </c>
      <c r="S57" s="40" t="s">
        <v>43</v>
      </c>
      <c r="T57" s="39"/>
      <c r="U57" s="38"/>
      <c r="V57" s="92">
        <f t="shared" si="0"/>
        <v>5</v>
      </c>
      <c r="W57" s="28">
        <v>2</v>
      </c>
      <c r="X57" s="42">
        <v>0.75</v>
      </c>
      <c r="Y57" s="41">
        <v>2</v>
      </c>
      <c r="Z57" s="40" t="s">
        <v>5</v>
      </c>
      <c r="AA57" s="39"/>
      <c r="AB57" s="38"/>
      <c r="AC57" s="95">
        <f t="shared" si="1"/>
        <v>4</v>
      </c>
      <c r="AH57" s="1"/>
    </row>
    <row r="58" spans="1:34" ht="15.75" customHeight="1">
      <c r="A58" s="43"/>
      <c r="B58" s="43"/>
      <c r="C58" s="43"/>
      <c r="D58" s="43"/>
      <c r="E58" s="43"/>
      <c r="F58" s="43"/>
      <c r="G58" s="43"/>
      <c r="H58" s="43"/>
      <c r="I58" s="43"/>
      <c r="N58" s="1">
        <v>1110</v>
      </c>
      <c r="P58" s="26">
        <v>1</v>
      </c>
      <c r="Q58" s="27">
        <v>0.77083333333333337</v>
      </c>
      <c r="R58" s="41">
        <v>2</v>
      </c>
      <c r="S58" s="40" t="s">
        <v>43</v>
      </c>
      <c r="T58" s="39"/>
      <c r="U58" s="38"/>
      <c r="V58" s="92">
        <f t="shared" si="0"/>
        <v>5</v>
      </c>
      <c r="W58" s="28">
        <v>2</v>
      </c>
      <c r="X58" s="42">
        <v>0.77083333333333337</v>
      </c>
      <c r="Y58" s="41">
        <v>2</v>
      </c>
      <c r="Z58" s="40" t="s">
        <v>5</v>
      </c>
      <c r="AA58" s="39"/>
      <c r="AB58" s="38"/>
      <c r="AC58" s="95">
        <f t="shared" si="1"/>
        <v>4</v>
      </c>
      <c r="AH58" s="1"/>
    </row>
    <row r="59" spans="1:34" ht="15.75" customHeight="1">
      <c r="A59" s="43"/>
      <c r="B59" s="43"/>
      <c r="C59" s="43"/>
      <c r="D59" s="43"/>
      <c r="E59" s="43"/>
      <c r="F59" s="43"/>
      <c r="G59" s="43"/>
      <c r="H59" s="43"/>
      <c r="I59" s="43"/>
      <c r="N59" s="1">
        <v>1140</v>
      </c>
      <c r="P59" s="26">
        <v>1</v>
      </c>
      <c r="Q59" s="27">
        <v>0.79166666666666663</v>
      </c>
      <c r="R59" s="41">
        <v>3</v>
      </c>
      <c r="S59" s="40" t="s">
        <v>43</v>
      </c>
      <c r="T59" s="39"/>
      <c r="U59" s="38"/>
      <c r="V59" s="92">
        <f t="shared" si="0"/>
        <v>5</v>
      </c>
      <c r="W59" s="28">
        <v>2</v>
      </c>
      <c r="X59" s="42">
        <v>0.79166666666666663</v>
      </c>
      <c r="Y59" s="41">
        <v>2</v>
      </c>
      <c r="Z59" s="40" t="s">
        <v>5</v>
      </c>
      <c r="AA59" s="39"/>
      <c r="AB59" s="38"/>
      <c r="AC59" s="95">
        <f t="shared" si="1"/>
        <v>4</v>
      </c>
      <c r="AH59" s="1"/>
    </row>
    <row r="60" spans="1:34" ht="15.75" customHeight="1">
      <c r="A60" s="43"/>
      <c r="B60" s="43"/>
      <c r="C60" s="43"/>
      <c r="D60" s="43"/>
      <c r="E60" s="44"/>
      <c r="F60" s="44"/>
      <c r="G60" s="44"/>
      <c r="H60" s="44"/>
      <c r="I60" s="44"/>
      <c r="N60" s="1">
        <v>1170</v>
      </c>
      <c r="P60" s="26">
        <v>1</v>
      </c>
      <c r="Q60" s="27">
        <v>0.8125</v>
      </c>
      <c r="R60" s="41">
        <v>2</v>
      </c>
      <c r="S60" s="40" t="s">
        <v>43</v>
      </c>
      <c r="T60" s="39"/>
      <c r="U60" s="38"/>
      <c r="V60" s="92">
        <f t="shared" si="0"/>
        <v>5</v>
      </c>
      <c r="W60" s="28">
        <v>2</v>
      </c>
      <c r="X60" s="42">
        <v>0.8125</v>
      </c>
      <c r="Y60" s="41">
        <v>2</v>
      </c>
      <c r="Z60" s="40" t="s">
        <v>5</v>
      </c>
      <c r="AA60" s="39"/>
      <c r="AB60" s="38"/>
      <c r="AC60" s="95">
        <f t="shared" si="1"/>
        <v>4</v>
      </c>
      <c r="AH60" s="1"/>
    </row>
    <row r="61" spans="1:34" ht="15.75" customHeight="1">
      <c r="A61" s="43"/>
      <c r="B61" s="43"/>
      <c r="C61" s="43"/>
      <c r="D61" s="43"/>
      <c r="E61" s="43"/>
      <c r="F61" s="43"/>
      <c r="G61" s="43"/>
      <c r="H61" s="43"/>
      <c r="I61" s="43"/>
      <c r="N61" s="1">
        <v>1200</v>
      </c>
      <c r="P61" s="26">
        <v>1</v>
      </c>
      <c r="Q61" s="27">
        <v>0.83333333333333337</v>
      </c>
      <c r="R61" s="41">
        <v>3</v>
      </c>
      <c r="S61" s="40" t="s">
        <v>43</v>
      </c>
      <c r="T61" s="39"/>
      <c r="U61" s="38"/>
      <c r="V61" s="92">
        <f t="shared" si="0"/>
        <v>5</v>
      </c>
      <c r="W61" s="28">
        <v>2</v>
      </c>
      <c r="X61" s="42">
        <v>0.83333333333333337</v>
      </c>
      <c r="Y61" s="41">
        <v>2</v>
      </c>
      <c r="Z61" s="40" t="s">
        <v>4</v>
      </c>
      <c r="AA61" s="39"/>
      <c r="AB61" s="38"/>
      <c r="AC61" s="95">
        <f t="shared" si="1"/>
        <v>3</v>
      </c>
      <c r="AH61" s="1"/>
    </row>
    <row r="62" spans="1:34" ht="15.75" customHeight="1">
      <c r="A62" s="43"/>
      <c r="B62" s="43"/>
      <c r="C62" s="43"/>
      <c r="D62" s="45"/>
      <c r="E62" s="45"/>
      <c r="F62" s="45"/>
      <c r="G62" s="45"/>
      <c r="H62" s="45"/>
      <c r="I62" s="45"/>
      <c r="N62" s="1">
        <v>1230</v>
      </c>
      <c r="P62" s="26">
        <v>1</v>
      </c>
      <c r="Q62" s="27">
        <v>0.85416666666666663</v>
      </c>
      <c r="R62" s="41">
        <v>2</v>
      </c>
      <c r="S62" s="40" t="s">
        <v>43</v>
      </c>
      <c r="T62" s="39"/>
      <c r="U62" s="38"/>
      <c r="V62" s="92">
        <f t="shared" si="0"/>
        <v>5</v>
      </c>
      <c r="W62" s="28">
        <v>2</v>
      </c>
      <c r="X62" s="42">
        <v>0.85416666666666663</v>
      </c>
      <c r="Y62" s="41">
        <v>1</v>
      </c>
      <c r="Z62" s="40" t="s">
        <v>4</v>
      </c>
      <c r="AA62" s="39"/>
      <c r="AB62" s="38"/>
      <c r="AC62" s="95">
        <f t="shared" si="1"/>
        <v>3</v>
      </c>
      <c r="AH62" s="1"/>
    </row>
    <row r="63" spans="1:34" ht="15.75" customHeight="1">
      <c r="A63" s="43"/>
      <c r="B63" s="43"/>
      <c r="C63" s="43"/>
      <c r="D63" s="44"/>
      <c r="E63" s="44"/>
      <c r="G63" s="44"/>
      <c r="H63" s="44"/>
      <c r="I63" s="44"/>
      <c r="N63" s="1">
        <v>1260</v>
      </c>
      <c r="P63" s="26">
        <v>1</v>
      </c>
      <c r="Q63" s="27">
        <v>0.875</v>
      </c>
      <c r="R63" s="41">
        <v>3</v>
      </c>
      <c r="S63" s="40" t="s">
        <v>43</v>
      </c>
      <c r="T63" s="39"/>
      <c r="U63" s="38"/>
      <c r="V63" s="92">
        <f t="shared" si="0"/>
        <v>5</v>
      </c>
      <c r="W63" s="28">
        <v>2</v>
      </c>
      <c r="X63" s="42">
        <v>0.875</v>
      </c>
      <c r="Y63" s="41">
        <v>2</v>
      </c>
      <c r="Z63" s="40" t="s">
        <v>4</v>
      </c>
      <c r="AA63" s="39"/>
      <c r="AB63" s="38"/>
      <c r="AC63" s="95">
        <f t="shared" si="1"/>
        <v>3</v>
      </c>
      <c r="AH63" s="1"/>
    </row>
    <row r="64" spans="1:34" ht="15.75" customHeight="1">
      <c r="A64" s="43"/>
      <c r="B64" s="43"/>
      <c r="C64" s="43"/>
      <c r="D64" s="44"/>
      <c r="E64" s="44"/>
      <c r="F64" s="44"/>
      <c r="G64" s="44"/>
      <c r="H64" s="44"/>
      <c r="I64" s="44"/>
      <c r="N64" s="1">
        <v>1290</v>
      </c>
      <c r="P64" s="26">
        <v>1</v>
      </c>
      <c r="Q64" s="27">
        <v>0.89583333333333304</v>
      </c>
      <c r="R64" s="41">
        <v>2</v>
      </c>
      <c r="S64" s="40" t="s">
        <v>43</v>
      </c>
      <c r="T64" s="39"/>
      <c r="U64" s="38"/>
      <c r="V64" s="92">
        <f t="shared" si="0"/>
        <v>5</v>
      </c>
      <c r="W64" s="28">
        <v>2</v>
      </c>
      <c r="X64" s="42">
        <v>0.89583333333333304</v>
      </c>
      <c r="Y64" s="41">
        <v>1</v>
      </c>
      <c r="Z64" s="40" t="s">
        <v>4</v>
      </c>
      <c r="AA64" s="39"/>
      <c r="AB64" s="38"/>
      <c r="AC64" s="95">
        <f t="shared" si="1"/>
        <v>3</v>
      </c>
      <c r="AH64" s="1"/>
    </row>
    <row r="65" spans="1:34" ht="15.75" customHeight="1">
      <c r="A65" s="43"/>
      <c r="B65" s="43"/>
      <c r="C65" s="43"/>
      <c r="D65" s="43"/>
      <c r="E65" s="43"/>
      <c r="F65" s="43"/>
      <c r="G65" s="43"/>
      <c r="H65" s="43"/>
      <c r="I65" s="43"/>
      <c r="N65" s="1">
        <v>1320</v>
      </c>
      <c r="P65" s="26">
        <v>1</v>
      </c>
      <c r="Q65" s="27">
        <v>0.91666666666666663</v>
      </c>
      <c r="R65" s="41">
        <v>3</v>
      </c>
      <c r="S65" s="40" t="s">
        <v>43</v>
      </c>
      <c r="T65" s="39"/>
      <c r="U65" s="38"/>
      <c r="V65" s="92">
        <f t="shared" si="0"/>
        <v>5</v>
      </c>
      <c r="W65" s="28">
        <v>2</v>
      </c>
      <c r="X65" s="42">
        <v>0.91666666666666663</v>
      </c>
      <c r="Y65" s="41">
        <v>2</v>
      </c>
      <c r="Z65" s="40" t="s">
        <v>4</v>
      </c>
      <c r="AA65" s="39"/>
      <c r="AB65" s="38"/>
      <c r="AC65" s="95">
        <f t="shared" si="1"/>
        <v>3</v>
      </c>
      <c r="AH65" s="1"/>
    </row>
    <row r="66" spans="1:34" ht="15.75" customHeight="1">
      <c r="A66" s="43"/>
      <c r="B66" s="43"/>
      <c r="C66" s="43"/>
      <c r="D66" s="43"/>
      <c r="E66" s="43"/>
      <c r="F66" s="43"/>
      <c r="G66" s="43"/>
      <c r="H66" s="43"/>
      <c r="I66" s="43"/>
      <c r="N66" s="1">
        <v>1350</v>
      </c>
      <c r="P66" s="26">
        <v>1</v>
      </c>
      <c r="Q66" s="27">
        <v>0.9375</v>
      </c>
      <c r="R66" s="41">
        <v>2</v>
      </c>
      <c r="S66" s="40" t="s">
        <v>43</v>
      </c>
      <c r="T66" s="39"/>
      <c r="U66" s="38"/>
      <c r="V66" s="92">
        <f t="shared" si="0"/>
        <v>2</v>
      </c>
      <c r="W66" s="28">
        <v>2</v>
      </c>
      <c r="X66" s="42">
        <v>0.9375</v>
      </c>
      <c r="Y66" s="41">
        <v>1</v>
      </c>
      <c r="Z66" s="40" t="s">
        <v>4</v>
      </c>
      <c r="AA66" s="39"/>
      <c r="AB66" s="38"/>
      <c r="AC66" s="95">
        <f t="shared" si="1"/>
        <v>1</v>
      </c>
      <c r="AH66" s="1"/>
    </row>
    <row r="67" spans="1:34" ht="15.75" customHeight="1">
      <c r="A67" s="43"/>
      <c r="B67" s="43"/>
      <c r="C67" s="43"/>
      <c r="D67" s="43"/>
      <c r="E67" s="43"/>
      <c r="F67" s="43"/>
      <c r="G67" s="43"/>
      <c r="H67" s="43"/>
      <c r="I67" s="43"/>
      <c r="N67" s="1">
        <v>1380</v>
      </c>
      <c r="P67" s="26">
        <v>1</v>
      </c>
      <c r="Q67" s="27">
        <v>0.95833333333333337</v>
      </c>
      <c r="R67" s="41">
        <v>0</v>
      </c>
      <c r="S67" s="40" t="s">
        <v>3</v>
      </c>
      <c r="T67" s="39"/>
      <c r="U67" s="38"/>
      <c r="V67" s="92">
        <f t="shared" si="0"/>
        <v>0</v>
      </c>
      <c r="W67" s="28">
        <v>2</v>
      </c>
      <c r="X67" s="42">
        <v>0.95833333333333337</v>
      </c>
      <c r="Y67" s="41">
        <v>0</v>
      </c>
      <c r="Z67" s="40" t="s">
        <v>3</v>
      </c>
      <c r="AA67" s="39"/>
      <c r="AB67" s="38"/>
      <c r="AC67" s="95">
        <f t="shared" si="1"/>
        <v>0</v>
      </c>
      <c r="AH67" s="1"/>
    </row>
    <row r="68" spans="1:34" ht="15.75" customHeight="1">
      <c r="A68" s="43"/>
      <c r="B68" s="43"/>
      <c r="C68" s="43"/>
      <c r="D68" s="43"/>
      <c r="E68" s="43"/>
      <c r="F68" s="43"/>
      <c r="G68" s="43"/>
      <c r="H68" s="43"/>
      <c r="I68" s="43"/>
      <c r="N68" s="1">
        <v>1410</v>
      </c>
      <c r="P68" s="26">
        <v>1</v>
      </c>
      <c r="Q68" s="27">
        <v>0.97916666666666663</v>
      </c>
      <c r="R68" s="41">
        <v>0</v>
      </c>
      <c r="S68" s="40" t="s">
        <v>3</v>
      </c>
      <c r="T68" s="39"/>
      <c r="U68" s="38"/>
      <c r="V68" s="92">
        <f t="shared" si="0"/>
        <v>0</v>
      </c>
      <c r="W68" s="28">
        <v>2</v>
      </c>
      <c r="X68" s="42">
        <v>0.97916666666666663</v>
      </c>
      <c r="Y68" s="41">
        <v>0</v>
      </c>
      <c r="Z68" s="40" t="s">
        <v>3</v>
      </c>
      <c r="AA68" s="39"/>
      <c r="AB68" s="38"/>
      <c r="AC68" s="95">
        <f t="shared" si="1"/>
        <v>0</v>
      </c>
      <c r="AH68" s="1"/>
    </row>
    <row r="69" spans="1:34" ht="15.75" customHeight="1">
      <c r="A69" s="43"/>
      <c r="B69" s="43"/>
      <c r="C69" s="43"/>
      <c r="D69" s="43"/>
      <c r="E69" s="43"/>
      <c r="F69" s="43"/>
      <c r="G69" s="43"/>
      <c r="H69" s="43"/>
      <c r="I69" s="43"/>
      <c r="N69" s="1">
        <v>0</v>
      </c>
      <c r="P69" s="26">
        <v>1</v>
      </c>
      <c r="Q69" s="27">
        <v>0</v>
      </c>
      <c r="R69" s="41">
        <v>0</v>
      </c>
      <c r="S69" s="40" t="s">
        <v>3</v>
      </c>
      <c r="T69" s="39"/>
      <c r="U69" s="38"/>
      <c r="V69" s="92">
        <f t="shared" si="0"/>
        <v>0</v>
      </c>
      <c r="W69" s="28">
        <v>2</v>
      </c>
      <c r="X69" s="42">
        <v>0</v>
      </c>
      <c r="Y69" s="41">
        <v>0</v>
      </c>
      <c r="Z69" s="40" t="s">
        <v>3</v>
      </c>
      <c r="AA69" s="39"/>
      <c r="AB69" s="38"/>
      <c r="AC69" s="95">
        <f t="shared" si="1"/>
        <v>0</v>
      </c>
      <c r="AH69" s="1"/>
    </row>
    <row r="70" spans="1:34" ht="15.75" customHeight="1">
      <c r="D70" s="4"/>
      <c r="E70" s="4"/>
      <c r="F70" s="4"/>
      <c r="G70" s="4"/>
      <c r="H70" s="4"/>
      <c r="I70" s="4"/>
      <c r="N70" s="1">
        <v>30</v>
      </c>
      <c r="P70" s="26">
        <v>1</v>
      </c>
      <c r="Q70" s="27">
        <v>2.0833333333333332E-2</v>
      </c>
      <c r="R70" s="41">
        <v>0</v>
      </c>
      <c r="S70" s="40" t="s">
        <v>3</v>
      </c>
      <c r="T70" s="39"/>
      <c r="U70" s="38"/>
      <c r="V70" s="92">
        <f t="shared" si="0"/>
        <v>0</v>
      </c>
      <c r="W70" s="28">
        <v>2</v>
      </c>
      <c r="X70" s="42">
        <v>2.0833333333333332E-2</v>
      </c>
      <c r="Y70" s="41">
        <v>0</v>
      </c>
      <c r="Z70" s="40" t="s">
        <v>3</v>
      </c>
      <c r="AA70" s="39"/>
      <c r="AB70" s="38"/>
      <c r="AC70" s="95">
        <f t="shared" si="1"/>
        <v>0</v>
      </c>
      <c r="AH70" s="1"/>
    </row>
    <row r="71" spans="1:34" ht="15.75" customHeight="1">
      <c r="D71" s="4"/>
      <c r="E71" s="4"/>
      <c r="F71" s="4"/>
      <c r="G71" s="4"/>
      <c r="H71" s="4"/>
      <c r="I71" s="4"/>
      <c r="N71" s="1">
        <v>60</v>
      </c>
      <c r="P71" s="26">
        <v>1</v>
      </c>
      <c r="Q71" s="27">
        <v>4.1666666666666699E-2</v>
      </c>
      <c r="R71" s="41">
        <v>0</v>
      </c>
      <c r="S71" s="40" t="s">
        <v>3</v>
      </c>
      <c r="T71" s="39"/>
      <c r="U71" s="38"/>
      <c r="V71" s="92">
        <f t="shared" si="0"/>
        <v>0</v>
      </c>
      <c r="W71" s="28">
        <v>2</v>
      </c>
      <c r="X71" s="42">
        <v>4.1666666666666699E-2</v>
      </c>
      <c r="Y71" s="41">
        <v>0</v>
      </c>
      <c r="Z71" s="40" t="s">
        <v>3</v>
      </c>
      <c r="AA71" s="39"/>
      <c r="AB71" s="38"/>
      <c r="AC71" s="95">
        <f t="shared" si="1"/>
        <v>0</v>
      </c>
      <c r="AH71" s="1"/>
    </row>
    <row r="72" spans="1:34" ht="15.75" customHeight="1">
      <c r="N72" s="1">
        <v>90</v>
      </c>
      <c r="P72" s="26">
        <v>1</v>
      </c>
      <c r="Q72" s="27">
        <v>6.25E-2</v>
      </c>
      <c r="R72" s="41">
        <v>0</v>
      </c>
      <c r="S72" s="40" t="s">
        <v>3</v>
      </c>
      <c r="T72" s="39"/>
      <c r="U72" s="38"/>
      <c r="V72" s="92">
        <f t="shared" si="0"/>
        <v>0</v>
      </c>
      <c r="W72" s="28">
        <v>2</v>
      </c>
      <c r="X72" s="42">
        <v>6.25E-2</v>
      </c>
      <c r="Y72" s="41">
        <v>0</v>
      </c>
      <c r="Z72" s="40" t="s">
        <v>3</v>
      </c>
      <c r="AA72" s="39"/>
      <c r="AB72" s="38"/>
      <c r="AC72" s="95">
        <f t="shared" si="1"/>
        <v>0</v>
      </c>
      <c r="AH72" s="1"/>
    </row>
    <row r="73" spans="1:34" ht="15.75" customHeight="1">
      <c r="N73" s="1">
        <v>120</v>
      </c>
      <c r="P73" s="26">
        <v>1</v>
      </c>
      <c r="Q73" s="27">
        <v>8.3333333333333301E-2</v>
      </c>
      <c r="R73" s="41">
        <v>0</v>
      </c>
      <c r="S73" s="40" t="s">
        <v>3</v>
      </c>
      <c r="T73" s="39"/>
      <c r="U73" s="38"/>
      <c r="V73" s="92">
        <f t="shared" si="0"/>
        <v>0</v>
      </c>
      <c r="W73" s="28">
        <v>2</v>
      </c>
      <c r="X73" s="27">
        <v>8.3333333333333301E-2</v>
      </c>
      <c r="Y73" s="41">
        <v>0</v>
      </c>
      <c r="Z73" s="40" t="s">
        <v>3</v>
      </c>
      <c r="AA73" s="39"/>
      <c r="AB73" s="38"/>
      <c r="AC73" s="95">
        <f t="shared" si="1"/>
        <v>0</v>
      </c>
      <c r="AH73" s="1"/>
    </row>
    <row r="74" spans="1:34" ht="15.75" customHeight="1">
      <c r="N74" s="1">
        <v>150</v>
      </c>
      <c r="P74" s="26">
        <v>1</v>
      </c>
      <c r="Q74" s="27">
        <v>0.104166666666667</v>
      </c>
      <c r="R74" s="41">
        <v>0</v>
      </c>
      <c r="S74" s="40" t="s">
        <v>3</v>
      </c>
      <c r="T74" s="39"/>
      <c r="U74" s="38"/>
      <c r="V74" s="92"/>
      <c r="W74" s="28">
        <v>2</v>
      </c>
      <c r="X74" s="27">
        <v>0.104166666666667</v>
      </c>
      <c r="Y74" s="41">
        <v>0</v>
      </c>
      <c r="Z74" s="40" t="s">
        <v>3</v>
      </c>
      <c r="AA74" s="39"/>
      <c r="AB74" s="38"/>
      <c r="AC74" s="95"/>
      <c r="AH74" s="1"/>
    </row>
    <row r="75" spans="1:34" ht="15.75" customHeight="1">
      <c r="P75" s="109" t="s">
        <v>2</v>
      </c>
      <c r="Q75" s="110"/>
      <c r="R75" s="22">
        <f>SUM(R27:R74)</f>
        <v>75</v>
      </c>
      <c r="S75" s="21"/>
      <c r="T75" s="20"/>
      <c r="U75" s="19"/>
      <c r="V75" s="92"/>
      <c r="W75" s="109" t="s">
        <v>2</v>
      </c>
      <c r="X75" s="110"/>
      <c r="Y75" s="22">
        <f>SUM(Y27:Y74)</f>
        <v>61</v>
      </c>
      <c r="Z75" s="21"/>
      <c r="AA75" s="20"/>
      <c r="AB75" s="19"/>
      <c r="AC75" s="95"/>
      <c r="AH75" s="1"/>
    </row>
    <row r="76" spans="1:34" ht="15.75" customHeight="1">
      <c r="P76" s="34"/>
      <c r="Q76" s="37"/>
      <c r="R76" s="34"/>
      <c r="S76" s="33"/>
      <c r="T76" s="34"/>
      <c r="U76" s="33"/>
      <c r="V76" s="93"/>
      <c r="W76" s="36"/>
      <c r="X76" s="35"/>
      <c r="Y76" s="34"/>
      <c r="Z76" s="33"/>
      <c r="AA76" s="34"/>
      <c r="AB76" s="33"/>
      <c r="AC76" s="95"/>
      <c r="AH76" s="1"/>
    </row>
    <row r="77" spans="1:34" ht="15.75" customHeight="1">
      <c r="D77" s="97" t="s">
        <v>42</v>
      </c>
      <c r="E77" s="97"/>
      <c r="F77" s="97"/>
      <c r="G77" s="97"/>
      <c r="H77" s="97"/>
      <c r="I77" s="97"/>
      <c r="P77" s="34"/>
      <c r="Q77" s="37"/>
      <c r="R77" s="34"/>
      <c r="S77" s="33"/>
      <c r="T77" s="34"/>
      <c r="U77" s="33"/>
      <c r="V77" s="93"/>
      <c r="W77" s="36"/>
      <c r="X77" s="35"/>
      <c r="Y77" s="34"/>
      <c r="Z77" s="33"/>
      <c r="AA77" s="34"/>
      <c r="AB77" s="33"/>
      <c r="AC77" s="95"/>
      <c r="AH77" s="1"/>
    </row>
    <row r="78" spans="1:34" ht="15.75" customHeight="1">
      <c r="P78" s="34"/>
      <c r="Q78" s="37"/>
      <c r="R78" s="34"/>
      <c r="S78" s="33"/>
      <c r="T78" s="34"/>
      <c r="U78" s="33"/>
      <c r="V78" s="93"/>
      <c r="W78" s="36"/>
      <c r="X78" s="35"/>
      <c r="Y78" s="34"/>
      <c r="Z78" s="33"/>
      <c r="AA78" s="34"/>
      <c r="AB78" s="33"/>
      <c r="AC78" s="95"/>
      <c r="AH78" s="1"/>
    </row>
    <row r="79" spans="1:34" ht="15.75" customHeight="1">
      <c r="B79" s="130" t="s">
        <v>41</v>
      </c>
      <c r="C79" s="131" t="s">
        <v>40</v>
      </c>
      <c r="D79" s="127" t="s">
        <v>39</v>
      </c>
      <c r="E79" s="127" t="s">
        <v>38</v>
      </c>
      <c r="F79" s="127" t="s">
        <v>37</v>
      </c>
      <c r="G79" s="127" t="s">
        <v>36</v>
      </c>
      <c r="H79" s="127" t="s">
        <v>35</v>
      </c>
      <c r="I79" s="130" t="s">
        <v>34</v>
      </c>
      <c r="J79" s="130" t="s">
        <v>33</v>
      </c>
      <c r="P79" s="134" t="s">
        <v>32</v>
      </c>
      <c r="Q79" s="134" t="s">
        <v>31</v>
      </c>
      <c r="R79" s="116" t="s">
        <v>30</v>
      </c>
      <c r="S79" s="117"/>
      <c r="T79" s="111"/>
      <c r="U79" s="112"/>
      <c r="V79" s="93"/>
      <c r="W79" s="134" t="s">
        <v>32</v>
      </c>
      <c r="X79" s="134" t="s">
        <v>31</v>
      </c>
      <c r="Y79" s="116" t="s">
        <v>30</v>
      </c>
      <c r="Z79" s="117"/>
      <c r="AA79" s="111"/>
      <c r="AB79" s="112"/>
      <c r="AC79" s="95"/>
      <c r="AH79" s="1"/>
    </row>
    <row r="80" spans="1:34" ht="15.75" customHeight="1">
      <c r="B80" s="130"/>
      <c r="C80" s="132"/>
      <c r="D80" s="127"/>
      <c r="E80" s="127"/>
      <c r="F80" s="127"/>
      <c r="G80" s="127"/>
      <c r="H80" s="127"/>
      <c r="I80" s="130"/>
      <c r="J80" s="130"/>
      <c r="P80" s="135"/>
      <c r="Q80" s="135"/>
      <c r="R80" s="113" t="s">
        <v>2</v>
      </c>
      <c r="S80" s="125" t="s">
        <v>29</v>
      </c>
      <c r="T80" s="111"/>
      <c r="U80" s="112"/>
      <c r="V80" s="93"/>
      <c r="W80" s="135"/>
      <c r="X80" s="135"/>
      <c r="Y80" s="113" t="s">
        <v>2</v>
      </c>
      <c r="Z80" s="125" t="s">
        <v>29</v>
      </c>
      <c r="AA80" s="111"/>
      <c r="AB80" s="112"/>
      <c r="AC80" s="95"/>
      <c r="AH80" s="1"/>
    </row>
    <row r="81" spans="2:34" ht="15.75" customHeight="1">
      <c r="B81" s="130"/>
      <c r="C81" s="132"/>
      <c r="D81" s="127"/>
      <c r="E81" s="127"/>
      <c r="F81" s="127"/>
      <c r="G81" s="127"/>
      <c r="H81" s="127"/>
      <c r="I81" s="130"/>
      <c r="J81" s="130"/>
      <c r="P81" s="135"/>
      <c r="Q81" s="135"/>
      <c r="R81" s="114"/>
      <c r="S81" s="111"/>
      <c r="T81" s="111"/>
      <c r="U81" s="112"/>
      <c r="V81" s="93"/>
      <c r="W81" s="135"/>
      <c r="X81" s="135"/>
      <c r="Y81" s="114"/>
      <c r="Z81" s="111"/>
      <c r="AA81" s="111"/>
      <c r="AB81" s="112"/>
      <c r="AC81" s="95"/>
    </row>
    <row r="82" spans="2:34" ht="15.75" customHeight="1">
      <c r="B82" s="130"/>
      <c r="C82" s="132"/>
      <c r="D82" s="127"/>
      <c r="E82" s="127"/>
      <c r="F82" s="127"/>
      <c r="G82" s="127"/>
      <c r="H82" s="127"/>
      <c r="I82" s="130"/>
      <c r="J82" s="130"/>
      <c r="P82" s="135"/>
      <c r="Q82" s="135"/>
      <c r="R82" s="114"/>
      <c r="S82" s="111"/>
      <c r="T82" s="111"/>
      <c r="U82" s="112"/>
      <c r="V82" s="93"/>
      <c r="W82" s="135"/>
      <c r="X82" s="135"/>
      <c r="Y82" s="114"/>
      <c r="Z82" s="111"/>
      <c r="AA82" s="111"/>
      <c r="AB82" s="112"/>
      <c r="AC82" s="95"/>
    </row>
    <row r="83" spans="2:34" ht="15.75" customHeight="1">
      <c r="B83" s="130"/>
      <c r="C83" s="132"/>
      <c r="D83" s="127"/>
      <c r="E83" s="127"/>
      <c r="F83" s="127"/>
      <c r="G83" s="127"/>
      <c r="H83" s="127"/>
      <c r="I83" s="130"/>
      <c r="J83" s="130"/>
      <c r="P83" s="135"/>
      <c r="Q83" s="135"/>
      <c r="R83" s="114"/>
      <c r="S83" s="111"/>
      <c r="T83" s="111"/>
      <c r="U83" s="112"/>
      <c r="V83" s="93"/>
      <c r="W83" s="135"/>
      <c r="X83" s="135"/>
      <c r="Y83" s="114"/>
      <c r="Z83" s="111"/>
      <c r="AA83" s="111"/>
      <c r="AB83" s="112"/>
      <c r="AC83" s="95"/>
    </row>
    <row r="84" spans="2:34" ht="15.75" customHeight="1">
      <c r="B84" s="130"/>
      <c r="C84" s="132"/>
      <c r="D84" s="127"/>
      <c r="E84" s="127"/>
      <c r="F84" s="127"/>
      <c r="G84" s="127"/>
      <c r="H84" s="127"/>
      <c r="I84" s="130"/>
      <c r="J84" s="130"/>
      <c r="P84" s="136"/>
      <c r="Q84" s="136"/>
      <c r="R84" s="115"/>
      <c r="S84" s="126"/>
      <c r="T84" s="111"/>
      <c r="U84" s="112"/>
      <c r="V84" s="93"/>
      <c r="W84" s="136"/>
      <c r="X84" s="136"/>
      <c r="Y84" s="115"/>
      <c r="Z84" s="126"/>
      <c r="AA84" s="111"/>
      <c r="AB84" s="112"/>
      <c r="AC84" s="95"/>
    </row>
    <row r="85" spans="2:34" ht="15.75" customHeight="1">
      <c r="B85" s="130"/>
      <c r="C85" s="132"/>
      <c r="D85" s="127"/>
      <c r="E85" s="127"/>
      <c r="F85" s="127"/>
      <c r="G85" s="127"/>
      <c r="H85" s="127"/>
      <c r="I85" s="130"/>
      <c r="J85" s="130"/>
      <c r="P85" s="26">
        <v>3</v>
      </c>
      <c r="Q85" s="27">
        <v>0.125</v>
      </c>
      <c r="R85" s="26">
        <v>0</v>
      </c>
      <c r="S85" s="25" t="s">
        <v>3</v>
      </c>
      <c r="T85" s="24"/>
      <c r="U85" s="18"/>
      <c r="V85" s="92">
        <f t="shared" ref="V85:V131" si="2">R85+R86</f>
        <v>0</v>
      </c>
      <c r="W85" s="28">
        <v>4</v>
      </c>
      <c r="X85" s="27">
        <v>0.125</v>
      </c>
      <c r="Y85" s="26">
        <v>0</v>
      </c>
      <c r="Z85" s="25" t="s">
        <v>3</v>
      </c>
      <c r="AA85" s="24"/>
      <c r="AB85" s="18"/>
      <c r="AC85" s="95">
        <f t="shared" ref="AC85:AC131" si="3">Y85+Y86</f>
        <v>0</v>
      </c>
    </row>
    <row r="86" spans="2:34" ht="15.75" customHeight="1">
      <c r="B86" s="130"/>
      <c r="C86" s="133"/>
      <c r="D86" s="127"/>
      <c r="E86" s="127"/>
      <c r="F86" s="127"/>
      <c r="G86" s="127"/>
      <c r="H86" s="127"/>
      <c r="I86" s="130"/>
      <c r="J86" s="130"/>
      <c r="L86" s="1" t="s">
        <v>28</v>
      </c>
      <c r="M86" s="32" t="s">
        <v>27</v>
      </c>
      <c r="N86" s="32" t="s">
        <v>26</v>
      </c>
      <c r="O86" s="8"/>
      <c r="P86" s="26">
        <v>3</v>
      </c>
      <c r="Q86" s="27">
        <v>0.14583333333333301</v>
      </c>
      <c r="R86" s="26">
        <v>0</v>
      </c>
      <c r="S86" s="25" t="s">
        <v>3</v>
      </c>
      <c r="T86" s="24"/>
      <c r="U86" s="18"/>
      <c r="V86" s="92">
        <f t="shared" si="2"/>
        <v>0</v>
      </c>
      <c r="W86" s="28">
        <v>4</v>
      </c>
      <c r="X86" s="27">
        <v>0.14583333333333301</v>
      </c>
      <c r="Y86" s="26">
        <v>0</v>
      </c>
      <c r="Z86" s="25" t="s">
        <v>3</v>
      </c>
      <c r="AA86" s="24"/>
      <c r="AB86" s="18"/>
      <c r="AC86" s="95">
        <f t="shared" si="3"/>
        <v>0</v>
      </c>
      <c r="AH86" s="15"/>
    </row>
    <row r="87" spans="2:34" ht="15.75" customHeight="1">
      <c r="B87" s="9">
        <v>1</v>
      </c>
      <c r="C87" s="13" t="s">
        <v>25</v>
      </c>
      <c r="D87" s="1" t="s">
        <v>23</v>
      </c>
      <c r="E87" s="12">
        <v>55.709669597709102</v>
      </c>
      <c r="F87" s="12">
        <v>37.731414040044797</v>
      </c>
      <c r="G87" s="9">
        <v>0</v>
      </c>
      <c r="H87" s="11">
        <v>0</v>
      </c>
      <c r="I87" s="10"/>
      <c r="J87" s="9">
        <v>1</v>
      </c>
      <c r="L87" s="7">
        <v>1</v>
      </c>
      <c r="M87" s="14">
        <v>1</v>
      </c>
      <c r="N87" s="7">
        <v>0</v>
      </c>
      <c r="O87" s="8"/>
      <c r="P87" s="26">
        <v>3</v>
      </c>
      <c r="Q87" s="27">
        <v>0.16666666666666699</v>
      </c>
      <c r="R87" s="26">
        <v>0</v>
      </c>
      <c r="S87" s="25" t="s">
        <v>3</v>
      </c>
      <c r="T87" s="24"/>
      <c r="U87" s="18"/>
      <c r="V87" s="92">
        <f t="shared" si="2"/>
        <v>0</v>
      </c>
      <c r="W87" s="28">
        <v>4</v>
      </c>
      <c r="X87" s="27">
        <v>0.16666666666666699</v>
      </c>
      <c r="Y87" s="26">
        <v>0</v>
      </c>
      <c r="Z87" s="25" t="s">
        <v>3</v>
      </c>
      <c r="AA87" s="24"/>
      <c r="AB87" s="18"/>
      <c r="AC87" s="95">
        <f t="shared" si="3"/>
        <v>0</v>
      </c>
      <c r="AH87" s="15"/>
    </row>
    <row r="88" spans="2:34" ht="15.75" customHeight="1">
      <c r="B88" s="9">
        <v>2</v>
      </c>
      <c r="C88" s="13" t="s">
        <v>24</v>
      </c>
      <c r="D88" s="1" t="s">
        <v>23</v>
      </c>
      <c r="E88" s="12">
        <v>55.7127829913128</v>
      </c>
      <c r="F88" s="12">
        <v>37.730355448109201</v>
      </c>
      <c r="G88" s="9">
        <v>0</v>
      </c>
      <c r="H88" s="11">
        <v>0.36399999999999999</v>
      </c>
      <c r="I88" s="10">
        <v>0.36399999999999999</v>
      </c>
      <c r="J88" s="9">
        <v>2</v>
      </c>
      <c r="L88" s="7">
        <v>2</v>
      </c>
      <c r="M88" s="14">
        <v>2</v>
      </c>
      <c r="N88" s="14">
        <v>0</v>
      </c>
      <c r="O88" s="8"/>
      <c r="P88" s="26">
        <v>3</v>
      </c>
      <c r="Q88" s="27">
        <v>0.1875</v>
      </c>
      <c r="R88" s="26">
        <v>0</v>
      </c>
      <c r="S88" s="25" t="s">
        <v>3</v>
      </c>
      <c r="T88" s="24"/>
      <c r="U88" s="18"/>
      <c r="V88" s="92">
        <f t="shared" si="2"/>
        <v>0</v>
      </c>
      <c r="W88" s="28">
        <v>4</v>
      </c>
      <c r="X88" s="27">
        <v>0.1875</v>
      </c>
      <c r="Y88" s="26">
        <v>0</v>
      </c>
      <c r="Z88" s="25" t="s">
        <v>3</v>
      </c>
      <c r="AA88" s="24"/>
      <c r="AB88" s="18"/>
      <c r="AC88" s="95">
        <f t="shared" si="3"/>
        <v>0</v>
      </c>
      <c r="AH88" s="31"/>
    </row>
    <row r="89" spans="2:34" ht="15.75" customHeight="1">
      <c r="B89" s="9">
        <v>3</v>
      </c>
      <c r="C89" s="13" t="s">
        <v>22</v>
      </c>
      <c r="D89" s="1" t="s">
        <v>19</v>
      </c>
      <c r="E89" s="12">
        <v>55.716226078018401</v>
      </c>
      <c r="F89" s="12">
        <v>37.726186413784703</v>
      </c>
      <c r="G89" s="9">
        <v>0</v>
      </c>
      <c r="H89" s="11">
        <v>0.92200000000000004</v>
      </c>
      <c r="I89" s="10">
        <v>0.55800000000000005</v>
      </c>
      <c r="J89" s="9">
        <v>3</v>
      </c>
      <c r="L89" s="7">
        <v>3</v>
      </c>
      <c r="M89" s="14">
        <v>3</v>
      </c>
      <c r="N89" s="14">
        <v>0</v>
      </c>
      <c r="O89" s="8"/>
      <c r="P89" s="30">
        <v>3</v>
      </c>
      <c r="Q89" s="29">
        <v>0.20833333333333334</v>
      </c>
      <c r="R89" s="26">
        <v>0</v>
      </c>
      <c r="S89" s="25" t="s">
        <v>3</v>
      </c>
      <c r="T89" s="24"/>
      <c r="U89" s="18"/>
      <c r="V89" s="93">
        <f t="shared" si="2"/>
        <v>0</v>
      </c>
      <c r="W89" s="28">
        <v>4</v>
      </c>
      <c r="X89" s="27">
        <v>0.20833333333333334</v>
      </c>
      <c r="Y89" s="26">
        <v>0</v>
      </c>
      <c r="Z89" s="25" t="s">
        <v>3</v>
      </c>
      <c r="AA89" s="24"/>
      <c r="AB89" s="18"/>
      <c r="AC89" s="95">
        <f t="shared" si="3"/>
        <v>0</v>
      </c>
      <c r="AH89" s="31"/>
    </row>
    <row r="90" spans="2:34" ht="15.75" customHeight="1">
      <c r="B90" s="9">
        <v>4</v>
      </c>
      <c r="C90" s="13" t="s">
        <v>21</v>
      </c>
      <c r="D90" s="1" t="s">
        <v>19</v>
      </c>
      <c r="E90" s="12">
        <v>55.718738892357102</v>
      </c>
      <c r="F90" s="12">
        <v>37.727622767176797</v>
      </c>
      <c r="G90" s="9">
        <v>0</v>
      </c>
      <c r="H90" s="11">
        <v>1.2510000000000001</v>
      </c>
      <c r="I90" s="10">
        <v>0.32900000000000007</v>
      </c>
      <c r="J90" s="9">
        <v>4</v>
      </c>
      <c r="L90" s="7">
        <v>4</v>
      </c>
      <c r="M90" s="14">
        <v>4</v>
      </c>
      <c r="N90" s="14">
        <v>0</v>
      </c>
      <c r="O90" s="8"/>
      <c r="P90" s="30">
        <v>3</v>
      </c>
      <c r="Q90" s="29">
        <v>0.22916666666666666</v>
      </c>
      <c r="R90" s="26">
        <v>0</v>
      </c>
      <c r="S90" s="25" t="s">
        <v>3</v>
      </c>
      <c r="T90" s="24"/>
      <c r="U90" s="18"/>
      <c r="V90" s="93">
        <f t="shared" si="2"/>
        <v>0</v>
      </c>
      <c r="W90" s="28">
        <v>4</v>
      </c>
      <c r="X90" s="27">
        <v>0.22916666666666666</v>
      </c>
      <c r="Y90" s="26">
        <v>0</v>
      </c>
      <c r="Z90" s="25" t="s">
        <v>3</v>
      </c>
      <c r="AA90" s="24"/>
      <c r="AB90" s="18"/>
      <c r="AC90" s="95">
        <f t="shared" si="3"/>
        <v>0</v>
      </c>
      <c r="AH90" s="31"/>
    </row>
    <row r="91" spans="2:34" ht="15.75" customHeight="1">
      <c r="B91" s="9">
        <v>5</v>
      </c>
      <c r="C91" s="13" t="s">
        <v>20</v>
      </c>
      <c r="D91" s="1" t="s">
        <v>19</v>
      </c>
      <c r="E91" s="12">
        <v>55.719852797749702</v>
      </c>
      <c r="F91" s="12">
        <v>37.732556304844501</v>
      </c>
      <c r="G91" s="9">
        <v>0</v>
      </c>
      <c r="H91" s="11">
        <v>1.6430000000000002</v>
      </c>
      <c r="I91" s="10">
        <v>0.39200000000000013</v>
      </c>
      <c r="J91" s="9">
        <v>5</v>
      </c>
      <c r="L91" s="7">
        <v>5</v>
      </c>
      <c r="M91" s="14">
        <v>5</v>
      </c>
      <c r="N91" s="14">
        <v>0</v>
      </c>
      <c r="O91" s="8"/>
      <c r="P91" s="30">
        <v>3</v>
      </c>
      <c r="Q91" s="29">
        <v>0.25</v>
      </c>
      <c r="R91" s="26">
        <v>0</v>
      </c>
      <c r="S91" s="25" t="s">
        <v>3</v>
      </c>
      <c r="T91" s="24"/>
      <c r="U91" s="18"/>
      <c r="V91" s="93">
        <f t="shared" si="2"/>
        <v>1</v>
      </c>
      <c r="W91" s="28">
        <v>4</v>
      </c>
      <c r="X91" s="27">
        <v>0.25</v>
      </c>
      <c r="Y91" s="26">
        <v>0</v>
      </c>
      <c r="Z91" s="25" t="s">
        <v>3</v>
      </c>
      <c r="AA91" s="24"/>
      <c r="AB91" s="18"/>
      <c r="AC91" s="95">
        <f t="shared" si="3"/>
        <v>1</v>
      </c>
      <c r="AH91" s="31"/>
    </row>
    <row r="92" spans="2:34" ht="15.75" customHeight="1">
      <c r="B92" s="9">
        <v>6</v>
      </c>
      <c r="C92" s="13" t="s">
        <v>18</v>
      </c>
      <c r="D92" s="1" t="s">
        <v>15</v>
      </c>
      <c r="E92" s="12">
        <v>55.7192451856695</v>
      </c>
      <c r="F92" s="12">
        <v>37.740254289268201</v>
      </c>
      <c r="G92" s="9">
        <v>0</v>
      </c>
      <c r="H92" s="11">
        <v>2.1310000000000002</v>
      </c>
      <c r="I92" s="10">
        <v>0.48799999999999999</v>
      </c>
      <c r="J92" s="9">
        <v>6</v>
      </c>
      <c r="L92" s="7">
        <v>6</v>
      </c>
      <c r="M92" s="14">
        <v>6</v>
      </c>
      <c r="N92" s="14">
        <v>0</v>
      </c>
      <c r="O92" s="8"/>
      <c r="P92" s="30">
        <v>3</v>
      </c>
      <c r="Q92" s="29">
        <v>0.27083333333333331</v>
      </c>
      <c r="R92" s="26">
        <v>1</v>
      </c>
      <c r="S92" s="25" t="s">
        <v>17</v>
      </c>
      <c r="T92" s="24"/>
      <c r="U92" s="18"/>
      <c r="V92" s="93">
        <f t="shared" si="2"/>
        <v>4</v>
      </c>
      <c r="W92" s="28">
        <v>4</v>
      </c>
      <c r="X92" s="27">
        <v>0.27083333333333331</v>
      </c>
      <c r="Y92" s="26">
        <v>1</v>
      </c>
      <c r="Z92" s="25" t="s">
        <v>4</v>
      </c>
      <c r="AA92" s="24"/>
      <c r="AB92" s="18"/>
      <c r="AC92" s="95">
        <f t="shared" si="3"/>
        <v>3</v>
      </c>
      <c r="AH92" s="31"/>
    </row>
    <row r="93" spans="2:34" ht="15.75" customHeight="1">
      <c r="B93" s="9">
        <v>7</v>
      </c>
      <c r="C93" s="13" t="s">
        <v>16</v>
      </c>
      <c r="D93" s="1" t="s">
        <v>15</v>
      </c>
      <c r="E93" s="12">
        <v>55.7117605015885</v>
      </c>
      <c r="F93" s="12">
        <v>37.747862136244102</v>
      </c>
      <c r="G93" s="9">
        <v>0</v>
      </c>
      <c r="H93" s="11">
        <v>3.2709999999999999</v>
      </c>
      <c r="I93" s="10">
        <v>1.1399999999999997</v>
      </c>
      <c r="J93" s="9">
        <v>7</v>
      </c>
      <c r="L93" s="7">
        <v>7</v>
      </c>
      <c r="M93" s="14">
        <v>7</v>
      </c>
      <c r="N93" s="14">
        <v>0</v>
      </c>
      <c r="O93" s="8"/>
      <c r="P93" s="30">
        <v>3</v>
      </c>
      <c r="Q93" s="29">
        <v>0.29166666666666669</v>
      </c>
      <c r="R93" s="26">
        <v>3</v>
      </c>
      <c r="S93" s="25">
        <v>10</v>
      </c>
      <c r="T93" s="24"/>
      <c r="U93" s="18"/>
      <c r="V93" s="93">
        <f t="shared" si="2"/>
        <v>6</v>
      </c>
      <c r="W93" s="28">
        <v>4</v>
      </c>
      <c r="X93" s="27">
        <v>0.29166666666666669</v>
      </c>
      <c r="Y93" s="26">
        <v>2</v>
      </c>
      <c r="Z93" s="25" t="s">
        <v>4</v>
      </c>
      <c r="AA93" s="24"/>
      <c r="AB93" s="18"/>
      <c r="AC93" s="95">
        <f t="shared" si="3"/>
        <v>3</v>
      </c>
      <c r="AH93" s="31"/>
    </row>
    <row r="94" spans="2:34" ht="15.75" customHeight="1">
      <c r="B94" s="9">
        <v>8</v>
      </c>
      <c r="C94" s="13" t="s">
        <v>14</v>
      </c>
      <c r="D94" s="1" t="s">
        <v>13</v>
      </c>
      <c r="E94" s="12">
        <v>55.7103163139031</v>
      </c>
      <c r="F94" s="12">
        <v>37.749752627003197</v>
      </c>
      <c r="G94" s="9">
        <v>0</v>
      </c>
      <c r="H94" s="11">
        <f>H93+I94</f>
        <v>3.5030000000000001</v>
      </c>
      <c r="I94" s="10">
        <v>0.23200000000000021</v>
      </c>
      <c r="J94" s="9">
        <v>8</v>
      </c>
      <c r="L94" s="7">
        <v>8</v>
      </c>
      <c r="M94" s="14">
        <v>8</v>
      </c>
      <c r="N94" s="14">
        <v>0</v>
      </c>
      <c r="O94" s="8"/>
      <c r="P94" s="30">
        <v>3</v>
      </c>
      <c r="Q94" s="29">
        <v>0.3125</v>
      </c>
      <c r="R94" s="26">
        <v>3</v>
      </c>
      <c r="S94" s="25">
        <v>10</v>
      </c>
      <c r="T94" s="24"/>
      <c r="U94" s="18"/>
      <c r="V94" s="93">
        <f t="shared" si="2"/>
        <v>6</v>
      </c>
      <c r="W94" s="28">
        <v>4</v>
      </c>
      <c r="X94" s="27">
        <v>0.3125</v>
      </c>
      <c r="Y94" s="26">
        <v>1</v>
      </c>
      <c r="Z94" s="25" t="s">
        <v>4</v>
      </c>
      <c r="AA94" s="24"/>
      <c r="AB94" s="18"/>
      <c r="AC94" s="95">
        <f t="shared" si="3"/>
        <v>3</v>
      </c>
      <c r="AH94" s="31"/>
    </row>
    <row r="95" spans="2:34" ht="15.75" customHeight="1">
      <c r="B95" s="9">
        <v>9</v>
      </c>
      <c r="C95" s="13" t="s">
        <v>12</v>
      </c>
      <c r="D95" s="1" t="s">
        <v>9</v>
      </c>
      <c r="E95" s="12">
        <v>55.7087301862896</v>
      </c>
      <c r="F95" s="12">
        <v>37.747624805242999</v>
      </c>
      <c r="G95" s="9">
        <v>0</v>
      </c>
      <c r="H95" s="11">
        <f>H94+I95</f>
        <v>3.6739999999999999</v>
      </c>
      <c r="I95" s="10">
        <f>0.403-I94</f>
        <v>0.17099999999999982</v>
      </c>
      <c r="J95" s="9">
        <v>9</v>
      </c>
      <c r="L95" s="7">
        <v>9</v>
      </c>
      <c r="M95" s="14">
        <v>9</v>
      </c>
      <c r="N95" s="14">
        <v>0</v>
      </c>
      <c r="O95" s="8"/>
      <c r="P95" s="30">
        <v>3</v>
      </c>
      <c r="Q95" s="29">
        <v>0.33333333333333331</v>
      </c>
      <c r="R95" s="26">
        <v>3</v>
      </c>
      <c r="S95" s="25">
        <v>10</v>
      </c>
      <c r="T95" s="24"/>
      <c r="U95" s="18"/>
      <c r="V95" s="93">
        <f t="shared" si="2"/>
        <v>6</v>
      </c>
      <c r="W95" s="28">
        <v>4</v>
      </c>
      <c r="X95" s="27">
        <v>0.33333333333333331</v>
      </c>
      <c r="Y95" s="26">
        <v>2</v>
      </c>
      <c r="Z95" s="25" t="s">
        <v>4</v>
      </c>
      <c r="AA95" s="24"/>
      <c r="AB95" s="18"/>
      <c r="AC95" s="95">
        <f t="shared" si="3"/>
        <v>5</v>
      </c>
      <c r="AH95" s="31"/>
    </row>
    <row r="96" spans="2:34" ht="15.75" customHeight="1">
      <c r="B96" s="9">
        <v>10</v>
      </c>
      <c r="C96" s="13" t="s">
        <v>11</v>
      </c>
      <c r="D96" s="1" t="s">
        <v>9</v>
      </c>
      <c r="E96" s="12">
        <v>55.709081153892903</v>
      </c>
      <c r="F96" s="12">
        <v>37.738698769776398</v>
      </c>
      <c r="G96" s="9">
        <v>0</v>
      </c>
      <c r="H96" s="11">
        <f>H95+I96</f>
        <v>4.359</v>
      </c>
      <c r="I96" s="10">
        <v>0.68500000000000005</v>
      </c>
      <c r="J96" s="9">
        <v>10</v>
      </c>
      <c r="L96" s="7">
        <v>10</v>
      </c>
      <c r="M96" s="14">
        <v>10</v>
      </c>
      <c r="N96" s="14">
        <v>0</v>
      </c>
      <c r="O96" s="8"/>
      <c r="P96" s="30">
        <v>3</v>
      </c>
      <c r="Q96" s="29">
        <v>0.35416666666666669</v>
      </c>
      <c r="R96" s="26">
        <v>3</v>
      </c>
      <c r="S96" s="25">
        <v>10</v>
      </c>
      <c r="T96" s="24"/>
      <c r="U96" s="18"/>
      <c r="V96" s="93">
        <f t="shared" si="2"/>
        <v>6</v>
      </c>
      <c r="W96" s="28">
        <v>4</v>
      </c>
      <c r="X96" s="27">
        <v>0.35416666666666669</v>
      </c>
      <c r="Y96" s="26">
        <v>3</v>
      </c>
      <c r="Z96" s="25">
        <v>10</v>
      </c>
      <c r="AA96" s="24"/>
      <c r="AB96" s="18"/>
      <c r="AC96" s="95">
        <f t="shared" si="3"/>
        <v>6</v>
      </c>
      <c r="AH96" s="31"/>
    </row>
    <row r="97" spans="2:34" ht="15.75" customHeight="1">
      <c r="B97" s="9">
        <v>11</v>
      </c>
      <c r="C97" s="13" t="s">
        <v>10</v>
      </c>
      <c r="D97" s="1" t="s">
        <v>9</v>
      </c>
      <c r="E97" s="12">
        <v>55.709321318925099</v>
      </c>
      <c r="F97" s="12">
        <v>37.733407922830601</v>
      </c>
      <c r="G97" s="9">
        <v>0</v>
      </c>
      <c r="H97" s="11">
        <f>H96+I97</f>
        <v>4.6920000000000002</v>
      </c>
      <c r="I97" s="10">
        <v>0.33300000000000018</v>
      </c>
      <c r="J97" s="9">
        <v>11</v>
      </c>
      <c r="L97" s="7">
        <v>11</v>
      </c>
      <c r="M97" s="14">
        <v>999</v>
      </c>
      <c r="N97" s="14">
        <v>0</v>
      </c>
      <c r="O97" s="8"/>
      <c r="P97" s="30">
        <v>3</v>
      </c>
      <c r="Q97" s="29">
        <v>0.375</v>
      </c>
      <c r="R97" s="26">
        <v>3</v>
      </c>
      <c r="S97" s="25">
        <v>10</v>
      </c>
      <c r="T97" s="24"/>
      <c r="U97" s="18"/>
      <c r="V97" s="93">
        <f t="shared" si="2"/>
        <v>6</v>
      </c>
      <c r="W97" s="28">
        <v>4</v>
      </c>
      <c r="X97" s="27">
        <v>0.375</v>
      </c>
      <c r="Y97" s="26">
        <v>3</v>
      </c>
      <c r="Z97" s="25">
        <v>10</v>
      </c>
      <c r="AA97" s="24"/>
      <c r="AB97" s="18"/>
      <c r="AC97" s="95">
        <f t="shared" si="3"/>
        <v>6</v>
      </c>
      <c r="AH97" s="31"/>
    </row>
    <row r="98" spans="2:34" ht="15.75" customHeight="1">
      <c r="B98" s="9">
        <v>10</v>
      </c>
      <c r="C98" s="13" t="s">
        <v>8</v>
      </c>
      <c r="D98" s="1" t="s">
        <v>1</v>
      </c>
      <c r="E98" s="12" t="s">
        <v>1</v>
      </c>
      <c r="F98" s="12" t="s">
        <v>1</v>
      </c>
      <c r="G98" s="9">
        <v>0</v>
      </c>
      <c r="H98" s="11">
        <f>H97+I98</f>
        <v>4.8719999999999999</v>
      </c>
      <c r="I98" s="10">
        <v>0.17999999999999972</v>
      </c>
      <c r="J98" s="9"/>
      <c r="L98" s="7">
        <v>12</v>
      </c>
      <c r="M98" s="14">
        <v>0</v>
      </c>
      <c r="N98" s="14">
        <v>0</v>
      </c>
      <c r="O98" s="8"/>
      <c r="P98" s="30">
        <v>3</v>
      </c>
      <c r="Q98" s="29">
        <v>0.39583333333333331</v>
      </c>
      <c r="R98" s="26">
        <v>3</v>
      </c>
      <c r="S98" s="25">
        <v>10</v>
      </c>
      <c r="T98" s="24"/>
      <c r="U98" s="18"/>
      <c r="V98" s="93">
        <f t="shared" si="2"/>
        <v>4</v>
      </c>
      <c r="W98" s="28">
        <v>4</v>
      </c>
      <c r="X98" s="27">
        <v>0.39583333333333331</v>
      </c>
      <c r="Y98" s="26">
        <v>3</v>
      </c>
      <c r="Z98" s="25">
        <v>10</v>
      </c>
      <c r="AA98" s="24"/>
      <c r="AB98" s="18"/>
      <c r="AC98" s="95">
        <f t="shared" si="3"/>
        <v>6</v>
      </c>
      <c r="AH98" s="31"/>
    </row>
    <row r="99" spans="2:34" ht="15.75" customHeight="1">
      <c r="B99" s="9" t="str">
        <f t="shared" ref="B99:B130" si="4">IF(C99=" ","",IF(C99=$L$9,B98,B98+1))</f>
        <v/>
      </c>
      <c r="C99" s="13" t="s">
        <v>1</v>
      </c>
      <c r="D99" s="1" t="s">
        <v>1</v>
      </c>
      <c r="E99" s="12" t="s">
        <v>1</v>
      </c>
      <c r="F99" s="12" t="s">
        <v>1</v>
      </c>
      <c r="G99" s="9" t="str">
        <f t="shared" ref="G99:G130" si="5">IF(M98&gt;0,0,IF(N98&gt;0,1,""))</f>
        <v/>
      </c>
      <c r="H99" s="11" t="s">
        <v>0</v>
      </c>
      <c r="I99" s="10" t="str">
        <f t="shared" ref="I99:I130" si="6">IFERROR(IF(IF(ISERROR(H99-H98),"",H99-H98)&lt;0,"",H99-H98)," ")</f>
        <v xml:space="preserve"> </v>
      </c>
      <c r="J99" s="9" t="str">
        <f t="shared" ref="J99:J130" si="7">IF(AND(M98&gt;0,M98&lt;999),M98,IF(AND(N98&gt;0,N98&lt;999),N98," "))</f>
        <v xml:space="preserve"> </v>
      </c>
      <c r="L99" s="7">
        <v>13</v>
      </c>
      <c r="M99" s="14">
        <v>0</v>
      </c>
      <c r="N99" s="14">
        <v>0</v>
      </c>
      <c r="O99" s="8"/>
      <c r="P99" s="30">
        <v>3</v>
      </c>
      <c r="Q99" s="29">
        <v>0.41666666666666669</v>
      </c>
      <c r="R99" s="26">
        <v>1</v>
      </c>
      <c r="S99" s="25" t="s">
        <v>4</v>
      </c>
      <c r="T99" s="24"/>
      <c r="U99" s="18"/>
      <c r="V99" s="93">
        <f t="shared" si="2"/>
        <v>3</v>
      </c>
      <c r="W99" s="28">
        <v>4</v>
      </c>
      <c r="X99" s="27">
        <v>0.41666666666666669</v>
      </c>
      <c r="Y99" s="26">
        <v>3</v>
      </c>
      <c r="Z99" s="25">
        <v>10</v>
      </c>
      <c r="AA99" s="24"/>
      <c r="AB99" s="18"/>
      <c r="AC99" s="95">
        <f t="shared" si="3"/>
        <v>4</v>
      </c>
      <c r="AH99" s="31"/>
    </row>
    <row r="100" spans="2:34" ht="15.75" customHeight="1">
      <c r="B100" s="9" t="str">
        <f t="shared" si="4"/>
        <v/>
      </c>
      <c r="C100" s="13" t="s">
        <v>1</v>
      </c>
      <c r="D100" s="1" t="s">
        <v>1</v>
      </c>
      <c r="E100" s="12" t="s">
        <v>1</v>
      </c>
      <c r="F100" s="12" t="s">
        <v>1</v>
      </c>
      <c r="G100" s="9" t="str">
        <f t="shared" si="5"/>
        <v/>
      </c>
      <c r="H100" s="11" t="s">
        <v>0</v>
      </c>
      <c r="I100" s="10" t="str">
        <f t="shared" si="6"/>
        <v xml:space="preserve"> </v>
      </c>
      <c r="J100" s="9" t="str">
        <f t="shared" si="7"/>
        <v xml:space="preserve"> </v>
      </c>
      <c r="L100" s="7">
        <v>14</v>
      </c>
      <c r="M100" s="14">
        <v>0</v>
      </c>
      <c r="N100" s="14">
        <v>0</v>
      </c>
      <c r="O100" s="8"/>
      <c r="P100" s="30">
        <v>3</v>
      </c>
      <c r="Q100" s="29">
        <v>0.4375</v>
      </c>
      <c r="R100" s="26">
        <v>2</v>
      </c>
      <c r="S100" s="25" t="s">
        <v>4</v>
      </c>
      <c r="T100" s="24"/>
      <c r="U100" s="18"/>
      <c r="V100" s="93">
        <f t="shared" si="2"/>
        <v>3</v>
      </c>
      <c r="W100" s="28">
        <v>4</v>
      </c>
      <c r="X100" s="27">
        <v>0.4375</v>
      </c>
      <c r="Y100" s="26">
        <v>1</v>
      </c>
      <c r="Z100" s="25" t="s">
        <v>7</v>
      </c>
      <c r="AA100" s="24"/>
      <c r="AB100" s="18"/>
      <c r="AC100" s="95">
        <f t="shared" si="3"/>
        <v>3</v>
      </c>
      <c r="AH100" s="31"/>
    </row>
    <row r="101" spans="2:34" ht="15.75" customHeight="1">
      <c r="B101" s="9" t="str">
        <f t="shared" si="4"/>
        <v/>
      </c>
      <c r="C101" s="13" t="s">
        <v>1</v>
      </c>
      <c r="D101" s="1" t="s">
        <v>1</v>
      </c>
      <c r="E101" s="12" t="s">
        <v>1</v>
      </c>
      <c r="F101" s="12" t="s">
        <v>1</v>
      </c>
      <c r="G101" s="9" t="str">
        <f t="shared" si="5"/>
        <v/>
      </c>
      <c r="H101" s="11" t="s">
        <v>0</v>
      </c>
      <c r="I101" s="10" t="str">
        <f t="shared" si="6"/>
        <v xml:space="preserve"> </v>
      </c>
      <c r="J101" s="9" t="str">
        <f t="shared" si="7"/>
        <v xml:space="preserve"> </v>
      </c>
      <c r="L101" s="7">
        <v>15</v>
      </c>
      <c r="M101" s="14">
        <v>0</v>
      </c>
      <c r="N101" s="14">
        <v>0</v>
      </c>
      <c r="O101" s="8"/>
      <c r="P101" s="30">
        <v>3</v>
      </c>
      <c r="Q101" s="29">
        <v>0.45833333333333298</v>
      </c>
      <c r="R101" s="26">
        <v>1</v>
      </c>
      <c r="S101" s="25" t="s">
        <v>4</v>
      </c>
      <c r="T101" s="24"/>
      <c r="U101" s="18"/>
      <c r="V101" s="93">
        <f t="shared" si="2"/>
        <v>3</v>
      </c>
      <c r="W101" s="28">
        <v>4</v>
      </c>
      <c r="X101" s="27">
        <v>0.45833333333333298</v>
      </c>
      <c r="Y101" s="26">
        <v>2</v>
      </c>
      <c r="Z101" s="25" t="s">
        <v>7</v>
      </c>
      <c r="AA101" s="24"/>
      <c r="AB101" s="18"/>
      <c r="AC101" s="95">
        <f t="shared" si="3"/>
        <v>4</v>
      </c>
      <c r="AH101" s="31"/>
    </row>
    <row r="102" spans="2:34" ht="15.75" customHeight="1">
      <c r="B102" s="9" t="str">
        <f t="shared" si="4"/>
        <v/>
      </c>
      <c r="C102" s="13" t="s">
        <v>1</v>
      </c>
      <c r="D102" s="1" t="s">
        <v>1</v>
      </c>
      <c r="E102" s="12" t="s">
        <v>1</v>
      </c>
      <c r="F102" s="12" t="s">
        <v>1</v>
      </c>
      <c r="G102" s="9" t="str">
        <f t="shared" si="5"/>
        <v/>
      </c>
      <c r="H102" s="11" t="s">
        <v>0</v>
      </c>
      <c r="I102" s="10" t="str">
        <f t="shared" si="6"/>
        <v xml:space="preserve"> </v>
      </c>
      <c r="J102" s="9" t="str">
        <f t="shared" si="7"/>
        <v xml:space="preserve"> </v>
      </c>
      <c r="L102" s="7">
        <v>16</v>
      </c>
      <c r="M102" s="14">
        <v>0</v>
      </c>
      <c r="N102" s="14">
        <v>0</v>
      </c>
      <c r="O102" s="8"/>
      <c r="P102" s="30">
        <v>3</v>
      </c>
      <c r="Q102" s="29">
        <v>0.47916666666666702</v>
      </c>
      <c r="R102" s="26">
        <v>2</v>
      </c>
      <c r="S102" s="25" t="s">
        <v>4</v>
      </c>
      <c r="T102" s="24"/>
      <c r="U102" s="18"/>
      <c r="V102" s="93">
        <f t="shared" si="2"/>
        <v>3</v>
      </c>
      <c r="W102" s="28">
        <v>4</v>
      </c>
      <c r="X102" s="27">
        <v>0.47916666666666702</v>
      </c>
      <c r="Y102" s="26">
        <v>2</v>
      </c>
      <c r="Z102" s="25" t="s">
        <v>7</v>
      </c>
      <c r="AA102" s="24"/>
      <c r="AB102" s="18"/>
      <c r="AC102" s="95">
        <f t="shared" si="3"/>
        <v>4</v>
      </c>
      <c r="AH102" s="31"/>
    </row>
    <row r="103" spans="2:34" ht="15.75" customHeight="1">
      <c r="B103" s="9" t="str">
        <f t="shared" si="4"/>
        <v/>
      </c>
      <c r="C103" s="13" t="s">
        <v>1</v>
      </c>
      <c r="D103" s="1" t="s">
        <v>1</v>
      </c>
      <c r="E103" s="12" t="s">
        <v>1</v>
      </c>
      <c r="F103" s="12" t="s">
        <v>1</v>
      </c>
      <c r="G103" s="9" t="str">
        <f t="shared" si="5"/>
        <v/>
      </c>
      <c r="H103" s="11" t="s">
        <v>0</v>
      </c>
      <c r="I103" s="10" t="str">
        <f t="shared" si="6"/>
        <v xml:space="preserve"> </v>
      </c>
      <c r="J103" s="9" t="str">
        <f t="shared" si="7"/>
        <v xml:space="preserve"> </v>
      </c>
      <c r="L103" s="7">
        <v>17</v>
      </c>
      <c r="M103" s="14">
        <v>0</v>
      </c>
      <c r="N103" s="14">
        <v>0</v>
      </c>
      <c r="O103" s="8"/>
      <c r="P103" s="30">
        <v>3</v>
      </c>
      <c r="Q103" s="29">
        <v>0.5</v>
      </c>
      <c r="R103" s="26">
        <v>1</v>
      </c>
      <c r="S103" s="25" t="s">
        <v>4</v>
      </c>
      <c r="T103" s="24"/>
      <c r="U103" s="18"/>
      <c r="V103" s="93">
        <f t="shared" si="2"/>
        <v>3</v>
      </c>
      <c r="W103" s="28">
        <v>4</v>
      </c>
      <c r="X103" s="27">
        <v>0.5</v>
      </c>
      <c r="Y103" s="26">
        <v>2</v>
      </c>
      <c r="Z103" s="25" t="s">
        <v>7</v>
      </c>
      <c r="AA103" s="24"/>
      <c r="AB103" s="18"/>
      <c r="AC103" s="95">
        <f t="shared" si="3"/>
        <v>3</v>
      </c>
      <c r="AH103" s="31"/>
    </row>
    <row r="104" spans="2:34" ht="15.75" customHeight="1">
      <c r="B104" s="9" t="str">
        <f t="shared" si="4"/>
        <v/>
      </c>
      <c r="C104" s="13" t="s">
        <v>1</v>
      </c>
      <c r="D104" s="1" t="s">
        <v>1</v>
      </c>
      <c r="E104" s="12" t="s">
        <v>1</v>
      </c>
      <c r="F104" s="12" t="s">
        <v>1</v>
      </c>
      <c r="G104" s="9" t="str">
        <f t="shared" si="5"/>
        <v/>
      </c>
      <c r="H104" s="11" t="s">
        <v>0</v>
      </c>
      <c r="I104" s="10" t="str">
        <f t="shared" si="6"/>
        <v xml:space="preserve"> </v>
      </c>
      <c r="J104" s="9" t="str">
        <f t="shared" si="7"/>
        <v xml:space="preserve"> </v>
      </c>
      <c r="L104" s="7">
        <v>18</v>
      </c>
      <c r="M104" s="14">
        <v>0</v>
      </c>
      <c r="N104" s="14">
        <v>0</v>
      </c>
      <c r="O104" s="8"/>
      <c r="P104" s="30">
        <v>3</v>
      </c>
      <c r="Q104" s="29">
        <v>0.52083333333333337</v>
      </c>
      <c r="R104" s="26">
        <v>2</v>
      </c>
      <c r="S104" s="25" t="s">
        <v>4</v>
      </c>
      <c r="T104" s="24"/>
      <c r="U104" s="18"/>
      <c r="V104" s="93">
        <f t="shared" si="2"/>
        <v>3</v>
      </c>
      <c r="W104" s="28">
        <v>4</v>
      </c>
      <c r="X104" s="27">
        <v>0.52083333333333337</v>
      </c>
      <c r="Y104" s="26">
        <v>1</v>
      </c>
      <c r="Z104" s="25" t="s">
        <v>7</v>
      </c>
      <c r="AA104" s="24"/>
      <c r="AB104" s="18"/>
      <c r="AC104" s="95">
        <f t="shared" si="3"/>
        <v>3</v>
      </c>
      <c r="AH104" s="31"/>
    </row>
    <row r="105" spans="2:34" ht="15.75" customHeight="1">
      <c r="B105" s="9" t="str">
        <f t="shared" si="4"/>
        <v/>
      </c>
      <c r="C105" s="13" t="s">
        <v>1</v>
      </c>
      <c r="D105" s="1" t="s">
        <v>1</v>
      </c>
      <c r="E105" s="12" t="s">
        <v>1</v>
      </c>
      <c r="F105" s="12" t="s">
        <v>1</v>
      </c>
      <c r="G105" s="9" t="str">
        <f t="shared" si="5"/>
        <v/>
      </c>
      <c r="H105" s="11" t="s">
        <v>0</v>
      </c>
      <c r="I105" s="10" t="str">
        <f t="shared" si="6"/>
        <v xml:space="preserve"> </v>
      </c>
      <c r="J105" s="9" t="str">
        <f t="shared" si="7"/>
        <v xml:space="preserve"> </v>
      </c>
      <c r="L105" s="7">
        <v>19</v>
      </c>
      <c r="M105" s="14">
        <v>0</v>
      </c>
      <c r="N105" s="14">
        <v>0</v>
      </c>
      <c r="O105" s="8" t="s">
        <v>1</v>
      </c>
      <c r="P105" s="30">
        <v>3</v>
      </c>
      <c r="Q105" s="29">
        <v>0.54166666666666663</v>
      </c>
      <c r="R105" s="26">
        <v>1</v>
      </c>
      <c r="S105" s="25" t="s">
        <v>4</v>
      </c>
      <c r="T105" s="24"/>
      <c r="U105" s="18"/>
      <c r="V105" s="93">
        <f t="shared" si="2"/>
        <v>3</v>
      </c>
      <c r="W105" s="28">
        <v>4</v>
      </c>
      <c r="X105" s="27">
        <v>0.54166666666666663</v>
      </c>
      <c r="Y105" s="26">
        <v>2</v>
      </c>
      <c r="Z105" s="25" t="s">
        <v>7</v>
      </c>
      <c r="AA105" s="24"/>
      <c r="AB105" s="18"/>
      <c r="AC105" s="95">
        <f t="shared" si="3"/>
        <v>4</v>
      </c>
      <c r="AH105" s="31"/>
    </row>
    <row r="106" spans="2:34" ht="15.75" customHeight="1">
      <c r="B106" s="9" t="str">
        <f t="shared" si="4"/>
        <v/>
      </c>
      <c r="C106" s="13" t="s">
        <v>1</v>
      </c>
      <c r="D106" s="1" t="s">
        <v>1</v>
      </c>
      <c r="E106" s="12" t="s">
        <v>1</v>
      </c>
      <c r="F106" s="12" t="s">
        <v>1</v>
      </c>
      <c r="G106" s="9" t="str">
        <f t="shared" si="5"/>
        <v/>
      </c>
      <c r="H106" s="11" t="s">
        <v>0</v>
      </c>
      <c r="I106" s="10" t="str">
        <f t="shared" si="6"/>
        <v xml:space="preserve"> </v>
      </c>
      <c r="J106" s="9" t="str">
        <f t="shared" si="7"/>
        <v xml:space="preserve"> </v>
      </c>
      <c r="L106" s="7">
        <v>20</v>
      </c>
      <c r="M106" s="14">
        <v>0</v>
      </c>
      <c r="N106" s="14">
        <v>0</v>
      </c>
      <c r="O106" s="8"/>
      <c r="P106" s="30">
        <v>3</v>
      </c>
      <c r="Q106" s="29">
        <v>0.5625</v>
      </c>
      <c r="R106" s="26">
        <v>2</v>
      </c>
      <c r="S106" s="25" t="s">
        <v>4</v>
      </c>
      <c r="T106" s="24"/>
      <c r="U106" s="18"/>
      <c r="V106" s="93">
        <f t="shared" si="2"/>
        <v>4</v>
      </c>
      <c r="W106" s="28">
        <v>4</v>
      </c>
      <c r="X106" s="27">
        <v>0.5625</v>
      </c>
      <c r="Y106" s="26">
        <v>2</v>
      </c>
      <c r="Z106" s="25" t="s">
        <v>7</v>
      </c>
      <c r="AA106" s="24"/>
      <c r="AB106" s="18"/>
      <c r="AC106" s="95">
        <f t="shared" si="3"/>
        <v>4</v>
      </c>
      <c r="AH106" s="31"/>
    </row>
    <row r="107" spans="2:34" ht="15.75" customHeight="1">
      <c r="B107" s="9" t="str">
        <f t="shared" si="4"/>
        <v/>
      </c>
      <c r="C107" s="13" t="s">
        <v>1</v>
      </c>
      <c r="D107" s="1" t="s">
        <v>1</v>
      </c>
      <c r="E107" s="12" t="s">
        <v>1</v>
      </c>
      <c r="F107" s="12" t="s">
        <v>1</v>
      </c>
      <c r="G107" s="9" t="str">
        <f t="shared" si="5"/>
        <v/>
      </c>
      <c r="H107" s="11" t="s">
        <v>0</v>
      </c>
      <c r="I107" s="10" t="str">
        <f t="shared" si="6"/>
        <v xml:space="preserve"> </v>
      </c>
      <c r="J107" s="9" t="str">
        <f t="shared" si="7"/>
        <v xml:space="preserve"> </v>
      </c>
      <c r="L107" s="7">
        <v>21</v>
      </c>
      <c r="M107" s="14">
        <v>0</v>
      </c>
      <c r="N107" s="14">
        <v>0</v>
      </c>
      <c r="O107" s="8"/>
      <c r="P107" s="30">
        <v>3</v>
      </c>
      <c r="Q107" s="29">
        <v>0.58333333333333337</v>
      </c>
      <c r="R107" s="26">
        <v>2</v>
      </c>
      <c r="S107" s="25" t="s">
        <v>5</v>
      </c>
      <c r="T107" s="24"/>
      <c r="U107" s="18"/>
      <c r="V107" s="93">
        <f t="shared" si="2"/>
        <v>4</v>
      </c>
      <c r="W107" s="28">
        <v>4</v>
      </c>
      <c r="X107" s="27">
        <v>0.58333333333333337</v>
      </c>
      <c r="Y107" s="26">
        <v>2</v>
      </c>
      <c r="Z107" s="25" t="s">
        <v>7</v>
      </c>
      <c r="AA107" s="24"/>
      <c r="AB107" s="18"/>
      <c r="AC107" s="95">
        <f t="shared" si="3"/>
        <v>3</v>
      </c>
      <c r="AH107" s="31"/>
    </row>
    <row r="108" spans="2:34" ht="15.75" customHeight="1">
      <c r="B108" s="9" t="str">
        <f t="shared" si="4"/>
        <v/>
      </c>
      <c r="C108" s="13" t="s">
        <v>1</v>
      </c>
      <c r="D108" s="1" t="s">
        <v>1</v>
      </c>
      <c r="E108" s="12" t="s">
        <v>1</v>
      </c>
      <c r="F108" s="12" t="s">
        <v>1</v>
      </c>
      <c r="G108" s="9" t="str">
        <f t="shared" si="5"/>
        <v/>
      </c>
      <c r="H108" s="11" t="s">
        <v>0</v>
      </c>
      <c r="I108" s="10" t="str">
        <f t="shared" si="6"/>
        <v xml:space="preserve"> </v>
      </c>
      <c r="J108" s="9" t="str">
        <f t="shared" si="7"/>
        <v xml:space="preserve"> </v>
      </c>
      <c r="L108" s="7">
        <v>22</v>
      </c>
      <c r="M108" s="14">
        <v>0</v>
      </c>
      <c r="N108" s="14">
        <v>0</v>
      </c>
      <c r="O108" s="8"/>
      <c r="P108" s="30">
        <v>3</v>
      </c>
      <c r="Q108" s="29">
        <v>0.60416666666666663</v>
      </c>
      <c r="R108" s="26">
        <v>2</v>
      </c>
      <c r="S108" s="25" t="s">
        <v>5</v>
      </c>
      <c r="T108" s="24"/>
      <c r="U108" s="18"/>
      <c r="V108" s="93">
        <f t="shared" si="2"/>
        <v>4</v>
      </c>
      <c r="W108" s="28">
        <v>4</v>
      </c>
      <c r="X108" s="27">
        <v>0.60416666666666663</v>
      </c>
      <c r="Y108" s="26">
        <v>1</v>
      </c>
      <c r="Z108" s="25" t="s">
        <v>7</v>
      </c>
      <c r="AA108" s="24"/>
      <c r="AB108" s="18"/>
      <c r="AC108" s="95">
        <f t="shared" si="3"/>
        <v>3</v>
      </c>
      <c r="AH108" s="31"/>
    </row>
    <row r="109" spans="2:34" ht="15.75" customHeight="1">
      <c r="B109" s="9" t="str">
        <f t="shared" si="4"/>
        <v/>
      </c>
      <c r="C109" s="13" t="s">
        <v>1</v>
      </c>
      <c r="D109" s="1" t="s">
        <v>1</v>
      </c>
      <c r="E109" s="12" t="s">
        <v>1</v>
      </c>
      <c r="F109" s="12" t="s">
        <v>1</v>
      </c>
      <c r="G109" s="9" t="str">
        <f t="shared" si="5"/>
        <v/>
      </c>
      <c r="H109" s="11" t="s">
        <v>0</v>
      </c>
      <c r="I109" s="10" t="str">
        <f t="shared" si="6"/>
        <v xml:space="preserve"> </v>
      </c>
      <c r="J109" s="9" t="str">
        <f t="shared" si="7"/>
        <v xml:space="preserve"> </v>
      </c>
      <c r="L109" s="7">
        <v>23</v>
      </c>
      <c r="M109" s="14">
        <v>0</v>
      </c>
      <c r="N109" s="14">
        <v>0</v>
      </c>
      <c r="O109" s="8"/>
      <c r="P109" s="30">
        <v>3</v>
      </c>
      <c r="Q109" s="29">
        <v>0.625</v>
      </c>
      <c r="R109" s="26">
        <v>2</v>
      </c>
      <c r="S109" s="25" t="s">
        <v>5</v>
      </c>
      <c r="T109" s="24"/>
      <c r="U109" s="18"/>
      <c r="V109" s="93">
        <f t="shared" si="2"/>
        <v>4</v>
      </c>
      <c r="W109" s="28">
        <v>4</v>
      </c>
      <c r="X109" s="27">
        <v>0.625</v>
      </c>
      <c r="Y109" s="26">
        <v>2</v>
      </c>
      <c r="Z109" s="25" t="s">
        <v>7</v>
      </c>
      <c r="AA109" s="24"/>
      <c r="AB109" s="18"/>
      <c r="AC109" s="95">
        <f t="shared" si="3"/>
        <v>4</v>
      </c>
      <c r="AH109" s="31"/>
    </row>
    <row r="110" spans="2:34" ht="15.75" customHeight="1">
      <c r="B110" s="9" t="str">
        <f t="shared" si="4"/>
        <v/>
      </c>
      <c r="C110" s="13" t="s">
        <v>1</v>
      </c>
      <c r="D110" s="1" t="s">
        <v>1</v>
      </c>
      <c r="E110" s="12" t="s">
        <v>1</v>
      </c>
      <c r="F110" s="12" t="s">
        <v>1</v>
      </c>
      <c r="G110" s="9" t="str">
        <f t="shared" si="5"/>
        <v/>
      </c>
      <c r="H110" s="11" t="s">
        <v>0</v>
      </c>
      <c r="I110" s="10" t="str">
        <f t="shared" si="6"/>
        <v xml:space="preserve"> </v>
      </c>
      <c r="J110" s="9" t="str">
        <f t="shared" si="7"/>
        <v xml:space="preserve"> </v>
      </c>
      <c r="L110" s="7">
        <v>24</v>
      </c>
      <c r="M110" s="14">
        <v>0</v>
      </c>
      <c r="N110" s="14">
        <v>0</v>
      </c>
      <c r="O110" s="8"/>
      <c r="P110" s="30">
        <v>3</v>
      </c>
      <c r="Q110" s="29">
        <v>0.64583333333333337</v>
      </c>
      <c r="R110" s="26">
        <v>2</v>
      </c>
      <c r="S110" s="25" t="s">
        <v>5</v>
      </c>
      <c r="T110" s="24"/>
      <c r="U110" s="18"/>
      <c r="V110" s="93">
        <f t="shared" si="2"/>
        <v>4</v>
      </c>
      <c r="W110" s="28">
        <v>4</v>
      </c>
      <c r="X110" s="27">
        <v>0.64583333333333337</v>
      </c>
      <c r="Y110" s="26">
        <v>2</v>
      </c>
      <c r="Z110" s="25" t="s">
        <v>7</v>
      </c>
      <c r="AA110" s="24"/>
      <c r="AB110" s="18"/>
      <c r="AC110" s="95">
        <f t="shared" si="3"/>
        <v>4</v>
      </c>
      <c r="AH110" s="31"/>
    </row>
    <row r="111" spans="2:34" ht="15.75" customHeight="1">
      <c r="B111" s="9" t="str">
        <f t="shared" si="4"/>
        <v/>
      </c>
      <c r="C111" s="13" t="s">
        <v>1</v>
      </c>
      <c r="D111" s="1" t="s">
        <v>1</v>
      </c>
      <c r="E111" s="12" t="s">
        <v>1</v>
      </c>
      <c r="F111" s="12" t="s">
        <v>1</v>
      </c>
      <c r="G111" s="9" t="str">
        <f t="shared" si="5"/>
        <v/>
      </c>
      <c r="H111" s="11" t="s">
        <v>0</v>
      </c>
      <c r="I111" s="10" t="str">
        <f t="shared" si="6"/>
        <v xml:space="preserve"> </v>
      </c>
      <c r="J111" s="9" t="str">
        <f t="shared" si="7"/>
        <v xml:space="preserve"> </v>
      </c>
      <c r="L111" s="7">
        <v>25</v>
      </c>
      <c r="M111" s="14">
        <v>0</v>
      </c>
      <c r="N111" s="14">
        <v>0</v>
      </c>
      <c r="O111" s="8"/>
      <c r="P111" s="30">
        <v>3</v>
      </c>
      <c r="Q111" s="29">
        <v>0.66666666666666663</v>
      </c>
      <c r="R111" s="26">
        <v>2</v>
      </c>
      <c r="S111" s="25" t="s">
        <v>5</v>
      </c>
      <c r="T111" s="24"/>
      <c r="U111" s="18"/>
      <c r="V111" s="93">
        <f t="shared" si="2"/>
        <v>5</v>
      </c>
      <c r="W111" s="28">
        <v>4</v>
      </c>
      <c r="X111" s="27">
        <v>0.66666666666666663</v>
      </c>
      <c r="Y111" s="26">
        <v>2</v>
      </c>
      <c r="Z111" s="25" t="s">
        <v>7</v>
      </c>
      <c r="AA111" s="24"/>
      <c r="AB111" s="18"/>
      <c r="AC111" s="95">
        <f t="shared" si="3"/>
        <v>3</v>
      </c>
      <c r="AH111" s="31"/>
    </row>
    <row r="112" spans="2:34" ht="15.75" customHeight="1">
      <c r="B112" s="9" t="str">
        <f t="shared" si="4"/>
        <v/>
      </c>
      <c r="C112" s="13" t="s">
        <v>1</v>
      </c>
      <c r="D112" s="1" t="s">
        <v>1</v>
      </c>
      <c r="E112" s="12" t="s">
        <v>1</v>
      </c>
      <c r="F112" s="12" t="s">
        <v>1</v>
      </c>
      <c r="G112" s="9" t="str">
        <f t="shared" si="5"/>
        <v/>
      </c>
      <c r="H112" s="11" t="s">
        <v>0</v>
      </c>
      <c r="I112" s="10" t="str">
        <f t="shared" si="6"/>
        <v xml:space="preserve"> </v>
      </c>
      <c r="J112" s="9" t="str">
        <f t="shared" si="7"/>
        <v xml:space="preserve"> </v>
      </c>
      <c r="L112" s="7">
        <v>26</v>
      </c>
      <c r="M112" s="14">
        <v>0</v>
      </c>
      <c r="N112" s="14">
        <v>0</v>
      </c>
      <c r="O112" s="8"/>
      <c r="P112" s="30">
        <v>3</v>
      </c>
      <c r="Q112" s="29">
        <v>0.6875</v>
      </c>
      <c r="R112" s="26">
        <v>3</v>
      </c>
      <c r="S112" s="25" t="s">
        <v>6</v>
      </c>
      <c r="T112" s="24"/>
      <c r="U112" s="18"/>
      <c r="V112" s="93">
        <f t="shared" si="2"/>
        <v>5</v>
      </c>
      <c r="W112" s="28">
        <v>4</v>
      </c>
      <c r="X112" s="27">
        <v>0.6875</v>
      </c>
      <c r="Y112" s="26">
        <v>1</v>
      </c>
      <c r="Z112" s="25" t="s">
        <v>7</v>
      </c>
      <c r="AA112" s="24"/>
      <c r="AB112" s="18"/>
      <c r="AC112" s="95">
        <f t="shared" si="3"/>
        <v>3</v>
      </c>
      <c r="AH112" s="31"/>
    </row>
    <row r="113" spans="2:34" ht="15.75" customHeight="1">
      <c r="B113" s="9" t="str">
        <f t="shared" si="4"/>
        <v/>
      </c>
      <c r="C113" s="13" t="s">
        <v>1</v>
      </c>
      <c r="D113" s="1" t="s">
        <v>1</v>
      </c>
      <c r="E113" s="12" t="s">
        <v>1</v>
      </c>
      <c r="F113" s="12" t="s">
        <v>1</v>
      </c>
      <c r="G113" s="9" t="str">
        <f t="shared" si="5"/>
        <v/>
      </c>
      <c r="H113" s="11" t="s">
        <v>0</v>
      </c>
      <c r="I113" s="10" t="str">
        <f t="shared" si="6"/>
        <v xml:space="preserve"> </v>
      </c>
      <c r="J113" s="9" t="str">
        <f t="shared" si="7"/>
        <v xml:space="preserve"> </v>
      </c>
      <c r="L113" s="7">
        <v>27</v>
      </c>
      <c r="M113" s="14">
        <v>0</v>
      </c>
      <c r="N113" s="14">
        <v>0</v>
      </c>
      <c r="O113" s="8"/>
      <c r="P113" s="30">
        <v>3</v>
      </c>
      <c r="Q113" s="29">
        <v>0.70833333333333337</v>
      </c>
      <c r="R113" s="26">
        <v>2</v>
      </c>
      <c r="S113" s="25" t="s">
        <v>6</v>
      </c>
      <c r="T113" s="24"/>
      <c r="U113" s="18"/>
      <c r="V113" s="93">
        <f t="shared" si="2"/>
        <v>5</v>
      </c>
      <c r="W113" s="28">
        <v>4</v>
      </c>
      <c r="X113" s="27">
        <v>0.70833333333333337</v>
      </c>
      <c r="Y113" s="26">
        <v>2</v>
      </c>
      <c r="Z113" s="25" t="s">
        <v>7</v>
      </c>
      <c r="AA113" s="24"/>
      <c r="AB113" s="18"/>
      <c r="AC113" s="95">
        <f t="shared" si="3"/>
        <v>4</v>
      </c>
      <c r="AH113" s="31"/>
    </row>
    <row r="114" spans="2:34" ht="15.75" customHeight="1">
      <c r="B114" s="9" t="str">
        <f t="shared" si="4"/>
        <v/>
      </c>
      <c r="C114" s="13" t="s">
        <v>1</v>
      </c>
      <c r="D114" s="1" t="s">
        <v>1</v>
      </c>
      <c r="E114" s="12" t="s">
        <v>1</v>
      </c>
      <c r="F114" s="12" t="s">
        <v>1</v>
      </c>
      <c r="G114" s="9" t="str">
        <f t="shared" si="5"/>
        <v/>
      </c>
      <c r="H114" s="11" t="s">
        <v>0</v>
      </c>
      <c r="I114" s="10" t="str">
        <f t="shared" si="6"/>
        <v xml:space="preserve"> </v>
      </c>
      <c r="J114" s="9" t="str">
        <f t="shared" si="7"/>
        <v xml:space="preserve"> </v>
      </c>
      <c r="L114" s="7">
        <v>28</v>
      </c>
      <c r="M114" s="14">
        <v>0</v>
      </c>
      <c r="N114" s="14">
        <v>0</v>
      </c>
      <c r="O114" s="8"/>
      <c r="P114" s="30">
        <v>3</v>
      </c>
      <c r="Q114" s="29">
        <v>0.72916666666666663</v>
      </c>
      <c r="R114" s="26">
        <v>3</v>
      </c>
      <c r="S114" s="25" t="s">
        <v>6</v>
      </c>
      <c r="T114" s="24"/>
      <c r="U114" s="18"/>
      <c r="V114" s="93">
        <f t="shared" si="2"/>
        <v>5</v>
      </c>
      <c r="W114" s="28">
        <v>4</v>
      </c>
      <c r="X114" s="27">
        <v>0.72916666666666663</v>
      </c>
      <c r="Y114" s="26">
        <v>2</v>
      </c>
      <c r="Z114" s="25" t="s">
        <v>7</v>
      </c>
      <c r="AA114" s="24"/>
      <c r="AB114" s="18"/>
      <c r="AC114" s="95">
        <f t="shared" si="3"/>
        <v>4</v>
      </c>
      <c r="AH114" s="31"/>
    </row>
    <row r="115" spans="2:34" ht="15.75" customHeight="1">
      <c r="B115" s="9" t="str">
        <f t="shared" si="4"/>
        <v/>
      </c>
      <c r="C115" s="13" t="s">
        <v>1</v>
      </c>
      <c r="D115" s="1" t="s">
        <v>1</v>
      </c>
      <c r="E115" s="12" t="s">
        <v>1</v>
      </c>
      <c r="F115" s="12" t="s">
        <v>1</v>
      </c>
      <c r="G115" s="9" t="str">
        <f t="shared" si="5"/>
        <v/>
      </c>
      <c r="H115" s="11" t="s">
        <v>0</v>
      </c>
      <c r="I115" s="10" t="str">
        <f t="shared" si="6"/>
        <v xml:space="preserve"> </v>
      </c>
      <c r="J115" s="9" t="str">
        <f t="shared" si="7"/>
        <v xml:space="preserve"> </v>
      </c>
      <c r="L115" s="7">
        <v>29</v>
      </c>
      <c r="M115" s="14">
        <v>0</v>
      </c>
      <c r="N115" s="14">
        <v>0</v>
      </c>
      <c r="O115" s="8"/>
      <c r="P115" s="30">
        <v>3</v>
      </c>
      <c r="Q115" s="29">
        <v>0.75</v>
      </c>
      <c r="R115" s="26">
        <v>2</v>
      </c>
      <c r="S115" s="25" t="s">
        <v>6</v>
      </c>
      <c r="T115" s="24"/>
      <c r="U115" s="18"/>
      <c r="V115" s="93">
        <f t="shared" si="2"/>
        <v>5</v>
      </c>
      <c r="W115" s="28">
        <v>4</v>
      </c>
      <c r="X115" s="27">
        <v>0.75</v>
      </c>
      <c r="Y115" s="26">
        <v>2</v>
      </c>
      <c r="Z115" s="25" t="s">
        <v>7</v>
      </c>
      <c r="AA115" s="24"/>
      <c r="AB115" s="18"/>
      <c r="AC115" s="95">
        <f t="shared" si="3"/>
        <v>4</v>
      </c>
      <c r="AH115" s="31"/>
    </row>
    <row r="116" spans="2:34" ht="15.75" customHeight="1">
      <c r="B116" s="9" t="str">
        <f t="shared" si="4"/>
        <v/>
      </c>
      <c r="C116" s="13" t="s">
        <v>1</v>
      </c>
      <c r="D116" s="1" t="s">
        <v>1</v>
      </c>
      <c r="E116" s="12" t="s">
        <v>1</v>
      </c>
      <c r="F116" s="12" t="s">
        <v>1</v>
      </c>
      <c r="G116" s="9" t="str">
        <f t="shared" si="5"/>
        <v/>
      </c>
      <c r="H116" s="11" t="s">
        <v>0</v>
      </c>
      <c r="I116" s="10" t="str">
        <f t="shared" si="6"/>
        <v xml:space="preserve"> </v>
      </c>
      <c r="J116" s="9" t="str">
        <f t="shared" si="7"/>
        <v xml:space="preserve"> </v>
      </c>
      <c r="L116" s="7">
        <v>30</v>
      </c>
      <c r="M116" s="14">
        <v>0</v>
      </c>
      <c r="N116" s="14">
        <v>0</v>
      </c>
      <c r="O116" s="8"/>
      <c r="P116" s="30">
        <v>3</v>
      </c>
      <c r="Q116" s="29">
        <v>0.77083333333333337</v>
      </c>
      <c r="R116" s="26">
        <v>3</v>
      </c>
      <c r="S116" s="25" t="s">
        <v>6</v>
      </c>
      <c r="T116" s="24"/>
      <c r="U116" s="18"/>
      <c r="V116" s="93">
        <f t="shared" si="2"/>
        <v>5</v>
      </c>
      <c r="W116" s="28">
        <v>4</v>
      </c>
      <c r="X116" s="27">
        <v>0.77083333333333337</v>
      </c>
      <c r="Y116" s="26">
        <v>2</v>
      </c>
      <c r="Z116" s="25" t="s">
        <v>5</v>
      </c>
      <c r="AA116" s="24"/>
      <c r="AB116" s="18"/>
      <c r="AC116" s="95">
        <f t="shared" si="3"/>
        <v>4</v>
      </c>
      <c r="AH116" s="31"/>
    </row>
    <row r="117" spans="2:34" ht="15.75" customHeight="1">
      <c r="B117" s="9" t="str">
        <f t="shared" si="4"/>
        <v/>
      </c>
      <c r="C117" s="13" t="s">
        <v>1</v>
      </c>
      <c r="D117" s="1" t="s">
        <v>1</v>
      </c>
      <c r="E117" s="12" t="s">
        <v>1</v>
      </c>
      <c r="F117" s="12" t="s">
        <v>1</v>
      </c>
      <c r="G117" s="9" t="str">
        <f t="shared" si="5"/>
        <v/>
      </c>
      <c r="H117" s="11" t="s">
        <v>0</v>
      </c>
      <c r="I117" s="10" t="str">
        <f t="shared" si="6"/>
        <v xml:space="preserve"> </v>
      </c>
      <c r="J117" s="9" t="str">
        <f t="shared" si="7"/>
        <v xml:space="preserve"> </v>
      </c>
      <c r="L117" s="7">
        <v>31</v>
      </c>
      <c r="M117" s="14">
        <v>0</v>
      </c>
      <c r="N117" s="14">
        <v>0</v>
      </c>
      <c r="O117" s="8"/>
      <c r="P117" s="30">
        <v>3</v>
      </c>
      <c r="Q117" s="29">
        <v>0.79166666666666663</v>
      </c>
      <c r="R117" s="26">
        <v>2</v>
      </c>
      <c r="S117" s="25" t="s">
        <v>6</v>
      </c>
      <c r="T117" s="24"/>
      <c r="U117" s="18"/>
      <c r="V117" s="93">
        <f t="shared" si="2"/>
        <v>4</v>
      </c>
      <c r="W117" s="28">
        <v>4</v>
      </c>
      <c r="X117" s="27">
        <v>0.79166666666666663</v>
      </c>
      <c r="Y117" s="26">
        <v>2</v>
      </c>
      <c r="Z117" s="25" t="s">
        <v>5</v>
      </c>
      <c r="AA117" s="24"/>
      <c r="AB117" s="18"/>
      <c r="AC117" s="95">
        <f t="shared" si="3"/>
        <v>4</v>
      </c>
      <c r="AH117" s="31"/>
    </row>
    <row r="118" spans="2:34" ht="15.75" customHeight="1">
      <c r="B118" s="9" t="str">
        <f t="shared" si="4"/>
        <v/>
      </c>
      <c r="C118" s="13" t="s">
        <v>1</v>
      </c>
      <c r="D118" s="1" t="s">
        <v>1</v>
      </c>
      <c r="E118" s="12" t="s">
        <v>1</v>
      </c>
      <c r="F118" s="12" t="s">
        <v>1</v>
      </c>
      <c r="G118" s="9" t="str">
        <f t="shared" si="5"/>
        <v/>
      </c>
      <c r="H118" s="11" t="s">
        <v>0</v>
      </c>
      <c r="I118" s="10" t="str">
        <f t="shared" si="6"/>
        <v xml:space="preserve"> </v>
      </c>
      <c r="J118" s="9" t="str">
        <f t="shared" si="7"/>
        <v xml:space="preserve"> </v>
      </c>
      <c r="L118" s="7">
        <v>32</v>
      </c>
      <c r="M118" s="14">
        <v>0</v>
      </c>
      <c r="N118" s="14">
        <v>0</v>
      </c>
      <c r="O118" s="8"/>
      <c r="P118" s="30">
        <v>3</v>
      </c>
      <c r="Q118" s="29">
        <v>0.8125</v>
      </c>
      <c r="R118" s="26">
        <v>2</v>
      </c>
      <c r="S118" s="25" t="s">
        <v>5</v>
      </c>
      <c r="T118" s="24"/>
      <c r="U118" s="18"/>
      <c r="V118" s="93">
        <f t="shared" si="2"/>
        <v>4</v>
      </c>
      <c r="W118" s="28">
        <v>4</v>
      </c>
      <c r="X118" s="27">
        <v>0.8125</v>
      </c>
      <c r="Y118" s="26">
        <v>2</v>
      </c>
      <c r="Z118" s="25" t="s">
        <v>5</v>
      </c>
      <c r="AA118" s="24"/>
      <c r="AB118" s="18"/>
      <c r="AC118" s="95">
        <f t="shared" si="3"/>
        <v>4</v>
      </c>
      <c r="AH118" s="31"/>
    </row>
    <row r="119" spans="2:34" ht="15.75" customHeight="1">
      <c r="B119" s="9" t="str">
        <f t="shared" si="4"/>
        <v/>
      </c>
      <c r="C119" s="13" t="s">
        <v>1</v>
      </c>
      <c r="D119" s="1" t="s">
        <v>1</v>
      </c>
      <c r="E119" s="12" t="s">
        <v>1</v>
      </c>
      <c r="F119" s="12" t="s">
        <v>1</v>
      </c>
      <c r="G119" s="9" t="str">
        <f t="shared" si="5"/>
        <v/>
      </c>
      <c r="H119" s="11" t="s">
        <v>0</v>
      </c>
      <c r="I119" s="10" t="str">
        <f t="shared" si="6"/>
        <v xml:space="preserve"> </v>
      </c>
      <c r="J119" s="9" t="str">
        <f t="shared" si="7"/>
        <v xml:space="preserve"> </v>
      </c>
      <c r="L119" s="7">
        <v>33</v>
      </c>
      <c r="M119" s="14">
        <v>0</v>
      </c>
      <c r="N119" s="14">
        <v>0</v>
      </c>
      <c r="O119" s="8"/>
      <c r="P119" s="30">
        <v>3</v>
      </c>
      <c r="Q119" s="29">
        <v>0.83333333333333337</v>
      </c>
      <c r="R119" s="26">
        <v>2</v>
      </c>
      <c r="S119" s="25" t="s">
        <v>5</v>
      </c>
      <c r="T119" s="24"/>
      <c r="U119" s="18"/>
      <c r="V119" s="93">
        <f t="shared" si="2"/>
        <v>4</v>
      </c>
      <c r="W119" s="28">
        <v>4</v>
      </c>
      <c r="X119" s="27">
        <v>0.83333333333333337</v>
      </c>
      <c r="Y119" s="26">
        <v>2</v>
      </c>
      <c r="Z119" s="25" t="s">
        <v>5</v>
      </c>
      <c r="AA119" s="24"/>
      <c r="AB119" s="18"/>
      <c r="AC119" s="95">
        <f t="shared" si="3"/>
        <v>3</v>
      </c>
      <c r="AH119" s="31"/>
    </row>
    <row r="120" spans="2:34" ht="15.75" customHeight="1">
      <c r="B120" s="9" t="str">
        <f t="shared" si="4"/>
        <v/>
      </c>
      <c r="C120" s="13" t="s">
        <v>1</v>
      </c>
      <c r="D120" s="1" t="s">
        <v>1</v>
      </c>
      <c r="E120" s="12" t="s">
        <v>1</v>
      </c>
      <c r="F120" s="12" t="s">
        <v>1</v>
      </c>
      <c r="G120" s="9" t="str">
        <f t="shared" si="5"/>
        <v/>
      </c>
      <c r="H120" s="11" t="s">
        <v>0</v>
      </c>
      <c r="I120" s="10" t="str">
        <f t="shared" si="6"/>
        <v xml:space="preserve"> </v>
      </c>
      <c r="J120" s="9" t="str">
        <f t="shared" si="7"/>
        <v xml:space="preserve"> </v>
      </c>
      <c r="L120" s="7">
        <v>34</v>
      </c>
      <c r="M120" s="14">
        <v>0</v>
      </c>
      <c r="N120" s="14">
        <v>0</v>
      </c>
      <c r="O120" s="8"/>
      <c r="P120" s="30">
        <v>3</v>
      </c>
      <c r="Q120" s="29">
        <v>0.85416666666666663</v>
      </c>
      <c r="R120" s="26">
        <v>2</v>
      </c>
      <c r="S120" s="25" t="s">
        <v>5</v>
      </c>
      <c r="T120" s="24"/>
      <c r="U120" s="18"/>
      <c r="V120" s="93">
        <f t="shared" si="2"/>
        <v>4</v>
      </c>
      <c r="W120" s="28">
        <v>4</v>
      </c>
      <c r="X120" s="27">
        <v>0.85416666666666663</v>
      </c>
      <c r="Y120" s="26">
        <v>1</v>
      </c>
      <c r="Z120" s="25" t="s">
        <v>4</v>
      </c>
      <c r="AA120" s="24"/>
      <c r="AB120" s="18"/>
      <c r="AC120" s="95">
        <f t="shared" si="3"/>
        <v>3</v>
      </c>
      <c r="AH120" s="31"/>
    </row>
    <row r="121" spans="2:34" ht="15.75" customHeight="1">
      <c r="B121" s="9" t="str">
        <f t="shared" si="4"/>
        <v/>
      </c>
      <c r="C121" s="13" t="s">
        <v>1</v>
      </c>
      <c r="D121" s="1" t="s">
        <v>1</v>
      </c>
      <c r="E121" s="12" t="s">
        <v>1</v>
      </c>
      <c r="F121" s="12" t="s">
        <v>1</v>
      </c>
      <c r="G121" s="9" t="str">
        <f t="shared" si="5"/>
        <v/>
      </c>
      <c r="H121" s="11" t="s">
        <v>0</v>
      </c>
      <c r="I121" s="10" t="str">
        <f t="shared" si="6"/>
        <v xml:space="preserve"> </v>
      </c>
      <c r="J121" s="9" t="str">
        <f t="shared" si="7"/>
        <v xml:space="preserve"> </v>
      </c>
      <c r="L121" s="7">
        <v>35</v>
      </c>
      <c r="M121" s="14">
        <v>0</v>
      </c>
      <c r="N121" s="14">
        <v>0</v>
      </c>
      <c r="O121" s="8"/>
      <c r="P121" s="30">
        <v>3</v>
      </c>
      <c r="Q121" s="29">
        <v>0.875</v>
      </c>
      <c r="R121" s="26">
        <v>2</v>
      </c>
      <c r="S121" s="25" t="s">
        <v>5</v>
      </c>
      <c r="T121" s="24"/>
      <c r="U121" s="18"/>
      <c r="V121" s="93">
        <f t="shared" si="2"/>
        <v>4</v>
      </c>
      <c r="W121" s="28">
        <v>4</v>
      </c>
      <c r="X121" s="27">
        <v>0.875</v>
      </c>
      <c r="Y121" s="26">
        <v>2</v>
      </c>
      <c r="Z121" s="25" t="s">
        <v>4</v>
      </c>
      <c r="AA121" s="24"/>
      <c r="AB121" s="18"/>
      <c r="AC121" s="95">
        <f t="shared" si="3"/>
        <v>3</v>
      </c>
      <c r="AH121" s="31"/>
    </row>
    <row r="122" spans="2:34" ht="15.75" customHeight="1">
      <c r="B122" s="9" t="str">
        <f t="shared" si="4"/>
        <v/>
      </c>
      <c r="C122" s="13" t="s">
        <v>1</v>
      </c>
      <c r="D122" s="1" t="s">
        <v>1</v>
      </c>
      <c r="E122" s="12" t="s">
        <v>1</v>
      </c>
      <c r="F122" s="12" t="s">
        <v>1</v>
      </c>
      <c r="G122" s="9" t="str">
        <f t="shared" si="5"/>
        <v/>
      </c>
      <c r="H122" s="11" t="s">
        <v>0</v>
      </c>
      <c r="I122" s="10" t="str">
        <f t="shared" si="6"/>
        <v xml:space="preserve"> </v>
      </c>
      <c r="J122" s="9" t="str">
        <f t="shared" si="7"/>
        <v xml:space="preserve"> </v>
      </c>
      <c r="L122" s="7">
        <v>36</v>
      </c>
      <c r="M122" s="14">
        <v>0</v>
      </c>
      <c r="N122" s="14">
        <v>0</v>
      </c>
      <c r="O122" s="8"/>
      <c r="P122" s="30">
        <v>3</v>
      </c>
      <c r="Q122" s="29">
        <v>0.89583333333333304</v>
      </c>
      <c r="R122" s="26">
        <v>2</v>
      </c>
      <c r="S122" s="25" t="s">
        <v>5</v>
      </c>
      <c r="T122" s="24"/>
      <c r="U122" s="18"/>
      <c r="V122" s="93">
        <f t="shared" si="2"/>
        <v>4</v>
      </c>
      <c r="W122" s="28">
        <v>4</v>
      </c>
      <c r="X122" s="27">
        <v>0.89583333333333304</v>
      </c>
      <c r="Y122" s="26">
        <v>1</v>
      </c>
      <c r="Z122" s="25" t="s">
        <v>4</v>
      </c>
      <c r="AA122" s="24"/>
      <c r="AB122" s="18"/>
      <c r="AC122" s="95">
        <f t="shared" si="3"/>
        <v>3</v>
      </c>
      <c r="AH122" s="31"/>
    </row>
    <row r="123" spans="2:34" ht="15.75" customHeight="1">
      <c r="B123" s="9" t="str">
        <f t="shared" si="4"/>
        <v/>
      </c>
      <c r="C123" s="13" t="s">
        <v>1</v>
      </c>
      <c r="D123" s="1" t="s">
        <v>1</v>
      </c>
      <c r="E123" s="12" t="s">
        <v>1</v>
      </c>
      <c r="F123" s="12" t="s">
        <v>1</v>
      </c>
      <c r="G123" s="9" t="str">
        <f t="shared" si="5"/>
        <v/>
      </c>
      <c r="H123" s="11" t="s">
        <v>0</v>
      </c>
      <c r="I123" s="10" t="str">
        <f t="shared" si="6"/>
        <v xml:space="preserve"> </v>
      </c>
      <c r="J123" s="9" t="str">
        <f t="shared" si="7"/>
        <v xml:space="preserve"> </v>
      </c>
      <c r="L123" s="7">
        <v>37</v>
      </c>
      <c r="M123" s="14">
        <v>0</v>
      </c>
      <c r="N123" s="14">
        <v>0</v>
      </c>
      <c r="O123" s="8"/>
      <c r="P123" s="30">
        <v>3</v>
      </c>
      <c r="Q123" s="29">
        <v>0.91666666666666663</v>
      </c>
      <c r="R123" s="26">
        <v>2</v>
      </c>
      <c r="S123" s="25" t="s">
        <v>5</v>
      </c>
      <c r="T123" s="24"/>
      <c r="U123" s="18"/>
      <c r="V123" s="93">
        <f t="shared" si="2"/>
        <v>4</v>
      </c>
      <c r="W123" s="28">
        <v>4</v>
      </c>
      <c r="X123" s="27">
        <v>0.91666666666666663</v>
      </c>
      <c r="Y123" s="26">
        <v>2</v>
      </c>
      <c r="Z123" s="25" t="s">
        <v>4</v>
      </c>
      <c r="AA123" s="24"/>
      <c r="AB123" s="18"/>
      <c r="AC123" s="95">
        <f t="shared" si="3"/>
        <v>3</v>
      </c>
      <c r="AH123" s="31"/>
    </row>
    <row r="124" spans="2:34" ht="15.75" customHeight="1">
      <c r="B124" s="9" t="str">
        <f t="shared" si="4"/>
        <v/>
      </c>
      <c r="C124" s="13" t="s">
        <v>1</v>
      </c>
      <c r="D124" s="1" t="s">
        <v>1</v>
      </c>
      <c r="E124" s="12" t="s">
        <v>1</v>
      </c>
      <c r="F124" s="12" t="s">
        <v>1</v>
      </c>
      <c r="G124" s="9" t="str">
        <f t="shared" si="5"/>
        <v/>
      </c>
      <c r="H124" s="11" t="s">
        <v>0</v>
      </c>
      <c r="I124" s="10" t="str">
        <f t="shared" si="6"/>
        <v xml:space="preserve"> </v>
      </c>
      <c r="J124" s="9" t="str">
        <f t="shared" si="7"/>
        <v xml:space="preserve"> </v>
      </c>
      <c r="L124" s="7">
        <v>38</v>
      </c>
      <c r="M124" s="14">
        <v>0</v>
      </c>
      <c r="N124" s="14">
        <v>0</v>
      </c>
      <c r="O124" s="8"/>
      <c r="P124" s="30">
        <v>3</v>
      </c>
      <c r="Q124" s="29">
        <v>0.9375</v>
      </c>
      <c r="R124" s="26">
        <v>2</v>
      </c>
      <c r="S124" s="25" t="s">
        <v>5</v>
      </c>
      <c r="T124" s="24"/>
      <c r="U124" s="18"/>
      <c r="V124" s="93">
        <f t="shared" si="2"/>
        <v>2</v>
      </c>
      <c r="W124" s="28">
        <v>4</v>
      </c>
      <c r="X124" s="27">
        <v>0.9375</v>
      </c>
      <c r="Y124" s="26">
        <v>1</v>
      </c>
      <c r="Z124" s="25" t="s">
        <v>4</v>
      </c>
      <c r="AA124" s="24"/>
      <c r="AB124" s="18"/>
      <c r="AC124" s="95">
        <f t="shared" si="3"/>
        <v>1</v>
      </c>
      <c r="AH124" s="31"/>
    </row>
    <row r="125" spans="2:34" ht="15.75" customHeight="1">
      <c r="B125" s="9" t="str">
        <f t="shared" si="4"/>
        <v/>
      </c>
      <c r="C125" s="13" t="s">
        <v>1</v>
      </c>
      <c r="D125" s="1" t="s">
        <v>1</v>
      </c>
      <c r="E125" s="12" t="s">
        <v>1</v>
      </c>
      <c r="F125" s="12" t="s">
        <v>1</v>
      </c>
      <c r="G125" s="9" t="str">
        <f t="shared" si="5"/>
        <v/>
      </c>
      <c r="H125" s="11" t="s">
        <v>0</v>
      </c>
      <c r="I125" s="10" t="str">
        <f t="shared" si="6"/>
        <v xml:space="preserve"> </v>
      </c>
      <c r="J125" s="9" t="str">
        <f t="shared" si="7"/>
        <v xml:space="preserve"> </v>
      </c>
      <c r="L125" s="7">
        <v>39</v>
      </c>
      <c r="M125" s="14">
        <v>0</v>
      </c>
      <c r="N125" s="14">
        <v>0</v>
      </c>
      <c r="O125" s="8"/>
      <c r="P125" s="30">
        <v>3</v>
      </c>
      <c r="Q125" s="29">
        <v>0.95833333333333337</v>
      </c>
      <c r="R125" s="26">
        <v>0</v>
      </c>
      <c r="S125" s="25" t="s">
        <v>3</v>
      </c>
      <c r="T125" s="24"/>
      <c r="U125" s="18"/>
      <c r="V125" s="93">
        <f t="shared" si="2"/>
        <v>0</v>
      </c>
      <c r="W125" s="28">
        <v>4</v>
      </c>
      <c r="X125" s="27">
        <v>0.95833333333333337</v>
      </c>
      <c r="Y125" s="26">
        <v>0</v>
      </c>
      <c r="Z125" s="25" t="s">
        <v>3</v>
      </c>
      <c r="AA125" s="24"/>
      <c r="AB125" s="18"/>
      <c r="AC125" s="95">
        <f t="shared" si="3"/>
        <v>0</v>
      </c>
      <c r="AH125" s="31"/>
    </row>
    <row r="126" spans="2:34" ht="15.75" customHeight="1">
      <c r="B126" s="9" t="str">
        <f t="shared" si="4"/>
        <v/>
      </c>
      <c r="C126" s="13" t="s">
        <v>1</v>
      </c>
      <c r="D126" s="1" t="s">
        <v>1</v>
      </c>
      <c r="E126" s="12" t="s">
        <v>1</v>
      </c>
      <c r="F126" s="12" t="s">
        <v>1</v>
      </c>
      <c r="G126" s="9" t="str">
        <f t="shared" si="5"/>
        <v/>
      </c>
      <c r="H126" s="11" t="s">
        <v>0</v>
      </c>
      <c r="I126" s="10" t="str">
        <f t="shared" si="6"/>
        <v xml:space="preserve"> </v>
      </c>
      <c r="J126" s="9" t="str">
        <f t="shared" si="7"/>
        <v xml:space="preserve"> </v>
      </c>
      <c r="L126" s="7">
        <v>40</v>
      </c>
      <c r="M126" s="14">
        <v>0</v>
      </c>
      <c r="N126" s="14">
        <v>0</v>
      </c>
      <c r="O126" s="8"/>
      <c r="P126" s="30">
        <v>3</v>
      </c>
      <c r="Q126" s="29">
        <v>0.97916666666666663</v>
      </c>
      <c r="R126" s="26">
        <v>0</v>
      </c>
      <c r="S126" s="25" t="s">
        <v>3</v>
      </c>
      <c r="T126" s="24"/>
      <c r="U126" s="18"/>
      <c r="V126" s="93">
        <f t="shared" si="2"/>
        <v>0</v>
      </c>
      <c r="W126" s="28">
        <v>4</v>
      </c>
      <c r="X126" s="27">
        <v>0.97916666666666663</v>
      </c>
      <c r="Y126" s="26">
        <v>0</v>
      </c>
      <c r="Z126" s="25" t="s">
        <v>3</v>
      </c>
      <c r="AA126" s="24"/>
      <c r="AB126" s="18"/>
      <c r="AC126" s="95">
        <f t="shared" si="3"/>
        <v>0</v>
      </c>
      <c r="AH126" s="31"/>
    </row>
    <row r="127" spans="2:34" ht="15.75" customHeight="1">
      <c r="B127" s="9" t="str">
        <f t="shared" si="4"/>
        <v/>
      </c>
      <c r="C127" s="13" t="s">
        <v>1</v>
      </c>
      <c r="D127" s="1" t="s">
        <v>1</v>
      </c>
      <c r="E127" s="12" t="s">
        <v>1</v>
      </c>
      <c r="F127" s="12" t="s">
        <v>1</v>
      </c>
      <c r="G127" s="9" t="str">
        <f t="shared" si="5"/>
        <v/>
      </c>
      <c r="H127" s="11" t="s">
        <v>0</v>
      </c>
      <c r="I127" s="10" t="str">
        <f t="shared" si="6"/>
        <v xml:space="preserve"> </v>
      </c>
      <c r="J127" s="9" t="str">
        <f t="shared" si="7"/>
        <v xml:space="preserve"> </v>
      </c>
      <c r="L127" s="7">
        <v>41</v>
      </c>
      <c r="M127" s="14">
        <v>0</v>
      </c>
      <c r="N127" s="14">
        <v>0</v>
      </c>
      <c r="O127" s="8"/>
      <c r="P127" s="30">
        <v>3</v>
      </c>
      <c r="Q127" s="29">
        <v>0</v>
      </c>
      <c r="R127" s="26">
        <v>0</v>
      </c>
      <c r="S127" s="25" t="s">
        <v>3</v>
      </c>
      <c r="T127" s="24"/>
      <c r="U127" s="18"/>
      <c r="V127" s="93">
        <f t="shared" si="2"/>
        <v>0</v>
      </c>
      <c r="W127" s="28">
        <v>4</v>
      </c>
      <c r="X127" s="27">
        <v>0</v>
      </c>
      <c r="Y127" s="26">
        <v>0</v>
      </c>
      <c r="Z127" s="25" t="s">
        <v>3</v>
      </c>
      <c r="AA127" s="24"/>
      <c r="AB127" s="18"/>
      <c r="AC127" s="95">
        <f t="shared" si="3"/>
        <v>0</v>
      </c>
      <c r="AH127" s="31"/>
    </row>
    <row r="128" spans="2:34" ht="15.75" customHeight="1">
      <c r="B128" s="9" t="str">
        <f t="shared" si="4"/>
        <v/>
      </c>
      <c r="C128" s="13" t="s">
        <v>1</v>
      </c>
      <c r="D128" s="1" t="s">
        <v>1</v>
      </c>
      <c r="E128" s="12" t="s">
        <v>1</v>
      </c>
      <c r="F128" s="12" t="s">
        <v>1</v>
      </c>
      <c r="G128" s="9" t="str">
        <f t="shared" si="5"/>
        <v/>
      </c>
      <c r="H128" s="11" t="s">
        <v>0</v>
      </c>
      <c r="I128" s="10" t="str">
        <f t="shared" si="6"/>
        <v xml:space="preserve"> </v>
      </c>
      <c r="J128" s="9" t="str">
        <f t="shared" si="7"/>
        <v xml:space="preserve"> </v>
      </c>
      <c r="L128" s="7">
        <v>42</v>
      </c>
      <c r="M128" s="14">
        <v>0</v>
      </c>
      <c r="N128" s="14">
        <v>0</v>
      </c>
      <c r="O128" s="8"/>
      <c r="P128" s="30">
        <v>3</v>
      </c>
      <c r="Q128" s="29">
        <v>2.0833333333333332E-2</v>
      </c>
      <c r="R128" s="26">
        <v>0</v>
      </c>
      <c r="S128" s="25" t="s">
        <v>3</v>
      </c>
      <c r="T128" s="24"/>
      <c r="U128" s="18"/>
      <c r="V128" s="93">
        <f t="shared" si="2"/>
        <v>0</v>
      </c>
      <c r="W128" s="28">
        <v>4</v>
      </c>
      <c r="X128" s="27">
        <v>2.0833333333333332E-2</v>
      </c>
      <c r="Y128" s="26">
        <v>0</v>
      </c>
      <c r="Z128" s="25" t="s">
        <v>3</v>
      </c>
      <c r="AA128" s="24"/>
      <c r="AB128" s="18"/>
      <c r="AC128" s="95">
        <f t="shared" si="3"/>
        <v>0</v>
      </c>
      <c r="AH128" s="31"/>
    </row>
    <row r="129" spans="2:34" ht="15.75" customHeight="1">
      <c r="B129" s="9" t="str">
        <f t="shared" si="4"/>
        <v/>
      </c>
      <c r="C129" s="13" t="s">
        <v>1</v>
      </c>
      <c r="D129" s="1" t="s">
        <v>1</v>
      </c>
      <c r="E129" s="12" t="s">
        <v>1</v>
      </c>
      <c r="F129" s="12" t="s">
        <v>1</v>
      </c>
      <c r="G129" s="9" t="str">
        <f t="shared" si="5"/>
        <v/>
      </c>
      <c r="H129" s="11" t="s">
        <v>0</v>
      </c>
      <c r="I129" s="10" t="str">
        <f t="shared" si="6"/>
        <v xml:space="preserve"> </v>
      </c>
      <c r="J129" s="9" t="str">
        <f t="shared" si="7"/>
        <v xml:space="preserve"> </v>
      </c>
      <c r="L129" s="7">
        <v>43</v>
      </c>
      <c r="M129" s="14">
        <v>0</v>
      </c>
      <c r="N129" s="14">
        <v>0</v>
      </c>
      <c r="O129" s="8"/>
      <c r="P129" s="30">
        <v>3</v>
      </c>
      <c r="Q129" s="29">
        <v>4.1666666666666699E-2</v>
      </c>
      <c r="R129" s="26">
        <v>0</v>
      </c>
      <c r="S129" s="25" t="s">
        <v>3</v>
      </c>
      <c r="T129" s="24"/>
      <c r="U129" s="18"/>
      <c r="V129" s="93">
        <f t="shared" si="2"/>
        <v>0</v>
      </c>
      <c r="W129" s="28">
        <v>4</v>
      </c>
      <c r="X129" s="27">
        <v>4.1666666666666699E-2</v>
      </c>
      <c r="Y129" s="26">
        <v>0</v>
      </c>
      <c r="Z129" s="25" t="s">
        <v>3</v>
      </c>
      <c r="AA129" s="24"/>
      <c r="AB129" s="18"/>
      <c r="AC129" s="95">
        <f t="shared" si="3"/>
        <v>0</v>
      </c>
      <c r="AH129" s="31"/>
    </row>
    <row r="130" spans="2:34" ht="15.75" customHeight="1">
      <c r="B130" s="9" t="str">
        <f t="shared" si="4"/>
        <v/>
      </c>
      <c r="C130" s="13" t="s">
        <v>1</v>
      </c>
      <c r="D130" s="1" t="s">
        <v>1</v>
      </c>
      <c r="E130" s="12" t="s">
        <v>1</v>
      </c>
      <c r="F130" s="12" t="s">
        <v>1</v>
      </c>
      <c r="G130" s="9" t="str">
        <f t="shared" si="5"/>
        <v/>
      </c>
      <c r="H130" s="11" t="s">
        <v>0</v>
      </c>
      <c r="I130" s="10" t="str">
        <f t="shared" si="6"/>
        <v xml:space="preserve"> </v>
      </c>
      <c r="J130" s="9" t="str">
        <f t="shared" si="7"/>
        <v xml:space="preserve"> </v>
      </c>
      <c r="L130" s="7">
        <v>44</v>
      </c>
      <c r="M130" s="14">
        <v>0</v>
      </c>
      <c r="N130" s="14">
        <v>0</v>
      </c>
      <c r="O130" s="8"/>
      <c r="P130" s="30">
        <v>3</v>
      </c>
      <c r="Q130" s="29">
        <v>6.25E-2</v>
      </c>
      <c r="R130" s="26">
        <v>0</v>
      </c>
      <c r="S130" s="25" t="s">
        <v>3</v>
      </c>
      <c r="T130" s="24"/>
      <c r="U130" s="18"/>
      <c r="V130" s="93">
        <f t="shared" si="2"/>
        <v>0</v>
      </c>
      <c r="W130" s="28">
        <v>4</v>
      </c>
      <c r="X130" s="27">
        <v>6.25E-2</v>
      </c>
      <c r="Y130" s="26">
        <v>0</v>
      </c>
      <c r="Z130" s="25" t="s">
        <v>3</v>
      </c>
      <c r="AA130" s="24"/>
      <c r="AB130" s="18"/>
      <c r="AC130" s="95">
        <f t="shared" si="3"/>
        <v>0</v>
      </c>
      <c r="AH130" s="15"/>
    </row>
    <row r="131" spans="2:34" ht="15.75" customHeight="1">
      <c r="B131" s="9" t="str">
        <f t="shared" ref="B131:B162" si="8">IF(C131=" ","",IF(C131=$L$9,B130,B130+1))</f>
        <v/>
      </c>
      <c r="C131" s="13" t="s">
        <v>1</v>
      </c>
      <c r="D131" s="1" t="s">
        <v>1</v>
      </c>
      <c r="E131" s="12" t="s">
        <v>1</v>
      </c>
      <c r="F131" s="12" t="s">
        <v>1</v>
      </c>
      <c r="G131" s="9" t="str">
        <f t="shared" ref="G131:G162" si="9">IF(M130&gt;0,0,IF(N130&gt;0,1,""))</f>
        <v/>
      </c>
      <c r="H131" s="11" t="s">
        <v>0</v>
      </c>
      <c r="I131" s="10" t="str">
        <f t="shared" ref="I131:I162" si="10">IFERROR(IF(IF(ISERROR(H131-H130),"",H131-H130)&lt;0,"",H131-H130)," ")</f>
        <v xml:space="preserve"> </v>
      </c>
      <c r="J131" s="9" t="str">
        <f t="shared" ref="J131:J162" si="11">IF(AND(M130&gt;0,M130&lt;999),M130,IF(AND(N130&gt;0,N130&lt;999),N130," "))</f>
        <v xml:space="preserve"> </v>
      </c>
      <c r="L131" s="7">
        <v>45</v>
      </c>
      <c r="M131" s="14">
        <v>0</v>
      </c>
      <c r="N131" s="14">
        <v>0</v>
      </c>
      <c r="O131" s="8"/>
      <c r="P131" s="26">
        <v>3</v>
      </c>
      <c r="Q131" s="27">
        <v>8.3333333333333301E-2</v>
      </c>
      <c r="R131" s="26">
        <v>0</v>
      </c>
      <c r="S131" s="25" t="s">
        <v>3</v>
      </c>
      <c r="T131" s="24"/>
      <c r="U131" s="18"/>
      <c r="V131" s="92">
        <f t="shared" si="2"/>
        <v>0</v>
      </c>
      <c r="W131" s="28">
        <v>4</v>
      </c>
      <c r="X131" s="27">
        <v>8.3333333333333301E-2</v>
      </c>
      <c r="Y131" s="26">
        <v>0</v>
      </c>
      <c r="Z131" s="25" t="s">
        <v>3</v>
      </c>
      <c r="AA131" s="24"/>
      <c r="AB131" s="18"/>
      <c r="AC131" s="95">
        <f t="shared" si="3"/>
        <v>0</v>
      </c>
      <c r="AH131" s="15"/>
    </row>
    <row r="132" spans="2:34" ht="15.75" customHeight="1">
      <c r="B132" s="9" t="str">
        <f t="shared" si="8"/>
        <v/>
      </c>
      <c r="C132" s="13" t="s">
        <v>1</v>
      </c>
      <c r="D132" s="1" t="s">
        <v>1</v>
      </c>
      <c r="E132" s="12" t="s">
        <v>1</v>
      </c>
      <c r="F132" s="12" t="s">
        <v>1</v>
      </c>
      <c r="G132" s="9" t="str">
        <f t="shared" si="9"/>
        <v/>
      </c>
      <c r="H132" s="11" t="s">
        <v>0</v>
      </c>
      <c r="I132" s="10" t="str">
        <f t="shared" si="10"/>
        <v xml:space="preserve"> </v>
      </c>
      <c r="J132" s="9" t="str">
        <f t="shared" si="11"/>
        <v xml:space="preserve"> </v>
      </c>
      <c r="L132" s="7">
        <v>46</v>
      </c>
      <c r="M132" s="14">
        <v>0</v>
      </c>
      <c r="N132" s="14">
        <v>0</v>
      </c>
      <c r="O132" s="8"/>
      <c r="P132" s="26">
        <v>3</v>
      </c>
      <c r="Q132" s="27">
        <v>0.104166666666667</v>
      </c>
      <c r="R132" s="26">
        <v>0</v>
      </c>
      <c r="S132" s="25" t="s">
        <v>3</v>
      </c>
      <c r="T132" s="24"/>
      <c r="U132" s="18"/>
      <c r="V132" s="17"/>
      <c r="W132" s="28">
        <v>4</v>
      </c>
      <c r="X132" s="27">
        <v>0.104166666666667</v>
      </c>
      <c r="Y132" s="26">
        <v>0</v>
      </c>
      <c r="Z132" s="25" t="s">
        <v>3</v>
      </c>
      <c r="AA132" s="24"/>
      <c r="AB132" s="18"/>
      <c r="AH132" s="15"/>
    </row>
    <row r="133" spans="2:34" ht="15.75" customHeight="1">
      <c r="B133" s="9" t="str">
        <f t="shared" si="8"/>
        <v/>
      </c>
      <c r="C133" s="13" t="s">
        <v>1</v>
      </c>
      <c r="D133" s="1" t="s">
        <v>1</v>
      </c>
      <c r="E133" s="12" t="s">
        <v>1</v>
      </c>
      <c r="F133" s="12" t="s">
        <v>1</v>
      </c>
      <c r="G133" s="9" t="str">
        <f t="shared" si="9"/>
        <v/>
      </c>
      <c r="H133" s="11" t="s">
        <v>0</v>
      </c>
      <c r="I133" s="10" t="str">
        <f t="shared" si="10"/>
        <v xml:space="preserve"> </v>
      </c>
      <c r="J133" s="9" t="str">
        <f t="shared" si="11"/>
        <v xml:space="preserve"> </v>
      </c>
      <c r="L133" s="7">
        <v>47</v>
      </c>
      <c r="M133" s="14">
        <v>0</v>
      </c>
      <c r="N133" s="14">
        <v>0</v>
      </c>
      <c r="O133" s="8"/>
      <c r="P133" s="109" t="s">
        <v>2</v>
      </c>
      <c r="Q133" s="110"/>
      <c r="R133" s="22">
        <f>SUM(R85:R132)</f>
        <v>70</v>
      </c>
      <c r="S133" s="21"/>
      <c r="T133" s="20"/>
      <c r="U133" s="19"/>
      <c r="V133" s="23"/>
      <c r="W133" s="109" t="s">
        <v>2</v>
      </c>
      <c r="X133" s="110"/>
      <c r="Y133" s="22">
        <f>SUM(Y85:Y132)</f>
        <v>61</v>
      </c>
      <c r="Z133" s="21"/>
      <c r="AA133" s="20"/>
      <c r="AB133" s="19"/>
      <c r="AH133" s="15"/>
    </row>
    <row r="134" spans="2:34" ht="15.75" customHeight="1">
      <c r="B134" s="9" t="str">
        <f t="shared" si="8"/>
        <v/>
      </c>
      <c r="C134" s="13" t="s">
        <v>1</v>
      </c>
      <c r="D134" s="1" t="s">
        <v>1</v>
      </c>
      <c r="E134" s="12" t="s">
        <v>1</v>
      </c>
      <c r="F134" s="12" t="s">
        <v>1</v>
      </c>
      <c r="G134" s="9" t="str">
        <f t="shared" si="9"/>
        <v/>
      </c>
      <c r="H134" s="11" t="s">
        <v>0</v>
      </c>
      <c r="I134" s="10" t="str">
        <f t="shared" si="10"/>
        <v xml:space="preserve"> </v>
      </c>
      <c r="J134" s="9" t="str">
        <f t="shared" si="11"/>
        <v xml:space="preserve"> </v>
      </c>
      <c r="L134" s="7">
        <v>48</v>
      </c>
      <c r="M134" s="14">
        <v>0</v>
      </c>
      <c r="N134" s="14">
        <v>0</v>
      </c>
      <c r="O134" s="8"/>
      <c r="P134" s="16"/>
      <c r="Q134" s="17"/>
      <c r="R134" s="17"/>
      <c r="S134" s="17"/>
      <c r="T134" s="18"/>
      <c r="U134" s="17"/>
      <c r="V134" s="17"/>
      <c r="W134" s="17"/>
      <c r="X134" s="16"/>
      <c r="Y134" s="16"/>
      <c r="Z134" s="16"/>
      <c r="AA134" s="16"/>
      <c r="AB134" s="16"/>
      <c r="AH134" s="15"/>
    </row>
    <row r="135" spans="2:34" ht="15.75" customHeight="1">
      <c r="B135" s="9" t="str">
        <f t="shared" si="8"/>
        <v/>
      </c>
      <c r="C135" s="13" t="s">
        <v>1</v>
      </c>
      <c r="D135" s="1" t="s">
        <v>1</v>
      </c>
      <c r="E135" s="12" t="s">
        <v>1</v>
      </c>
      <c r="F135" s="12" t="s">
        <v>1</v>
      </c>
      <c r="G135" s="9" t="str">
        <f t="shared" si="9"/>
        <v/>
      </c>
      <c r="H135" s="11" t="s">
        <v>0</v>
      </c>
      <c r="I135" s="10" t="str">
        <f t="shared" si="10"/>
        <v xml:space="preserve"> </v>
      </c>
      <c r="J135" s="9" t="str">
        <f t="shared" si="11"/>
        <v xml:space="preserve"> </v>
      </c>
      <c r="L135" s="7">
        <v>49</v>
      </c>
      <c r="M135" s="14">
        <v>0</v>
      </c>
      <c r="N135" s="14">
        <v>0</v>
      </c>
      <c r="O135" s="8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H135" s="15"/>
    </row>
    <row r="136" spans="2:34" ht="15.75" customHeight="1">
      <c r="B136" s="9" t="str">
        <f t="shared" si="8"/>
        <v/>
      </c>
      <c r="C136" s="13" t="s">
        <v>1</v>
      </c>
      <c r="D136" s="1" t="s">
        <v>1</v>
      </c>
      <c r="E136" s="12" t="s">
        <v>1</v>
      </c>
      <c r="F136" s="12" t="s">
        <v>1</v>
      </c>
      <c r="G136" s="9" t="str">
        <f t="shared" si="9"/>
        <v/>
      </c>
      <c r="H136" s="11" t="s">
        <v>0</v>
      </c>
      <c r="I136" s="10" t="str">
        <f t="shared" si="10"/>
        <v xml:space="preserve"> </v>
      </c>
      <c r="J136" s="9" t="str">
        <f t="shared" si="11"/>
        <v xml:space="preserve"> </v>
      </c>
      <c r="L136" s="7">
        <v>50</v>
      </c>
      <c r="M136" s="14">
        <v>0</v>
      </c>
      <c r="N136" s="14">
        <v>0</v>
      </c>
      <c r="O136" s="8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H136" s="15"/>
    </row>
    <row r="137" spans="2:34" ht="15.75" customHeight="1">
      <c r="B137" s="9" t="str">
        <f t="shared" si="8"/>
        <v/>
      </c>
      <c r="C137" s="13" t="s">
        <v>1</v>
      </c>
      <c r="D137" s="1" t="s">
        <v>1</v>
      </c>
      <c r="E137" s="12" t="s">
        <v>1</v>
      </c>
      <c r="F137" s="12" t="s">
        <v>1</v>
      </c>
      <c r="G137" s="9" t="str">
        <f t="shared" si="9"/>
        <v/>
      </c>
      <c r="H137" s="11" t="s">
        <v>0</v>
      </c>
      <c r="I137" s="10" t="str">
        <f t="shared" si="10"/>
        <v xml:space="preserve"> </v>
      </c>
      <c r="J137" s="9" t="str">
        <f t="shared" si="11"/>
        <v xml:space="preserve"> </v>
      </c>
      <c r="L137" s="7">
        <v>51</v>
      </c>
      <c r="M137" s="14">
        <v>0</v>
      </c>
      <c r="N137" s="14">
        <v>0</v>
      </c>
      <c r="O137" s="8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H137" s="15"/>
    </row>
    <row r="138" spans="2:34" ht="15.75" customHeight="1">
      <c r="B138" s="9" t="str">
        <f t="shared" si="8"/>
        <v/>
      </c>
      <c r="C138" s="13" t="s">
        <v>1</v>
      </c>
      <c r="D138" s="1" t="s">
        <v>1</v>
      </c>
      <c r="E138" s="12" t="s">
        <v>1</v>
      </c>
      <c r="F138" s="12" t="s">
        <v>1</v>
      </c>
      <c r="G138" s="9" t="str">
        <f t="shared" si="9"/>
        <v/>
      </c>
      <c r="H138" s="11" t="s">
        <v>0</v>
      </c>
      <c r="I138" s="10" t="str">
        <f t="shared" si="10"/>
        <v xml:space="preserve"> </v>
      </c>
      <c r="J138" s="9" t="str">
        <f t="shared" si="11"/>
        <v xml:space="preserve"> </v>
      </c>
      <c r="L138" s="7">
        <v>52</v>
      </c>
      <c r="M138" s="14">
        <v>0</v>
      </c>
      <c r="N138" s="14">
        <v>0</v>
      </c>
      <c r="O138" s="8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H138" s="15"/>
    </row>
    <row r="139" spans="2:34" ht="15.75" customHeight="1">
      <c r="B139" s="9" t="str">
        <f t="shared" si="8"/>
        <v/>
      </c>
      <c r="C139" s="13" t="s">
        <v>1</v>
      </c>
      <c r="D139" s="1" t="s">
        <v>1</v>
      </c>
      <c r="E139" s="12" t="s">
        <v>1</v>
      </c>
      <c r="F139" s="12" t="s">
        <v>1</v>
      </c>
      <c r="G139" s="9" t="str">
        <f t="shared" si="9"/>
        <v/>
      </c>
      <c r="H139" s="11" t="s">
        <v>0</v>
      </c>
      <c r="I139" s="10" t="str">
        <f t="shared" si="10"/>
        <v xml:space="preserve"> </v>
      </c>
      <c r="J139" s="9" t="str">
        <f t="shared" si="11"/>
        <v xml:space="preserve"> </v>
      </c>
      <c r="L139" s="7">
        <v>53</v>
      </c>
      <c r="M139" s="14">
        <v>0</v>
      </c>
      <c r="N139" s="14">
        <v>0</v>
      </c>
      <c r="O139" s="8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H139" s="15"/>
    </row>
    <row r="140" spans="2:34" ht="15.75" customHeight="1">
      <c r="B140" s="9" t="str">
        <f t="shared" si="8"/>
        <v/>
      </c>
      <c r="C140" s="13" t="s">
        <v>1</v>
      </c>
      <c r="D140" s="1" t="s">
        <v>1</v>
      </c>
      <c r="E140" s="12" t="s">
        <v>1</v>
      </c>
      <c r="F140" s="12" t="s">
        <v>1</v>
      </c>
      <c r="G140" s="9" t="str">
        <f t="shared" si="9"/>
        <v/>
      </c>
      <c r="H140" s="11" t="s">
        <v>0</v>
      </c>
      <c r="I140" s="10" t="str">
        <f t="shared" si="10"/>
        <v xml:space="preserve"> </v>
      </c>
      <c r="J140" s="9" t="str">
        <f t="shared" si="11"/>
        <v xml:space="preserve"> </v>
      </c>
      <c r="L140" s="7">
        <v>54</v>
      </c>
      <c r="M140" s="14">
        <v>0</v>
      </c>
      <c r="N140" s="14">
        <v>0</v>
      </c>
      <c r="O140" s="8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H140" s="15"/>
    </row>
    <row r="141" spans="2:34" ht="15.75" customHeight="1">
      <c r="B141" s="9" t="str">
        <f t="shared" si="8"/>
        <v/>
      </c>
      <c r="C141" s="13" t="s">
        <v>1</v>
      </c>
      <c r="D141" s="1" t="s">
        <v>1</v>
      </c>
      <c r="E141" s="12" t="s">
        <v>1</v>
      </c>
      <c r="F141" s="12" t="s">
        <v>1</v>
      </c>
      <c r="G141" s="9" t="str">
        <f t="shared" si="9"/>
        <v/>
      </c>
      <c r="H141" s="11" t="s">
        <v>0</v>
      </c>
      <c r="I141" s="10" t="str">
        <f t="shared" si="10"/>
        <v xml:space="preserve"> </v>
      </c>
      <c r="J141" s="9" t="str">
        <f t="shared" si="11"/>
        <v xml:space="preserve"> </v>
      </c>
      <c r="L141" s="7">
        <v>55</v>
      </c>
      <c r="M141" s="14">
        <v>0</v>
      </c>
      <c r="N141" s="14">
        <v>0</v>
      </c>
      <c r="O141" s="8"/>
      <c r="P141" s="16"/>
      <c r="Q141" s="17"/>
      <c r="R141" s="17"/>
      <c r="S141" s="17"/>
      <c r="T141" s="17"/>
      <c r="U141" s="17"/>
      <c r="V141" s="17"/>
      <c r="W141" s="17"/>
      <c r="X141" s="16"/>
      <c r="Y141" s="16"/>
      <c r="Z141" s="16"/>
      <c r="AA141" s="16"/>
      <c r="AB141" s="16"/>
      <c r="AH141" s="15"/>
    </row>
    <row r="142" spans="2:34" ht="15.75" customHeight="1">
      <c r="B142" s="9" t="str">
        <f t="shared" si="8"/>
        <v/>
      </c>
      <c r="C142" s="13" t="s">
        <v>1</v>
      </c>
      <c r="D142" s="1" t="s">
        <v>1</v>
      </c>
      <c r="E142" s="12" t="s">
        <v>1</v>
      </c>
      <c r="F142" s="12" t="s">
        <v>1</v>
      </c>
      <c r="G142" s="9" t="str">
        <f t="shared" si="9"/>
        <v/>
      </c>
      <c r="H142" s="11" t="s">
        <v>0</v>
      </c>
      <c r="I142" s="10" t="str">
        <f t="shared" si="10"/>
        <v xml:space="preserve"> </v>
      </c>
      <c r="J142" s="9" t="str">
        <f t="shared" si="11"/>
        <v xml:space="preserve"> </v>
      </c>
      <c r="L142" s="7">
        <v>56</v>
      </c>
      <c r="M142" s="14">
        <v>0</v>
      </c>
      <c r="N142" s="14">
        <v>0</v>
      </c>
      <c r="O142" s="8"/>
      <c r="P142" s="16"/>
      <c r="Q142" s="17"/>
      <c r="R142" s="17"/>
      <c r="S142" s="17"/>
      <c r="T142" s="17"/>
      <c r="U142" s="17"/>
      <c r="V142" s="17"/>
      <c r="W142" s="17"/>
      <c r="X142" s="16"/>
      <c r="Y142" s="16"/>
      <c r="Z142" s="16"/>
      <c r="AA142" s="16"/>
      <c r="AB142" s="16"/>
      <c r="AH142" s="15"/>
    </row>
    <row r="143" spans="2:34" ht="15.75" customHeight="1">
      <c r="B143" s="9" t="str">
        <f t="shared" si="8"/>
        <v/>
      </c>
      <c r="C143" s="13" t="s">
        <v>1</v>
      </c>
      <c r="D143" s="1" t="s">
        <v>1</v>
      </c>
      <c r="E143" s="12" t="s">
        <v>1</v>
      </c>
      <c r="F143" s="12" t="s">
        <v>1</v>
      </c>
      <c r="G143" s="9" t="str">
        <f t="shared" si="9"/>
        <v/>
      </c>
      <c r="H143" s="11" t="s">
        <v>0</v>
      </c>
      <c r="I143" s="10" t="str">
        <f t="shared" si="10"/>
        <v xml:space="preserve"> </v>
      </c>
      <c r="J143" s="9" t="str">
        <f t="shared" si="11"/>
        <v xml:space="preserve"> </v>
      </c>
      <c r="L143" s="7">
        <v>57</v>
      </c>
      <c r="M143" s="14">
        <v>0</v>
      </c>
      <c r="N143" s="14">
        <v>0</v>
      </c>
      <c r="O143" s="8"/>
      <c r="P143" s="5"/>
      <c r="Q143" s="6"/>
      <c r="R143" s="6"/>
      <c r="S143" s="6"/>
      <c r="T143" s="6"/>
      <c r="U143" s="6"/>
      <c r="V143" s="6"/>
      <c r="W143" s="6"/>
      <c r="X143" s="5"/>
      <c r="Y143" s="5"/>
      <c r="Z143" s="5"/>
      <c r="AA143" s="5"/>
      <c r="AB143" s="5"/>
      <c r="AH143" s="15"/>
    </row>
    <row r="144" spans="2:34" ht="15.75" customHeight="1">
      <c r="B144" s="9" t="str">
        <f t="shared" si="8"/>
        <v/>
      </c>
      <c r="C144" s="13" t="s">
        <v>1</v>
      </c>
      <c r="D144" s="1" t="s">
        <v>1</v>
      </c>
      <c r="E144" s="12" t="s">
        <v>1</v>
      </c>
      <c r="F144" s="12" t="s">
        <v>1</v>
      </c>
      <c r="G144" s="9" t="str">
        <f t="shared" si="9"/>
        <v/>
      </c>
      <c r="H144" s="11" t="s">
        <v>0</v>
      </c>
      <c r="I144" s="10" t="str">
        <f t="shared" si="10"/>
        <v xml:space="preserve"> </v>
      </c>
      <c r="J144" s="9" t="str">
        <f t="shared" si="11"/>
        <v xml:space="preserve"> </v>
      </c>
      <c r="L144" s="7">
        <v>58</v>
      </c>
      <c r="M144" s="14">
        <v>0</v>
      </c>
      <c r="N144" s="14">
        <v>0</v>
      </c>
      <c r="O144" s="8"/>
      <c r="P144" s="5"/>
      <c r="Q144" s="6"/>
      <c r="R144" s="6"/>
      <c r="S144" s="6"/>
      <c r="T144" s="6"/>
      <c r="U144" s="6"/>
      <c r="V144" s="6"/>
      <c r="W144" s="6"/>
      <c r="X144" s="5"/>
      <c r="Y144" s="5"/>
      <c r="Z144" s="5"/>
      <c r="AA144" s="5"/>
      <c r="AB144" s="5"/>
      <c r="AH144" s="15"/>
    </row>
    <row r="145" spans="2:34" ht="15.75" customHeight="1">
      <c r="B145" s="9" t="str">
        <f t="shared" si="8"/>
        <v/>
      </c>
      <c r="C145" s="13" t="s">
        <v>1</v>
      </c>
      <c r="D145" s="1" t="s">
        <v>1</v>
      </c>
      <c r="E145" s="12" t="s">
        <v>1</v>
      </c>
      <c r="F145" s="12" t="s">
        <v>1</v>
      </c>
      <c r="G145" s="9" t="str">
        <f t="shared" si="9"/>
        <v/>
      </c>
      <c r="H145" s="11" t="s">
        <v>0</v>
      </c>
      <c r="I145" s="10" t="str">
        <f t="shared" si="10"/>
        <v xml:space="preserve"> </v>
      </c>
      <c r="J145" s="9" t="str">
        <f t="shared" si="11"/>
        <v xml:space="preserve"> </v>
      </c>
      <c r="L145" s="7">
        <v>59</v>
      </c>
      <c r="M145" s="14">
        <v>0</v>
      </c>
      <c r="N145" s="14">
        <v>0</v>
      </c>
      <c r="O145" s="8"/>
      <c r="P145" s="5"/>
      <c r="Q145" s="6"/>
      <c r="R145" s="6"/>
      <c r="S145" s="6"/>
      <c r="T145" s="6"/>
      <c r="U145" s="6"/>
      <c r="V145" s="6"/>
      <c r="W145" s="6"/>
      <c r="X145" s="5"/>
      <c r="Y145" s="5"/>
      <c r="Z145" s="5"/>
      <c r="AA145" s="5"/>
      <c r="AB145" s="5"/>
      <c r="AH145" s="1"/>
    </row>
    <row r="146" spans="2:34" ht="15.75" customHeight="1">
      <c r="B146" s="9" t="str">
        <f t="shared" si="8"/>
        <v/>
      </c>
      <c r="C146" s="13" t="s">
        <v>1</v>
      </c>
      <c r="D146" s="1" t="s">
        <v>1</v>
      </c>
      <c r="E146" s="12" t="s">
        <v>1</v>
      </c>
      <c r="F146" s="12" t="s">
        <v>1</v>
      </c>
      <c r="G146" s="9" t="str">
        <f t="shared" si="9"/>
        <v/>
      </c>
      <c r="H146" s="11" t="s">
        <v>0</v>
      </c>
      <c r="I146" s="10" t="str">
        <f t="shared" si="10"/>
        <v xml:space="preserve"> </v>
      </c>
      <c r="J146" s="9" t="str">
        <f t="shared" si="11"/>
        <v xml:space="preserve"> </v>
      </c>
      <c r="L146" s="7">
        <v>60</v>
      </c>
      <c r="M146" s="14">
        <v>0</v>
      </c>
      <c r="N146" s="14">
        <v>0</v>
      </c>
      <c r="O146" s="8"/>
      <c r="P146" s="5"/>
      <c r="Q146" s="6"/>
      <c r="R146" s="6"/>
      <c r="S146" s="6"/>
      <c r="T146" s="6"/>
      <c r="U146" s="6"/>
      <c r="V146" s="6"/>
      <c r="W146" s="6"/>
      <c r="X146" s="5"/>
      <c r="Y146" s="5"/>
      <c r="Z146" s="5"/>
      <c r="AA146" s="5"/>
      <c r="AB146" s="5"/>
      <c r="AH146" s="1"/>
    </row>
    <row r="147" spans="2:34" ht="15.75" customHeight="1">
      <c r="B147" s="9" t="str">
        <f t="shared" si="8"/>
        <v/>
      </c>
      <c r="C147" s="13" t="s">
        <v>1</v>
      </c>
      <c r="D147" s="1" t="s">
        <v>1</v>
      </c>
      <c r="E147" s="12" t="s">
        <v>1</v>
      </c>
      <c r="F147" s="12" t="s">
        <v>1</v>
      </c>
      <c r="G147" s="9" t="str">
        <f t="shared" si="9"/>
        <v/>
      </c>
      <c r="H147" s="11" t="s">
        <v>0</v>
      </c>
      <c r="I147" s="10" t="str">
        <f t="shared" si="10"/>
        <v xml:space="preserve"> </v>
      </c>
      <c r="J147" s="9" t="str">
        <f t="shared" si="11"/>
        <v xml:space="preserve"> </v>
      </c>
      <c r="L147" s="7">
        <v>61</v>
      </c>
      <c r="M147" s="14">
        <v>0</v>
      </c>
      <c r="N147" s="14">
        <v>0</v>
      </c>
      <c r="O147" s="8"/>
      <c r="P147" s="5"/>
      <c r="Q147" s="6"/>
      <c r="R147" s="6"/>
      <c r="S147" s="6"/>
      <c r="T147" s="6"/>
      <c r="U147" s="6"/>
      <c r="V147" s="6"/>
      <c r="W147" s="6"/>
      <c r="X147" s="5"/>
      <c r="Y147" s="5"/>
      <c r="Z147" s="5"/>
      <c r="AA147" s="5"/>
      <c r="AB147" s="5"/>
      <c r="AH147" s="1"/>
    </row>
    <row r="148" spans="2:34" ht="15.75" customHeight="1">
      <c r="B148" s="9" t="str">
        <f t="shared" si="8"/>
        <v/>
      </c>
      <c r="C148" s="13" t="s">
        <v>1</v>
      </c>
      <c r="D148" s="1" t="s">
        <v>1</v>
      </c>
      <c r="E148" s="12" t="s">
        <v>1</v>
      </c>
      <c r="F148" s="12" t="s">
        <v>1</v>
      </c>
      <c r="G148" s="9" t="str">
        <f t="shared" si="9"/>
        <v/>
      </c>
      <c r="H148" s="11" t="s">
        <v>0</v>
      </c>
      <c r="I148" s="10" t="str">
        <f t="shared" si="10"/>
        <v xml:space="preserve"> </v>
      </c>
      <c r="J148" s="9" t="str">
        <f t="shared" si="11"/>
        <v xml:space="preserve"> </v>
      </c>
      <c r="L148" s="7">
        <v>62</v>
      </c>
      <c r="M148" s="14">
        <v>0</v>
      </c>
      <c r="N148" s="14">
        <v>0</v>
      </c>
      <c r="O148" s="8"/>
      <c r="P148" s="5"/>
      <c r="Q148" s="6"/>
      <c r="R148" s="6"/>
      <c r="S148" s="6"/>
      <c r="T148" s="6"/>
      <c r="U148" s="6"/>
      <c r="V148" s="6"/>
      <c r="W148" s="6"/>
      <c r="X148" s="5"/>
      <c r="Y148" s="5"/>
      <c r="Z148" s="5"/>
      <c r="AA148" s="5"/>
      <c r="AB148" s="5"/>
      <c r="AH148" s="1"/>
    </row>
    <row r="149" spans="2:34" ht="15.75" customHeight="1">
      <c r="B149" s="9" t="str">
        <f t="shared" si="8"/>
        <v/>
      </c>
      <c r="C149" s="13" t="s">
        <v>1</v>
      </c>
      <c r="D149" s="1" t="s">
        <v>1</v>
      </c>
      <c r="E149" s="12" t="s">
        <v>1</v>
      </c>
      <c r="F149" s="12" t="s">
        <v>1</v>
      </c>
      <c r="G149" s="9" t="str">
        <f t="shared" si="9"/>
        <v/>
      </c>
      <c r="H149" s="11" t="s">
        <v>0</v>
      </c>
      <c r="I149" s="10" t="str">
        <f t="shared" si="10"/>
        <v xml:space="preserve"> </v>
      </c>
      <c r="J149" s="9" t="str">
        <f t="shared" si="11"/>
        <v xml:space="preserve"> </v>
      </c>
      <c r="L149" s="7">
        <v>63</v>
      </c>
      <c r="M149" s="14">
        <v>0</v>
      </c>
      <c r="N149" s="14">
        <v>0</v>
      </c>
      <c r="O149" s="8"/>
      <c r="P149" s="5"/>
      <c r="Q149" s="6"/>
      <c r="R149" s="6"/>
      <c r="S149" s="6"/>
      <c r="T149" s="6"/>
      <c r="U149" s="6"/>
      <c r="V149" s="6"/>
      <c r="W149" s="6"/>
      <c r="X149" s="5"/>
      <c r="Y149" s="5"/>
      <c r="Z149" s="5"/>
      <c r="AA149" s="5"/>
      <c r="AB149" s="5"/>
      <c r="AH149" s="1"/>
    </row>
    <row r="150" spans="2:34" ht="15.75" customHeight="1">
      <c r="B150" s="9" t="str">
        <f t="shared" si="8"/>
        <v/>
      </c>
      <c r="C150" s="13" t="s">
        <v>1</v>
      </c>
      <c r="D150" s="1" t="s">
        <v>1</v>
      </c>
      <c r="E150" s="12" t="s">
        <v>1</v>
      </c>
      <c r="F150" s="12" t="s">
        <v>1</v>
      </c>
      <c r="G150" s="9" t="str">
        <f t="shared" si="9"/>
        <v/>
      </c>
      <c r="H150" s="11" t="s">
        <v>0</v>
      </c>
      <c r="I150" s="10" t="str">
        <f t="shared" si="10"/>
        <v xml:space="preserve"> </v>
      </c>
      <c r="J150" s="9" t="str">
        <f t="shared" si="11"/>
        <v xml:space="preserve"> </v>
      </c>
      <c r="L150" s="7">
        <v>64</v>
      </c>
      <c r="M150" s="14">
        <v>0</v>
      </c>
      <c r="N150" s="14">
        <v>0</v>
      </c>
      <c r="O150" s="8"/>
      <c r="P150" s="5"/>
      <c r="Q150" s="6"/>
      <c r="R150" s="6"/>
      <c r="S150" s="6"/>
      <c r="T150" s="6"/>
      <c r="U150" s="6"/>
      <c r="V150" s="6"/>
      <c r="W150" s="6"/>
      <c r="X150" s="5"/>
      <c r="Y150" s="5"/>
      <c r="Z150" s="5"/>
      <c r="AA150" s="5"/>
      <c r="AB150" s="5"/>
      <c r="AH150" s="1"/>
    </row>
    <row r="151" spans="2:34" ht="15.75" customHeight="1">
      <c r="B151" s="9" t="str">
        <f t="shared" si="8"/>
        <v/>
      </c>
      <c r="C151" s="13" t="s">
        <v>1</v>
      </c>
      <c r="D151" s="1" t="s">
        <v>1</v>
      </c>
      <c r="E151" s="12" t="s">
        <v>1</v>
      </c>
      <c r="F151" s="12" t="s">
        <v>1</v>
      </c>
      <c r="G151" s="9" t="str">
        <f t="shared" si="9"/>
        <v/>
      </c>
      <c r="H151" s="11" t="s">
        <v>0</v>
      </c>
      <c r="I151" s="10" t="str">
        <f t="shared" si="10"/>
        <v xml:space="preserve"> </v>
      </c>
      <c r="J151" s="9" t="str">
        <f t="shared" si="11"/>
        <v xml:space="preserve"> </v>
      </c>
      <c r="L151" s="7">
        <v>65</v>
      </c>
      <c r="M151" s="14">
        <v>0</v>
      </c>
      <c r="N151" s="14">
        <v>0</v>
      </c>
      <c r="O151" s="8"/>
      <c r="P151" s="5"/>
      <c r="Q151" s="6"/>
      <c r="R151" s="6"/>
      <c r="S151" s="6"/>
      <c r="T151" s="6"/>
      <c r="U151" s="6"/>
      <c r="V151" s="6"/>
      <c r="W151" s="6"/>
      <c r="X151" s="5"/>
      <c r="Y151" s="5"/>
      <c r="Z151" s="5"/>
      <c r="AA151" s="5"/>
      <c r="AB151" s="5"/>
      <c r="AH151" s="1"/>
    </row>
    <row r="152" spans="2:34" ht="15.75" customHeight="1">
      <c r="B152" s="9" t="str">
        <f t="shared" si="8"/>
        <v/>
      </c>
      <c r="C152" s="13" t="s">
        <v>1</v>
      </c>
      <c r="D152" s="1" t="s">
        <v>1</v>
      </c>
      <c r="E152" s="12" t="s">
        <v>1</v>
      </c>
      <c r="F152" s="12" t="s">
        <v>1</v>
      </c>
      <c r="G152" s="9" t="str">
        <f t="shared" si="9"/>
        <v/>
      </c>
      <c r="H152" s="11" t="s">
        <v>0</v>
      </c>
      <c r="I152" s="10" t="str">
        <f t="shared" si="10"/>
        <v xml:space="preserve"> </v>
      </c>
      <c r="J152" s="9" t="str">
        <f t="shared" si="11"/>
        <v xml:space="preserve"> </v>
      </c>
      <c r="L152" s="7">
        <v>66</v>
      </c>
      <c r="M152" s="14">
        <v>0</v>
      </c>
      <c r="N152" s="14">
        <v>0</v>
      </c>
      <c r="O152" s="8"/>
      <c r="P152" s="5"/>
      <c r="Q152" s="6"/>
      <c r="R152" s="6"/>
      <c r="S152" s="6"/>
      <c r="T152" s="6"/>
      <c r="U152" s="6"/>
      <c r="V152" s="6"/>
      <c r="W152" s="6"/>
      <c r="X152" s="5"/>
      <c r="Y152" s="5"/>
      <c r="Z152" s="5"/>
      <c r="AA152" s="5"/>
      <c r="AB152" s="5"/>
      <c r="AH152" s="1"/>
    </row>
    <row r="153" spans="2:34" ht="15.75" customHeight="1">
      <c r="B153" s="9" t="str">
        <f t="shared" si="8"/>
        <v/>
      </c>
      <c r="C153" s="13" t="s">
        <v>1</v>
      </c>
      <c r="D153" s="1" t="s">
        <v>1</v>
      </c>
      <c r="E153" s="12" t="s">
        <v>1</v>
      </c>
      <c r="F153" s="12" t="s">
        <v>1</v>
      </c>
      <c r="G153" s="9" t="str">
        <f t="shared" si="9"/>
        <v/>
      </c>
      <c r="H153" s="11" t="s">
        <v>0</v>
      </c>
      <c r="I153" s="10" t="str">
        <f t="shared" si="10"/>
        <v xml:space="preserve"> </v>
      </c>
      <c r="J153" s="9" t="str">
        <f t="shared" si="11"/>
        <v xml:space="preserve"> </v>
      </c>
      <c r="L153" s="7">
        <v>67</v>
      </c>
      <c r="M153" s="14">
        <v>0</v>
      </c>
      <c r="N153" s="14">
        <v>0</v>
      </c>
      <c r="O153" s="8"/>
      <c r="P153" s="5"/>
      <c r="Q153" s="6"/>
      <c r="R153" s="6"/>
      <c r="S153" s="6"/>
      <c r="T153" s="6"/>
      <c r="U153" s="6"/>
      <c r="V153" s="6"/>
      <c r="W153" s="6"/>
      <c r="X153" s="5"/>
      <c r="Y153" s="5"/>
      <c r="Z153" s="5"/>
      <c r="AA153" s="5"/>
      <c r="AB153" s="5"/>
      <c r="AH153" s="1"/>
    </row>
    <row r="154" spans="2:34" ht="15.75" customHeight="1">
      <c r="B154" s="9" t="str">
        <f t="shared" si="8"/>
        <v/>
      </c>
      <c r="C154" s="13" t="s">
        <v>1</v>
      </c>
      <c r="D154" s="1" t="s">
        <v>1</v>
      </c>
      <c r="E154" s="12" t="s">
        <v>1</v>
      </c>
      <c r="F154" s="12" t="s">
        <v>1</v>
      </c>
      <c r="G154" s="9" t="str">
        <f t="shared" si="9"/>
        <v/>
      </c>
      <c r="H154" s="11" t="s">
        <v>0</v>
      </c>
      <c r="I154" s="10" t="str">
        <f t="shared" si="10"/>
        <v xml:space="preserve"> </v>
      </c>
      <c r="J154" s="9" t="str">
        <f t="shared" si="11"/>
        <v xml:space="preserve"> </v>
      </c>
      <c r="L154" s="7">
        <v>68</v>
      </c>
      <c r="M154" s="14">
        <v>0</v>
      </c>
      <c r="N154" s="14">
        <v>0</v>
      </c>
      <c r="O154" s="8"/>
      <c r="P154" s="5"/>
      <c r="Q154" s="6"/>
      <c r="R154" s="6"/>
      <c r="S154" s="6"/>
      <c r="T154" s="6"/>
      <c r="U154" s="6"/>
      <c r="V154" s="6"/>
      <c r="W154" s="6"/>
      <c r="X154" s="5"/>
      <c r="Y154" s="5"/>
      <c r="Z154" s="5"/>
      <c r="AA154" s="5"/>
      <c r="AB154" s="5"/>
      <c r="AH154" s="1"/>
    </row>
    <row r="155" spans="2:34" ht="15.75" customHeight="1">
      <c r="B155" s="9" t="str">
        <f t="shared" si="8"/>
        <v/>
      </c>
      <c r="C155" s="13" t="s">
        <v>1</v>
      </c>
      <c r="D155" s="1" t="s">
        <v>1</v>
      </c>
      <c r="E155" s="12" t="s">
        <v>1</v>
      </c>
      <c r="F155" s="12" t="s">
        <v>1</v>
      </c>
      <c r="G155" s="9" t="str">
        <f t="shared" si="9"/>
        <v/>
      </c>
      <c r="H155" s="11" t="s">
        <v>0</v>
      </c>
      <c r="I155" s="10" t="str">
        <f t="shared" si="10"/>
        <v xml:space="preserve"> </v>
      </c>
      <c r="J155" s="9" t="str">
        <f t="shared" si="11"/>
        <v xml:space="preserve"> </v>
      </c>
      <c r="L155" s="7">
        <v>69</v>
      </c>
      <c r="M155" s="14">
        <v>0</v>
      </c>
      <c r="N155" s="14">
        <v>0</v>
      </c>
      <c r="O155" s="8"/>
      <c r="P155" s="5"/>
      <c r="Q155" s="6"/>
      <c r="R155" s="6"/>
      <c r="S155" s="6"/>
      <c r="T155" s="6"/>
      <c r="U155" s="6"/>
      <c r="V155" s="6"/>
      <c r="W155" s="6"/>
      <c r="X155" s="5"/>
      <c r="Y155" s="5"/>
      <c r="Z155" s="5"/>
      <c r="AA155" s="5"/>
      <c r="AB155" s="5"/>
      <c r="AH155" s="1"/>
    </row>
    <row r="156" spans="2:34" ht="15.75" customHeight="1">
      <c r="B156" s="9" t="str">
        <f t="shared" si="8"/>
        <v/>
      </c>
      <c r="C156" s="13" t="s">
        <v>1</v>
      </c>
      <c r="D156" s="1" t="s">
        <v>1</v>
      </c>
      <c r="E156" s="12" t="s">
        <v>1</v>
      </c>
      <c r="F156" s="12" t="s">
        <v>1</v>
      </c>
      <c r="G156" s="9" t="str">
        <f t="shared" si="9"/>
        <v/>
      </c>
      <c r="H156" s="11" t="s">
        <v>0</v>
      </c>
      <c r="I156" s="10" t="str">
        <f t="shared" si="10"/>
        <v xml:space="preserve"> </v>
      </c>
      <c r="J156" s="9" t="str">
        <f t="shared" si="11"/>
        <v xml:space="preserve"> </v>
      </c>
      <c r="L156" s="7">
        <v>70</v>
      </c>
      <c r="M156" s="14">
        <v>0</v>
      </c>
      <c r="N156" s="14">
        <v>0</v>
      </c>
      <c r="O156" s="8"/>
      <c r="P156" s="5"/>
      <c r="Q156" s="6"/>
      <c r="R156" s="6"/>
      <c r="S156" s="6"/>
      <c r="T156" s="6"/>
      <c r="U156" s="6"/>
      <c r="V156" s="6"/>
      <c r="W156" s="6"/>
      <c r="X156" s="5"/>
      <c r="Y156" s="5"/>
      <c r="Z156" s="5"/>
      <c r="AA156" s="5"/>
      <c r="AB156" s="5"/>
      <c r="AH156" s="1"/>
    </row>
    <row r="157" spans="2:34" ht="15.75" customHeight="1">
      <c r="B157" s="9" t="str">
        <f t="shared" si="8"/>
        <v/>
      </c>
      <c r="C157" s="13" t="s">
        <v>1</v>
      </c>
      <c r="D157" s="1" t="s">
        <v>1</v>
      </c>
      <c r="E157" s="12" t="s">
        <v>1</v>
      </c>
      <c r="F157" s="12" t="s">
        <v>1</v>
      </c>
      <c r="G157" s="9" t="str">
        <f t="shared" si="9"/>
        <v/>
      </c>
      <c r="H157" s="11" t="s">
        <v>0</v>
      </c>
      <c r="I157" s="10" t="str">
        <f t="shared" si="10"/>
        <v xml:space="preserve"> </v>
      </c>
      <c r="J157" s="9" t="str">
        <f t="shared" si="11"/>
        <v xml:space="preserve"> </v>
      </c>
      <c r="L157" s="7">
        <v>71</v>
      </c>
      <c r="M157" s="14">
        <v>0</v>
      </c>
      <c r="N157" s="14">
        <v>0</v>
      </c>
      <c r="O157" s="8"/>
      <c r="P157" s="5"/>
      <c r="Q157" s="6"/>
      <c r="R157" s="6"/>
      <c r="S157" s="6"/>
      <c r="T157" s="6"/>
      <c r="U157" s="6"/>
      <c r="V157" s="6"/>
      <c r="W157" s="6"/>
      <c r="X157" s="5"/>
      <c r="Y157" s="5"/>
      <c r="Z157" s="5"/>
      <c r="AA157" s="5"/>
      <c r="AB157" s="5"/>
      <c r="AH157" s="1"/>
    </row>
    <row r="158" spans="2:34" ht="15.75" customHeight="1">
      <c r="B158" s="9" t="str">
        <f t="shared" si="8"/>
        <v/>
      </c>
      <c r="C158" s="13" t="s">
        <v>1</v>
      </c>
      <c r="D158" s="1" t="s">
        <v>1</v>
      </c>
      <c r="E158" s="12" t="s">
        <v>1</v>
      </c>
      <c r="F158" s="12" t="s">
        <v>1</v>
      </c>
      <c r="G158" s="9" t="str">
        <f t="shared" si="9"/>
        <v/>
      </c>
      <c r="H158" s="11" t="s">
        <v>0</v>
      </c>
      <c r="I158" s="10" t="str">
        <f t="shared" si="10"/>
        <v xml:space="preserve"> </v>
      </c>
      <c r="J158" s="9" t="str">
        <f t="shared" si="11"/>
        <v xml:space="preserve"> </v>
      </c>
      <c r="L158" s="7">
        <v>72</v>
      </c>
      <c r="M158" s="14">
        <v>0</v>
      </c>
      <c r="N158" s="14">
        <v>0</v>
      </c>
      <c r="O158" s="8"/>
      <c r="P158" s="5"/>
      <c r="Q158" s="6"/>
      <c r="R158" s="6"/>
      <c r="S158" s="6"/>
      <c r="T158" s="6"/>
      <c r="U158" s="6"/>
      <c r="V158" s="6"/>
      <c r="W158" s="6"/>
      <c r="X158" s="5"/>
      <c r="Y158" s="5"/>
      <c r="Z158" s="5"/>
      <c r="AA158" s="5"/>
      <c r="AB158" s="5"/>
      <c r="AH158" s="1"/>
    </row>
    <row r="159" spans="2:34" ht="15.75" customHeight="1">
      <c r="B159" s="9" t="str">
        <f t="shared" si="8"/>
        <v/>
      </c>
      <c r="C159" s="13" t="s">
        <v>1</v>
      </c>
      <c r="D159" s="1" t="s">
        <v>1</v>
      </c>
      <c r="E159" s="12" t="s">
        <v>1</v>
      </c>
      <c r="F159" s="12" t="s">
        <v>1</v>
      </c>
      <c r="G159" s="9" t="str">
        <f t="shared" si="9"/>
        <v/>
      </c>
      <c r="H159" s="11" t="s">
        <v>0</v>
      </c>
      <c r="I159" s="10" t="str">
        <f t="shared" si="10"/>
        <v xml:space="preserve"> </v>
      </c>
      <c r="J159" s="9" t="str">
        <f t="shared" si="11"/>
        <v xml:space="preserve"> </v>
      </c>
      <c r="L159" s="7">
        <v>73</v>
      </c>
      <c r="M159" s="14">
        <v>0</v>
      </c>
      <c r="N159" s="14">
        <v>0</v>
      </c>
      <c r="O159" s="8"/>
      <c r="P159" s="5"/>
      <c r="Q159" s="6"/>
      <c r="R159" s="6"/>
      <c r="S159" s="6"/>
      <c r="T159" s="6"/>
      <c r="U159" s="6"/>
      <c r="V159" s="6"/>
      <c r="W159" s="6"/>
      <c r="X159" s="5"/>
      <c r="Y159" s="5"/>
      <c r="Z159" s="5"/>
      <c r="AA159" s="5"/>
      <c r="AB159" s="5"/>
      <c r="AH159" s="1"/>
    </row>
    <row r="160" spans="2:34" ht="15.75" customHeight="1">
      <c r="B160" s="9" t="str">
        <f t="shared" si="8"/>
        <v/>
      </c>
      <c r="C160" s="13" t="s">
        <v>1</v>
      </c>
      <c r="D160" s="1" t="s">
        <v>1</v>
      </c>
      <c r="E160" s="12" t="s">
        <v>1</v>
      </c>
      <c r="F160" s="12" t="s">
        <v>1</v>
      </c>
      <c r="G160" s="9" t="str">
        <f t="shared" si="9"/>
        <v/>
      </c>
      <c r="H160" s="11" t="s">
        <v>0</v>
      </c>
      <c r="I160" s="10" t="str">
        <f t="shared" si="10"/>
        <v xml:space="preserve"> </v>
      </c>
      <c r="J160" s="9" t="str">
        <f t="shared" si="11"/>
        <v xml:space="preserve"> </v>
      </c>
      <c r="L160" s="7">
        <v>74</v>
      </c>
      <c r="M160" s="14">
        <v>0</v>
      </c>
      <c r="N160" s="14">
        <v>0</v>
      </c>
      <c r="O160" s="8"/>
      <c r="P160" s="5"/>
      <c r="Q160" s="6"/>
      <c r="R160" s="6"/>
      <c r="S160" s="6"/>
      <c r="T160" s="6"/>
      <c r="U160" s="6"/>
      <c r="V160" s="6"/>
      <c r="W160" s="6"/>
      <c r="X160" s="5"/>
      <c r="Y160" s="5"/>
      <c r="Z160" s="5"/>
      <c r="AA160" s="5"/>
      <c r="AB160" s="5"/>
      <c r="AH160" s="1"/>
    </row>
    <row r="161" spans="2:34" ht="15.75" customHeight="1">
      <c r="B161" s="9" t="str">
        <f t="shared" si="8"/>
        <v/>
      </c>
      <c r="C161" s="13" t="s">
        <v>1</v>
      </c>
      <c r="D161" s="1" t="s">
        <v>1</v>
      </c>
      <c r="E161" s="12" t="s">
        <v>1</v>
      </c>
      <c r="F161" s="12" t="s">
        <v>1</v>
      </c>
      <c r="G161" s="9" t="str">
        <f t="shared" si="9"/>
        <v/>
      </c>
      <c r="H161" s="11" t="s">
        <v>0</v>
      </c>
      <c r="I161" s="10" t="str">
        <f t="shared" si="10"/>
        <v xml:space="preserve"> </v>
      </c>
      <c r="J161" s="9" t="str">
        <f t="shared" si="11"/>
        <v xml:space="preserve"> </v>
      </c>
      <c r="L161" s="7">
        <v>75</v>
      </c>
      <c r="M161" s="14">
        <v>0</v>
      </c>
      <c r="N161" s="14">
        <v>0</v>
      </c>
      <c r="O161" s="8"/>
      <c r="P161" s="5"/>
      <c r="Q161" s="6"/>
      <c r="R161" s="6"/>
      <c r="S161" s="6"/>
      <c r="T161" s="6"/>
      <c r="U161" s="6"/>
      <c r="V161" s="6"/>
      <c r="W161" s="6"/>
      <c r="X161" s="5"/>
      <c r="Y161" s="5"/>
      <c r="Z161" s="5"/>
      <c r="AA161" s="5"/>
      <c r="AB161" s="5"/>
      <c r="AH161" s="1"/>
    </row>
    <row r="162" spans="2:34" ht="15.75" customHeight="1">
      <c r="B162" s="9" t="str">
        <f t="shared" si="8"/>
        <v/>
      </c>
      <c r="C162" s="13" t="s">
        <v>1</v>
      </c>
      <c r="D162" s="1" t="s">
        <v>1</v>
      </c>
      <c r="E162" s="12" t="s">
        <v>1</v>
      </c>
      <c r="F162" s="12" t="s">
        <v>1</v>
      </c>
      <c r="G162" s="9" t="str">
        <f t="shared" si="9"/>
        <v/>
      </c>
      <c r="H162" s="11" t="s">
        <v>0</v>
      </c>
      <c r="I162" s="10" t="str">
        <f t="shared" si="10"/>
        <v xml:space="preserve"> </v>
      </c>
      <c r="J162" s="9" t="str">
        <f t="shared" si="11"/>
        <v xml:space="preserve"> </v>
      </c>
      <c r="L162" s="7">
        <v>76</v>
      </c>
      <c r="M162" s="14">
        <v>0</v>
      </c>
      <c r="N162" s="14">
        <v>0</v>
      </c>
      <c r="O162" s="8"/>
      <c r="P162" s="5"/>
      <c r="Q162" s="6"/>
      <c r="R162" s="6"/>
      <c r="S162" s="6"/>
      <c r="T162" s="6"/>
      <c r="U162" s="6"/>
      <c r="V162" s="6"/>
      <c r="W162" s="6"/>
      <c r="X162" s="5"/>
      <c r="Y162" s="5"/>
      <c r="Z162" s="5"/>
      <c r="AA162" s="5"/>
      <c r="AB162" s="5"/>
      <c r="AH162" s="1"/>
    </row>
    <row r="163" spans="2:34" ht="15.75" customHeight="1">
      <c r="B163" s="9" t="str">
        <f t="shared" ref="B163:B194" si="12">IF(C163=" ","",IF(C163=$L$9,B162,B162+1))</f>
        <v/>
      </c>
      <c r="C163" s="13" t="s">
        <v>1</v>
      </c>
      <c r="D163" s="1" t="s">
        <v>1</v>
      </c>
      <c r="E163" s="12" t="s">
        <v>1</v>
      </c>
      <c r="F163" s="12" t="s">
        <v>1</v>
      </c>
      <c r="G163" s="9" t="str">
        <f t="shared" ref="G163:G197" si="13">IF(M162&gt;0,0,IF(N162&gt;0,1,""))</f>
        <v/>
      </c>
      <c r="H163" s="11" t="s">
        <v>0</v>
      </c>
      <c r="I163" s="10" t="str">
        <f t="shared" ref="I163:I194" si="14">IFERROR(IF(IF(ISERROR(H163-H162),"",H163-H162)&lt;0,"",H163-H162)," ")</f>
        <v xml:space="preserve"> </v>
      </c>
      <c r="J163" s="9" t="str">
        <f t="shared" ref="J163:J197" si="15">IF(AND(M162&gt;0,M162&lt;999),M162,IF(AND(N162&gt;0,N162&lt;999),N162," "))</f>
        <v xml:space="preserve"> </v>
      </c>
      <c r="L163" s="7">
        <v>77</v>
      </c>
      <c r="M163" s="14">
        <v>0</v>
      </c>
      <c r="N163" s="14">
        <v>0</v>
      </c>
      <c r="O163" s="8"/>
      <c r="P163" s="5"/>
      <c r="Q163" s="6"/>
      <c r="R163" s="6"/>
      <c r="S163" s="6"/>
      <c r="T163" s="6"/>
      <c r="U163" s="6"/>
      <c r="V163" s="6"/>
      <c r="W163" s="6"/>
      <c r="X163" s="5"/>
      <c r="Y163" s="5"/>
      <c r="Z163" s="5"/>
      <c r="AA163" s="5"/>
      <c r="AB163" s="5"/>
      <c r="AH163" s="1"/>
    </row>
    <row r="164" spans="2:34" ht="15.75" customHeight="1">
      <c r="B164" s="9" t="str">
        <f t="shared" si="12"/>
        <v/>
      </c>
      <c r="C164" s="13" t="s">
        <v>1</v>
      </c>
      <c r="D164" s="1" t="s">
        <v>1</v>
      </c>
      <c r="E164" s="12" t="s">
        <v>1</v>
      </c>
      <c r="F164" s="12" t="s">
        <v>1</v>
      </c>
      <c r="G164" s="9" t="str">
        <f t="shared" si="13"/>
        <v/>
      </c>
      <c r="H164" s="11" t="s">
        <v>0</v>
      </c>
      <c r="I164" s="10" t="str">
        <f t="shared" si="14"/>
        <v xml:space="preserve"> </v>
      </c>
      <c r="J164" s="9" t="str">
        <f t="shared" si="15"/>
        <v xml:space="preserve"> </v>
      </c>
      <c r="L164" s="7">
        <v>78</v>
      </c>
      <c r="M164" s="14">
        <v>0</v>
      </c>
      <c r="N164" s="14">
        <v>0</v>
      </c>
      <c r="O164" s="8"/>
      <c r="P164" s="5"/>
      <c r="Q164" s="6"/>
      <c r="R164" s="6"/>
      <c r="S164" s="6"/>
      <c r="T164" s="6"/>
      <c r="U164" s="6"/>
      <c r="V164" s="6"/>
      <c r="W164" s="6"/>
      <c r="X164" s="5"/>
      <c r="Y164" s="5"/>
      <c r="Z164" s="5"/>
      <c r="AA164" s="5"/>
      <c r="AB164" s="5"/>
      <c r="AH164" s="1"/>
    </row>
    <row r="165" spans="2:34" ht="15.75" customHeight="1">
      <c r="B165" s="9" t="str">
        <f t="shared" si="12"/>
        <v/>
      </c>
      <c r="C165" s="13" t="s">
        <v>1</v>
      </c>
      <c r="D165" s="1" t="s">
        <v>1</v>
      </c>
      <c r="E165" s="12" t="s">
        <v>1</v>
      </c>
      <c r="F165" s="12" t="s">
        <v>1</v>
      </c>
      <c r="G165" s="9" t="str">
        <f t="shared" si="13"/>
        <v/>
      </c>
      <c r="H165" s="11" t="s">
        <v>0</v>
      </c>
      <c r="I165" s="10" t="str">
        <f t="shared" si="14"/>
        <v xml:space="preserve"> </v>
      </c>
      <c r="J165" s="9" t="str">
        <f t="shared" si="15"/>
        <v xml:space="preserve"> </v>
      </c>
      <c r="L165" s="7">
        <v>79</v>
      </c>
      <c r="M165" s="14">
        <v>0</v>
      </c>
      <c r="N165" s="14">
        <v>0</v>
      </c>
      <c r="O165" s="8"/>
      <c r="P165" s="5"/>
      <c r="Q165" s="6"/>
      <c r="R165" s="6"/>
      <c r="S165" s="6"/>
      <c r="T165" s="6"/>
      <c r="U165" s="6"/>
      <c r="V165" s="6"/>
      <c r="W165" s="6"/>
      <c r="X165" s="5"/>
      <c r="Y165" s="5"/>
      <c r="Z165" s="5"/>
      <c r="AA165" s="5"/>
      <c r="AB165" s="5"/>
      <c r="AH165" s="1"/>
    </row>
    <row r="166" spans="2:34" ht="15.75" customHeight="1">
      <c r="B166" s="9" t="str">
        <f t="shared" si="12"/>
        <v/>
      </c>
      <c r="C166" s="13" t="s">
        <v>1</v>
      </c>
      <c r="D166" s="1" t="s">
        <v>1</v>
      </c>
      <c r="E166" s="12" t="s">
        <v>1</v>
      </c>
      <c r="F166" s="12" t="s">
        <v>1</v>
      </c>
      <c r="G166" s="9" t="str">
        <f t="shared" si="13"/>
        <v/>
      </c>
      <c r="H166" s="11" t="s">
        <v>0</v>
      </c>
      <c r="I166" s="10" t="str">
        <f t="shared" si="14"/>
        <v xml:space="preserve"> </v>
      </c>
      <c r="J166" s="9" t="str">
        <f t="shared" si="15"/>
        <v xml:space="preserve"> </v>
      </c>
      <c r="L166" s="7">
        <v>80</v>
      </c>
      <c r="M166" s="14">
        <v>0</v>
      </c>
      <c r="N166" s="14">
        <v>0</v>
      </c>
      <c r="O166" s="8"/>
      <c r="P166" s="5"/>
      <c r="Q166" s="6"/>
      <c r="R166" s="6"/>
      <c r="S166" s="6"/>
      <c r="T166" s="6"/>
      <c r="U166" s="6"/>
      <c r="V166" s="6"/>
      <c r="W166" s="6"/>
      <c r="X166" s="5"/>
      <c r="Y166" s="5"/>
      <c r="Z166" s="5"/>
      <c r="AA166" s="5"/>
      <c r="AB166" s="5"/>
      <c r="AH166" s="1"/>
    </row>
    <row r="167" spans="2:34" ht="15.75" customHeight="1">
      <c r="B167" s="9" t="str">
        <f t="shared" si="12"/>
        <v/>
      </c>
      <c r="C167" s="13" t="s">
        <v>1</v>
      </c>
      <c r="D167" s="1" t="s">
        <v>1</v>
      </c>
      <c r="E167" s="12" t="s">
        <v>1</v>
      </c>
      <c r="F167" s="12" t="s">
        <v>1</v>
      </c>
      <c r="G167" s="9" t="str">
        <f t="shared" si="13"/>
        <v/>
      </c>
      <c r="H167" s="11" t="s">
        <v>0</v>
      </c>
      <c r="I167" s="10" t="str">
        <f t="shared" si="14"/>
        <v xml:space="preserve"> </v>
      </c>
      <c r="J167" s="9" t="str">
        <f t="shared" si="15"/>
        <v xml:space="preserve"> </v>
      </c>
      <c r="L167" s="7">
        <v>81</v>
      </c>
      <c r="M167" s="14">
        <v>0</v>
      </c>
      <c r="N167" s="14">
        <v>0</v>
      </c>
      <c r="O167" s="8"/>
      <c r="P167" s="5"/>
      <c r="Q167" s="6"/>
      <c r="R167" s="6"/>
      <c r="S167" s="6"/>
      <c r="T167" s="6"/>
      <c r="U167" s="6"/>
      <c r="V167" s="6"/>
      <c r="W167" s="6"/>
      <c r="X167" s="5"/>
      <c r="Y167" s="5"/>
      <c r="Z167" s="5"/>
      <c r="AA167" s="5"/>
      <c r="AB167" s="5"/>
      <c r="AH167" s="1"/>
    </row>
    <row r="168" spans="2:34" ht="15.75" customHeight="1">
      <c r="B168" s="9" t="str">
        <f t="shared" si="12"/>
        <v/>
      </c>
      <c r="C168" s="13" t="s">
        <v>1</v>
      </c>
      <c r="D168" s="1" t="s">
        <v>1</v>
      </c>
      <c r="E168" s="12" t="s">
        <v>1</v>
      </c>
      <c r="F168" s="12" t="s">
        <v>1</v>
      </c>
      <c r="G168" s="9" t="str">
        <f t="shared" si="13"/>
        <v/>
      </c>
      <c r="H168" s="11" t="s">
        <v>0</v>
      </c>
      <c r="I168" s="10" t="str">
        <f t="shared" si="14"/>
        <v xml:space="preserve"> </v>
      </c>
      <c r="J168" s="9" t="str">
        <f t="shared" si="15"/>
        <v xml:space="preserve"> </v>
      </c>
      <c r="L168" s="7">
        <v>82</v>
      </c>
      <c r="M168" s="14">
        <v>0</v>
      </c>
      <c r="N168" s="14">
        <v>0</v>
      </c>
      <c r="O168" s="8"/>
      <c r="P168" s="5"/>
      <c r="Q168" s="6"/>
      <c r="R168" s="6"/>
      <c r="S168" s="6"/>
      <c r="T168" s="6"/>
      <c r="U168" s="6"/>
      <c r="V168" s="6"/>
      <c r="W168" s="6"/>
      <c r="X168" s="5"/>
      <c r="Y168" s="5"/>
      <c r="Z168" s="5"/>
      <c r="AA168" s="5"/>
      <c r="AB168" s="5"/>
      <c r="AH168" s="1"/>
    </row>
    <row r="169" spans="2:34" ht="15.75" customHeight="1">
      <c r="B169" s="9" t="str">
        <f t="shared" si="12"/>
        <v/>
      </c>
      <c r="C169" s="13" t="s">
        <v>1</v>
      </c>
      <c r="D169" s="1" t="s">
        <v>1</v>
      </c>
      <c r="E169" s="12" t="s">
        <v>1</v>
      </c>
      <c r="F169" s="12" t="s">
        <v>1</v>
      </c>
      <c r="G169" s="9" t="str">
        <f t="shared" si="13"/>
        <v/>
      </c>
      <c r="H169" s="11" t="s">
        <v>0</v>
      </c>
      <c r="I169" s="10" t="str">
        <f t="shared" si="14"/>
        <v xml:space="preserve"> </v>
      </c>
      <c r="J169" s="9" t="str">
        <f t="shared" si="15"/>
        <v xml:space="preserve"> </v>
      </c>
      <c r="L169" s="7">
        <v>83</v>
      </c>
      <c r="M169" s="14">
        <v>0</v>
      </c>
      <c r="N169" s="14">
        <v>0</v>
      </c>
      <c r="O169" s="8"/>
      <c r="P169" s="5"/>
      <c r="Q169" s="6"/>
      <c r="R169" s="6"/>
      <c r="S169" s="6"/>
      <c r="T169" s="6"/>
      <c r="U169" s="6"/>
      <c r="V169" s="6"/>
      <c r="W169" s="6"/>
      <c r="X169" s="5"/>
      <c r="Y169" s="5"/>
      <c r="Z169" s="5"/>
      <c r="AA169" s="5"/>
      <c r="AB169" s="5"/>
      <c r="AH169" s="1"/>
    </row>
    <row r="170" spans="2:34" ht="15.75" customHeight="1">
      <c r="B170" s="9" t="str">
        <f t="shared" si="12"/>
        <v/>
      </c>
      <c r="C170" s="13" t="s">
        <v>1</v>
      </c>
      <c r="D170" s="1" t="s">
        <v>1</v>
      </c>
      <c r="E170" s="12" t="s">
        <v>1</v>
      </c>
      <c r="F170" s="12" t="s">
        <v>1</v>
      </c>
      <c r="G170" s="9" t="str">
        <f t="shared" si="13"/>
        <v/>
      </c>
      <c r="H170" s="11" t="s">
        <v>0</v>
      </c>
      <c r="I170" s="10" t="str">
        <f t="shared" si="14"/>
        <v xml:space="preserve"> </v>
      </c>
      <c r="J170" s="9" t="str">
        <f t="shared" si="15"/>
        <v xml:space="preserve"> </v>
      </c>
      <c r="L170" s="7">
        <v>84</v>
      </c>
      <c r="M170" s="14">
        <v>0</v>
      </c>
      <c r="N170" s="14">
        <v>0</v>
      </c>
      <c r="O170" s="8"/>
      <c r="P170" s="5"/>
      <c r="Q170" s="6"/>
      <c r="R170" s="6"/>
      <c r="S170" s="6"/>
      <c r="T170" s="6"/>
      <c r="U170" s="6"/>
      <c r="V170" s="6"/>
      <c r="W170" s="6"/>
      <c r="X170" s="5"/>
      <c r="Y170" s="5"/>
      <c r="Z170" s="5"/>
      <c r="AA170" s="5"/>
      <c r="AB170" s="5"/>
      <c r="AH170" s="1"/>
    </row>
    <row r="171" spans="2:34" ht="15.75" customHeight="1">
      <c r="B171" s="9" t="str">
        <f t="shared" si="12"/>
        <v/>
      </c>
      <c r="C171" s="13" t="s">
        <v>1</v>
      </c>
      <c r="D171" s="1" t="s">
        <v>1</v>
      </c>
      <c r="E171" s="12" t="s">
        <v>1</v>
      </c>
      <c r="F171" s="12" t="s">
        <v>1</v>
      </c>
      <c r="G171" s="9" t="str">
        <f t="shared" si="13"/>
        <v/>
      </c>
      <c r="H171" s="11" t="s">
        <v>0</v>
      </c>
      <c r="I171" s="10" t="str">
        <f t="shared" si="14"/>
        <v xml:space="preserve"> </v>
      </c>
      <c r="J171" s="9" t="str">
        <f t="shared" si="15"/>
        <v xml:space="preserve"> </v>
      </c>
      <c r="L171" s="7">
        <v>85</v>
      </c>
      <c r="M171" s="14">
        <v>0</v>
      </c>
      <c r="N171" s="14">
        <v>0</v>
      </c>
      <c r="O171" s="8"/>
      <c r="P171" s="5"/>
      <c r="Q171" s="6"/>
      <c r="R171" s="6"/>
      <c r="S171" s="6"/>
      <c r="T171" s="6"/>
      <c r="U171" s="6"/>
      <c r="V171" s="6"/>
      <c r="W171" s="6"/>
      <c r="X171" s="5"/>
      <c r="Y171" s="5"/>
      <c r="Z171" s="5"/>
      <c r="AA171" s="5"/>
      <c r="AB171" s="5"/>
      <c r="AH171" s="1"/>
    </row>
    <row r="172" spans="2:34" ht="15.75" customHeight="1">
      <c r="B172" s="9" t="str">
        <f t="shared" si="12"/>
        <v/>
      </c>
      <c r="C172" s="13" t="s">
        <v>1</v>
      </c>
      <c r="D172" s="1" t="s">
        <v>1</v>
      </c>
      <c r="E172" s="12" t="s">
        <v>1</v>
      </c>
      <c r="F172" s="12" t="s">
        <v>1</v>
      </c>
      <c r="G172" s="9" t="str">
        <f t="shared" si="13"/>
        <v/>
      </c>
      <c r="H172" s="11" t="s">
        <v>0</v>
      </c>
      <c r="I172" s="10" t="str">
        <f t="shared" si="14"/>
        <v xml:space="preserve"> </v>
      </c>
      <c r="J172" s="9" t="str">
        <f t="shared" si="15"/>
        <v xml:space="preserve"> </v>
      </c>
      <c r="L172" s="7">
        <v>86</v>
      </c>
      <c r="M172" s="14">
        <v>0</v>
      </c>
      <c r="N172" s="14">
        <v>0</v>
      </c>
      <c r="O172" s="8"/>
      <c r="P172" s="5"/>
      <c r="Q172" s="6"/>
      <c r="R172" s="6"/>
      <c r="S172" s="6"/>
      <c r="T172" s="6"/>
      <c r="U172" s="6"/>
      <c r="V172" s="6"/>
      <c r="W172" s="6"/>
      <c r="X172" s="5"/>
      <c r="Y172" s="5"/>
      <c r="Z172" s="5"/>
      <c r="AA172" s="5"/>
      <c r="AB172" s="5"/>
      <c r="AH172" s="1"/>
    </row>
    <row r="173" spans="2:34" ht="15.75" customHeight="1">
      <c r="B173" s="9" t="str">
        <f t="shared" si="12"/>
        <v/>
      </c>
      <c r="C173" s="13" t="s">
        <v>1</v>
      </c>
      <c r="D173" s="1" t="s">
        <v>1</v>
      </c>
      <c r="E173" s="12" t="s">
        <v>1</v>
      </c>
      <c r="F173" s="12" t="s">
        <v>1</v>
      </c>
      <c r="G173" s="9" t="str">
        <f t="shared" si="13"/>
        <v/>
      </c>
      <c r="H173" s="11" t="s">
        <v>0</v>
      </c>
      <c r="I173" s="10" t="str">
        <f t="shared" si="14"/>
        <v xml:space="preserve"> </v>
      </c>
      <c r="J173" s="9" t="str">
        <f t="shared" si="15"/>
        <v xml:space="preserve"> </v>
      </c>
      <c r="L173" s="7">
        <v>87</v>
      </c>
      <c r="M173" s="14">
        <v>0</v>
      </c>
      <c r="N173" s="14">
        <v>0</v>
      </c>
      <c r="O173" s="8"/>
      <c r="P173" s="5"/>
      <c r="Q173" s="6"/>
      <c r="R173" s="6"/>
      <c r="S173" s="6"/>
      <c r="T173" s="6"/>
      <c r="U173" s="6"/>
      <c r="V173" s="6"/>
      <c r="W173" s="6"/>
      <c r="X173" s="5"/>
      <c r="Y173" s="5"/>
      <c r="Z173" s="5"/>
      <c r="AA173" s="5"/>
      <c r="AB173" s="5"/>
      <c r="AH173" s="1"/>
    </row>
    <row r="174" spans="2:34" ht="15.75" customHeight="1">
      <c r="B174" s="9" t="str">
        <f t="shared" si="12"/>
        <v/>
      </c>
      <c r="C174" s="13" t="s">
        <v>1</v>
      </c>
      <c r="D174" s="1" t="s">
        <v>1</v>
      </c>
      <c r="E174" s="12" t="s">
        <v>1</v>
      </c>
      <c r="F174" s="12" t="s">
        <v>1</v>
      </c>
      <c r="G174" s="9" t="str">
        <f t="shared" si="13"/>
        <v/>
      </c>
      <c r="H174" s="11" t="s">
        <v>0</v>
      </c>
      <c r="I174" s="10" t="str">
        <f t="shared" si="14"/>
        <v xml:space="preserve"> </v>
      </c>
      <c r="J174" s="9" t="str">
        <f t="shared" si="15"/>
        <v xml:space="preserve"> </v>
      </c>
      <c r="L174" s="7">
        <v>88</v>
      </c>
      <c r="M174" s="14">
        <v>0</v>
      </c>
      <c r="N174" s="14">
        <v>0</v>
      </c>
      <c r="O174" s="8"/>
      <c r="P174" s="5"/>
      <c r="Q174" s="6"/>
      <c r="R174" s="6"/>
      <c r="S174" s="6"/>
      <c r="T174" s="6"/>
      <c r="U174" s="6"/>
      <c r="V174" s="6"/>
      <c r="W174" s="6"/>
      <c r="X174" s="5"/>
      <c r="Y174" s="5"/>
      <c r="Z174" s="5"/>
      <c r="AA174" s="5"/>
      <c r="AB174" s="5"/>
      <c r="AH174" s="1"/>
    </row>
    <row r="175" spans="2:34" ht="15.75" customHeight="1">
      <c r="B175" s="9" t="str">
        <f t="shared" si="12"/>
        <v/>
      </c>
      <c r="C175" s="13" t="s">
        <v>1</v>
      </c>
      <c r="D175" s="1" t="s">
        <v>1</v>
      </c>
      <c r="E175" s="12" t="s">
        <v>1</v>
      </c>
      <c r="F175" s="12" t="s">
        <v>1</v>
      </c>
      <c r="G175" s="9" t="str">
        <f t="shared" si="13"/>
        <v/>
      </c>
      <c r="H175" s="11" t="s">
        <v>0</v>
      </c>
      <c r="I175" s="10" t="str">
        <f t="shared" si="14"/>
        <v xml:space="preserve"> </v>
      </c>
      <c r="J175" s="9" t="str">
        <f t="shared" si="15"/>
        <v xml:space="preserve"> </v>
      </c>
      <c r="L175" s="7">
        <v>89</v>
      </c>
      <c r="M175" s="14">
        <v>0</v>
      </c>
      <c r="N175" s="14">
        <v>0</v>
      </c>
      <c r="O175" s="8"/>
      <c r="P175" s="5"/>
      <c r="Q175" s="6"/>
      <c r="R175" s="6"/>
      <c r="S175" s="6"/>
      <c r="T175" s="6"/>
      <c r="U175" s="6"/>
      <c r="V175" s="6"/>
      <c r="W175" s="6"/>
      <c r="X175" s="5"/>
      <c r="Y175" s="5"/>
      <c r="Z175" s="5"/>
      <c r="AA175" s="5"/>
      <c r="AB175" s="5"/>
      <c r="AH175" s="1"/>
    </row>
    <row r="176" spans="2:34" ht="15.75" customHeight="1">
      <c r="B176" s="9" t="str">
        <f t="shared" si="12"/>
        <v/>
      </c>
      <c r="C176" s="13" t="s">
        <v>1</v>
      </c>
      <c r="D176" s="1" t="s">
        <v>1</v>
      </c>
      <c r="E176" s="12" t="s">
        <v>1</v>
      </c>
      <c r="F176" s="12" t="s">
        <v>1</v>
      </c>
      <c r="G176" s="9" t="str">
        <f t="shared" si="13"/>
        <v/>
      </c>
      <c r="H176" s="11" t="s">
        <v>0</v>
      </c>
      <c r="I176" s="10" t="str">
        <f t="shared" si="14"/>
        <v xml:space="preserve"> </v>
      </c>
      <c r="J176" s="9" t="str">
        <f t="shared" si="15"/>
        <v xml:space="preserve"> </v>
      </c>
      <c r="L176" s="7">
        <v>90</v>
      </c>
      <c r="M176" s="14">
        <v>0</v>
      </c>
      <c r="N176" s="14">
        <v>0</v>
      </c>
      <c r="O176" s="8"/>
      <c r="P176" s="5"/>
      <c r="Q176" s="6"/>
      <c r="R176" s="6"/>
      <c r="S176" s="6"/>
      <c r="T176" s="6"/>
      <c r="U176" s="6"/>
      <c r="V176" s="6"/>
      <c r="W176" s="6"/>
      <c r="X176" s="5"/>
      <c r="Y176" s="5"/>
      <c r="Z176" s="5"/>
      <c r="AA176" s="5"/>
      <c r="AB176" s="5"/>
      <c r="AH176" s="1"/>
    </row>
    <row r="177" spans="2:34" ht="15.75" customHeight="1">
      <c r="B177" s="9" t="str">
        <f t="shared" si="12"/>
        <v/>
      </c>
      <c r="C177" s="13" t="s">
        <v>1</v>
      </c>
      <c r="D177" s="1" t="s">
        <v>1</v>
      </c>
      <c r="E177" s="12" t="s">
        <v>1</v>
      </c>
      <c r="F177" s="12" t="s">
        <v>1</v>
      </c>
      <c r="G177" s="9" t="str">
        <f t="shared" si="13"/>
        <v/>
      </c>
      <c r="H177" s="11" t="s">
        <v>0</v>
      </c>
      <c r="I177" s="10" t="str">
        <f t="shared" si="14"/>
        <v xml:space="preserve"> </v>
      </c>
      <c r="J177" s="9" t="str">
        <f t="shared" si="15"/>
        <v xml:space="preserve"> </v>
      </c>
      <c r="L177" s="7">
        <v>91</v>
      </c>
      <c r="M177" s="14">
        <v>0</v>
      </c>
      <c r="N177" s="14">
        <v>0</v>
      </c>
      <c r="O177" s="8"/>
      <c r="P177" s="5"/>
      <c r="Q177" s="6"/>
      <c r="R177" s="6"/>
      <c r="S177" s="6"/>
      <c r="T177" s="6"/>
      <c r="U177" s="6"/>
      <c r="V177" s="6"/>
      <c r="W177" s="6"/>
      <c r="X177" s="5"/>
      <c r="Y177" s="5"/>
      <c r="Z177" s="5"/>
      <c r="AA177" s="5"/>
      <c r="AB177" s="5"/>
      <c r="AH177" s="1"/>
    </row>
    <row r="178" spans="2:34" ht="15.75" customHeight="1">
      <c r="B178" s="9" t="str">
        <f t="shared" si="12"/>
        <v/>
      </c>
      <c r="C178" s="13" t="s">
        <v>1</v>
      </c>
      <c r="D178" s="1" t="s">
        <v>1</v>
      </c>
      <c r="E178" s="12" t="s">
        <v>1</v>
      </c>
      <c r="F178" s="12" t="s">
        <v>1</v>
      </c>
      <c r="G178" s="9" t="str">
        <f t="shared" si="13"/>
        <v/>
      </c>
      <c r="H178" s="11" t="s">
        <v>0</v>
      </c>
      <c r="I178" s="10" t="str">
        <f t="shared" si="14"/>
        <v xml:space="preserve"> </v>
      </c>
      <c r="J178" s="9" t="str">
        <f t="shared" si="15"/>
        <v xml:space="preserve"> </v>
      </c>
      <c r="L178" s="7">
        <v>92</v>
      </c>
      <c r="M178" s="14">
        <v>0</v>
      </c>
      <c r="N178" s="14">
        <v>0</v>
      </c>
      <c r="O178" s="8"/>
      <c r="P178" s="5"/>
      <c r="Q178" s="6"/>
      <c r="R178" s="6"/>
      <c r="S178" s="6"/>
      <c r="T178" s="6"/>
      <c r="U178" s="6"/>
      <c r="V178" s="6"/>
      <c r="W178" s="6"/>
      <c r="X178" s="5"/>
      <c r="Y178" s="5"/>
      <c r="Z178" s="5"/>
      <c r="AA178" s="5"/>
      <c r="AB178" s="5"/>
      <c r="AH178" s="1"/>
    </row>
    <row r="179" spans="2:34" ht="15.75" customHeight="1">
      <c r="B179" s="9" t="str">
        <f t="shared" si="12"/>
        <v/>
      </c>
      <c r="C179" s="13" t="s">
        <v>1</v>
      </c>
      <c r="D179" s="1" t="s">
        <v>1</v>
      </c>
      <c r="E179" s="12" t="s">
        <v>1</v>
      </c>
      <c r="F179" s="12" t="s">
        <v>1</v>
      </c>
      <c r="G179" s="9" t="str">
        <f t="shared" si="13"/>
        <v/>
      </c>
      <c r="H179" s="11" t="s">
        <v>0</v>
      </c>
      <c r="I179" s="10" t="str">
        <f t="shared" si="14"/>
        <v xml:space="preserve"> </v>
      </c>
      <c r="J179" s="9" t="str">
        <f t="shared" si="15"/>
        <v xml:space="preserve"> </v>
      </c>
      <c r="L179" s="7">
        <v>93</v>
      </c>
      <c r="M179" s="14">
        <v>0</v>
      </c>
      <c r="N179" s="14">
        <v>0</v>
      </c>
      <c r="O179" s="8"/>
      <c r="P179" s="5"/>
      <c r="Q179" s="6"/>
      <c r="R179" s="6"/>
      <c r="S179" s="6"/>
      <c r="T179" s="6"/>
      <c r="U179" s="6"/>
      <c r="V179" s="6"/>
      <c r="W179" s="6"/>
      <c r="X179" s="5"/>
      <c r="Y179" s="5"/>
      <c r="Z179" s="5"/>
      <c r="AA179" s="5"/>
      <c r="AB179" s="5"/>
      <c r="AH179" s="1"/>
    </row>
    <row r="180" spans="2:34" ht="15.75" customHeight="1">
      <c r="B180" s="9" t="str">
        <f t="shared" si="12"/>
        <v/>
      </c>
      <c r="C180" s="13" t="s">
        <v>1</v>
      </c>
      <c r="D180" s="1" t="s">
        <v>1</v>
      </c>
      <c r="E180" s="12" t="s">
        <v>1</v>
      </c>
      <c r="F180" s="12" t="s">
        <v>1</v>
      </c>
      <c r="G180" s="9" t="str">
        <f t="shared" si="13"/>
        <v/>
      </c>
      <c r="H180" s="11" t="s">
        <v>0</v>
      </c>
      <c r="I180" s="10" t="str">
        <f t="shared" si="14"/>
        <v xml:space="preserve"> </v>
      </c>
      <c r="J180" s="9" t="str">
        <f t="shared" si="15"/>
        <v xml:space="preserve"> </v>
      </c>
      <c r="L180" s="7">
        <v>94</v>
      </c>
      <c r="M180" s="14">
        <v>0</v>
      </c>
      <c r="N180" s="14">
        <v>0</v>
      </c>
      <c r="O180" s="8"/>
      <c r="P180" s="5"/>
      <c r="Q180" s="6"/>
      <c r="R180" s="6"/>
      <c r="S180" s="6"/>
      <c r="T180" s="6"/>
      <c r="U180" s="6"/>
      <c r="V180" s="6"/>
      <c r="W180" s="6"/>
      <c r="X180" s="5"/>
      <c r="Y180" s="5"/>
      <c r="Z180" s="5"/>
      <c r="AA180" s="5"/>
      <c r="AB180" s="5"/>
      <c r="AH180" s="1"/>
    </row>
    <row r="181" spans="2:34" ht="15.75" customHeight="1">
      <c r="B181" s="9" t="str">
        <f t="shared" si="12"/>
        <v/>
      </c>
      <c r="C181" s="13" t="s">
        <v>1</v>
      </c>
      <c r="D181" s="1" t="s">
        <v>1</v>
      </c>
      <c r="E181" s="12" t="s">
        <v>1</v>
      </c>
      <c r="F181" s="12" t="s">
        <v>1</v>
      </c>
      <c r="G181" s="9" t="str">
        <f t="shared" si="13"/>
        <v/>
      </c>
      <c r="H181" s="11" t="s">
        <v>0</v>
      </c>
      <c r="I181" s="10" t="str">
        <f t="shared" si="14"/>
        <v xml:space="preserve"> </v>
      </c>
      <c r="J181" s="9" t="str">
        <f t="shared" si="15"/>
        <v xml:space="preserve"> </v>
      </c>
      <c r="L181" s="7">
        <v>95</v>
      </c>
      <c r="M181" s="14">
        <v>0</v>
      </c>
      <c r="N181" s="14">
        <v>0</v>
      </c>
      <c r="O181" s="8"/>
      <c r="P181" s="5"/>
      <c r="Q181" s="6"/>
      <c r="R181" s="6"/>
      <c r="S181" s="6"/>
      <c r="T181" s="6"/>
      <c r="U181" s="6"/>
      <c r="V181" s="6"/>
      <c r="W181" s="6"/>
      <c r="X181" s="5"/>
      <c r="Y181" s="5"/>
      <c r="Z181" s="5"/>
      <c r="AA181" s="5"/>
      <c r="AB181" s="5"/>
      <c r="AH181" s="1"/>
    </row>
    <row r="182" spans="2:34" ht="15.75" customHeight="1">
      <c r="B182" s="9" t="str">
        <f t="shared" si="12"/>
        <v/>
      </c>
      <c r="C182" s="13" t="s">
        <v>1</v>
      </c>
      <c r="D182" s="1" t="s">
        <v>1</v>
      </c>
      <c r="E182" s="12" t="s">
        <v>1</v>
      </c>
      <c r="F182" s="12" t="s">
        <v>1</v>
      </c>
      <c r="G182" s="9" t="str">
        <f t="shared" si="13"/>
        <v/>
      </c>
      <c r="H182" s="11" t="s">
        <v>0</v>
      </c>
      <c r="I182" s="10" t="str">
        <f t="shared" si="14"/>
        <v xml:space="preserve"> </v>
      </c>
      <c r="J182" s="9" t="str">
        <f t="shared" si="15"/>
        <v xml:space="preserve"> </v>
      </c>
      <c r="L182" s="7">
        <v>96</v>
      </c>
      <c r="M182" s="14">
        <v>0</v>
      </c>
      <c r="N182" s="14">
        <v>0</v>
      </c>
      <c r="O182" s="8"/>
      <c r="P182" s="5"/>
      <c r="Q182" s="6"/>
      <c r="R182" s="6"/>
      <c r="S182" s="6"/>
      <c r="T182" s="6"/>
      <c r="U182" s="6"/>
      <c r="V182" s="6"/>
      <c r="W182" s="6"/>
      <c r="X182" s="5"/>
      <c r="Y182" s="5"/>
      <c r="Z182" s="5"/>
      <c r="AA182" s="5"/>
      <c r="AB182" s="5"/>
      <c r="AH182" s="1"/>
    </row>
    <row r="183" spans="2:34" ht="15.75" customHeight="1">
      <c r="B183" s="9" t="str">
        <f t="shared" si="12"/>
        <v/>
      </c>
      <c r="C183" s="13" t="s">
        <v>1</v>
      </c>
      <c r="D183" s="1" t="s">
        <v>1</v>
      </c>
      <c r="E183" s="12" t="s">
        <v>1</v>
      </c>
      <c r="F183" s="12" t="s">
        <v>1</v>
      </c>
      <c r="G183" s="9" t="str">
        <f t="shared" si="13"/>
        <v/>
      </c>
      <c r="H183" s="11" t="s">
        <v>0</v>
      </c>
      <c r="I183" s="10" t="str">
        <f t="shared" si="14"/>
        <v xml:space="preserve"> </v>
      </c>
      <c r="J183" s="9" t="str">
        <f t="shared" si="15"/>
        <v xml:space="preserve"> </v>
      </c>
      <c r="L183" s="7">
        <v>97</v>
      </c>
      <c r="M183" s="14">
        <v>0</v>
      </c>
      <c r="N183" s="14">
        <v>0</v>
      </c>
      <c r="O183" s="8"/>
      <c r="P183" s="5"/>
      <c r="Q183" s="6"/>
      <c r="R183" s="6"/>
      <c r="S183" s="6"/>
      <c r="T183" s="6"/>
      <c r="U183" s="6"/>
      <c r="V183" s="6"/>
      <c r="W183" s="6"/>
      <c r="X183" s="5"/>
      <c r="Y183" s="5"/>
      <c r="Z183" s="5"/>
      <c r="AA183" s="5"/>
      <c r="AB183" s="5"/>
      <c r="AH183" s="1"/>
    </row>
    <row r="184" spans="2:34" ht="15.75" customHeight="1">
      <c r="B184" s="9" t="str">
        <f t="shared" si="12"/>
        <v/>
      </c>
      <c r="C184" s="13" t="s">
        <v>1</v>
      </c>
      <c r="D184" s="1" t="s">
        <v>1</v>
      </c>
      <c r="E184" s="12" t="s">
        <v>1</v>
      </c>
      <c r="F184" s="12" t="s">
        <v>1</v>
      </c>
      <c r="G184" s="9" t="str">
        <f t="shared" si="13"/>
        <v/>
      </c>
      <c r="H184" s="11" t="s">
        <v>0</v>
      </c>
      <c r="I184" s="10" t="str">
        <f t="shared" si="14"/>
        <v xml:space="preserve"> </v>
      </c>
      <c r="J184" s="9" t="str">
        <f t="shared" si="15"/>
        <v xml:space="preserve"> </v>
      </c>
      <c r="L184" s="7">
        <v>98</v>
      </c>
      <c r="M184" s="14">
        <v>0</v>
      </c>
      <c r="N184" s="14">
        <v>0</v>
      </c>
      <c r="O184" s="8"/>
      <c r="P184" s="5"/>
      <c r="Q184" s="6"/>
      <c r="R184" s="6"/>
      <c r="S184" s="6"/>
      <c r="T184" s="6"/>
      <c r="U184" s="6"/>
      <c r="V184" s="6"/>
      <c r="W184" s="6"/>
      <c r="X184" s="5"/>
      <c r="Y184" s="5"/>
      <c r="Z184" s="5"/>
      <c r="AA184" s="5"/>
      <c r="AB184" s="5"/>
      <c r="AH184" s="1"/>
    </row>
    <row r="185" spans="2:34" ht="15.75" customHeight="1">
      <c r="B185" s="9" t="str">
        <f t="shared" si="12"/>
        <v/>
      </c>
      <c r="C185" s="13" t="s">
        <v>1</v>
      </c>
      <c r="D185" s="1" t="s">
        <v>1</v>
      </c>
      <c r="E185" s="12" t="s">
        <v>1</v>
      </c>
      <c r="F185" s="12" t="s">
        <v>1</v>
      </c>
      <c r="G185" s="9" t="str">
        <f t="shared" si="13"/>
        <v/>
      </c>
      <c r="H185" s="11" t="s">
        <v>0</v>
      </c>
      <c r="I185" s="10" t="str">
        <f t="shared" si="14"/>
        <v xml:space="preserve"> </v>
      </c>
      <c r="J185" s="9" t="str">
        <f t="shared" si="15"/>
        <v xml:space="preserve"> </v>
      </c>
      <c r="L185" s="7">
        <v>99</v>
      </c>
      <c r="M185" s="14">
        <v>0</v>
      </c>
      <c r="N185" s="14">
        <v>0</v>
      </c>
      <c r="O185" s="8"/>
      <c r="P185" s="5"/>
      <c r="Q185" s="6"/>
      <c r="R185" s="6"/>
      <c r="S185" s="6"/>
      <c r="T185" s="6"/>
      <c r="U185" s="6"/>
      <c r="V185" s="6"/>
      <c r="W185" s="6"/>
      <c r="X185" s="5"/>
      <c r="Y185" s="5"/>
      <c r="Z185" s="5"/>
      <c r="AA185" s="5"/>
      <c r="AB185" s="5"/>
      <c r="AH185" s="1"/>
    </row>
    <row r="186" spans="2:34" ht="15.75" customHeight="1">
      <c r="B186" s="9" t="str">
        <f t="shared" si="12"/>
        <v/>
      </c>
      <c r="C186" s="13" t="s">
        <v>1</v>
      </c>
      <c r="D186" s="1" t="s">
        <v>1</v>
      </c>
      <c r="E186" s="12" t="s">
        <v>1</v>
      </c>
      <c r="F186" s="12" t="s">
        <v>1</v>
      </c>
      <c r="G186" s="9" t="str">
        <f t="shared" si="13"/>
        <v/>
      </c>
      <c r="H186" s="11" t="s">
        <v>0</v>
      </c>
      <c r="I186" s="10" t="str">
        <f t="shared" si="14"/>
        <v xml:space="preserve"> </v>
      </c>
      <c r="J186" s="9" t="str">
        <f t="shared" si="15"/>
        <v xml:space="preserve"> </v>
      </c>
      <c r="L186" s="7">
        <v>100</v>
      </c>
      <c r="M186" s="14">
        <v>0</v>
      </c>
      <c r="N186" s="14">
        <v>0</v>
      </c>
      <c r="O186" s="8"/>
      <c r="P186" s="5"/>
      <c r="Q186" s="6"/>
      <c r="R186" s="6"/>
      <c r="S186" s="6"/>
      <c r="T186" s="6"/>
      <c r="U186" s="6"/>
      <c r="V186" s="6"/>
      <c r="W186" s="6"/>
      <c r="X186" s="5"/>
      <c r="Y186" s="5"/>
      <c r="Z186" s="5"/>
      <c r="AA186" s="5"/>
      <c r="AB186" s="5"/>
      <c r="AH186" s="1"/>
    </row>
    <row r="187" spans="2:34" ht="15.75" customHeight="1">
      <c r="B187" s="9" t="str">
        <f t="shared" si="12"/>
        <v/>
      </c>
      <c r="C187" s="13" t="s">
        <v>1</v>
      </c>
      <c r="D187" s="1" t="s">
        <v>1</v>
      </c>
      <c r="E187" s="12" t="s">
        <v>1</v>
      </c>
      <c r="F187" s="12" t="s">
        <v>1</v>
      </c>
      <c r="G187" s="9" t="str">
        <f t="shared" si="13"/>
        <v/>
      </c>
      <c r="H187" s="11" t="s">
        <v>0</v>
      </c>
      <c r="I187" s="10" t="str">
        <f t="shared" si="14"/>
        <v xml:space="preserve"> </v>
      </c>
      <c r="J187" s="9" t="str">
        <f t="shared" si="15"/>
        <v xml:space="preserve"> </v>
      </c>
      <c r="L187" s="7">
        <v>101</v>
      </c>
      <c r="M187" s="14">
        <v>0</v>
      </c>
      <c r="N187" s="14">
        <v>0</v>
      </c>
      <c r="O187" s="8"/>
      <c r="P187" s="5"/>
      <c r="Q187" s="6"/>
      <c r="R187" s="6"/>
      <c r="S187" s="6"/>
      <c r="T187" s="6"/>
      <c r="U187" s="6"/>
      <c r="V187" s="6"/>
      <c r="W187" s="6"/>
      <c r="X187" s="5"/>
      <c r="Y187" s="5"/>
      <c r="Z187" s="5"/>
      <c r="AA187" s="5"/>
      <c r="AB187" s="5"/>
      <c r="AH187" s="1"/>
    </row>
    <row r="188" spans="2:34" ht="15.75" customHeight="1">
      <c r="B188" s="9" t="str">
        <f t="shared" si="12"/>
        <v/>
      </c>
      <c r="C188" s="13" t="s">
        <v>1</v>
      </c>
      <c r="D188" s="1" t="s">
        <v>1</v>
      </c>
      <c r="E188" s="12" t="s">
        <v>1</v>
      </c>
      <c r="F188" s="12" t="s">
        <v>1</v>
      </c>
      <c r="G188" s="9" t="str">
        <f t="shared" si="13"/>
        <v/>
      </c>
      <c r="H188" s="11" t="s">
        <v>0</v>
      </c>
      <c r="I188" s="10" t="str">
        <f t="shared" si="14"/>
        <v xml:space="preserve"> </v>
      </c>
      <c r="J188" s="9" t="str">
        <f t="shared" si="15"/>
        <v xml:space="preserve"> </v>
      </c>
      <c r="L188" s="7">
        <v>102</v>
      </c>
      <c r="M188" s="14">
        <v>0</v>
      </c>
      <c r="N188" s="14">
        <v>0</v>
      </c>
      <c r="O188" s="8"/>
      <c r="P188" s="5"/>
      <c r="Q188" s="6"/>
      <c r="R188" s="6"/>
      <c r="S188" s="6"/>
      <c r="T188" s="6"/>
      <c r="U188" s="6"/>
      <c r="V188" s="6"/>
      <c r="W188" s="6"/>
      <c r="X188" s="5"/>
      <c r="Y188" s="5"/>
      <c r="Z188" s="5"/>
      <c r="AA188" s="5"/>
      <c r="AB188" s="5"/>
      <c r="AH188" s="1"/>
    </row>
    <row r="189" spans="2:34" ht="15.75" customHeight="1">
      <c r="B189" s="9" t="str">
        <f t="shared" si="12"/>
        <v/>
      </c>
      <c r="C189" s="13" t="s">
        <v>1</v>
      </c>
      <c r="D189" s="1" t="s">
        <v>1</v>
      </c>
      <c r="E189" s="12" t="s">
        <v>1</v>
      </c>
      <c r="F189" s="12" t="s">
        <v>1</v>
      </c>
      <c r="G189" s="9" t="str">
        <f t="shared" si="13"/>
        <v/>
      </c>
      <c r="H189" s="11" t="s">
        <v>0</v>
      </c>
      <c r="I189" s="10" t="str">
        <f t="shared" si="14"/>
        <v xml:space="preserve"> </v>
      </c>
      <c r="J189" s="9" t="str">
        <f t="shared" si="15"/>
        <v xml:space="preserve"> </v>
      </c>
      <c r="L189" s="7">
        <v>103</v>
      </c>
      <c r="M189" s="14">
        <v>0</v>
      </c>
      <c r="N189" s="14">
        <v>0</v>
      </c>
      <c r="O189" s="8"/>
      <c r="P189" s="5"/>
      <c r="Q189" s="6"/>
      <c r="R189" s="6"/>
      <c r="S189" s="6"/>
      <c r="T189" s="6"/>
      <c r="U189" s="6"/>
      <c r="V189" s="6"/>
      <c r="W189" s="6"/>
      <c r="X189" s="5"/>
      <c r="Y189" s="5"/>
      <c r="Z189" s="5"/>
      <c r="AA189" s="5"/>
      <c r="AB189" s="5"/>
      <c r="AH189" s="1"/>
    </row>
    <row r="190" spans="2:34" ht="15.75" customHeight="1">
      <c r="B190" s="9" t="str">
        <f t="shared" si="12"/>
        <v/>
      </c>
      <c r="C190" s="13" t="s">
        <v>1</v>
      </c>
      <c r="D190" s="1" t="s">
        <v>1</v>
      </c>
      <c r="E190" s="12" t="s">
        <v>1</v>
      </c>
      <c r="F190" s="12" t="s">
        <v>1</v>
      </c>
      <c r="G190" s="9" t="str">
        <f t="shared" si="13"/>
        <v/>
      </c>
      <c r="H190" s="11" t="s">
        <v>0</v>
      </c>
      <c r="I190" s="10" t="str">
        <f t="shared" si="14"/>
        <v xml:space="preserve"> </v>
      </c>
      <c r="J190" s="9" t="str">
        <f t="shared" si="15"/>
        <v xml:space="preserve"> </v>
      </c>
      <c r="L190" s="7">
        <v>104</v>
      </c>
      <c r="M190" s="14">
        <v>0</v>
      </c>
      <c r="N190" s="14">
        <v>0</v>
      </c>
      <c r="O190" s="8"/>
      <c r="P190" s="5"/>
      <c r="Q190" s="6"/>
      <c r="R190" s="6"/>
      <c r="S190" s="6"/>
      <c r="T190" s="6"/>
      <c r="U190" s="6"/>
      <c r="V190" s="6"/>
      <c r="W190" s="6"/>
      <c r="X190" s="5"/>
      <c r="Y190" s="5"/>
      <c r="Z190" s="5"/>
      <c r="AA190" s="5"/>
      <c r="AB190" s="5"/>
      <c r="AH190" s="1"/>
    </row>
    <row r="191" spans="2:34" ht="15.75" customHeight="1">
      <c r="B191" s="9" t="str">
        <f t="shared" si="12"/>
        <v/>
      </c>
      <c r="C191" s="13" t="s">
        <v>1</v>
      </c>
      <c r="D191" s="1" t="s">
        <v>1</v>
      </c>
      <c r="E191" s="12" t="s">
        <v>1</v>
      </c>
      <c r="F191" s="12" t="s">
        <v>1</v>
      </c>
      <c r="G191" s="9" t="str">
        <f t="shared" si="13"/>
        <v/>
      </c>
      <c r="H191" s="11" t="s">
        <v>0</v>
      </c>
      <c r="I191" s="10" t="str">
        <f t="shared" si="14"/>
        <v xml:space="preserve"> </v>
      </c>
      <c r="J191" s="9" t="str">
        <f t="shared" si="15"/>
        <v xml:space="preserve"> </v>
      </c>
      <c r="L191" s="7">
        <v>105</v>
      </c>
      <c r="M191" s="14">
        <v>0</v>
      </c>
      <c r="N191" s="14">
        <v>0</v>
      </c>
      <c r="O191" s="8"/>
      <c r="P191" s="5"/>
      <c r="Q191" s="6"/>
      <c r="R191" s="6"/>
      <c r="S191" s="6"/>
      <c r="T191" s="6"/>
      <c r="U191" s="6"/>
      <c r="V191" s="6"/>
      <c r="W191" s="6"/>
      <c r="X191" s="5"/>
      <c r="Y191" s="5"/>
      <c r="Z191" s="5"/>
      <c r="AA191" s="5"/>
      <c r="AB191" s="5"/>
      <c r="AH191" s="1"/>
    </row>
    <row r="192" spans="2:34" ht="15.75" customHeight="1">
      <c r="B192" s="9" t="str">
        <f t="shared" si="12"/>
        <v/>
      </c>
      <c r="C192" s="13" t="s">
        <v>1</v>
      </c>
      <c r="D192" s="1" t="s">
        <v>1</v>
      </c>
      <c r="E192" s="12" t="s">
        <v>1</v>
      </c>
      <c r="F192" s="12" t="s">
        <v>1</v>
      </c>
      <c r="G192" s="9" t="str">
        <f t="shared" si="13"/>
        <v/>
      </c>
      <c r="H192" s="11" t="s">
        <v>0</v>
      </c>
      <c r="I192" s="10" t="str">
        <f t="shared" si="14"/>
        <v xml:space="preserve"> </v>
      </c>
      <c r="J192" s="9" t="str">
        <f t="shared" si="15"/>
        <v xml:space="preserve"> </v>
      </c>
      <c r="L192" s="7">
        <v>106</v>
      </c>
      <c r="M192" s="14">
        <v>0</v>
      </c>
      <c r="N192" s="14">
        <v>0</v>
      </c>
      <c r="O192" s="8"/>
      <c r="P192" s="5"/>
      <c r="Q192" s="6"/>
      <c r="R192" s="6"/>
      <c r="S192" s="6"/>
      <c r="T192" s="6"/>
      <c r="U192" s="6"/>
      <c r="V192" s="6"/>
      <c r="W192" s="6"/>
      <c r="X192" s="5"/>
      <c r="Y192" s="5"/>
      <c r="Z192" s="5"/>
      <c r="AA192" s="5"/>
      <c r="AB192" s="5"/>
      <c r="AH192" s="1"/>
    </row>
    <row r="193" spans="2:34" ht="15.75" customHeight="1">
      <c r="B193" s="9" t="str">
        <f t="shared" si="12"/>
        <v/>
      </c>
      <c r="C193" s="13" t="s">
        <v>1</v>
      </c>
      <c r="D193" s="1" t="s">
        <v>1</v>
      </c>
      <c r="E193" s="12" t="s">
        <v>1</v>
      </c>
      <c r="F193" s="12" t="s">
        <v>1</v>
      </c>
      <c r="G193" s="9" t="str">
        <f t="shared" si="13"/>
        <v/>
      </c>
      <c r="H193" s="11" t="s">
        <v>0</v>
      </c>
      <c r="I193" s="10" t="str">
        <f t="shared" si="14"/>
        <v xml:space="preserve"> </v>
      </c>
      <c r="J193" s="9" t="str">
        <f t="shared" si="15"/>
        <v xml:space="preserve"> </v>
      </c>
      <c r="L193" s="7">
        <v>107</v>
      </c>
      <c r="M193" s="14">
        <v>0</v>
      </c>
      <c r="N193" s="14">
        <v>0</v>
      </c>
      <c r="O193" s="8"/>
      <c r="P193" s="5"/>
      <c r="Q193" s="6"/>
      <c r="R193" s="6"/>
      <c r="S193" s="6"/>
      <c r="T193" s="6"/>
      <c r="U193" s="6"/>
      <c r="V193" s="6"/>
      <c r="W193" s="6"/>
      <c r="X193" s="5"/>
      <c r="Y193" s="5"/>
      <c r="Z193" s="5"/>
      <c r="AA193" s="5"/>
      <c r="AB193" s="5"/>
      <c r="AH193" s="1"/>
    </row>
    <row r="194" spans="2:34" ht="15.75" customHeight="1">
      <c r="B194" s="9" t="str">
        <f t="shared" si="12"/>
        <v/>
      </c>
      <c r="C194" s="13" t="s">
        <v>1</v>
      </c>
      <c r="D194" s="1" t="s">
        <v>1</v>
      </c>
      <c r="E194" s="12" t="s">
        <v>1</v>
      </c>
      <c r="F194" s="12" t="s">
        <v>1</v>
      </c>
      <c r="G194" s="9" t="str">
        <f t="shared" si="13"/>
        <v/>
      </c>
      <c r="H194" s="11" t="s">
        <v>0</v>
      </c>
      <c r="I194" s="10" t="str">
        <f t="shared" si="14"/>
        <v xml:space="preserve"> </v>
      </c>
      <c r="J194" s="9" t="str">
        <f t="shared" si="15"/>
        <v xml:space="preserve"> </v>
      </c>
      <c r="L194" s="7">
        <v>108</v>
      </c>
      <c r="M194" s="14">
        <v>0</v>
      </c>
      <c r="N194" s="14">
        <v>0</v>
      </c>
      <c r="O194" s="8"/>
      <c r="P194" s="5"/>
      <c r="Q194" s="6"/>
      <c r="R194" s="6"/>
      <c r="S194" s="6"/>
      <c r="T194" s="6"/>
      <c r="U194" s="6"/>
      <c r="V194" s="6"/>
      <c r="W194" s="6"/>
      <c r="X194" s="5"/>
      <c r="Y194" s="5"/>
      <c r="Z194" s="5"/>
      <c r="AA194" s="5"/>
      <c r="AB194" s="5"/>
      <c r="AH194" s="1"/>
    </row>
    <row r="195" spans="2:34" ht="15.75" customHeight="1">
      <c r="B195" s="9" t="str">
        <f t="shared" ref="B195:B197" si="16">IF(C195=" ","",IF(C195=$L$9,B194,B194+1))</f>
        <v/>
      </c>
      <c r="C195" s="13" t="s">
        <v>1</v>
      </c>
      <c r="D195" s="1" t="s">
        <v>1</v>
      </c>
      <c r="E195" s="12" t="s">
        <v>1</v>
      </c>
      <c r="F195" s="12" t="s">
        <v>1</v>
      </c>
      <c r="G195" s="9" t="str">
        <f t="shared" si="13"/>
        <v/>
      </c>
      <c r="H195" s="11" t="s">
        <v>0</v>
      </c>
      <c r="I195" s="10" t="str">
        <f t="shared" ref="I195:I197" si="17">IFERROR(IF(IF(ISERROR(H195-H194),"",H195-H194)&lt;0,"",H195-H194)," ")</f>
        <v xml:space="preserve"> </v>
      </c>
      <c r="J195" s="9" t="str">
        <f t="shared" si="15"/>
        <v xml:space="preserve"> </v>
      </c>
      <c r="L195" s="7">
        <v>109</v>
      </c>
      <c r="M195" s="14">
        <v>0</v>
      </c>
      <c r="N195" s="14">
        <v>0</v>
      </c>
      <c r="O195" s="8"/>
      <c r="P195" s="5"/>
      <c r="Q195" s="6"/>
      <c r="R195" s="6"/>
      <c r="S195" s="6"/>
      <c r="T195" s="6"/>
      <c r="U195" s="6"/>
      <c r="V195" s="6"/>
      <c r="W195" s="6"/>
      <c r="X195" s="5"/>
      <c r="Y195" s="5"/>
      <c r="Z195" s="5"/>
      <c r="AA195" s="5"/>
      <c r="AB195" s="5"/>
      <c r="AH195" s="1"/>
    </row>
    <row r="196" spans="2:34" ht="15.75" customHeight="1">
      <c r="B196" s="9" t="str">
        <f t="shared" si="16"/>
        <v/>
      </c>
      <c r="C196" s="13" t="s">
        <v>1</v>
      </c>
      <c r="D196" s="1" t="s">
        <v>1</v>
      </c>
      <c r="E196" s="12" t="s">
        <v>1</v>
      </c>
      <c r="F196" s="12" t="s">
        <v>1</v>
      </c>
      <c r="G196" s="9" t="str">
        <f t="shared" si="13"/>
        <v/>
      </c>
      <c r="H196" s="11" t="s">
        <v>0</v>
      </c>
      <c r="I196" s="10" t="str">
        <f t="shared" si="17"/>
        <v xml:space="preserve"> </v>
      </c>
      <c r="J196" s="9" t="str">
        <f t="shared" si="15"/>
        <v xml:space="preserve"> </v>
      </c>
      <c r="L196" s="7">
        <v>110</v>
      </c>
      <c r="M196" s="14">
        <v>0</v>
      </c>
      <c r="N196" s="14">
        <v>0</v>
      </c>
      <c r="O196" s="8"/>
      <c r="P196" s="5"/>
      <c r="Q196" s="6"/>
      <c r="R196" s="6"/>
      <c r="S196" s="6"/>
      <c r="T196" s="6"/>
      <c r="U196" s="6"/>
      <c r="V196" s="6"/>
      <c r="W196" s="6"/>
      <c r="X196" s="5"/>
      <c r="Y196" s="5"/>
      <c r="Z196" s="5"/>
      <c r="AA196" s="5"/>
      <c r="AB196" s="5"/>
      <c r="AH196" s="1"/>
    </row>
    <row r="197" spans="2:34" ht="15.75" customHeight="1">
      <c r="B197" s="9" t="str">
        <f t="shared" si="16"/>
        <v/>
      </c>
      <c r="C197" s="13" t="s">
        <v>1</v>
      </c>
      <c r="D197" s="1" t="s">
        <v>1</v>
      </c>
      <c r="E197" s="12" t="s">
        <v>1</v>
      </c>
      <c r="F197" s="12" t="s">
        <v>1</v>
      </c>
      <c r="G197" s="9" t="str">
        <f t="shared" si="13"/>
        <v/>
      </c>
      <c r="H197" s="11" t="s">
        <v>0</v>
      </c>
      <c r="I197" s="10" t="str">
        <f t="shared" si="17"/>
        <v xml:space="preserve"> </v>
      </c>
      <c r="J197" s="9" t="str">
        <f t="shared" si="15"/>
        <v xml:space="preserve"> </v>
      </c>
      <c r="L197" s="7"/>
      <c r="M197" s="7"/>
      <c r="N197" s="7"/>
      <c r="O197" s="8"/>
      <c r="P197" s="5"/>
      <c r="Q197" s="6"/>
      <c r="R197" s="6"/>
      <c r="S197" s="6"/>
      <c r="T197" s="6"/>
      <c r="U197" s="6"/>
      <c r="V197" s="6"/>
      <c r="W197" s="6"/>
      <c r="X197" s="5"/>
      <c r="Y197" s="5"/>
      <c r="Z197" s="5"/>
      <c r="AA197" s="5"/>
      <c r="AB197" s="5"/>
      <c r="AH197" s="1"/>
    </row>
    <row r="198" spans="2:34" ht="15.75" customHeight="1">
      <c r="J198" s="1"/>
      <c r="L198" s="7"/>
      <c r="M198" s="7"/>
      <c r="N198" s="7"/>
      <c r="P198" s="5"/>
      <c r="Q198" s="6"/>
      <c r="R198" s="6"/>
      <c r="S198" s="6"/>
      <c r="T198" s="6"/>
      <c r="U198" s="6"/>
      <c r="V198" s="6"/>
      <c r="W198" s="6"/>
      <c r="X198" s="5"/>
      <c r="Y198" s="5"/>
      <c r="Z198" s="5"/>
      <c r="AA198" s="5"/>
      <c r="AB198" s="5"/>
      <c r="AH198" s="1"/>
    </row>
    <row r="199" spans="2:34" ht="15.75" customHeight="1">
      <c r="J199" s="1"/>
      <c r="P199" s="5"/>
      <c r="Q199" s="6"/>
      <c r="R199" s="6"/>
      <c r="S199" s="6"/>
      <c r="T199" s="6"/>
      <c r="U199" s="6"/>
      <c r="V199" s="6"/>
      <c r="W199" s="6"/>
      <c r="X199" s="5"/>
      <c r="Y199" s="5"/>
      <c r="Z199" s="5"/>
      <c r="AA199" s="5"/>
      <c r="AB199" s="5"/>
      <c r="AH199" s="1"/>
    </row>
    <row r="200" spans="2:34" ht="15.75" customHeight="1">
      <c r="J200" s="1"/>
      <c r="P200" s="5"/>
      <c r="Q200" s="6"/>
      <c r="R200" s="6"/>
      <c r="S200" s="6"/>
      <c r="T200" s="6"/>
      <c r="U200" s="6"/>
      <c r="V200" s="6"/>
      <c r="W200" s="6"/>
      <c r="X200" s="5"/>
      <c r="Y200" s="5"/>
      <c r="Z200" s="5"/>
      <c r="AA200" s="5"/>
      <c r="AB200" s="5"/>
      <c r="AH200" s="1"/>
    </row>
    <row r="201" spans="2:34">
      <c r="J201" s="1"/>
      <c r="P201" s="5"/>
      <c r="Q201" s="6"/>
      <c r="R201" s="6"/>
      <c r="S201" s="6"/>
      <c r="T201" s="6"/>
      <c r="U201" s="6"/>
      <c r="V201" s="6"/>
      <c r="W201" s="6"/>
      <c r="X201" s="5"/>
      <c r="Y201" s="5"/>
      <c r="Z201" s="5"/>
      <c r="AA201" s="5"/>
      <c r="AB201" s="5"/>
    </row>
    <row r="202" spans="2:34">
      <c r="P202" s="5"/>
      <c r="Q202" s="6"/>
      <c r="R202" s="6"/>
      <c r="S202" s="6"/>
      <c r="T202" s="6"/>
      <c r="U202" s="6"/>
      <c r="V202" s="6"/>
      <c r="W202" s="6"/>
      <c r="X202" s="5"/>
      <c r="Y202" s="5"/>
      <c r="Z202" s="5"/>
      <c r="AA202" s="5"/>
      <c r="AB202" s="5"/>
    </row>
    <row r="203" spans="2:34">
      <c r="P203" s="5"/>
      <c r="Q203" s="6"/>
      <c r="R203" s="6"/>
      <c r="S203" s="6"/>
      <c r="T203" s="6"/>
      <c r="U203" s="6"/>
      <c r="V203" s="6"/>
      <c r="W203" s="6"/>
      <c r="X203" s="5"/>
      <c r="Y203" s="5"/>
      <c r="Z203" s="5"/>
      <c r="AA203" s="5"/>
      <c r="AB203" s="5"/>
    </row>
    <row r="204" spans="2:34">
      <c r="P204" s="5"/>
      <c r="Q204" s="6"/>
      <c r="R204" s="6"/>
      <c r="S204" s="6"/>
      <c r="T204" s="6"/>
      <c r="U204" s="6"/>
      <c r="V204" s="6"/>
      <c r="W204" s="6"/>
      <c r="X204" s="5"/>
      <c r="Y204" s="5"/>
      <c r="Z204" s="5"/>
      <c r="AA204" s="5"/>
      <c r="AB204" s="5"/>
    </row>
    <row r="205" spans="2:34">
      <c r="P205" s="5"/>
      <c r="Q205" s="6"/>
      <c r="R205" s="6"/>
      <c r="S205" s="6"/>
      <c r="T205" s="6"/>
      <c r="U205" s="6"/>
      <c r="V205" s="6"/>
      <c r="W205" s="6"/>
      <c r="X205" s="5"/>
      <c r="Y205" s="5"/>
      <c r="Z205" s="5"/>
      <c r="AA205" s="5"/>
      <c r="AB205" s="5"/>
    </row>
    <row r="206" spans="2:34">
      <c r="P206" s="5"/>
      <c r="Q206" s="6"/>
      <c r="R206" s="6"/>
      <c r="S206" s="6"/>
      <c r="T206" s="6"/>
      <c r="U206" s="6"/>
      <c r="V206" s="6"/>
      <c r="W206" s="6"/>
      <c r="X206" s="5"/>
      <c r="Y206" s="5"/>
      <c r="Z206" s="5"/>
      <c r="AA206" s="5"/>
      <c r="AB206" s="5"/>
    </row>
    <row r="207" spans="2:34">
      <c r="P207" s="5"/>
      <c r="Q207" s="6"/>
      <c r="R207" s="6"/>
      <c r="S207" s="6"/>
      <c r="T207" s="6"/>
      <c r="U207" s="6"/>
      <c r="V207" s="6"/>
      <c r="W207" s="6"/>
      <c r="X207" s="5"/>
      <c r="Y207" s="5"/>
      <c r="Z207" s="5"/>
      <c r="AA207" s="5"/>
      <c r="AB207" s="5"/>
    </row>
    <row r="208" spans="2:34">
      <c r="P208" s="5"/>
      <c r="Q208" s="6"/>
      <c r="R208" s="6"/>
      <c r="S208" s="6"/>
      <c r="T208" s="6"/>
      <c r="U208" s="6"/>
      <c r="V208" s="6"/>
      <c r="W208" s="6"/>
      <c r="X208" s="5"/>
      <c r="Y208" s="5"/>
      <c r="Z208" s="5"/>
      <c r="AA208" s="5"/>
      <c r="AB208" s="5"/>
    </row>
    <row r="209" spans="16:28">
      <c r="P209" s="5"/>
      <c r="Q209" s="6"/>
      <c r="R209" s="6"/>
      <c r="S209" s="6"/>
      <c r="T209" s="6"/>
      <c r="U209" s="6"/>
      <c r="V209" s="6"/>
      <c r="W209" s="6"/>
      <c r="X209" s="5"/>
      <c r="Y209" s="5"/>
      <c r="Z209" s="5"/>
      <c r="AA209" s="5"/>
      <c r="AB209" s="5"/>
    </row>
    <row r="210" spans="16:28">
      <c r="P210" s="5"/>
      <c r="Q210" s="6"/>
      <c r="R210" s="6"/>
      <c r="S210" s="6"/>
      <c r="T210" s="6"/>
      <c r="U210" s="6"/>
      <c r="V210" s="6"/>
      <c r="W210" s="6"/>
      <c r="X210" s="5"/>
      <c r="Y210" s="5"/>
      <c r="Z210" s="5"/>
      <c r="AA210" s="5"/>
      <c r="AB210" s="5"/>
    </row>
    <row r="211" spans="16:28">
      <c r="P211" s="5"/>
      <c r="Q211" s="6"/>
      <c r="R211" s="6"/>
      <c r="S211" s="6"/>
      <c r="T211" s="6"/>
      <c r="U211" s="6"/>
      <c r="V211" s="6"/>
      <c r="W211" s="6"/>
      <c r="X211" s="5"/>
      <c r="Y211" s="5"/>
      <c r="Z211" s="5"/>
      <c r="AA211" s="5"/>
      <c r="AB211" s="5"/>
    </row>
    <row r="40407" spans="4:34">
      <c r="O40407" s="1"/>
    </row>
    <row r="40408" spans="4:34">
      <c r="AH40408" s="1"/>
    </row>
    <row r="40410" spans="4:34">
      <c r="K40410" s="1"/>
    </row>
    <row r="40411" spans="4:34">
      <c r="D40411" s="1">
        <v>1888</v>
      </c>
      <c r="J40411" s="1"/>
    </row>
  </sheetData>
  <mergeCells count="96">
    <mergeCell ref="T79:U79"/>
    <mergeCell ref="AB80:AB84"/>
    <mergeCell ref="W79:W84"/>
    <mergeCell ref="X79:X84"/>
    <mergeCell ref="Y79:Z79"/>
    <mergeCell ref="AA79:AB79"/>
    <mergeCell ref="Z80:Z84"/>
    <mergeCell ref="J79:J86"/>
    <mergeCell ref="P79:P84"/>
    <mergeCell ref="Q79:Q84"/>
    <mergeCell ref="R79:S79"/>
    <mergeCell ref="R80:R84"/>
    <mergeCell ref="S80:S84"/>
    <mergeCell ref="H79:H86"/>
    <mergeCell ref="B33:J34"/>
    <mergeCell ref="B35:D36"/>
    <mergeCell ref="E35:E36"/>
    <mergeCell ref="B37:D38"/>
    <mergeCell ref="E37:E38"/>
    <mergeCell ref="B41:D42"/>
    <mergeCell ref="E41:E42"/>
    <mergeCell ref="D77:I77"/>
    <mergeCell ref="B79:B86"/>
    <mergeCell ref="C79:C86"/>
    <mergeCell ref="D79:D86"/>
    <mergeCell ref="E79:E86"/>
    <mergeCell ref="F79:F86"/>
    <mergeCell ref="G79:G86"/>
    <mergeCell ref="I79:I86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W21:W26"/>
    <mergeCell ref="X21:X26"/>
    <mergeCell ref="Y21:Z21"/>
    <mergeCell ref="R22:R26"/>
    <mergeCell ref="S22:S26"/>
    <mergeCell ref="T22:T26"/>
    <mergeCell ref="U22:U26"/>
    <mergeCell ref="B19:J20"/>
    <mergeCell ref="P19:AB19"/>
    <mergeCell ref="B10:J11"/>
    <mergeCell ref="Y10:Z10"/>
    <mergeCell ref="AA10:AB10"/>
    <mergeCell ref="Y11:Z11"/>
    <mergeCell ref="AA11:AB11"/>
    <mergeCell ref="B14:J15"/>
    <mergeCell ref="P15:S16"/>
    <mergeCell ref="B16:J17"/>
    <mergeCell ref="P17:S17"/>
    <mergeCell ref="T17:V17"/>
    <mergeCell ref="W17:Y17"/>
    <mergeCell ref="T15:V16"/>
    <mergeCell ref="W15:Y16"/>
    <mergeCell ref="P13:AB13"/>
    <mergeCell ref="B8:J9"/>
    <mergeCell ref="Y8:Z8"/>
    <mergeCell ref="AA8:AB8"/>
    <mergeCell ref="Y9:Z9"/>
    <mergeCell ref="AA9:AB9"/>
    <mergeCell ref="W133:X133"/>
    <mergeCell ref="P133:Q133"/>
    <mergeCell ref="W75:X75"/>
    <mergeCell ref="P75:Q75"/>
    <mergeCell ref="Z15:AB16"/>
    <mergeCell ref="Z17:AB17"/>
    <mergeCell ref="AA21:AB21"/>
    <mergeCell ref="Y22:Y26"/>
    <mergeCell ref="P21:P26"/>
    <mergeCell ref="Q21:Q26"/>
    <mergeCell ref="R21:S21"/>
    <mergeCell ref="T21:U21"/>
    <mergeCell ref="T80:T84"/>
    <mergeCell ref="U80:U84"/>
    <mergeCell ref="Y80:Y84"/>
    <mergeCell ref="AA80:AA84"/>
    <mergeCell ref="E1:J3"/>
    <mergeCell ref="P2:AB2"/>
    <mergeCell ref="P4:P7"/>
    <mergeCell ref="Q4:Q7"/>
    <mergeCell ref="R4:R7"/>
    <mergeCell ref="S4:S7"/>
    <mergeCell ref="W4:W7"/>
    <mergeCell ref="B5:J6"/>
    <mergeCell ref="T4:T7"/>
    <mergeCell ref="U4:U7"/>
    <mergeCell ref="V4:V7"/>
    <mergeCell ref="X4:X7"/>
    <mergeCell ref="Y4:Z7"/>
    <mergeCell ref="AA4:AB7"/>
  </mergeCells>
  <conditionalFormatting sqref="C87:C93 C95:C197">
    <cfRule type="notContainsBlanks" dxfId="6" priority="3">
      <formula>LEN(TRIM(C87))&gt;0</formula>
    </cfRule>
  </conditionalFormatting>
  <conditionalFormatting sqref="B87:B197 D87:J197">
    <cfRule type="expression" dxfId="5" priority="4">
      <formula>IF($C87=" ",FALSE,TRUE)</formula>
    </cfRule>
  </conditionalFormatting>
  <conditionalFormatting sqref="B87:B197">
    <cfRule type="expression" dxfId="4" priority="2">
      <formula>IF($C87=$L$9,TRUE,FALSE)</formula>
    </cfRule>
  </conditionalFormatting>
  <conditionalFormatting sqref="C94">
    <cfRule type="notContainsBlanks" dxfId="3" priority="1">
      <formula>LEN(TRIM(C94))&gt;0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5" max="28" man="1"/>
    <brk id="145" max="28" man="1"/>
  </rowBreaks>
  <colBreaks count="1" manualBreakCount="1">
    <brk id="14" max="132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40410"/>
  <sheetViews>
    <sheetView tabSelected="1"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3" customWidth="1"/>
    <col min="16" max="16" width="9.5703125" style="3" customWidth="1"/>
    <col min="17" max="17" width="10" style="4" customWidth="1"/>
    <col min="18" max="18" width="13.5703125" style="4" customWidth="1"/>
    <col min="19" max="19" width="18.85546875" style="4" customWidth="1"/>
    <col min="20" max="20" width="13.5703125" style="4" customWidth="1"/>
    <col min="21" max="21" width="18.85546875" style="4" customWidth="1"/>
    <col min="22" max="22" width="9.42578125" style="4" customWidth="1"/>
    <col min="23" max="23" width="9.5703125" style="4" customWidth="1"/>
    <col min="24" max="24" width="10" style="3" customWidth="1"/>
    <col min="25" max="25" width="13.5703125" style="3" customWidth="1"/>
    <col min="26" max="26" width="18.85546875" style="3" customWidth="1"/>
    <col min="27" max="27" width="13.5703125" style="3" customWidth="1"/>
    <col min="28" max="28" width="18.85546875" style="3" customWidth="1"/>
    <col min="29" max="29" width="5.7109375" style="3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2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96" t="s">
        <v>136</v>
      </c>
      <c r="F1" s="96"/>
      <c r="G1" s="96"/>
      <c r="H1" s="96"/>
      <c r="I1" s="96"/>
      <c r="J1" s="96"/>
      <c r="L1" s="73" t="s">
        <v>88</v>
      </c>
      <c r="M1" s="72"/>
      <c r="N1" s="71">
        <v>10</v>
      </c>
    </row>
    <row r="2" spans="1:38" ht="16.5" customHeight="1">
      <c r="D2" s="69"/>
      <c r="E2" s="96"/>
      <c r="F2" s="96"/>
      <c r="G2" s="96"/>
      <c r="H2" s="96"/>
      <c r="I2" s="96"/>
      <c r="J2" s="96"/>
      <c r="L2" s="70">
        <f ca="1">INDIRECT("лоты!C"&amp;SUM(N1,3))</f>
        <v>0</v>
      </c>
      <c r="M2" s="61" t="s">
        <v>87</v>
      </c>
      <c r="N2" s="67"/>
      <c r="O2" s="65"/>
      <c r="P2" s="97" t="s">
        <v>86</v>
      </c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D2" s="7"/>
      <c r="AE2" s="7"/>
      <c r="AF2" s="7"/>
      <c r="AG2" s="7"/>
      <c r="AH2" s="15"/>
      <c r="AI2" s="7"/>
      <c r="AJ2" s="7"/>
      <c r="AK2" s="15"/>
      <c r="AL2" s="7"/>
    </row>
    <row r="3" spans="1:38" ht="15" customHeight="1">
      <c r="D3" s="69"/>
      <c r="E3" s="96"/>
      <c r="F3" s="96"/>
      <c r="G3" s="96"/>
      <c r="H3" s="96"/>
      <c r="I3" s="96"/>
      <c r="J3" s="96"/>
      <c r="L3" s="68" t="str">
        <f ca="1">IF(INDIRECT("лоты!d"&amp;SUM(N1,3))="","",INDIRECT("лоты!d"&amp;SUM(N1,3)))</f>
        <v/>
      </c>
      <c r="M3" s="1" t="s">
        <v>85</v>
      </c>
      <c r="N3" s="66"/>
      <c r="O3" s="65"/>
      <c r="AI3" s="7"/>
      <c r="AJ3" s="7"/>
      <c r="AK3" s="15"/>
      <c r="AL3" s="7"/>
    </row>
    <row r="4" spans="1:38" ht="15" customHeight="1">
      <c r="L4" s="61">
        <v>118</v>
      </c>
      <c r="M4" s="61" t="s">
        <v>84</v>
      </c>
      <c r="N4" s="67"/>
      <c r="O4" s="65"/>
      <c r="P4" s="98" t="s">
        <v>32</v>
      </c>
      <c r="Q4" s="98" t="s">
        <v>83</v>
      </c>
      <c r="R4" s="98" t="s">
        <v>82</v>
      </c>
      <c r="S4" s="98" t="s">
        <v>81</v>
      </c>
      <c r="T4" s="98" t="s">
        <v>80</v>
      </c>
      <c r="U4" s="98" t="s">
        <v>79</v>
      </c>
      <c r="V4" s="98" t="s">
        <v>78</v>
      </c>
      <c r="W4" s="98" t="s">
        <v>77</v>
      </c>
      <c r="X4" s="102" t="s">
        <v>76</v>
      </c>
      <c r="Y4" s="103" t="s">
        <v>75</v>
      </c>
      <c r="Z4" s="104"/>
      <c r="AA4" s="103" t="s">
        <v>74</v>
      </c>
      <c r="AB4" s="104"/>
      <c r="AI4" s="7"/>
      <c r="AJ4" s="7"/>
      <c r="AK4" s="15"/>
      <c r="AL4" s="7"/>
    </row>
    <row r="5" spans="1:38" ht="15" customHeight="1">
      <c r="B5" s="101" t="s">
        <v>109</v>
      </c>
      <c r="C5" s="101"/>
      <c r="D5" s="101"/>
      <c r="E5" s="101"/>
      <c r="F5" s="101"/>
      <c r="G5" s="101"/>
      <c r="H5" s="101"/>
      <c r="I5" s="101"/>
      <c r="J5" s="101"/>
      <c r="L5" s="58">
        <v>118</v>
      </c>
      <c r="M5" s="7" t="s">
        <v>72</v>
      </c>
      <c r="N5" s="66"/>
      <c r="O5" s="65"/>
      <c r="P5" s="99"/>
      <c r="Q5" s="99"/>
      <c r="R5" s="99"/>
      <c r="S5" s="99"/>
      <c r="T5" s="99"/>
      <c r="U5" s="99"/>
      <c r="V5" s="99"/>
      <c r="W5" s="99"/>
      <c r="X5" s="102"/>
      <c r="Y5" s="105"/>
      <c r="Z5" s="106"/>
      <c r="AA5" s="105"/>
      <c r="AB5" s="106"/>
      <c r="AI5" s="7"/>
      <c r="AJ5" s="7"/>
      <c r="AK5" s="15"/>
      <c r="AL5" s="7"/>
    </row>
    <row r="6" spans="1:38" ht="15.75" customHeight="1">
      <c r="B6" s="101"/>
      <c r="C6" s="101"/>
      <c r="D6" s="101"/>
      <c r="E6" s="101"/>
      <c r="F6" s="101"/>
      <c r="G6" s="101"/>
      <c r="H6" s="101"/>
      <c r="I6" s="101"/>
      <c r="J6" s="101"/>
      <c r="L6" s="64">
        <v>232</v>
      </c>
      <c r="M6" s="61" t="s">
        <v>27</v>
      </c>
      <c r="N6" s="61"/>
      <c r="P6" s="99"/>
      <c r="Q6" s="99"/>
      <c r="R6" s="99"/>
      <c r="S6" s="99"/>
      <c r="T6" s="99"/>
      <c r="U6" s="99"/>
      <c r="V6" s="99"/>
      <c r="W6" s="99"/>
      <c r="X6" s="102"/>
      <c r="Y6" s="105"/>
      <c r="Z6" s="106"/>
      <c r="AA6" s="105"/>
      <c r="AB6" s="106"/>
      <c r="AI6" s="7"/>
      <c r="AJ6" s="7"/>
      <c r="AK6" s="15"/>
      <c r="AL6" s="7"/>
    </row>
    <row r="7" spans="1:38" ht="15.75" customHeight="1">
      <c r="A7" s="43"/>
      <c r="L7" s="58">
        <v>233</v>
      </c>
      <c r="M7" s="7" t="s">
        <v>26</v>
      </c>
      <c r="N7" s="7"/>
      <c r="P7" s="100"/>
      <c r="Q7" s="100"/>
      <c r="R7" s="100"/>
      <c r="S7" s="100"/>
      <c r="T7" s="100"/>
      <c r="U7" s="100"/>
      <c r="V7" s="100"/>
      <c r="W7" s="100"/>
      <c r="X7" s="102"/>
      <c r="Y7" s="107"/>
      <c r="Z7" s="108"/>
      <c r="AA7" s="107"/>
      <c r="AB7" s="108"/>
      <c r="AI7" s="7"/>
      <c r="AJ7" s="7"/>
      <c r="AK7" s="15"/>
      <c r="AL7" s="7"/>
    </row>
    <row r="8" spans="1:38" ht="15.75" customHeight="1">
      <c r="A8" s="43"/>
      <c r="B8" s="101" t="s">
        <v>71</v>
      </c>
      <c r="C8" s="101"/>
      <c r="D8" s="101"/>
      <c r="E8" s="101"/>
      <c r="F8" s="101"/>
      <c r="G8" s="101"/>
      <c r="H8" s="101"/>
      <c r="I8" s="101"/>
      <c r="J8" s="101"/>
      <c r="L8" s="63">
        <v>1</v>
      </c>
      <c r="M8" s="61" t="s">
        <v>70</v>
      </c>
      <c r="N8" s="61"/>
      <c r="P8" s="26">
        <v>1</v>
      </c>
      <c r="Q8" s="60">
        <v>1</v>
      </c>
      <c r="R8" s="60">
        <v>1</v>
      </c>
      <c r="S8" s="60">
        <v>1</v>
      </c>
      <c r="T8" s="60">
        <v>1</v>
      </c>
      <c r="U8" s="60">
        <v>1</v>
      </c>
      <c r="V8" s="60">
        <v>0</v>
      </c>
      <c r="W8" s="60">
        <v>0</v>
      </c>
      <c r="X8" s="60">
        <v>0</v>
      </c>
      <c r="Y8" s="118" t="s">
        <v>68</v>
      </c>
      <c r="Z8" s="118"/>
      <c r="AA8" s="118" t="s">
        <v>67</v>
      </c>
      <c r="AB8" s="118"/>
      <c r="AD8" s="7"/>
      <c r="AE8" s="7"/>
      <c r="AF8" s="7"/>
      <c r="AG8" s="7"/>
      <c r="AH8" s="15"/>
      <c r="AI8" s="7"/>
      <c r="AJ8" s="7"/>
      <c r="AK8" s="15"/>
      <c r="AL8" s="7"/>
    </row>
    <row r="9" spans="1:38" ht="15.75" customHeight="1">
      <c r="A9" s="43"/>
      <c r="B9" s="101"/>
      <c r="C9" s="101"/>
      <c r="D9" s="101"/>
      <c r="E9" s="101"/>
      <c r="F9" s="101"/>
      <c r="G9" s="101"/>
      <c r="H9" s="101"/>
      <c r="I9" s="101"/>
      <c r="J9" s="101"/>
      <c r="L9" s="63" t="s">
        <v>8</v>
      </c>
      <c r="M9" s="61" t="s">
        <v>69</v>
      </c>
      <c r="N9" s="61"/>
      <c r="P9" s="26">
        <v>2</v>
      </c>
      <c r="Q9" s="60">
        <v>0</v>
      </c>
      <c r="R9" s="60">
        <v>0</v>
      </c>
      <c r="S9" s="60">
        <v>0</v>
      </c>
      <c r="T9" s="60">
        <v>0</v>
      </c>
      <c r="U9" s="60">
        <v>0</v>
      </c>
      <c r="V9" s="60">
        <v>1</v>
      </c>
      <c r="W9" s="60">
        <v>1</v>
      </c>
      <c r="X9" s="60">
        <v>1</v>
      </c>
      <c r="Y9" s="118" t="s">
        <v>68</v>
      </c>
      <c r="Z9" s="118"/>
      <c r="AA9" s="118" t="s">
        <v>67</v>
      </c>
      <c r="AB9" s="118"/>
      <c r="AD9" s="7"/>
      <c r="AE9" s="7"/>
      <c r="AF9" s="7"/>
      <c r="AG9" s="7"/>
      <c r="AH9" s="15"/>
      <c r="AI9" s="7"/>
      <c r="AJ9" s="7"/>
      <c r="AK9" s="15"/>
      <c r="AL9" s="7"/>
    </row>
    <row r="10" spans="1:38" ht="15.75" customHeight="1">
      <c r="A10" s="43"/>
      <c r="B10" s="120" t="s">
        <v>66</v>
      </c>
      <c r="C10" s="120"/>
      <c r="D10" s="120"/>
      <c r="E10" s="120"/>
      <c r="F10" s="120"/>
      <c r="G10" s="120"/>
      <c r="H10" s="120"/>
      <c r="I10" s="120"/>
      <c r="J10" s="120"/>
      <c r="L10" s="62">
        <f ca="1">INDIRECT("лоты!e"&amp;SUM(N1,3))</f>
        <v>0</v>
      </c>
      <c r="M10" s="61" t="s">
        <v>65</v>
      </c>
      <c r="N10" s="61"/>
      <c r="P10" s="26">
        <v>3</v>
      </c>
      <c r="Q10" s="60">
        <v>1</v>
      </c>
      <c r="R10" s="60">
        <v>1</v>
      </c>
      <c r="S10" s="60">
        <v>1</v>
      </c>
      <c r="T10" s="60">
        <v>1</v>
      </c>
      <c r="U10" s="60">
        <v>1</v>
      </c>
      <c r="V10" s="60">
        <v>0</v>
      </c>
      <c r="W10" s="60">
        <v>0</v>
      </c>
      <c r="X10" s="60">
        <v>0</v>
      </c>
      <c r="Y10" s="118" t="s">
        <v>63</v>
      </c>
      <c r="Z10" s="118"/>
      <c r="AA10" s="118" t="s">
        <v>62</v>
      </c>
      <c r="AB10" s="118"/>
      <c r="AD10" s="7"/>
      <c r="AE10" s="7"/>
      <c r="AF10" s="7"/>
      <c r="AG10" s="7"/>
      <c r="AH10" s="15"/>
      <c r="AI10" s="7"/>
      <c r="AJ10" s="7"/>
      <c r="AK10" s="15"/>
      <c r="AL10" s="7"/>
    </row>
    <row r="11" spans="1:38" ht="15.75" customHeight="1">
      <c r="A11" s="43"/>
      <c r="B11" s="120"/>
      <c r="C11" s="120"/>
      <c r="D11" s="120"/>
      <c r="E11" s="120"/>
      <c r="F11" s="120"/>
      <c r="G11" s="120"/>
      <c r="H11" s="120"/>
      <c r="I11" s="120"/>
      <c r="J11" s="120"/>
      <c r="L11" s="58" t="str">
        <f>INDEX(C87:C196,MATCH(L9,C87:C196,0)-1)</f>
        <v>Самаркандский бульвар</v>
      </c>
      <c r="M11" s="59" t="s">
        <v>64</v>
      </c>
      <c r="N11" s="58"/>
      <c r="O11" s="57"/>
      <c r="P11" s="26">
        <v>4</v>
      </c>
      <c r="Q11" s="60">
        <v>0</v>
      </c>
      <c r="R11" s="60">
        <v>0</v>
      </c>
      <c r="S11" s="60">
        <v>0</v>
      </c>
      <c r="T11" s="60">
        <v>0</v>
      </c>
      <c r="U11" s="60">
        <v>0</v>
      </c>
      <c r="V11" s="60">
        <v>1</v>
      </c>
      <c r="W11" s="60">
        <v>1</v>
      </c>
      <c r="X11" s="60">
        <v>1</v>
      </c>
      <c r="Y11" s="118" t="s">
        <v>63</v>
      </c>
      <c r="Z11" s="118"/>
      <c r="AA11" s="118" t="s">
        <v>62</v>
      </c>
      <c r="AB11" s="118"/>
      <c r="AD11" s="7"/>
      <c r="AE11" s="7"/>
      <c r="AF11" s="7"/>
      <c r="AG11" s="7"/>
      <c r="AH11" s="15"/>
      <c r="AI11" s="7"/>
      <c r="AJ11" s="7"/>
      <c r="AK11" s="15"/>
      <c r="AL11" s="7"/>
    </row>
    <row r="12" spans="1:38" ht="15.75" customHeight="1">
      <c r="A12" s="43"/>
      <c r="L12" s="59"/>
      <c r="M12" s="58"/>
      <c r="N12" s="58"/>
      <c r="O12" s="57"/>
      <c r="P12" s="55"/>
      <c r="Q12" s="56"/>
      <c r="R12" s="56"/>
      <c r="S12" s="56"/>
      <c r="T12" s="56"/>
      <c r="U12" s="56"/>
      <c r="V12" s="56"/>
      <c r="W12" s="56"/>
      <c r="X12" s="55"/>
      <c r="Y12" s="55"/>
      <c r="Z12" s="55"/>
      <c r="AA12" s="55"/>
      <c r="AB12" s="55"/>
      <c r="AD12" s="7"/>
      <c r="AE12" s="7"/>
      <c r="AF12" s="7"/>
      <c r="AG12" s="7"/>
      <c r="AH12" s="15"/>
      <c r="AI12" s="7"/>
      <c r="AJ12" s="7"/>
      <c r="AK12" s="15"/>
      <c r="AL12" s="7"/>
    </row>
    <row r="13" spans="1:38" ht="15.75" customHeight="1">
      <c r="A13" s="43"/>
      <c r="M13" s="58"/>
      <c r="N13" s="58"/>
      <c r="O13" s="57"/>
      <c r="P13" s="122" t="s">
        <v>61</v>
      </c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49"/>
      <c r="AD13" s="7"/>
      <c r="AE13" s="7"/>
      <c r="AF13" s="7"/>
      <c r="AG13" s="7"/>
      <c r="AH13" s="15"/>
      <c r="AI13" s="7"/>
      <c r="AJ13" s="7"/>
      <c r="AK13" s="15"/>
      <c r="AL13" s="7"/>
    </row>
    <row r="14" spans="1:38" ht="15.75" customHeight="1">
      <c r="A14" s="43"/>
      <c r="B14" s="101" t="s">
        <v>60</v>
      </c>
      <c r="C14" s="101"/>
      <c r="D14" s="101"/>
      <c r="E14" s="101"/>
      <c r="F14" s="101"/>
      <c r="G14" s="101"/>
      <c r="H14" s="101"/>
      <c r="I14" s="101"/>
      <c r="J14" s="101"/>
      <c r="L14" s="59"/>
      <c r="M14" s="58"/>
      <c r="N14" s="58"/>
      <c r="O14" s="57"/>
      <c r="P14" s="55"/>
      <c r="Q14" s="56"/>
      <c r="R14" s="56"/>
      <c r="S14" s="56"/>
      <c r="T14" s="56"/>
      <c r="U14" s="56"/>
      <c r="V14" s="56"/>
      <c r="W14" s="56"/>
      <c r="X14" s="55"/>
      <c r="Y14" s="55"/>
      <c r="Z14" s="55"/>
      <c r="AA14" s="55"/>
      <c r="AB14" s="55"/>
      <c r="AD14" s="7"/>
      <c r="AE14" s="7"/>
      <c r="AF14" s="7"/>
      <c r="AG14" s="7"/>
      <c r="AH14" s="15"/>
      <c r="AI14" s="7"/>
      <c r="AJ14" s="7"/>
      <c r="AK14" s="15"/>
      <c r="AL14" s="7"/>
    </row>
    <row r="15" spans="1:38" ht="15.75" customHeight="1">
      <c r="A15" s="43"/>
      <c r="B15" s="101"/>
      <c r="C15" s="101"/>
      <c r="D15" s="101"/>
      <c r="E15" s="101"/>
      <c r="F15" s="101"/>
      <c r="G15" s="101"/>
      <c r="H15" s="101"/>
      <c r="I15" s="101"/>
      <c r="J15" s="101"/>
      <c r="L15" s="59"/>
      <c r="M15" s="58"/>
      <c r="N15" s="58"/>
      <c r="O15" s="57"/>
      <c r="P15" s="121" t="s">
        <v>32</v>
      </c>
      <c r="Q15" s="121"/>
      <c r="R15" s="121"/>
      <c r="S15" s="121"/>
      <c r="T15" s="102" t="s">
        <v>59</v>
      </c>
      <c r="U15" s="102"/>
      <c r="V15" s="102"/>
      <c r="W15" s="102" t="s">
        <v>58</v>
      </c>
      <c r="X15" s="102"/>
      <c r="Y15" s="102"/>
      <c r="Z15" s="102" t="s">
        <v>57</v>
      </c>
      <c r="AA15" s="102"/>
      <c r="AB15" s="102"/>
      <c r="AD15" s="7"/>
      <c r="AE15" s="7"/>
      <c r="AF15" s="7"/>
      <c r="AG15" s="7"/>
      <c r="AH15" s="15"/>
      <c r="AI15" s="7"/>
      <c r="AJ15" s="7"/>
      <c r="AK15" s="15"/>
      <c r="AL15" s="7"/>
    </row>
    <row r="16" spans="1:38" ht="15.75" customHeight="1">
      <c r="A16" s="43"/>
      <c r="B16" s="120" t="s">
        <v>108</v>
      </c>
      <c r="C16" s="120"/>
      <c r="D16" s="120"/>
      <c r="E16" s="120"/>
      <c r="F16" s="120"/>
      <c r="G16" s="120"/>
      <c r="H16" s="120"/>
      <c r="I16" s="120"/>
      <c r="J16" s="120"/>
      <c r="L16" s="59"/>
      <c r="M16" s="58"/>
      <c r="N16" s="58"/>
      <c r="O16" s="57"/>
      <c r="P16" s="121"/>
      <c r="Q16" s="121"/>
      <c r="R16" s="121"/>
      <c r="S16" s="121"/>
      <c r="T16" s="102"/>
      <c r="U16" s="102"/>
      <c r="V16" s="102"/>
      <c r="W16" s="102"/>
      <c r="X16" s="102"/>
      <c r="Y16" s="102"/>
      <c r="Z16" s="102"/>
      <c r="AA16" s="102"/>
      <c r="AB16" s="102"/>
      <c r="AD16" s="47"/>
      <c r="AE16" s="48"/>
      <c r="AF16" s="47"/>
      <c r="AG16" s="7"/>
      <c r="AH16" s="46"/>
      <c r="AI16" s="7"/>
      <c r="AJ16" s="46"/>
      <c r="AK16" s="7"/>
      <c r="AL16" s="7"/>
    </row>
    <row r="17" spans="1:38" ht="15.75" customHeight="1">
      <c r="A17" s="43"/>
      <c r="B17" s="120"/>
      <c r="C17" s="120"/>
      <c r="D17" s="120"/>
      <c r="E17" s="120"/>
      <c r="F17" s="120"/>
      <c r="G17" s="120"/>
      <c r="H17" s="120"/>
      <c r="I17" s="120"/>
      <c r="J17" s="120"/>
      <c r="L17" s="58"/>
      <c r="M17" s="58"/>
      <c r="N17" s="58"/>
      <c r="O17" s="57"/>
      <c r="P17" s="121" t="s">
        <v>53</v>
      </c>
      <c r="Q17" s="121"/>
      <c r="R17" s="121"/>
      <c r="S17" s="121"/>
      <c r="T17" s="102" t="s">
        <v>55</v>
      </c>
      <c r="U17" s="102"/>
      <c r="V17" s="102"/>
      <c r="W17" s="102" t="s">
        <v>54</v>
      </c>
      <c r="X17" s="102"/>
      <c r="Y17" s="102"/>
      <c r="Z17" s="102" t="s">
        <v>53</v>
      </c>
      <c r="AA17" s="102"/>
      <c r="AB17" s="102"/>
      <c r="AD17" s="47"/>
      <c r="AE17" s="48"/>
      <c r="AF17" s="47"/>
      <c r="AG17" s="7"/>
      <c r="AH17" s="46"/>
      <c r="AI17" s="7"/>
      <c r="AJ17" s="46"/>
      <c r="AK17" s="7"/>
      <c r="AL17" s="7"/>
    </row>
    <row r="18" spans="1:38" ht="15.75" customHeight="1">
      <c r="A18" s="43"/>
      <c r="L18" s="58"/>
      <c r="M18" s="58"/>
      <c r="N18" s="58"/>
      <c r="O18" s="57"/>
      <c r="P18" s="55"/>
      <c r="Q18" s="56"/>
      <c r="R18" s="56"/>
      <c r="S18" s="56"/>
      <c r="T18" s="56"/>
      <c r="U18" s="56"/>
      <c r="V18" s="56"/>
      <c r="W18" s="56"/>
      <c r="X18" s="55"/>
      <c r="Y18" s="55"/>
      <c r="Z18" s="55"/>
      <c r="AA18" s="55"/>
      <c r="AB18" s="55"/>
      <c r="AD18" s="47"/>
      <c r="AE18" s="48"/>
      <c r="AF18" s="47"/>
      <c r="AG18" s="7"/>
      <c r="AH18" s="46"/>
      <c r="AI18" s="7"/>
      <c r="AJ18" s="46"/>
      <c r="AK18" s="7"/>
      <c r="AL18" s="7"/>
    </row>
    <row r="19" spans="1:38" ht="15.75" customHeight="1">
      <c r="A19" s="43"/>
      <c r="B19" s="101" t="s">
        <v>52</v>
      </c>
      <c r="C19" s="101"/>
      <c r="D19" s="101"/>
      <c r="E19" s="101"/>
      <c r="F19" s="101"/>
      <c r="G19" s="101"/>
      <c r="H19" s="101"/>
      <c r="I19" s="101"/>
      <c r="J19" s="101"/>
      <c r="L19" s="58"/>
      <c r="M19" s="58"/>
      <c r="N19" s="58"/>
      <c r="O19" s="57"/>
      <c r="P19" s="119" t="s">
        <v>51</v>
      </c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D19" s="47"/>
      <c r="AE19" s="48"/>
      <c r="AF19" s="47"/>
      <c r="AG19" s="7"/>
      <c r="AH19" s="46"/>
      <c r="AI19" s="7"/>
      <c r="AJ19" s="46"/>
      <c r="AK19" s="7"/>
      <c r="AL19" s="7"/>
    </row>
    <row r="20" spans="1:38" ht="15.75" customHeight="1">
      <c r="A20" s="43"/>
      <c r="B20" s="101"/>
      <c r="C20" s="101"/>
      <c r="D20" s="101"/>
      <c r="E20" s="101"/>
      <c r="F20" s="101"/>
      <c r="G20" s="101"/>
      <c r="H20" s="101"/>
      <c r="I20" s="101"/>
      <c r="J20" s="101"/>
      <c r="L20" s="58"/>
      <c r="M20" s="58"/>
      <c r="N20" s="58"/>
      <c r="O20" s="57"/>
      <c r="P20" s="55"/>
      <c r="Q20" s="56"/>
      <c r="R20" s="56"/>
      <c r="S20" s="56"/>
      <c r="T20" s="56"/>
      <c r="U20" s="56"/>
      <c r="V20" s="56"/>
      <c r="W20" s="56"/>
      <c r="X20" s="55"/>
      <c r="Y20" s="55"/>
      <c r="Z20" s="55"/>
      <c r="AA20" s="55"/>
      <c r="AB20" s="55"/>
      <c r="AD20" s="47"/>
      <c r="AE20" s="48"/>
      <c r="AF20" s="47"/>
      <c r="AG20" s="7"/>
      <c r="AH20" s="46"/>
      <c r="AI20" s="7"/>
      <c r="AJ20" s="46"/>
      <c r="AK20" s="7"/>
      <c r="AL20" s="7"/>
    </row>
    <row r="21" spans="1:38" ht="15.75" customHeight="1">
      <c r="A21" s="43"/>
      <c r="P21" s="113" t="s">
        <v>32</v>
      </c>
      <c r="Q21" s="113" t="s">
        <v>31</v>
      </c>
      <c r="R21" s="116" t="s">
        <v>30</v>
      </c>
      <c r="S21" s="137"/>
      <c r="T21" s="116" t="s">
        <v>103</v>
      </c>
      <c r="U21" s="137"/>
      <c r="V21" s="17"/>
      <c r="W21" s="113" t="s">
        <v>32</v>
      </c>
      <c r="X21" s="113" t="s">
        <v>31</v>
      </c>
      <c r="Y21" s="116" t="s">
        <v>30</v>
      </c>
      <c r="Z21" s="137"/>
      <c r="AA21" s="116" t="s">
        <v>103</v>
      </c>
      <c r="AB21" s="137"/>
      <c r="AD21" s="47"/>
      <c r="AE21" s="48"/>
      <c r="AF21" s="47"/>
      <c r="AG21" s="7"/>
      <c r="AH21" s="46"/>
      <c r="AI21" s="7"/>
      <c r="AJ21" s="46"/>
      <c r="AK21" s="7"/>
      <c r="AL21" s="7"/>
    </row>
    <row r="22" spans="1:38" ht="15.75" customHeight="1">
      <c r="A22" s="43"/>
      <c r="B22" s="120" t="s">
        <v>107</v>
      </c>
      <c r="C22" s="120"/>
      <c r="D22" s="120"/>
      <c r="E22" s="120"/>
      <c r="F22" s="120"/>
      <c r="G22" s="120"/>
      <c r="H22" s="120"/>
      <c r="I22" s="120"/>
      <c r="J22" s="120"/>
      <c r="P22" s="114"/>
      <c r="Q22" s="114"/>
      <c r="R22" s="113" t="s">
        <v>2</v>
      </c>
      <c r="S22" s="113" t="s">
        <v>29</v>
      </c>
      <c r="T22" s="113" t="s">
        <v>2</v>
      </c>
      <c r="U22" s="113" t="s">
        <v>29</v>
      </c>
      <c r="V22" s="17"/>
      <c r="W22" s="114"/>
      <c r="X22" s="114"/>
      <c r="Y22" s="113" t="s">
        <v>2</v>
      </c>
      <c r="Z22" s="113" t="s">
        <v>29</v>
      </c>
      <c r="AA22" s="113" t="s">
        <v>2</v>
      </c>
      <c r="AB22" s="113" t="s">
        <v>29</v>
      </c>
      <c r="AD22" s="47"/>
      <c r="AE22" s="48"/>
      <c r="AF22" s="47"/>
      <c r="AG22" s="7"/>
      <c r="AH22" s="46"/>
      <c r="AI22" s="7"/>
      <c r="AJ22" s="46"/>
      <c r="AK22" s="7"/>
      <c r="AL22" s="7"/>
    </row>
    <row r="23" spans="1:38" ht="15.75" customHeight="1">
      <c r="A23" s="43"/>
      <c r="B23" s="120"/>
      <c r="C23" s="120"/>
      <c r="D23" s="120"/>
      <c r="E23" s="120"/>
      <c r="F23" s="120"/>
      <c r="G23" s="120"/>
      <c r="H23" s="120"/>
      <c r="I23" s="120"/>
      <c r="J23" s="120"/>
      <c r="P23" s="114"/>
      <c r="Q23" s="114"/>
      <c r="R23" s="114"/>
      <c r="S23" s="114"/>
      <c r="T23" s="114"/>
      <c r="U23" s="114"/>
      <c r="V23" s="17"/>
      <c r="W23" s="114"/>
      <c r="X23" s="114"/>
      <c r="Y23" s="114"/>
      <c r="Z23" s="114"/>
      <c r="AA23" s="114"/>
      <c r="AB23" s="114"/>
      <c r="AD23" s="47"/>
      <c r="AE23" s="48"/>
      <c r="AF23" s="47"/>
      <c r="AG23" s="7"/>
      <c r="AH23" s="46"/>
      <c r="AI23" s="7"/>
      <c r="AJ23" s="46"/>
      <c r="AK23" s="7"/>
      <c r="AL23" s="7"/>
    </row>
    <row r="24" spans="1:38" ht="15.75" customHeight="1">
      <c r="A24" s="43"/>
      <c r="P24" s="114"/>
      <c r="Q24" s="114"/>
      <c r="R24" s="114"/>
      <c r="S24" s="114"/>
      <c r="T24" s="114"/>
      <c r="U24" s="114"/>
      <c r="V24" s="17"/>
      <c r="W24" s="114"/>
      <c r="X24" s="114"/>
      <c r="Y24" s="114"/>
      <c r="Z24" s="114"/>
      <c r="AA24" s="114"/>
      <c r="AB24" s="114"/>
      <c r="AD24" s="47"/>
      <c r="AE24" s="48"/>
      <c r="AF24" s="47"/>
      <c r="AG24" s="7"/>
      <c r="AH24" s="46"/>
      <c r="AI24" s="7"/>
      <c r="AJ24" s="46"/>
      <c r="AK24" s="7"/>
      <c r="AL24" s="7"/>
    </row>
    <row r="25" spans="1:38" ht="15.75" customHeight="1">
      <c r="A25" s="43"/>
      <c r="P25" s="114"/>
      <c r="Q25" s="114"/>
      <c r="R25" s="114"/>
      <c r="S25" s="114"/>
      <c r="T25" s="114"/>
      <c r="U25" s="114"/>
      <c r="V25" s="17"/>
      <c r="W25" s="114"/>
      <c r="X25" s="114"/>
      <c r="Y25" s="114"/>
      <c r="Z25" s="114"/>
      <c r="AA25" s="114"/>
      <c r="AB25" s="114"/>
      <c r="AD25" s="47"/>
      <c r="AE25" s="48"/>
      <c r="AF25" s="47"/>
      <c r="AG25" s="7"/>
      <c r="AH25" s="46"/>
      <c r="AI25" s="7"/>
      <c r="AJ25" s="46"/>
      <c r="AK25" s="7"/>
      <c r="AL25" s="7"/>
    </row>
    <row r="26" spans="1:38" ht="15.75" customHeight="1">
      <c r="A26" s="43"/>
      <c r="B26" s="120" t="s">
        <v>49</v>
      </c>
      <c r="C26" s="120"/>
      <c r="D26" s="120"/>
      <c r="E26" s="120"/>
      <c r="F26" s="120"/>
      <c r="G26" s="120"/>
      <c r="H26" s="120"/>
      <c r="I26" s="120"/>
      <c r="J26" s="120"/>
      <c r="P26" s="115"/>
      <c r="Q26" s="115"/>
      <c r="R26" s="115"/>
      <c r="S26" s="115"/>
      <c r="T26" s="115"/>
      <c r="U26" s="115"/>
      <c r="V26" s="52"/>
      <c r="W26" s="115"/>
      <c r="X26" s="115"/>
      <c r="Y26" s="115"/>
      <c r="Z26" s="115"/>
      <c r="AA26" s="115"/>
      <c r="AB26" s="115"/>
      <c r="AC26" s="49"/>
      <c r="AD26" s="47"/>
      <c r="AE26" s="48"/>
      <c r="AF26" s="47"/>
      <c r="AG26" s="7"/>
      <c r="AH26" s="46"/>
      <c r="AI26" s="7"/>
      <c r="AJ26" s="46"/>
      <c r="AK26" s="7"/>
      <c r="AL26" s="7"/>
    </row>
    <row r="27" spans="1:38" ht="15.75" customHeight="1">
      <c r="A27" s="43"/>
      <c r="B27" s="120"/>
      <c r="C27" s="120"/>
      <c r="D27" s="120"/>
      <c r="E27" s="120"/>
      <c r="F27" s="120"/>
      <c r="G27" s="120"/>
      <c r="H27" s="120"/>
      <c r="I27" s="120"/>
      <c r="J27" s="120"/>
      <c r="N27" s="1">
        <v>180</v>
      </c>
      <c r="P27" s="41">
        <v>1</v>
      </c>
      <c r="Q27" s="53">
        <v>0.125</v>
      </c>
      <c r="R27" s="41">
        <v>0</v>
      </c>
      <c r="S27" s="41" t="s">
        <v>3</v>
      </c>
      <c r="T27" s="41">
        <v>0</v>
      </c>
      <c r="U27" s="41" t="s">
        <v>3</v>
      </c>
      <c r="V27" s="91">
        <f>R27+R28</f>
        <v>0</v>
      </c>
      <c r="W27" s="51">
        <v>2</v>
      </c>
      <c r="X27" s="53">
        <v>0.125</v>
      </c>
      <c r="Y27" s="41">
        <v>0</v>
      </c>
      <c r="Z27" s="41" t="s">
        <v>3</v>
      </c>
      <c r="AA27" s="41"/>
      <c r="AB27" s="41" t="s">
        <v>3</v>
      </c>
      <c r="AC27" s="94">
        <f>Y27+Y28</f>
        <v>0</v>
      </c>
      <c r="AD27" s="47"/>
      <c r="AE27" s="48"/>
      <c r="AF27" s="47"/>
      <c r="AG27" s="7"/>
      <c r="AH27" s="46"/>
      <c r="AI27" s="7"/>
      <c r="AJ27" s="46"/>
      <c r="AK27" s="7"/>
      <c r="AL27" s="7"/>
    </row>
    <row r="28" spans="1:38" ht="15.75" customHeight="1">
      <c r="A28" s="43"/>
      <c r="B28" s="120" t="s">
        <v>106</v>
      </c>
      <c r="C28" s="120"/>
      <c r="D28" s="120"/>
      <c r="E28" s="120"/>
      <c r="F28" s="120"/>
      <c r="G28" s="120"/>
      <c r="H28" s="120"/>
      <c r="I28" s="120"/>
      <c r="J28" s="120"/>
      <c r="N28" s="1">
        <v>210</v>
      </c>
      <c r="P28" s="26">
        <v>1</v>
      </c>
      <c r="Q28" s="27">
        <v>0.14583333333333301</v>
      </c>
      <c r="R28" s="41">
        <v>0</v>
      </c>
      <c r="S28" s="41" t="s">
        <v>3</v>
      </c>
      <c r="T28" s="41">
        <v>0</v>
      </c>
      <c r="U28" s="41" t="s">
        <v>3</v>
      </c>
      <c r="V28" s="92">
        <f t="shared" ref="V28:V73" si="0">R28+R29</f>
        <v>0</v>
      </c>
      <c r="W28" s="28">
        <v>2</v>
      </c>
      <c r="X28" s="27">
        <v>0.14583333333333301</v>
      </c>
      <c r="Y28" s="41">
        <v>0</v>
      </c>
      <c r="Z28" s="41" t="s">
        <v>3</v>
      </c>
      <c r="AA28" s="41">
        <v>0</v>
      </c>
      <c r="AB28" s="41" t="s">
        <v>3</v>
      </c>
      <c r="AC28" s="95">
        <f t="shared" ref="AC28:AC73" si="1">Y28+Y29</f>
        <v>0</v>
      </c>
      <c r="AD28" s="47"/>
      <c r="AE28" s="48"/>
      <c r="AF28" s="47"/>
      <c r="AG28" s="7"/>
      <c r="AH28" s="46"/>
      <c r="AI28" s="7"/>
      <c r="AJ28" s="46"/>
      <c r="AK28" s="7"/>
      <c r="AL28" s="7"/>
    </row>
    <row r="29" spans="1:38" ht="15.75" customHeight="1">
      <c r="A29" s="43"/>
      <c r="B29" s="120"/>
      <c r="C29" s="120"/>
      <c r="D29" s="120"/>
      <c r="E29" s="120"/>
      <c r="F29" s="120"/>
      <c r="G29" s="120"/>
      <c r="H29" s="120"/>
      <c r="I29" s="120"/>
      <c r="J29" s="120"/>
      <c r="N29" s="1">
        <v>240</v>
      </c>
      <c r="P29" s="26">
        <v>1</v>
      </c>
      <c r="Q29" s="27">
        <v>0.16666666666666699</v>
      </c>
      <c r="R29" s="41">
        <v>0</v>
      </c>
      <c r="S29" s="41" t="s">
        <v>3</v>
      </c>
      <c r="T29" s="41">
        <v>0</v>
      </c>
      <c r="U29" s="41" t="s">
        <v>3</v>
      </c>
      <c r="V29" s="92">
        <f t="shared" si="0"/>
        <v>0</v>
      </c>
      <c r="W29" s="28">
        <v>2</v>
      </c>
      <c r="X29" s="27">
        <v>0.16666666666666699</v>
      </c>
      <c r="Y29" s="41">
        <v>0</v>
      </c>
      <c r="Z29" s="41" t="s">
        <v>3</v>
      </c>
      <c r="AA29" s="41">
        <v>0</v>
      </c>
      <c r="AB29" s="41" t="s">
        <v>3</v>
      </c>
      <c r="AC29" s="95">
        <f t="shared" si="1"/>
        <v>0</v>
      </c>
      <c r="AD29" s="47"/>
      <c r="AE29" s="48"/>
      <c r="AF29" s="47"/>
      <c r="AG29" s="7"/>
      <c r="AH29" s="46"/>
      <c r="AI29" s="7"/>
      <c r="AJ29" s="46"/>
      <c r="AK29" s="7"/>
      <c r="AL29" s="7"/>
    </row>
    <row r="30" spans="1:38" ht="15.75" customHeight="1">
      <c r="A30" s="43"/>
      <c r="B30" s="120" t="str">
        <f>"Конечный пункт: "&amp;L11</f>
        <v>Конечный пункт: Самаркандский бульвар</v>
      </c>
      <c r="C30" s="120"/>
      <c r="D30" s="120"/>
      <c r="E30" s="120"/>
      <c r="F30" s="120"/>
      <c r="G30" s="120"/>
      <c r="H30" s="120"/>
      <c r="I30" s="120"/>
      <c r="J30" s="120"/>
      <c r="N30" s="1">
        <v>270</v>
      </c>
      <c r="P30" s="26">
        <v>1</v>
      </c>
      <c r="Q30" s="27">
        <v>0.1875</v>
      </c>
      <c r="R30" s="41">
        <v>0</v>
      </c>
      <c r="S30" s="41" t="s">
        <v>3</v>
      </c>
      <c r="T30" s="41">
        <v>0</v>
      </c>
      <c r="U30" s="41" t="s">
        <v>3</v>
      </c>
      <c r="V30" s="92">
        <f t="shared" si="0"/>
        <v>0</v>
      </c>
      <c r="W30" s="28">
        <v>2</v>
      </c>
      <c r="X30" s="27">
        <v>0.1875</v>
      </c>
      <c r="Y30" s="41">
        <v>0</v>
      </c>
      <c r="Z30" s="41" t="s">
        <v>3</v>
      </c>
      <c r="AA30" s="41">
        <v>0</v>
      </c>
      <c r="AB30" s="41" t="s">
        <v>3</v>
      </c>
      <c r="AC30" s="95">
        <f t="shared" si="1"/>
        <v>0</v>
      </c>
      <c r="AD30" s="47"/>
      <c r="AE30" s="48"/>
      <c r="AF30" s="47"/>
      <c r="AG30" s="7"/>
      <c r="AH30" s="46"/>
      <c r="AI30" s="7"/>
      <c r="AJ30" s="46"/>
      <c r="AK30" s="7"/>
      <c r="AL30" s="7"/>
    </row>
    <row r="31" spans="1:38" ht="15.75" customHeight="1">
      <c r="A31" s="43"/>
      <c r="B31" s="120"/>
      <c r="C31" s="120"/>
      <c r="D31" s="120"/>
      <c r="E31" s="120"/>
      <c r="F31" s="120"/>
      <c r="G31" s="120"/>
      <c r="H31" s="120"/>
      <c r="I31" s="120"/>
      <c r="J31" s="120"/>
      <c r="N31" s="1">
        <v>300</v>
      </c>
      <c r="P31" s="26">
        <v>1</v>
      </c>
      <c r="Q31" s="27">
        <v>0.20833333333333334</v>
      </c>
      <c r="R31" s="41">
        <v>0</v>
      </c>
      <c r="S31" s="41" t="s">
        <v>3</v>
      </c>
      <c r="T31" s="41">
        <v>0</v>
      </c>
      <c r="U31" s="41" t="s">
        <v>3</v>
      </c>
      <c r="V31" s="92">
        <f t="shared" si="0"/>
        <v>0</v>
      </c>
      <c r="W31" s="28">
        <v>2</v>
      </c>
      <c r="X31" s="42">
        <v>0.20833333333333334</v>
      </c>
      <c r="Y31" s="41">
        <v>0</v>
      </c>
      <c r="Z31" s="41" t="s">
        <v>3</v>
      </c>
      <c r="AA31" s="41">
        <v>0</v>
      </c>
      <c r="AB31" s="41" t="s">
        <v>3</v>
      </c>
      <c r="AC31" s="95">
        <f t="shared" si="1"/>
        <v>0</v>
      </c>
      <c r="AD31" s="47"/>
      <c r="AE31" s="48"/>
      <c r="AF31" s="47"/>
      <c r="AG31" s="7"/>
      <c r="AH31" s="46"/>
      <c r="AI31" s="7"/>
      <c r="AJ31" s="46"/>
      <c r="AK31" s="7"/>
      <c r="AL31" s="7"/>
    </row>
    <row r="32" spans="1:38" ht="15.75" customHeight="1">
      <c r="A32" s="43"/>
      <c r="B32" s="43"/>
      <c r="C32" s="43"/>
      <c r="D32" s="43"/>
      <c r="E32" s="43"/>
      <c r="F32" s="43"/>
      <c r="G32" s="43"/>
      <c r="H32" s="43"/>
      <c r="I32" s="43"/>
      <c r="N32" s="54">
        <v>330</v>
      </c>
      <c r="P32" s="41">
        <v>1</v>
      </c>
      <c r="Q32" s="53">
        <v>0.22916666666666666</v>
      </c>
      <c r="R32" s="41">
        <v>0</v>
      </c>
      <c r="S32" s="41" t="s">
        <v>3</v>
      </c>
      <c r="T32" s="41">
        <v>0</v>
      </c>
      <c r="U32" s="41" t="s">
        <v>3</v>
      </c>
      <c r="V32" s="91">
        <f t="shared" si="0"/>
        <v>0</v>
      </c>
      <c r="W32" s="51">
        <v>2</v>
      </c>
      <c r="X32" s="50">
        <v>0.22916666666666666</v>
      </c>
      <c r="Y32" s="41">
        <v>0</v>
      </c>
      <c r="Z32" s="41" t="s">
        <v>3</v>
      </c>
      <c r="AA32" s="41">
        <v>0</v>
      </c>
      <c r="AB32" s="41" t="s">
        <v>3</v>
      </c>
      <c r="AC32" s="94">
        <f t="shared" si="1"/>
        <v>0</v>
      </c>
      <c r="AD32" s="47"/>
      <c r="AE32" s="48"/>
      <c r="AF32" s="47"/>
      <c r="AG32" s="7"/>
      <c r="AH32" s="46"/>
      <c r="AI32" s="7"/>
      <c r="AJ32" s="46"/>
      <c r="AK32" s="7"/>
      <c r="AL32" s="7"/>
    </row>
    <row r="33" spans="1:38" ht="15.75" customHeight="1">
      <c r="A33" s="43"/>
      <c r="B33" s="101" t="s">
        <v>47</v>
      </c>
      <c r="C33" s="101"/>
      <c r="D33" s="101"/>
      <c r="E33" s="101"/>
      <c r="F33" s="101"/>
      <c r="G33" s="101"/>
      <c r="H33" s="101"/>
      <c r="I33" s="101"/>
      <c r="J33" s="101"/>
      <c r="N33" s="54">
        <v>360</v>
      </c>
      <c r="P33" s="41">
        <v>1</v>
      </c>
      <c r="Q33" s="53">
        <v>0.25</v>
      </c>
      <c r="R33" s="41">
        <v>0</v>
      </c>
      <c r="S33" s="41" t="s">
        <v>3</v>
      </c>
      <c r="T33" s="41">
        <v>0</v>
      </c>
      <c r="U33" s="41" t="s">
        <v>3</v>
      </c>
      <c r="V33" s="91">
        <f t="shared" si="0"/>
        <v>1</v>
      </c>
      <c r="W33" s="51">
        <v>2</v>
      </c>
      <c r="X33" s="50">
        <v>0.25</v>
      </c>
      <c r="Y33" s="41">
        <v>0</v>
      </c>
      <c r="Z33" s="41" t="s">
        <v>3</v>
      </c>
      <c r="AA33" s="41">
        <v>0</v>
      </c>
      <c r="AB33" s="41" t="s">
        <v>3</v>
      </c>
      <c r="AC33" s="94">
        <f t="shared" si="1"/>
        <v>1</v>
      </c>
      <c r="AD33" s="47"/>
      <c r="AE33" s="48"/>
      <c r="AF33" s="47"/>
      <c r="AG33" s="7"/>
      <c r="AH33" s="46"/>
      <c r="AI33" s="7"/>
      <c r="AJ33" s="46"/>
      <c r="AK33" s="7"/>
      <c r="AL33" s="7"/>
    </row>
    <row r="34" spans="1:38" ht="15.75" customHeight="1">
      <c r="A34" s="43"/>
      <c r="B34" s="101"/>
      <c r="C34" s="101"/>
      <c r="D34" s="101"/>
      <c r="E34" s="101"/>
      <c r="F34" s="101"/>
      <c r="G34" s="101"/>
      <c r="H34" s="101"/>
      <c r="I34" s="101"/>
      <c r="J34" s="101"/>
      <c r="N34" s="1">
        <v>390</v>
      </c>
      <c r="O34" s="4"/>
      <c r="P34" s="41">
        <v>1</v>
      </c>
      <c r="Q34" s="53">
        <v>0.27083333333333331</v>
      </c>
      <c r="R34" s="41">
        <v>1</v>
      </c>
      <c r="S34" s="41" t="s">
        <v>17</v>
      </c>
      <c r="T34" s="41">
        <v>1</v>
      </c>
      <c r="U34" s="41" t="s">
        <v>17</v>
      </c>
      <c r="V34" s="91">
        <f t="shared" si="0"/>
        <v>5</v>
      </c>
      <c r="W34" s="51">
        <v>2</v>
      </c>
      <c r="X34" s="50">
        <v>0.27083333333333331</v>
      </c>
      <c r="Y34" s="41">
        <v>1</v>
      </c>
      <c r="Z34" s="41" t="s">
        <v>17</v>
      </c>
      <c r="AA34" s="41">
        <v>1</v>
      </c>
      <c r="AB34" s="41" t="s">
        <v>17</v>
      </c>
      <c r="AC34" s="94">
        <f t="shared" si="1"/>
        <v>3</v>
      </c>
      <c r="AD34" s="47"/>
      <c r="AE34" s="48"/>
      <c r="AF34" s="47"/>
      <c r="AG34" s="7"/>
      <c r="AH34" s="46"/>
      <c r="AI34" s="7"/>
      <c r="AJ34" s="46"/>
      <c r="AK34" s="7"/>
      <c r="AL34" s="7"/>
    </row>
    <row r="35" spans="1:38" ht="15.75" customHeight="1">
      <c r="A35" s="43"/>
      <c r="B35" s="128" t="s">
        <v>46</v>
      </c>
      <c r="C35" s="128"/>
      <c r="D35" s="128"/>
      <c r="E35" s="124">
        <f t="array" ref="E35">ROUND(MAX(IF(G79:G197=0,H79:H197)),2)</f>
        <v>3.07</v>
      </c>
      <c r="F35" s="43"/>
      <c r="G35" s="43"/>
      <c r="H35" s="43"/>
      <c r="I35" s="43"/>
      <c r="N35" s="1">
        <v>420</v>
      </c>
      <c r="O35" s="4"/>
      <c r="P35" s="41">
        <v>1</v>
      </c>
      <c r="Q35" s="53">
        <v>0.29166666666666669</v>
      </c>
      <c r="R35" s="41">
        <v>4</v>
      </c>
      <c r="S35" s="41">
        <v>7</v>
      </c>
      <c r="T35" s="41">
        <v>4</v>
      </c>
      <c r="U35" s="41">
        <v>7</v>
      </c>
      <c r="V35" s="91">
        <f t="shared" si="0"/>
        <v>8</v>
      </c>
      <c r="W35" s="51">
        <v>2</v>
      </c>
      <c r="X35" s="50">
        <v>0.29166666666666669</v>
      </c>
      <c r="Y35" s="41">
        <v>2</v>
      </c>
      <c r="Z35" s="41" t="s">
        <v>5</v>
      </c>
      <c r="AA35" s="41">
        <v>2</v>
      </c>
      <c r="AB35" s="41" t="s">
        <v>5</v>
      </c>
      <c r="AC35" s="94">
        <f t="shared" si="1"/>
        <v>4</v>
      </c>
      <c r="AD35" s="47"/>
      <c r="AE35" s="48"/>
      <c r="AF35" s="47"/>
      <c r="AG35" s="7"/>
      <c r="AH35" s="46"/>
      <c r="AI35" s="7"/>
      <c r="AJ35" s="46"/>
      <c r="AK35" s="7"/>
      <c r="AL35" s="7"/>
    </row>
    <row r="36" spans="1:38" ht="15.75" customHeight="1">
      <c r="A36" s="43"/>
      <c r="B36" s="128"/>
      <c r="C36" s="128"/>
      <c r="D36" s="128"/>
      <c r="E36" s="124"/>
      <c r="F36" s="43"/>
      <c r="G36" s="43"/>
      <c r="H36" s="43"/>
      <c r="I36" s="43"/>
      <c r="N36" s="1">
        <v>450</v>
      </c>
      <c r="P36" s="26">
        <v>1</v>
      </c>
      <c r="Q36" s="27">
        <v>0.3125</v>
      </c>
      <c r="R36" s="41">
        <v>4</v>
      </c>
      <c r="S36" s="41">
        <v>7</v>
      </c>
      <c r="T36" s="41">
        <v>4</v>
      </c>
      <c r="U36" s="41">
        <v>7</v>
      </c>
      <c r="V36" s="92">
        <f t="shared" si="0"/>
        <v>9</v>
      </c>
      <c r="W36" s="28">
        <v>2</v>
      </c>
      <c r="X36" s="42">
        <v>0.3125</v>
      </c>
      <c r="Y36" s="41">
        <v>2</v>
      </c>
      <c r="Z36" s="41" t="s">
        <v>5</v>
      </c>
      <c r="AA36" s="41">
        <v>2</v>
      </c>
      <c r="AB36" s="41" t="s">
        <v>5</v>
      </c>
      <c r="AC36" s="95">
        <f t="shared" si="1"/>
        <v>4</v>
      </c>
      <c r="AD36" s="7"/>
      <c r="AE36" s="7"/>
      <c r="AF36" s="7"/>
      <c r="AG36" s="7"/>
      <c r="AH36" s="15"/>
      <c r="AI36" s="7"/>
      <c r="AJ36" s="7"/>
      <c r="AK36" s="7"/>
      <c r="AL36" s="7"/>
    </row>
    <row r="37" spans="1:38" ht="15.75" customHeight="1">
      <c r="B37" s="128" t="s">
        <v>45</v>
      </c>
      <c r="C37" s="128"/>
      <c r="D37" s="128"/>
      <c r="E37" s="124">
        <f t="array" ref="E37">ROUND(MAX(IF(G79:G197=1,H79:H197)),2)</f>
        <v>3</v>
      </c>
      <c r="F37" s="43"/>
      <c r="G37" s="43"/>
      <c r="H37" s="43"/>
      <c r="I37" s="43"/>
      <c r="N37" s="1">
        <v>480</v>
      </c>
      <c r="P37" s="26">
        <v>1</v>
      </c>
      <c r="Q37" s="27">
        <v>0.33333333333333331</v>
      </c>
      <c r="R37" s="41">
        <v>5</v>
      </c>
      <c r="S37" s="41">
        <v>7</v>
      </c>
      <c r="T37" s="41">
        <v>5</v>
      </c>
      <c r="U37" s="41">
        <v>7</v>
      </c>
      <c r="V37" s="92">
        <f t="shared" si="0"/>
        <v>9</v>
      </c>
      <c r="W37" s="28">
        <v>2</v>
      </c>
      <c r="X37" s="42">
        <v>0.33333333333333331</v>
      </c>
      <c r="Y37" s="41">
        <v>2</v>
      </c>
      <c r="Z37" s="41" t="s">
        <v>5</v>
      </c>
      <c r="AA37" s="41">
        <v>2</v>
      </c>
      <c r="AB37" s="41" t="s">
        <v>5</v>
      </c>
      <c r="AC37" s="95">
        <f t="shared" si="1"/>
        <v>6</v>
      </c>
    </row>
    <row r="38" spans="1:38" ht="15.75" customHeight="1">
      <c r="A38" s="43"/>
      <c r="B38" s="128"/>
      <c r="C38" s="128"/>
      <c r="D38" s="128"/>
      <c r="E38" s="124"/>
      <c r="F38" s="44"/>
      <c r="G38" s="44"/>
      <c r="H38" s="44"/>
      <c r="I38" s="44"/>
      <c r="N38" s="1">
        <v>510</v>
      </c>
      <c r="P38" s="26">
        <v>1</v>
      </c>
      <c r="Q38" s="27">
        <v>0.35416666666666669</v>
      </c>
      <c r="R38" s="41">
        <v>4</v>
      </c>
      <c r="S38" s="41">
        <v>7</v>
      </c>
      <c r="T38" s="41">
        <v>4</v>
      </c>
      <c r="U38" s="41">
        <v>7</v>
      </c>
      <c r="V38" s="92">
        <f t="shared" si="0"/>
        <v>8</v>
      </c>
      <c r="W38" s="28">
        <v>2</v>
      </c>
      <c r="X38" s="42">
        <v>0.35416666666666669</v>
      </c>
      <c r="Y38" s="41">
        <v>4</v>
      </c>
      <c r="Z38" s="41">
        <v>8</v>
      </c>
      <c r="AA38" s="41">
        <v>4</v>
      </c>
      <c r="AB38" s="41">
        <v>8</v>
      </c>
      <c r="AC38" s="95">
        <f t="shared" si="1"/>
        <v>8</v>
      </c>
    </row>
    <row r="39" spans="1:38" ht="15.75" customHeight="1">
      <c r="A39" s="43"/>
      <c r="B39" s="123" t="s">
        <v>44</v>
      </c>
      <c r="C39" s="123"/>
      <c r="D39" s="123"/>
      <c r="E39" s="124">
        <f>SUM(E35:E38)</f>
        <v>6.07</v>
      </c>
      <c r="F39" s="43"/>
      <c r="G39" s="43"/>
      <c r="H39" s="43"/>
      <c r="I39" s="43"/>
      <c r="N39" s="1">
        <v>540</v>
      </c>
      <c r="P39" s="26">
        <v>1</v>
      </c>
      <c r="Q39" s="27">
        <v>0.375</v>
      </c>
      <c r="R39" s="41">
        <v>4</v>
      </c>
      <c r="S39" s="41">
        <v>7</v>
      </c>
      <c r="T39" s="41">
        <v>4</v>
      </c>
      <c r="U39" s="41">
        <v>7</v>
      </c>
      <c r="V39" s="92">
        <f t="shared" si="0"/>
        <v>9</v>
      </c>
      <c r="W39" s="28">
        <v>2</v>
      </c>
      <c r="X39" s="42">
        <v>0.375</v>
      </c>
      <c r="Y39" s="41">
        <v>4</v>
      </c>
      <c r="Z39" s="41">
        <v>8</v>
      </c>
      <c r="AA39" s="41">
        <v>4</v>
      </c>
      <c r="AB39" s="41">
        <v>8</v>
      </c>
      <c r="AC39" s="95">
        <f t="shared" si="1"/>
        <v>8</v>
      </c>
    </row>
    <row r="40" spans="1:38" ht="15.75" customHeight="1">
      <c r="A40" s="43"/>
      <c r="B40" s="123"/>
      <c r="C40" s="123"/>
      <c r="D40" s="123"/>
      <c r="E40" s="124"/>
      <c r="F40" s="43"/>
      <c r="G40" s="43"/>
      <c r="H40" s="43"/>
      <c r="I40" s="43"/>
      <c r="L40" s="7"/>
      <c r="N40" s="1">
        <v>570</v>
      </c>
      <c r="P40" s="26">
        <v>1</v>
      </c>
      <c r="Q40" s="27">
        <v>0.39583333333333331</v>
      </c>
      <c r="R40" s="41">
        <v>5</v>
      </c>
      <c r="S40" s="41">
        <v>7</v>
      </c>
      <c r="T40" s="41">
        <v>5</v>
      </c>
      <c r="U40" s="41">
        <v>7</v>
      </c>
      <c r="V40" s="92">
        <f t="shared" si="0"/>
        <v>8</v>
      </c>
      <c r="W40" s="28">
        <v>2</v>
      </c>
      <c r="X40" s="42">
        <v>0.39583333333333331</v>
      </c>
      <c r="Y40" s="41">
        <v>4</v>
      </c>
      <c r="Z40" s="41">
        <v>8</v>
      </c>
      <c r="AA40" s="41">
        <v>4</v>
      </c>
      <c r="AB40" s="41">
        <v>8</v>
      </c>
      <c r="AC40" s="95">
        <f t="shared" si="1"/>
        <v>6</v>
      </c>
    </row>
    <row r="41" spans="1:38" ht="15.75" customHeight="1">
      <c r="A41" s="43"/>
      <c r="B41" s="123"/>
      <c r="C41" s="123"/>
      <c r="D41" s="123"/>
      <c r="E41" s="129"/>
      <c r="F41" s="45"/>
      <c r="G41" s="45"/>
      <c r="H41" s="45"/>
      <c r="I41" s="45"/>
      <c r="N41" s="1">
        <v>600</v>
      </c>
      <c r="P41" s="26">
        <v>1</v>
      </c>
      <c r="Q41" s="27">
        <v>0.41666666666666669</v>
      </c>
      <c r="R41" s="41">
        <v>3</v>
      </c>
      <c r="S41" s="41" t="s">
        <v>6</v>
      </c>
      <c r="T41" s="41">
        <v>3</v>
      </c>
      <c r="U41" s="41" t="s">
        <v>6</v>
      </c>
      <c r="V41" s="92">
        <f t="shared" si="0"/>
        <v>5</v>
      </c>
      <c r="W41" s="28">
        <v>2</v>
      </c>
      <c r="X41" s="42">
        <v>0.41666666666666669</v>
      </c>
      <c r="Y41" s="41">
        <v>2</v>
      </c>
      <c r="Z41" s="41" t="s">
        <v>105</v>
      </c>
      <c r="AA41" s="41">
        <v>2</v>
      </c>
      <c r="AB41" s="41" t="s">
        <v>105</v>
      </c>
      <c r="AC41" s="95">
        <f t="shared" si="1"/>
        <v>4</v>
      </c>
    </row>
    <row r="42" spans="1:38" ht="15.75" customHeight="1">
      <c r="A42" s="43"/>
      <c r="B42" s="123"/>
      <c r="C42" s="123"/>
      <c r="D42" s="123"/>
      <c r="E42" s="129"/>
      <c r="F42" s="43"/>
      <c r="G42" s="43"/>
      <c r="H42" s="43"/>
      <c r="I42" s="43"/>
      <c r="N42" s="1">
        <v>630</v>
      </c>
      <c r="P42" s="26">
        <v>1</v>
      </c>
      <c r="Q42" s="27">
        <v>0.4375</v>
      </c>
      <c r="R42" s="41">
        <v>2</v>
      </c>
      <c r="S42" s="41" t="s">
        <v>6</v>
      </c>
      <c r="T42" s="41">
        <v>2</v>
      </c>
      <c r="U42" s="41" t="s">
        <v>6</v>
      </c>
      <c r="V42" s="92">
        <f t="shared" si="0"/>
        <v>5</v>
      </c>
      <c r="W42" s="28">
        <v>2</v>
      </c>
      <c r="X42" s="42">
        <v>0.4375</v>
      </c>
      <c r="Y42" s="41">
        <v>2</v>
      </c>
      <c r="Z42" s="41" t="s">
        <v>105</v>
      </c>
      <c r="AA42" s="41">
        <v>2</v>
      </c>
      <c r="AB42" s="41" t="s">
        <v>105</v>
      </c>
      <c r="AC42" s="95">
        <f t="shared" si="1"/>
        <v>5</v>
      </c>
    </row>
    <row r="43" spans="1:38" ht="15.75" customHeight="1">
      <c r="A43" s="43"/>
      <c r="B43" s="43"/>
      <c r="C43" s="43"/>
      <c r="D43" s="43"/>
      <c r="E43" s="43"/>
      <c r="F43" s="43"/>
      <c r="G43" s="43"/>
      <c r="H43" s="43"/>
      <c r="I43" s="43"/>
      <c r="N43" s="1">
        <v>660</v>
      </c>
      <c r="P43" s="26">
        <v>1</v>
      </c>
      <c r="Q43" s="27">
        <v>0.45833333333333298</v>
      </c>
      <c r="R43" s="41">
        <v>3</v>
      </c>
      <c r="S43" s="41" t="s">
        <v>6</v>
      </c>
      <c r="T43" s="41">
        <v>3</v>
      </c>
      <c r="U43" s="41" t="s">
        <v>6</v>
      </c>
      <c r="V43" s="92">
        <f t="shared" si="0"/>
        <v>5</v>
      </c>
      <c r="W43" s="28">
        <v>2</v>
      </c>
      <c r="X43" s="42">
        <v>0.45833333333333298</v>
      </c>
      <c r="Y43" s="41">
        <v>3</v>
      </c>
      <c r="Z43" s="41" t="s">
        <v>105</v>
      </c>
      <c r="AA43" s="41">
        <v>3</v>
      </c>
      <c r="AB43" s="41" t="s">
        <v>105</v>
      </c>
      <c r="AC43" s="95">
        <f t="shared" si="1"/>
        <v>5</v>
      </c>
    </row>
    <row r="44" spans="1:38" ht="15.75" customHeight="1">
      <c r="A44" s="43"/>
      <c r="B44" s="43"/>
      <c r="C44" s="43"/>
      <c r="D44" s="43"/>
      <c r="E44" s="43"/>
      <c r="F44" s="43"/>
      <c r="G44" s="43"/>
      <c r="H44" s="43"/>
      <c r="I44" s="43"/>
      <c r="N44" s="1">
        <v>690</v>
      </c>
      <c r="P44" s="26">
        <v>1</v>
      </c>
      <c r="Q44" s="27">
        <v>0.47916666666666702</v>
      </c>
      <c r="R44" s="41">
        <v>2</v>
      </c>
      <c r="S44" s="41" t="s">
        <v>6</v>
      </c>
      <c r="T44" s="41">
        <v>2</v>
      </c>
      <c r="U44" s="41" t="s">
        <v>6</v>
      </c>
      <c r="V44" s="92">
        <f t="shared" si="0"/>
        <v>5</v>
      </c>
      <c r="W44" s="28">
        <v>2</v>
      </c>
      <c r="X44" s="42">
        <v>0.47916666666666702</v>
      </c>
      <c r="Y44" s="41">
        <v>2</v>
      </c>
      <c r="Z44" s="41" t="s">
        <v>105</v>
      </c>
      <c r="AA44" s="41">
        <v>2</v>
      </c>
      <c r="AB44" s="41" t="s">
        <v>105</v>
      </c>
      <c r="AC44" s="95">
        <f t="shared" si="1"/>
        <v>4</v>
      </c>
    </row>
    <row r="45" spans="1:38" ht="15.75" customHeight="1">
      <c r="A45" s="43"/>
      <c r="B45" s="43"/>
      <c r="C45" s="43"/>
      <c r="D45" s="43"/>
      <c r="E45" s="43"/>
      <c r="F45" s="43"/>
      <c r="G45" s="43"/>
      <c r="H45" s="43"/>
      <c r="I45" s="43"/>
      <c r="N45" s="1">
        <v>720</v>
      </c>
      <c r="P45" s="26">
        <v>1</v>
      </c>
      <c r="Q45" s="27">
        <v>0.5</v>
      </c>
      <c r="R45" s="41">
        <v>3</v>
      </c>
      <c r="S45" s="41" t="s">
        <v>6</v>
      </c>
      <c r="T45" s="41">
        <v>3</v>
      </c>
      <c r="U45" s="41" t="s">
        <v>6</v>
      </c>
      <c r="V45" s="92">
        <f t="shared" si="0"/>
        <v>5</v>
      </c>
      <c r="W45" s="28">
        <v>2</v>
      </c>
      <c r="X45" s="42">
        <v>0.5</v>
      </c>
      <c r="Y45" s="41">
        <v>2</v>
      </c>
      <c r="Z45" s="41" t="s">
        <v>105</v>
      </c>
      <c r="AA45" s="41">
        <v>2</v>
      </c>
      <c r="AB45" s="41" t="s">
        <v>105</v>
      </c>
      <c r="AC45" s="95">
        <f t="shared" si="1"/>
        <v>5</v>
      </c>
    </row>
    <row r="46" spans="1:38" ht="15.75" customHeight="1">
      <c r="A46" s="43"/>
      <c r="B46" s="43"/>
      <c r="C46" s="43"/>
      <c r="D46" s="43"/>
      <c r="E46" s="43"/>
      <c r="F46" s="43"/>
      <c r="G46" s="43"/>
      <c r="H46" s="43"/>
      <c r="I46" s="43"/>
      <c r="N46" s="1">
        <v>750</v>
      </c>
      <c r="P46" s="26">
        <v>1</v>
      </c>
      <c r="Q46" s="27">
        <v>0.52083333333333337</v>
      </c>
      <c r="R46" s="41">
        <v>2</v>
      </c>
      <c r="S46" s="41" t="s">
        <v>6</v>
      </c>
      <c r="T46" s="41">
        <v>2</v>
      </c>
      <c r="U46" s="41" t="s">
        <v>6</v>
      </c>
      <c r="V46" s="92">
        <f t="shared" si="0"/>
        <v>5</v>
      </c>
      <c r="W46" s="28">
        <v>2</v>
      </c>
      <c r="X46" s="42">
        <v>0.52083333333333337</v>
      </c>
      <c r="Y46" s="41">
        <v>3</v>
      </c>
      <c r="Z46" s="41" t="s">
        <v>105</v>
      </c>
      <c r="AA46" s="41">
        <v>3</v>
      </c>
      <c r="AB46" s="41" t="s">
        <v>105</v>
      </c>
      <c r="AC46" s="95">
        <f t="shared" si="1"/>
        <v>5</v>
      </c>
    </row>
    <row r="47" spans="1:38" ht="15.75" customHeight="1">
      <c r="A47" s="43"/>
      <c r="B47" s="43"/>
      <c r="C47" s="43"/>
      <c r="D47" s="43"/>
      <c r="E47" s="43"/>
      <c r="F47" s="43"/>
      <c r="G47" s="43"/>
      <c r="H47" s="43"/>
      <c r="I47" s="43"/>
      <c r="N47" s="1">
        <v>780</v>
      </c>
      <c r="P47" s="26">
        <v>1</v>
      </c>
      <c r="Q47" s="27">
        <v>0.54166666666666663</v>
      </c>
      <c r="R47" s="41">
        <v>3</v>
      </c>
      <c r="S47" s="41" t="s">
        <v>6</v>
      </c>
      <c r="T47" s="41">
        <v>3</v>
      </c>
      <c r="U47" s="41" t="s">
        <v>6</v>
      </c>
      <c r="V47" s="92">
        <f t="shared" si="0"/>
        <v>5</v>
      </c>
      <c r="W47" s="28">
        <v>2</v>
      </c>
      <c r="X47" s="42">
        <v>0.54166666666666663</v>
      </c>
      <c r="Y47" s="41">
        <v>2</v>
      </c>
      <c r="Z47" s="41" t="s">
        <v>105</v>
      </c>
      <c r="AA47" s="41">
        <v>2</v>
      </c>
      <c r="AB47" s="41" t="s">
        <v>105</v>
      </c>
      <c r="AC47" s="95">
        <f t="shared" si="1"/>
        <v>4</v>
      </c>
    </row>
    <row r="48" spans="1:38" ht="15.75" customHeight="1">
      <c r="A48" s="43"/>
      <c r="B48" s="43"/>
      <c r="C48" s="43"/>
      <c r="D48" s="43"/>
      <c r="E48" s="43"/>
      <c r="F48" s="43"/>
      <c r="G48" s="43"/>
      <c r="H48" s="43"/>
      <c r="I48" s="43"/>
      <c r="N48" s="1">
        <v>810</v>
      </c>
      <c r="P48" s="26">
        <v>1</v>
      </c>
      <c r="Q48" s="27">
        <v>0.5625</v>
      </c>
      <c r="R48" s="41">
        <v>2</v>
      </c>
      <c r="S48" s="41" t="s">
        <v>6</v>
      </c>
      <c r="T48" s="41">
        <v>2</v>
      </c>
      <c r="U48" s="41" t="s">
        <v>6</v>
      </c>
      <c r="V48" s="92">
        <f t="shared" si="0"/>
        <v>4</v>
      </c>
      <c r="W48" s="28">
        <v>2</v>
      </c>
      <c r="X48" s="42">
        <v>0.5625</v>
      </c>
      <c r="Y48" s="41">
        <v>2</v>
      </c>
      <c r="Z48" s="41" t="s">
        <v>105</v>
      </c>
      <c r="AA48" s="41">
        <v>2</v>
      </c>
      <c r="AB48" s="41" t="s">
        <v>105</v>
      </c>
      <c r="AC48" s="95">
        <f t="shared" si="1"/>
        <v>5</v>
      </c>
    </row>
    <row r="49" spans="1:34" ht="15.75" customHeight="1">
      <c r="A49" s="43"/>
      <c r="B49" s="43"/>
      <c r="C49" s="43"/>
      <c r="D49" s="43"/>
      <c r="E49" s="43"/>
      <c r="F49" s="43"/>
      <c r="G49" s="43"/>
      <c r="H49" s="43"/>
      <c r="I49" s="43"/>
      <c r="N49" s="1">
        <v>840</v>
      </c>
      <c r="P49" s="26">
        <v>1</v>
      </c>
      <c r="Q49" s="27">
        <v>0.58333333333333337</v>
      </c>
      <c r="R49" s="41">
        <v>2</v>
      </c>
      <c r="S49" s="41" t="s">
        <v>6</v>
      </c>
      <c r="T49" s="41">
        <v>2</v>
      </c>
      <c r="U49" s="41" t="s">
        <v>6</v>
      </c>
      <c r="V49" s="92">
        <f t="shared" si="0"/>
        <v>5</v>
      </c>
      <c r="W49" s="28">
        <v>2</v>
      </c>
      <c r="X49" s="42">
        <v>0.58333333333333337</v>
      </c>
      <c r="Y49" s="41">
        <v>3</v>
      </c>
      <c r="Z49" s="41" t="s">
        <v>105</v>
      </c>
      <c r="AA49" s="41">
        <v>3</v>
      </c>
      <c r="AB49" s="41" t="s">
        <v>105</v>
      </c>
      <c r="AC49" s="95">
        <f t="shared" si="1"/>
        <v>5</v>
      </c>
      <c r="AH49" s="1"/>
    </row>
    <row r="50" spans="1:34" ht="15.75" customHeight="1">
      <c r="A50" s="43"/>
      <c r="B50" s="43"/>
      <c r="C50" s="43"/>
      <c r="D50" s="43"/>
      <c r="E50" s="43"/>
      <c r="F50" s="43"/>
      <c r="G50" s="43"/>
      <c r="H50" s="43"/>
      <c r="I50" s="43"/>
      <c r="N50" s="1">
        <v>870</v>
      </c>
      <c r="P50" s="26">
        <v>1</v>
      </c>
      <c r="Q50" s="27">
        <v>0.60416666666666663</v>
      </c>
      <c r="R50" s="41">
        <v>3</v>
      </c>
      <c r="S50" s="41" t="s">
        <v>6</v>
      </c>
      <c r="T50" s="41">
        <v>3</v>
      </c>
      <c r="U50" s="41" t="s">
        <v>6</v>
      </c>
      <c r="V50" s="92">
        <f t="shared" si="0"/>
        <v>5</v>
      </c>
      <c r="W50" s="28">
        <v>2</v>
      </c>
      <c r="X50" s="42">
        <v>0.60416666666666663</v>
      </c>
      <c r="Y50" s="41">
        <v>2</v>
      </c>
      <c r="Z50" s="41" t="s">
        <v>105</v>
      </c>
      <c r="AA50" s="41">
        <v>2</v>
      </c>
      <c r="AB50" s="41" t="s">
        <v>105</v>
      </c>
      <c r="AC50" s="95">
        <f t="shared" si="1"/>
        <v>4</v>
      </c>
      <c r="AH50" s="1"/>
    </row>
    <row r="51" spans="1:34" ht="15.75" customHeight="1">
      <c r="A51" s="43"/>
      <c r="B51" s="43"/>
      <c r="C51" s="43"/>
      <c r="D51" s="43"/>
      <c r="E51" s="43"/>
      <c r="F51" s="43"/>
      <c r="G51" s="43"/>
      <c r="H51" s="43"/>
      <c r="I51" s="43"/>
      <c r="N51" s="1">
        <v>900</v>
      </c>
      <c r="P51" s="26">
        <v>1</v>
      </c>
      <c r="Q51" s="27">
        <v>0.625</v>
      </c>
      <c r="R51" s="41">
        <v>2</v>
      </c>
      <c r="S51" s="41" t="s">
        <v>6</v>
      </c>
      <c r="T51" s="41">
        <v>2</v>
      </c>
      <c r="U51" s="41" t="s">
        <v>6</v>
      </c>
      <c r="V51" s="92">
        <f t="shared" si="0"/>
        <v>5</v>
      </c>
      <c r="W51" s="28">
        <v>2</v>
      </c>
      <c r="X51" s="42">
        <v>0.625</v>
      </c>
      <c r="Y51" s="41">
        <v>2</v>
      </c>
      <c r="Z51" s="41" t="s">
        <v>105</v>
      </c>
      <c r="AA51" s="41">
        <v>2</v>
      </c>
      <c r="AB51" s="41" t="s">
        <v>105</v>
      </c>
      <c r="AC51" s="95">
        <f t="shared" si="1"/>
        <v>5</v>
      </c>
      <c r="AH51" s="1"/>
    </row>
    <row r="52" spans="1:34" ht="15.75" customHeight="1">
      <c r="A52" s="43"/>
      <c r="B52" s="43"/>
      <c r="C52" s="43"/>
      <c r="D52" s="43"/>
      <c r="E52" s="43"/>
      <c r="F52" s="43"/>
      <c r="G52" s="43"/>
      <c r="H52" s="43"/>
      <c r="I52" s="43"/>
      <c r="N52" s="1">
        <v>930</v>
      </c>
      <c r="P52" s="26">
        <v>1</v>
      </c>
      <c r="Q52" s="27">
        <v>0.64583333333333337</v>
      </c>
      <c r="R52" s="41">
        <v>3</v>
      </c>
      <c r="S52" s="41" t="s">
        <v>6</v>
      </c>
      <c r="T52" s="41">
        <v>3</v>
      </c>
      <c r="U52" s="41" t="s">
        <v>6</v>
      </c>
      <c r="V52" s="92">
        <f t="shared" si="0"/>
        <v>5</v>
      </c>
      <c r="W52" s="28">
        <v>2</v>
      </c>
      <c r="X52" s="42">
        <v>0.64583333333333337</v>
      </c>
      <c r="Y52" s="41">
        <v>3</v>
      </c>
      <c r="Z52" s="41" t="s">
        <v>105</v>
      </c>
      <c r="AA52" s="41">
        <v>3</v>
      </c>
      <c r="AB52" s="41" t="s">
        <v>105</v>
      </c>
      <c r="AC52" s="95">
        <f t="shared" si="1"/>
        <v>8</v>
      </c>
      <c r="AH52" s="1"/>
    </row>
    <row r="53" spans="1:34" ht="15.75" customHeight="1">
      <c r="A53" s="43"/>
      <c r="B53" s="43"/>
      <c r="C53" s="43"/>
      <c r="D53" s="43"/>
      <c r="E53" s="43"/>
      <c r="F53" s="43"/>
      <c r="G53" s="43"/>
      <c r="H53" s="43"/>
      <c r="I53" s="43"/>
      <c r="N53" s="1">
        <v>960</v>
      </c>
      <c r="P53" s="26">
        <v>1</v>
      </c>
      <c r="Q53" s="27">
        <v>0.66666666666666663</v>
      </c>
      <c r="R53" s="41">
        <v>2</v>
      </c>
      <c r="S53" s="41" t="s">
        <v>6</v>
      </c>
      <c r="T53" s="41">
        <v>2</v>
      </c>
      <c r="U53" s="41" t="s">
        <v>6</v>
      </c>
      <c r="V53" s="92">
        <f t="shared" si="0"/>
        <v>5</v>
      </c>
      <c r="W53" s="28">
        <v>2</v>
      </c>
      <c r="X53" s="42">
        <v>0.66666666666666663</v>
      </c>
      <c r="Y53" s="41">
        <v>5</v>
      </c>
      <c r="Z53" s="41">
        <v>7</v>
      </c>
      <c r="AA53" s="41">
        <v>5</v>
      </c>
      <c r="AB53" s="41">
        <v>7</v>
      </c>
      <c r="AC53" s="95">
        <f t="shared" si="1"/>
        <v>9</v>
      </c>
      <c r="AH53" s="1"/>
    </row>
    <row r="54" spans="1:34" ht="15.75" customHeight="1">
      <c r="A54" s="43"/>
      <c r="B54" s="43"/>
      <c r="C54" s="43"/>
      <c r="D54" s="43"/>
      <c r="E54" s="43"/>
      <c r="F54" s="43"/>
      <c r="G54" s="43"/>
      <c r="H54" s="43"/>
      <c r="I54" s="43"/>
      <c r="N54" s="1">
        <v>990</v>
      </c>
      <c r="P54" s="26">
        <v>1</v>
      </c>
      <c r="Q54" s="27">
        <v>0.6875</v>
      </c>
      <c r="R54" s="41">
        <v>3</v>
      </c>
      <c r="S54" s="41" t="s">
        <v>6</v>
      </c>
      <c r="T54" s="41">
        <v>3</v>
      </c>
      <c r="U54" s="41" t="s">
        <v>6</v>
      </c>
      <c r="V54" s="92">
        <f t="shared" si="0"/>
        <v>5</v>
      </c>
      <c r="W54" s="28">
        <v>2</v>
      </c>
      <c r="X54" s="42">
        <v>0.6875</v>
      </c>
      <c r="Y54" s="41">
        <v>4</v>
      </c>
      <c r="Z54" s="41">
        <v>7</v>
      </c>
      <c r="AA54" s="41">
        <v>4</v>
      </c>
      <c r="AB54" s="41">
        <v>7</v>
      </c>
      <c r="AC54" s="95">
        <f t="shared" si="1"/>
        <v>9</v>
      </c>
      <c r="AH54" s="1"/>
    </row>
    <row r="55" spans="1:34" ht="15.75" customHeight="1">
      <c r="A55" s="43"/>
      <c r="B55" s="43"/>
      <c r="C55" s="43"/>
      <c r="D55" s="43"/>
      <c r="E55" s="43"/>
      <c r="F55" s="43"/>
      <c r="G55" s="43"/>
      <c r="H55" s="43"/>
      <c r="I55" s="43"/>
      <c r="N55" s="1">
        <v>1020</v>
      </c>
      <c r="P55" s="26">
        <v>1</v>
      </c>
      <c r="Q55" s="27">
        <v>0.70833333333333337</v>
      </c>
      <c r="R55" s="41">
        <v>2</v>
      </c>
      <c r="S55" s="41" t="s">
        <v>6</v>
      </c>
      <c r="T55" s="41">
        <v>2</v>
      </c>
      <c r="U55" s="41" t="s">
        <v>6</v>
      </c>
      <c r="V55" s="92">
        <f t="shared" si="0"/>
        <v>5</v>
      </c>
      <c r="W55" s="28">
        <v>2</v>
      </c>
      <c r="X55" s="42">
        <v>0.70833333333333337</v>
      </c>
      <c r="Y55" s="41">
        <v>5</v>
      </c>
      <c r="Z55" s="41">
        <v>7</v>
      </c>
      <c r="AA55" s="41">
        <v>5</v>
      </c>
      <c r="AB55" s="41">
        <v>7</v>
      </c>
      <c r="AC55" s="95">
        <f t="shared" si="1"/>
        <v>9</v>
      </c>
      <c r="AH55" s="1"/>
    </row>
    <row r="56" spans="1:34" ht="15.75" customHeight="1">
      <c r="A56" s="43"/>
      <c r="B56" s="43"/>
      <c r="C56" s="43"/>
      <c r="D56" s="43"/>
      <c r="E56" s="43"/>
      <c r="F56" s="43"/>
      <c r="G56" s="43"/>
      <c r="H56" s="43"/>
      <c r="I56" s="43"/>
      <c r="N56" s="1">
        <v>1050</v>
      </c>
      <c r="P56" s="26">
        <v>1</v>
      </c>
      <c r="Q56" s="27">
        <v>0.72916666666666663</v>
      </c>
      <c r="R56" s="41">
        <v>3</v>
      </c>
      <c r="S56" s="41" t="s">
        <v>6</v>
      </c>
      <c r="T56" s="41">
        <v>3</v>
      </c>
      <c r="U56" s="41" t="s">
        <v>6</v>
      </c>
      <c r="V56" s="92">
        <f t="shared" si="0"/>
        <v>5</v>
      </c>
      <c r="W56" s="28">
        <v>2</v>
      </c>
      <c r="X56" s="42">
        <v>0.72916666666666663</v>
      </c>
      <c r="Y56" s="41">
        <v>4</v>
      </c>
      <c r="Z56" s="41">
        <v>7</v>
      </c>
      <c r="AA56" s="41">
        <v>4</v>
      </c>
      <c r="AB56" s="41">
        <v>7</v>
      </c>
      <c r="AC56" s="95">
        <f t="shared" si="1"/>
        <v>9</v>
      </c>
      <c r="AH56" s="1"/>
    </row>
    <row r="57" spans="1:34" ht="15.75" customHeight="1">
      <c r="A57" s="43"/>
      <c r="B57" s="43"/>
      <c r="C57" s="43"/>
      <c r="D57" s="43"/>
      <c r="E57" s="43"/>
      <c r="F57" s="43"/>
      <c r="G57" s="43"/>
      <c r="H57" s="43"/>
      <c r="I57" s="43"/>
      <c r="N57" s="1">
        <v>1080</v>
      </c>
      <c r="P57" s="26">
        <v>1</v>
      </c>
      <c r="Q57" s="27">
        <v>0.75</v>
      </c>
      <c r="R57" s="41">
        <v>2</v>
      </c>
      <c r="S57" s="41" t="s">
        <v>6</v>
      </c>
      <c r="T57" s="41">
        <v>2</v>
      </c>
      <c r="U57" s="41" t="s">
        <v>6</v>
      </c>
      <c r="V57" s="92">
        <f t="shared" si="0"/>
        <v>5</v>
      </c>
      <c r="W57" s="28">
        <v>2</v>
      </c>
      <c r="X57" s="42">
        <v>0.75</v>
      </c>
      <c r="Y57" s="41">
        <v>5</v>
      </c>
      <c r="Z57" s="41">
        <v>7</v>
      </c>
      <c r="AA57" s="41">
        <v>5</v>
      </c>
      <c r="AB57" s="41">
        <v>7</v>
      </c>
      <c r="AC57" s="95">
        <f t="shared" si="1"/>
        <v>9</v>
      </c>
      <c r="AH57" s="1"/>
    </row>
    <row r="58" spans="1:34" ht="15.75" customHeight="1">
      <c r="A58" s="43"/>
      <c r="B58" s="43"/>
      <c r="C58" s="43"/>
      <c r="D58" s="43"/>
      <c r="E58" s="43"/>
      <c r="F58" s="43"/>
      <c r="G58" s="43"/>
      <c r="H58" s="43"/>
      <c r="I58" s="43"/>
      <c r="N58" s="1">
        <v>1110</v>
      </c>
      <c r="P58" s="26">
        <v>1</v>
      </c>
      <c r="Q58" s="27">
        <v>0.77083333333333337</v>
      </c>
      <c r="R58" s="41">
        <v>3</v>
      </c>
      <c r="S58" s="41" t="s">
        <v>6</v>
      </c>
      <c r="T58" s="41">
        <v>3</v>
      </c>
      <c r="U58" s="41" t="s">
        <v>6</v>
      </c>
      <c r="V58" s="92">
        <f t="shared" si="0"/>
        <v>5</v>
      </c>
      <c r="W58" s="28">
        <v>2</v>
      </c>
      <c r="X58" s="42">
        <v>0.77083333333333337</v>
      </c>
      <c r="Y58" s="41">
        <v>4</v>
      </c>
      <c r="Z58" s="41">
        <v>7</v>
      </c>
      <c r="AA58" s="41">
        <v>4</v>
      </c>
      <c r="AB58" s="41">
        <v>7</v>
      </c>
      <c r="AC58" s="95">
        <f t="shared" si="1"/>
        <v>9</v>
      </c>
      <c r="AH58" s="1"/>
    </row>
    <row r="59" spans="1:34" ht="15.75" customHeight="1">
      <c r="A59" s="43"/>
      <c r="B59" s="43"/>
      <c r="C59" s="43"/>
      <c r="D59" s="43"/>
      <c r="E59" s="43"/>
      <c r="F59" s="43"/>
      <c r="G59" s="43"/>
      <c r="H59" s="43"/>
      <c r="I59" s="43"/>
      <c r="N59" s="1">
        <v>1140</v>
      </c>
      <c r="P59" s="26">
        <v>1</v>
      </c>
      <c r="Q59" s="27">
        <v>0.79166666666666663</v>
      </c>
      <c r="R59" s="41">
        <v>2</v>
      </c>
      <c r="S59" s="41" t="s">
        <v>6</v>
      </c>
      <c r="T59" s="41">
        <v>2</v>
      </c>
      <c r="U59" s="41" t="s">
        <v>6</v>
      </c>
      <c r="V59" s="92">
        <f t="shared" si="0"/>
        <v>5</v>
      </c>
      <c r="W59" s="28">
        <v>2</v>
      </c>
      <c r="X59" s="42">
        <v>0.79166666666666663</v>
      </c>
      <c r="Y59" s="41">
        <v>5</v>
      </c>
      <c r="Z59" s="41">
        <v>7</v>
      </c>
      <c r="AA59" s="41">
        <v>5</v>
      </c>
      <c r="AB59" s="41">
        <v>7</v>
      </c>
      <c r="AC59" s="95">
        <f t="shared" si="1"/>
        <v>8</v>
      </c>
      <c r="AH59" s="1"/>
    </row>
    <row r="60" spans="1:34" ht="15.75" customHeight="1">
      <c r="A60" s="43"/>
      <c r="B60" s="43"/>
      <c r="C60" s="43"/>
      <c r="D60" s="43"/>
      <c r="E60" s="44"/>
      <c r="F60" s="44"/>
      <c r="G60" s="44"/>
      <c r="H60" s="44"/>
      <c r="I60" s="44"/>
      <c r="N60" s="1">
        <v>1170</v>
      </c>
      <c r="P60" s="26">
        <v>1</v>
      </c>
      <c r="Q60" s="27">
        <v>0.8125</v>
      </c>
      <c r="R60" s="41">
        <v>3</v>
      </c>
      <c r="S60" s="41" t="s">
        <v>6</v>
      </c>
      <c r="T60" s="41">
        <v>3</v>
      </c>
      <c r="U60" s="41" t="s">
        <v>6</v>
      </c>
      <c r="V60" s="92">
        <f t="shared" si="0"/>
        <v>5</v>
      </c>
      <c r="W60" s="28">
        <v>2</v>
      </c>
      <c r="X60" s="42">
        <v>0.8125</v>
      </c>
      <c r="Y60" s="41">
        <v>3</v>
      </c>
      <c r="Z60" s="41">
        <v>10</v>
      </c>
      <c r="AA60" s="41">
        <v>3</v>
      </c>
      <c r="AB60" s="41">
        <v>10</v>
      </c>
      <c r="AC60" s="95">
        <f t="shared" si="1"/>
        <v>6</v>
      </c>
      <c r="AH60" s="1"/>
    </row>
    <row r="61" spans="1:34" ht="15.75" customHeight="1">
      <c r="A61" s="43"/>
      <c r="B61" s="43"/>
      <c r="C61" s="43"/>
      <c r="D61" s="43"/>
      <c r="E61" s="43"/>
      <c r="F61" s="43"/>
      <c r="G61" s="43"/>
      <c r="H61" s="43"/>
      <c r="I61" s="43"/>
      <c r="N61" s="1">
        <v>1200</v>
      </c>
      <c r="P61" s="26">
        <v>1</v>
      </c>
      <c r="Q61" s="27">
        <v>0.83333333333333337</v>
      </c>
      <c r="R61" s="41">
        <v>2</v>
      </c>
      <c r="S61" s="41" t="s">
        <v>6</v>
      </c>
      <c r="T61" s="41">
        <v>2</v>
      </c>
      <c r="U61" s="41" t="s">
        <v>6</v>
      </c>
      <c r="V61" s="92">
        <f t="shared" si="0"/>
        <v>5</v>
      </c>
      <c r="W61" s="28">
        <v>2</v>
      </c>
      <c r="X61" s="42">
        <v>0.83333333333333337</v>
      </c>
      <c r="Y61" s="41">
        <v>3</v>
      </c>
      <c r="Z61" s="41">
        <v>10</v>
      </c>
      <c r="AA61" s="41">
        <v>3</v>
      </c>
      <c r="AB61" s="41">
        <v>10</v>
      </c>
      <c r="AC61" s="95">
        <f t="shared" si="1"/>
        <v>6</v>
      </c>
      <c r="AH61" s="1"/>
    </row>
    <row r="62" spans="1:34" ht="15.75" customHeight="1">
      <c r="A62" s="43"/>
      <c r="B62" s="43"/>
      <c r="C62" s="43"/>
      <c r="D62" s="45"/>
      <c r="E62" s="45"/>
      <c r="F62" s="45"/>
      <c r="G62" s="45"/>
      <c r="H62" s="45"/>
      <c r="I62" s="45"/>
      <c r="N62" s="1">
        <v>1230</v>
      </c>
      <c r="P62" s="26">
        <v>1</v>
      </c>
      <c r="Q62" s="27">
        <v>0.85416666666666663</v>
      </c>
      <c r="R62" s="41">
        <v>3</v>
      </c>
      <c r="S62" s="41" t="s">
        <v>6</v>
      </c>
      <c r="T62" s="41">
        <v>3</v>
      </c>
      <c r="U62" s="41" t="s">
        <v>6</v>
      </c>
      <c r="V62" s="92">
        <f t="shared" si="0"/>
        <v>5</v>
      </c>
      <c r="W62" s="28">
        <v>2</v>
      </c>
      <c r="X62" s="42">
        <v>0.85416666666666663</v>
      </c>
      <c r="Y62" s="41">
        <v>3</v>
      </c>
      <c r="Z62" s="41">
        <v>10</v>
      </c>
      <c r="AA62" s="41">
        <v>3</v>
      </c>
      <c r="AB62" s="41">
        <v>10</v>
      </c>
      <c r="AC62" s="95">
        <f t="shared" si="1"/>
        <v>6</v>
      </c>
      <c r="AH62" s="1"/>
    </row>
    <row r="63" spans="1:34" ht="15.75" customHeight="1">
      <c r="A63" s="43"/>
      <c r="B63" s="43"/>
      <c r="C63" s="43"/>
      <c r="D63" s="44"/>
      <c r="E63" s="44"/>
      <c r="F63" s="44"/>
      <c r="G63" s="44"/>
      <c r="H63" s="44"/>
      <c r="I63" s="44"/>
      <c r="N63" s="1">
        <v>1260</v>
      </c>
      <c r="P63" s="26">
        <v>1</v>
      </c>
      <c r="Q63" s="27">
        <v>0.875</v>
      </c>
      <c r="R63" s="41">
        <v>2</v>
      </c>
      <c r="S63" s="41" t="s">
        <v>6</v>
      </c>
      <c r="T63" s="41">
        <v>2</v>
      </c>
      <c r="U63" s="41" t="s">
        <v>6</v>
      </c>
      <c r="V63" s="92">
        <f t="shared" si="0"/>
        <v>4</v>
      </c>
      <c r="W63" s="28">
        <v>2</v>
      </c>
      <c r="X63" s="42">
        <v>0.875</v>
      </c>
      <c r="Y63" s="41">
        <v>3</v>
      </c>
      <c r="Z63" s="41" t="s">
        <v>6</v>
      </c>
      <c r="AA63" s="41">
        <v>3</v>
      </c>
      <c r="AB63" s="41" t="s">
        <v>6</v>
      </c>
      <c r="AC63" s="95">
        <f t="shared" si="1"/>
        <v>5</v>
      </c>
      <c r="AH63" s="1"/>
    </row>
    <row r="64" spans="1:34" ht="15.75" customHeight="1">
      <c r="A64" s="43"/>
      <c r="B64" s="43"/>
      <c r="C64" s="43"/>
      <c r="D64" s="44"/>
      <c r="E64" s="44"/>
      <c r="F64" s="44"/>
      <c r="G64" s="44"/>
      <c r="H64" s="44"/>
      <c r="I64" s="44"/>
      <c r="N64" s="1">
        <v>1290</v>
      </c>
      <c r="P64" s="26">
        <v>1</v>
      </c>
      <c r="Q64" s="27">
        <v>0.89583333333333304</v>
      </c>
      <c r="R64" s="41">
        <v>2</v>
      </c>
      <c r="S64" s="41" t="s">
        <v>104</v>
      </c>
      <c r="T64" s="41">
        <v>2</v>
      </c>
      <c r="U64" s="41" t="s">
        <v>104</v>
      </c>
      <c r="V64" s="92">
        <f t="shared" si="0"/>
        <v>4</v>
      </c>
      <c r="W64" s="28">
        <v>2</v>
      </c>
      <c r="X64" s="42">
        <v>0.89583333333333304</v>
      </c>
      <c r="Y64" s="41">
        <v>2</v>
      </c>
      <c r="Z64" s="41" t="s">
        <v>6</v>
      </c>
      <c r="AA64" s="41">
        <v>2</v>
      </c>
      <c r="AB64" s="41" t="s">
        <v>6</v>
      </c>
      <c r="AC64" s="95">
        <f t="shared" si="1"/>
        <v>5</v>
      </c>
      <c r="AH64" s="1"/>
    </row>
    <row r="65" spans="1:34" ht="15.75" customHeight="1">
      <c r="A65" s="43"/>
      <c r="B65" s="43"/>
      <c r="C65" s="43"/>
      <c r="D65" s="43"/>
      <c r="E65" s="43"/>
      <c r="F65" s="43"/>
      <c r="G65" s="43"/>
      <c r="H65" s="43"/>
      <c r="I65" s="43"/>
      <c r="N65" s="1">
        <v>1320</v>
      </c>
      <c r="P65" s="26">
        <v>1</v>
      </c>
      <c r="Q65" s="27">
        <v>0.91666666666666663</v>
      </c>
      <c r="R65" s="41">
        <v>2</v>
      </c>
      <c r="S65" s="41" t="s">
        <v>104</v>
      </c>
      <c r="T65" s="41">
        <v>2</v>
      </c>
      <c r="U65" s="41" t="s">
        <v>104</v>
      </c>
      <c r="V65" s="92">
        <f t="shared" si="0"/>
        <v>4</v>
      </c>
      <c r="W65" s="28">
        <v>2</v>
      </c>
      <c r="X65" s="42">
        <v>0.91666666666666663</v>
      </c>
      <c r="Y65" s="41">
        <v>3</v>
      </c>
      <c r="Z65" s="41" t="s">
        <v>6</v>
      </c>
      <c r="AA65" s="41">
        <v>3</v>
      </c>
      <c r="AB65" s="41" t="s">
        <v>6</v>
      </c>
      <c r="AC65" s="95">
        <f t="shared" si="1"/>
        <v>5</v>
      </c>
      <c r="AH65" s="1"/>
    </row>
    <row r="66" spans="1:34" ht="15.75" customHeight="1">
      <c r="A66" s="43"/>
      <c r="B66" s="43"/>
      <c r="C66" s="43"/>
      <c r="D66" s="43"/>
      <c r="E66" s="43"/>
      <c r="F66" s="43"/>
      <c r="G66" s="43"/>
      <c r="H66" s="43"/>
      <c r="I66" s="43"/>
      <c r="N66" s="1">
        <v>1350</v>
      </c>
      <c r="P66" s="26">
        <v>1</v>
      </c>
      <c r="Q66" s="27">
        <v>0.9375</v>
      </c>
      <c r="R66" s="41">
        <v>2</v>
      </c>
      <c r="S66" s="41" t="s">
        <v>104</v>
      </c>
      <c r="T66" s="41">
        <v>2</v>
      </c>
      <c r="U66" s="41" t="s">
        <v>104</v>
      </c>
      <c r="V66" s="92">
        <f t="shared" si="0"/>
        <v>2</v>
      </c>
      <c r="W66" s="28">
        <v>2</v>
      </c>
      <c r="X66" s="42">
        <v>0.9375</v>
      </c>
      <c r="Y66" s="41">
        <v>2</v>
      </c>
      <c r="Z66" s="41" t="s">
        <v>6</v>
      </c>
      <c r="AA66" s="41">
        <v>2</v>
      </c>
      <c r="AB66" s="41" t="s">
        <v>6</v>
      </c>
      <c r="AC66" s="95">
        <f t="shared" si="1"/>
        <v>2</v>
      </c>
      <c r="AH66" s="1"/>
    </row>
    <row r="67" spans="1:34" ht="15.75" customHeight="1">
      <c r="A67" s="43"/>
      <c r="B67" s="43"/>
      <c r="C67" s="43"/>
      <c r="D67" s="43"/>
      <c r="E67" s="43"/>
      <c r="F67" s="43"/>
      <c r="G67" s="43"/>
      <c r="H67" s="43"/>
      <c r="I67" s="43"/>
      <c r="N67" s="1">
        <v>1380</v>
      </c>
      <c r="P67" s="26">
        <v>1</v>
      </c>
      <c r="Q67" s="27">
        <v>0.95833333333333337</v>
      </c>
      <c r="R67" s="41">
        <v>0</v>
      </c>
      <c r="S67" s="41" t="s">
        <v>3</v>
      </c>
      <c r="T67" s="41">
        <v>0</v>
      </c>
      <c r="U67" s="41" t="s">
        <v>3</v>
      </c>
      <c r="V67" s="92">
        <f t="shared" si="0"/>
        <v>0</v>
      </c>
      <c r="W67" s="28">
        <v>2</v>
      </c>
      <c r="X67" s="42">
        <v>0.95833333333333337</v>
      </c>
      <c r="Y67" s="41">
        <v>0</v>
      </c>
      <c r="Z67" s="41" t="s">
        <v>3</v>
      </c>
      <c r="AA67" s="41">
        <v>0</v>
      </c>
      <c r="AB67" s="41" t="s">
        <v>3</v>
      </c>
      <c r="AC67" s="95">
        <f t="shared" si="1"/>
        <v>0</v>
      </c>
      <c r="AH67" s="1"/>
    </row>
    <row r="68" spans="1:34" ht="15.75" customHeight="1">
      <c r="A68" s="43"/>
      <c r="B68" s="43"/>
      <c r="C68" s="43"/>
      <c r="D68" s="43"/>
      <c r="E68" s="43"/>
      <c r="F68" s="43"/>
      <c r="G68" s="43"/>
      <c r="H68" s="43"/>
      <c r="I68" s="43"/>
      <c r="N68" s="1">
        <v>1410</v>
      </c>
      <c r="P68" s="26">
        <v>1</v>
      </c>
      <c r="Q68" s="27">
        <v>0.97916666666666663</v>
      </c>
      <c r="R68" s="41">
        <v>0</v>
      </c>
      <c r="S68" s="41" t="s">
        <v>3</v>
      </c>
      <c r="T68" s="41">
        <v>0</v>
      </c>
      <c r="U68" s="41" t="s">
        <v>3</v>
      </c>
      <c r="V68" s="92">
        <f t="shared" si="0"/>
        <v>0</v>
      </c>
      <c r="W68" s="28">
        <v>2</v>
      </c>
      <c r="X68" s="42">
        <v>0.97916666666666663</v>
      </c>
      <c r="Y68" s="41">
        <v>0</v>
      </c>
      <c r="Z68" s="41" t="s">
        <v>3</v>
      </c>
      <c r="AA68" s="41">
        <v>0</v>
      </c>
      <c r="AB68" s="41" t="s">
        <v>3</v>
      </c>
      <c r="AC68" s="95">
        <f t="shared" si="1"/>
        <v>0</v>
      </c>
      <c r="AH68" s="1"/>
    </row>
    <row r="69" spans="1:34" ht="15.75" customHeight="1">
      <c r="A69" s="43"/>
      <c r="B69" s="43"/>
      <c r="C69" s="43"/>
      <c r="D69" s="43"/>
      <c r="E69" s="43"/>
      <c r="F69" s="43"/>
      <c r="G69" s="43"/>
      <c r="H69" s="43"/>
      <c r="I69" s="43"/>
      <c r="N69" s="1">
        <v>0</v>
      </c>
      <c r="P69" s="26">
        <v>1</v>
      </c>
      <c r="Q69" s="27">
        <v>0</v>
      </c>
      <c r="R69" s="41">
        <v>0</v>
      </c>
      <c r="S69" s="41" t="s">
        <v>3</v>
      </c>
      <c r="T69" s="41">
        <v>0</v>
      </c>
      <c r="U69" s="41" t="s">
        <v>3</v>
      </c>
      <c r="V69" s="92">
        <f t="shared" si="0"/>
        <v>0</v>
      </c>
      <c r="W69" s="28">
        <v>2</v>
      </c>
      <c r="X69" s="42">
        <v>0</v>
      </c>
      <c r="Y69" s="41">
        <v>0</v>
      </c>
      <c r="Z69" s="41" t="s">
        <v>3</v>
      </c>
      <c r="AA69" s="41">
        <v>0</v>
      </c>
      <c r="AB69" s="41" t="s">
        <v>3</v>
      </c>
      <c r="AC69" s="95">
        <f t="shared" si="1"/>
        <v>0</v>
      </c>
      <c r="AH69" s="1"/>
    </row>
    <row r="70" spans="1:34" ht="15.75" customHeight="1">
      <c r="D70" s="4"/>
      <c r="E70" s="4"/>
      <c r="F70" s="4"/>
      <c r="G70" s="4"/>
      <c r="H70" s="4"/>
      <c r="I70" s="4"/>
      <c r="N70" s="1">
        <v>30</v>
      </c>
      <c r="P70" s="26">
        <v>1</v>
      </c>
      <c r="Q70" s="27">
        <v>2.0833333333333332E-2</v>
      </c>
      <c r="R70" s="41">
        <v>0</v>
      </c>
      <c r="S70" s="41" t="s">
        <v>3</v>
      </c>
      <c r="T70" s="41">
        <v>0</v>
      </c>
      <c r="U70" s="41" t="s">
        <v>3</v>
      </c>
      <c r="V70" s="92">
        <f t="shared" si="0"/>
        <v>0</v>
      </c>
      <c r="W70" s="28">
        <v>2</v>
      </c>
      <c r="X70" s="42">
        <v>2.0833333333333332E-2</v>
      </c>
      <c r="Y70" s="41">
        <v>0</v>
      </c>
      <c r="Z70" s="41" t="s">
        <v>3</v>
      </c>
      <c r="AA70" s="41">
        <v>0</v>
      </c>
      <c r="AB70" s="41" t="s">
        <v>3</v>
      </c>
      <c r="AC70" s="95">
        <f t="shared" si="1"/>
        <v>0</v>
      </c>
      <c r="AH70" s="1"/>
    </row>
    <row r="71" spans="1:34" ht="15.75" customHeight="1">
      <c r="D71" s="4"/>
      <c r="E71" s="4"/>
      <c r="F71" s="4"/>
      <c r="G71" s="4"/>
      <c r="H71" s="4"/>
      <c r="I71" s="4"/>
      <c r="N71" s="1">
        <v>60</v>
      </c>
      <c r="P71" s="26">
        <v>1</v>
      </c>
      <c r="Q71" s="27">
        <v>4.1666666666666699E-2</v>
      </c>
      <c r="R71" s="41">
        <v>0</v>
      </c>
      <c r="S71" s="41" t="s">
        <v>3</v>
      </c>
      <c r="T71" s="41">
        <v>0</v>
      </c>
      <c r="U71" s="41" t="s">
        <v>3</v>
      </c>
      <c r="V71" s="92">
        <f t="shared" si="0"/>
        <v>0</v>
      </c>
      <c r="W71" s="28">
        <v>2</v>
      </c>
      <c r="X71" s="42">
        <v>4.1666666666666699E-2</v>
      </c>
      <c r="Y71" s="41">
        <v>0</v>
      </c>
      <c r="Z71" s="41" t="s">
        <v>3</v>
      </c>
      <c r="AA71" s="41">
        <v>0</v>
      </c>
      <c r="AB71" s="41" t="s">
        <v>3</v>
      </c>
      <c r="AC71" s="95">
        <f t="shared" si="1"/>
        <v>0</v>
      </c>
      <c r="AH71" s="1"/>
    </row>
    <row r="72" spans="1:34" ht="15.75" customHeight="1">
      <c r="N72" s="1">
        <v>90</v>
      </c>
      <c r="P72" s="26">
        <v>1</v>
      </c>
      <c r="Q72" s="27">
        <v>6.25E-2</v>
      </c>
      <c r="R72" s="41">
        <v>0</v>
      </c>
      <c r="S72" s="41" t="s">
        <v>3</v>
      </c>
      <c r="T72" s="41">
        <v>0</v>
      </c>
      <c r="U72" s="41" t="s">
        <v>3</v>
      </c>
      <c r="V72" s="92">
        <f t="shared" si="0"/>
        <v>0</v>
      </c>
      <c r="W72" s="28">
        <v>2</v>
      </c>
      <c r="X72" s="42">
        <v>6.25E-2</v>
      </c>
      <c r="Y72" s="41">
        <v>0</v>
      </c>
      <c r="Z72" s="41" t="s">
        <v>3</v>
      </c>
      <c r="AA72" s="41">
        <v>0</v>
      </c>
      <c r="AB72" s="41" t="s">
        <v>3</v>
      </c>
      <c r="AC72" s="95">
        <f t="shared" si="1"/>
        <v>0</v>
      </c>
      <c r="AH72" s="1"/>
    </row>
    <row r="73" spans="1:34" ht="15.75" customHeight="1">
      <c r="N73" s="1">
        <v>120</v>
      </c>
      <c r="P73" s="26">
        <v>1</v>
      </c>
      <c r="Q73" s="27">
        <v>8.3333333333333301E-2</v>
      </c>
      <c r="R73" s="41">
        <v>0</v>
      </c>
      <c r="S73" s="41" t="s">
        <v>3</v>
      </c>
      <c r="T73" s="41">
        <v>0</v>
      </c>
      <c r="U73" s="41" t="s">
        <v>3</v>
      </c>
      <c r="V73" s="92">
        <f t="shared" si="0"/>
        <v>0</v>
      </c>
      <c r="W73" s="28">
        <v>2</v>
      </c>
      <c r="X73" s="27">
        <v>8.3333333333333301E-2</v>
      </c>
      <c r="Y73" s="41">
        <v>0</v>
      </c>
      <c r="Z73" s="41" t="s">
        <v>3</v>
      </c>
      <c r="AA73" s="41">
        <v>0</v>
      </c>
      <c r="AB73" s="41" t="s">
        <v>3</v>
      </c>
      <c r="AC73" s="95">
        <f t="shared" si="1"/>
        <v>0</v>
      </c>
      <c r="AH73" s="1"/>
    </row>
    <row r="74" spans="1:34" ht="15.75" customHeight="1">
      <c r="N74" s="1">
        <v>150</v>
      </c>
      <c r="P74" s="26">
        <v>1</v>
      </c>
      <c r="Q74" s="27">
        <v>0.104166666666667</v>
      </c>
      <c r="R74" s="41">
        <v>0</v>
      </c>
      <c r="S74" s="41" t="s">
        <v>3</v>
      </c>
      <c r="T74" s="41">
        <v>0</v>
      </c>
      <c r="U74" s="41" t="s">
        <v>3</v>
      </c>
      <c r="V74" s="92"/>
      <c r="W74" s="28">
        <v>2</v>
      </c>
      <c r="X74" s="27">
        <v>0.104166666666667</v>
      </c>
      <c r="Y74" s="41">
        <v>0</v>
      </c>
      <c r="Z74" s="41" t="s">
        <v>3</v>
      </c>
      <c r="AA74" s="41">
        <v>0</v>
      </c>
      <c r="AB74" s="41" t="s">
        <v>3</v>
      </c>
      <c r="AC74" s="95"/>
      <c r="AH74" s="1"/>
    </row>
    <row r="75" spans="1:34" ht="15.75" customHeight="1">
      <c r="P75" s="109" t="s">
        <v>2</v>
      </c>
      <c r="Q75" s="110"/>
      <c r="R75" s="22">
        <f>SUM(R27:R74)</f>
        <v>90</v>
      </c>
      <c r="S75" s="22"/>
      <c r="T75" s="22">
        <f>SUM(T27:T74)</f>
        <v>90</v>
      </c>
      <c r="U75" s="22"/>
      <c r="V75" s="92"/>
      <c r="W75" s="109" t="s">
        <v>2</v>
      </c>
      <c r="X75" s="110"/>
      <c r="Y75" s="22">
        <f>SUM(Y27:Y74)</f>
        <v>98</v>
      </c>
      <c r="Z75" s="22"/>
      <c r="AA75" s="22">
        <f>SUM(AA27:AA74)</f>
        <v>98</v>
      </c>
      <c r="AB75" s="22"/>
      <c r="AC75" s="95"/>
      <c r="AH75" s="1"/>
    </row>
    <row r="76" spans="1:34" ht="15.75" customHeight="1">
      <c r="P76" s="34"/>
      <c r="Q76" s="37"/>
      <c r="R76" s="34"/>
      <c r="S76" s="33"/>
      <c r="T76" s="34"/>
      <c r="U76" s="33"/>
      <c r="V76" s="93"/>
      <c r="W76" s="36"/>
      <c r="X76" s="35"/>
      <c r="Y76" s="34"/>
      <c r="Z76" s="33"/>
      <c r="AA76" s="34"/>
      <c r="AB76" s="33"/>
      <c r="AC76" s="95"/>
      <c r="AH76" s="1"/>
    </row>
    <row r="77" spans="1:34" ht="15.75" customHeight="1">
      <c r="D77" s="97" t="s">
        <v>42</v>
      </c>
      <c r="E77" s="97"/>
      <c r="F77" s="97"/>
      <c r="G77" s="97"/>
      <c r="H77" s="97"/>
      <c r="I77" s="97"/>
      <c r="P77" s="34"/>
      <c r="Q77" s="37"/>
      <c r="R77" s="34"/>
      <c r="S77" s="33"/>
      <c r="T77" s="34"/>
      <c r="U77" s="33"/>
      <c r="V77" s="93"/>
      <c r="W77" s="36"/>
      <c r="X77" s="35"/>
      <c r="Y77" s="34"/>
      <c r="Z77" s="33"/>
      <c r="AA77" s="34"/>
      <c r="AB77" s="33"/>
      <c r="AC77" s="95"/>
      <c r="AH77" s="1"/>
    </row>
    <row r="78" spans="1:34" ht="15.75" customHeight="1">
      <c r="P78" s="34"/>
      <c r="Q78" s="37"/>
      <c r="R78" s="34"/>
      <c r="S78" s="33"/>
      <c r="T78" s="34"/>
      <c r="U78" s="33"/>
      <c r="V78" s="93"/>
      <c r="W78" s="36"/>
      <c r="X78" s="35"/>
      <c r="Y78" s="34"/>
      <c r="Z78" s="33"/>
      <c r="AA78" s="34"/>
      <c r="AB78" s="33"/>
      <c r="AC78" s="95"/>
      <c r="AH78" s="1"/>
    </row>
    <row r="79" spans="1:34" ht="15.75" customHeight="1">
      <c r="B79" s="130" t="s">
        <v>41</v>
      </c>
      <c r="C79" s="131" t="s">
        <v>40</v>
      </c>
      <c r="D79" s="127" t="s">
        <v>39</v>
      </c>
      <c r="E79" s="127" t="s">
        <v>38</v>
      </c>
      <c r="F79" s="127" t="s">
        <v>37</v>
      </c>
      <c r="G79" s="127" t="s">
        <v>36</v>
      </c>
      <c r="H79" s="127" t="s">
        <v>35</v>
      </c>
      <c r="I79" s="130" t="s">
        <v>34</v>
      </c>
      <c r="J79" s="130" t="s">
        <v>33</v>
      </c>
      <c r="P79" s="134" t="s">
        <v>32</v>
      </c>
      <c r="Q79" s="134" t="s">
        <v>31</v>
      </c>
      <c r="R79" s="116" t="s">
        <v>30</v>
      </c>
      <c r="S79" s="137"/>
      <c r="T79" s="116" t="s">
        <v>103</v>
      </c>
      <c r="U79" s="137"/>
      <c r="V79" s="93"/>
      <c r="W79" s="134" t="s">
        <v>32</v>
      </c>
      <c r="X79" s="134" t="s">
        <v>31</v>
      </c>
      <c r="Y79" s="116" t="s">
        <v>30</v>
      </c>
      <c r="Z79" s="137"/>
      <c r="AA79" s="116" t="s">
        <v>103</v>
      </c>
      <c r="AB79" s="137"/>
      <c r="AC79" s="95"/>
      <c r="AH79" s="1"/>
    </row>
    <row r="80" spans="1:34" ht="15.75" customHeight="1">
      <c r="B80" s="130"/>
      <c r="C80" s="132"/>
      <c r="D80" s="127"/>
      <c r="E80" s="127"/>
      <c r="F80" s="127"/>
      <c r="G80" s="127"/>
      <c r="H80" s="127"/>
      <c r="I80" s="130"/>
      <c r="J80" s="130"/>
      <c r="P80" s="135"/>
      <c r="Q80" s="135"/>
      <c r="R80" s="113" t="s">
        <v>2</v>
      </c>
      <c r="S80" s="113" t="s">
        <v>29</v>
      </c>
      <c r="T80" s="113" t="s">
        <v>102</v>
      </c>
      <c r="U80" s="113" t="s">
        <v>29</v>
      </c>
      <c r="V80" s="93"/>
      <c r="W80" s="135"/>
      <c r="X80" s="135"/>
      <c r="Y80" s="113" t="s">
        <v>2</v>
      </c>
      <c r="Z80" s="113" t="s">
        <v>29</v>
      </c>
      <c r="AA80" s="113" t="s">
        <v>2</v>
      </c>
      <c r="AB80" s="113" t="s">
        <v>29</v>
      </c>
      <c r="AC80" s="95"/>
      <c r="AH80" s="1"/>
    </row>
    <row r="81" spans="2:34" ht="15.75" customHeight="1">
      <c r="B81" s="130"/>
      <c r="C81" s="132"/>
      <c r="D81" s="127"/>
      <c r="E81" s="127"/>
      <c r="F81" s="127"/>
      <c r="G81" s="127"/>
      <c r="H81" s="127"/>
      <c r="I81" s="130"/>
      <c r="J81" s="130"/>
      <c r="P81" s="135"/>
      <c r="Q81" s="135"/>
      <c r="R81" s="114"/>
      <c r="S81" s="114"/>
      <c r="T81" s="114"/>
      <c r="U81" s="114"/>
      <c r="V81" s="93"/>
      <c r="W81" s="135"/>
      <c r="X81" s="135"/>
      <c r="Y81" s="114"/>
      <c r="Z81" s="114"/>
      <c r="AA81" s="114"/>
      <c r="AB81" s="114"/>
      <c r="AC81" s="95"/>
    </row>
    <row r="82" spans="2:34" ht="15.75" customHeight="1">
      <c r="B82" s="130"/>
      <c r="C82" s="132"/>
      <c r="D82" s="127"/>
      <c r="E82" s="127"/>
      <c r="F82" s="127"/>
      <c r="G82" s="127"/>
      <c r="H82" s="127"/>
      <c r="I82" s="130"/>
      <c r="J82" s="130"/>
      <c r="P82" s="135"/>
      <c r="Q82" s="135"/>
      <c r="R82" s="114"/>
      <c r="S82" s="114"/>
      <c r="T82" s="114"/>
      <c r="U82" s="114"/>
      <c r="V82" s="93"/>
      <c r="W82" s="135"/>
      <c r="X82" s="135"/>
      <c r="Y82" s="114"/>
      <c r="Z82" s="114"/>
      <c r="AA82" s="114"/>
      <c r="AB82" s="114"/>
      <c r="AC82" s="95"/>
    </row>
    <row r="83" spans="2:34" ht="15.75" customHeight="1">
      <c r="B83" s="130"/>
      <c r="C83" s="132"/>
      <c r="D83" s="127"/>
      <c r="E83" s="127"/>
      <c r="F83" s="127"/>
      <c r="G83" s="127"/>
      <c r="H83" s="127"/>
      <c r="I83" s="130"/>
      <c r="J83" s="130"/>
      <c r="P83" s="135"/>
      <c r="Q83" s="135"/>
      <c r="R83" s="114"/>
      <c r="S83" s="114"/>
      <c r="T83" s="114"/>
      <c r="U83" s="114"/>
      <c r="V83" s="93"/>
      <c r="W83" s="135"/>
      <c r="X83" s="135"/>
      <c r="Y83" s="114"/>
      <c r="Z83" s="114"/>
      <c r="AA83" s="114"/>
      <c r="AB83" s="114"/>
      <c r="AC83" s="95"/>
    </row>
    <row r="84" spans="2:34" ht="15.75" customHeight="1">
      <c r="B84" s="130"/>
      <c r="C84" s="132"/>
      <c r="D84" s="127"/>
      <c r="E84" s="127"/>
      <c r="F84" s="127"/>
      <c r="G84" s="127"/>
      <c r="H84" s="127"/>
      <c r="I84" s="130"/>
      <c r="J84" s="130"/>
      <c r="P84" s="136"/>
      <c r="Q84" s="136"/>
      <c r="R84" s="115"/>
      <c r="S84" s="115"/>
      <c r="T84" s="115"/>
      <c r="U84" s="115"/>
      <c r="V84" s="93"/>
      <c r="W84" s="136"/>
      <c r="X84" s="136"/>
      <c r="Y84" s="115"/>
      <c r="Z84" s="115"/>
      <c r="AA84" s="115"/>
      <c r="AB84" s="115"/>
      <c r="AC84" s="95"/>
    </row>
    <row r="85" spans="2:34" ht="15.75" customHeight="1">
      <c r="B85" s="130"/>
      <c r="C85" s="132"/>
      <c r="D85" s="127"/>
      <c r="E85" s="127"/>
      <c r="F85" s="127"/>
      <c r="G85" s="127"/>
      <c r="H85" s="127"/>
      <c r="I85" s="130"/>
      <c r="J85" s="130"/>
      <c r="P85" s="26">
        <v>3</v>
      </c>
      <c r="Q85" s="27">
        <v>0.125</v>
      </c>
      <c r="R85" s="26">
        <v>0</v>
      </c>
      <c r="S85" s="26" t="s">
        <v>3</v>
      </c>
      <c r="T85" s="26">
        <v>0</v>
      </c>
      <c r="U85" s="26" t="s">
        <v>3</v>
      </c>
      <c r="V85" s="92">
        <f t="shared" ref="V85:V131" si="2">R85+R86</f>
        <v>0</v>
      </c>
      <c r="W85" s="28">
        <v>4</v>
      </c>
      <c r="X85" s="27">
        <v>0.125</v>
      </c>
      <c r="Y85" s="26">
        <v>0</v>
      </c>
      <c r="Z85" s="26" t="s">
        <v>3</v>
      </c>
      <c r="AA85" s="26">
        <v>0</v>
      </c>
      <c r="AB85" s="26" t="s">
        <v>3</v>
      </c>
      <c r="AC85" s="95">
        <f t="shared" ref="AC85:AC131" si="3">Y85+Y86</f>
        <v>0</v>
      </c>
    </row>
    <row r="86" spans="2:34" ht="15.75" customHeight="1">
      <c r="B86" s="130"/>
      <c r="C86" s="133"/>
      <c r="D86" s="127"/>
      <c r="E86" s="127"/>
      <c r="F86" s="127"/>
      <c r="G86" s="127"/>
      <c r="H86" s="127"/>
      <c r="I86" s="130"/>
      <c r="J86" s="130"/>
      <c r="L86" s="1" t="s">
        <v>28</v>
      </c>
      <c r="M86" s="32" t="s">
        <v>27</v>
      </c>
      <c r="N86" s="32" t="s">
        <v>26</v>
      </c>
      <c r="O86" s="8"/>
      <c r="P86" s="26">
        <v>3</v>
      </c>
      <c r="Q86" s="27">
        <v>0.14583333333333301</v>
      </c>
      <c r="R86" s="26">
        <v>0</v>
      </c>
      <c r="S86" s="26" t="s">
        <v>3</v>
      </c>
      <c r="T86" s="26">
        <v>0</v>
      </c>
      <c r="U86" s="26" t="s">
        <v>3</v>
      </c>
      <c r="V86" s="92">
        <f t="shared" si="2"/>
        <v>0</v>
      </c>
      <c r="W86" s="28">
        <v>4</v>
      </c>
      <c r="X86" s="27">
        <v>0.14583333333333301</v>
      </c>
      <c r="Y86" s="26">
        <v>0</v>
      </c>
      <c r="Z86" s="26" t="s">
        <v>3</v>
      </c>
      <c r="AA86" s="26">
        <v>0</v>
      </c>
      <c r="AB86" s="26" t="s">
        <v>3</v>
      </c>
      <c r="AC86" s="95">
        <f t="shared" si="3"/>
        <v>0</v>
      </c>
      <c r="AH86" s="15"/>
    </row>
    <row r="87" spans="2:34" ht="15.75" customHeight="1">
      <c r="B87" s="9">
        <v>1</v>
      </c>
      <c r="C87" s="13" t="s">
        <v>101</v>
      </c>
      <c r="D87" s="1" t="s">
        <v>89</v>
      </c>
      <c r="E87" s="12">
        <v>55.715062066721799</v>
      </c>
      <c r="F87" s="12">
        <v>37.818222892077799</v>
      </c>
      <c r="G87" s="9">
        <f t="shared" ref="G87:G118" si="4">IF(M87&gt;0,0,IF(N87&gt;0,1,""))</f>
        <v>0</v>
      </c>
      <c r="H87" s="11">
        <v>0</v>
      </c>
      <c r="I87" s="10"/>
      <c r="J87" s="9">
        <f t="shared" ref="J87:J118" si="5">IF(AND(M87&gt;0,M87&lt;999),M87,IF(AND(N87&gt;0,N87&lt;999),N87," "))</f>
        <v>1</v>
      </c>
      <c r="L87" s="7">
        <v>1</v>
      </c>
      <c r="M87" s="14">
        <v>1</v>
      </c>
      <c r="N87" s="7">
        <v>0</v>
      </c>
      <c r="O87" s="8"/>
      <c r="P87" s="26">
        <v>3</v>
      </c>
      <c r="Q87" s="27">
        <v>0.16666666666666699</v>
      </c>
      <c r="R87" s="26">
        <v>0</v>
      </c>
      <c r="S87" s="26" t="s">
        <v>3</v>
      </c>
      <c r="T87" s="26">
        <v>0</v>
      </c>
      <c r="U87" s="26" t="s">
        <v>3</v>
      </c>
      <c r="V87" s="92">
        <f t="shared" si="2"/>
        <v>0</v>
      </c>
      <c r="W87" s="28">
        <v>4</v>
      </c>
      <c r="X87" s="27">
        <v>0.16666666666666699</v>
      </c>
      <c r="Y87" s="26">
        <v>0</v>
      </c>
      <c r="Z87" s="26" t="s">
        <v>3</v>
      </c>
      <c r="AA87" s="26">
        <v>0</v>
      </c>
      <c r="AB87" s="26" t="s">
        <v>3</v>
      </c>
      <c r="AC87" s="95">
        <f t="shared" si="3"/>
        <v>0</v>
      </c>
      <c r="AH87" s="15"/>
    </row>
    <row r="88" spans="2:34" ht="15.75" customHeight="1">
      <c r="B88" s="9">
        <f t="shared" ref="B88:B119" si="6">IF(C88=" ","",IF(C88=$L$9,B87,B87+1))</f>
        <v>2</v>
      </c>
      <c r="C88" s="13" t="s">
        <v>92</v>
      </c>
      <c r="D88" s="1" t="s">
        <v>91</v>
      </c>
      <c r="E88" s="12">
        <v>55.710047648965798</v>
      </c>
      <c r="F88" s="12">
        <v>37.818735757735297</v>
      </c>
      <c r="G88" s="9">
        <f t="shared" si="4"/>
        <v>0</v>
      </c>
      <c r="H88" s="11">
        <v>0.53700000000000003</v>
      </c>
      <c r="I88" s="10">
        <f t="shared" ref="I88:I119" si="7">IFERROR(IF(IF(ISERROR(H88-H87),"",H88-H87)&lt;0,"",H88-H87)," ")</f>
        <v>0.53700000000000003</v>
      </c>
      <c r="J88" s="9">
        <f t="shared" si="5"/>
        <v>2</v>
      </c>
      <c r="L88" s="7">
        <v>2</v>
      </c>
      <c r="M88" s="14">
        <v>2</v>
      </c>
      <c r="N88" s="14">
        <v>0</v>
      </c>
      <c r="O88" s="8"/>
      <c r="P88" s="26">
        <v>3</v>
      </c>
      <c r="Q88" s="27">
        <v>0.1875</v>
      </c>
      <c r="R88" s="26">
        <v>0</v>
      </c>
      <c r="S88" s="26" t="s">
        <v>3</v>
      </c>
      <c r="T88" s="26">
        <v>0</v>
      </c>
      <c r="U88" s="26" t="s">
        <v>3</v>
      </c>
      <c r="V88" s="92">
        <f t="shared" si="2"/>
        <v>0</v>
      </c>
      <c r="W88" s="28">
        <v>4</v>
      </c>
      <c r="X88" s="27">
        <v>0.1875</v>
      </c>
      <c r="Y88" s="26">
        <v>0</v>
      </c>
      <c r="Z88" s="26" t="s">
        <v>3</v>
      </c>
      <c r="AA88" s="26">
        <v>0</v>
      </c>
      <c r="AB88" s="26" t="s">
        <v>3</v>
      </c>
      <c r="AC88" s="95">
        <f t="shared" si="3"/>
        <v>0</v>
      </c>
      <c r="AH88" s="31"/>
    </row>
    <row r="89" spans="2:34" ht="15.75" customHeight="1">
      <c r="B89" s="9">
        <f t="shared" si="6"/>
        <v>3</v>
      </c>
      <c r="C89" s="13" t="s">
        <v>93</v>
      </c>
      <c r="D89" s="1" t="s">
        <v>100</v>
      </c>
      <c r="E89" s="12">
        <v>55.707920821802503</v>
      </c>
      <c r="F89" s="12">
        <v>37.818074734848402</v>
      </c>
      <c r="G89" s="9">
        <f t="shared" si="4"/>
        <v>0</v>
      </c>
      <c r="H89" s="11">
        <v>0.81100000000000005</v>
      </c>
      <c r="I89" s="10">
        <f t="shared" si="7"/>
        <v>0.27400000000000002</v>
      </c>
      <c r="J89" s="9">
        <f t="shared" si="5"/>
        <v>3</v>
      </c>
      <c r="L89" s="7">
        <v>3</v>
      </c>
      <c r="M89" s="14">
        <v>3</v>
      </c>
      <c r="N89" s="14">
        <v>0</v>
      </c>
      <c r="O89" s="8"/>
      <c r="P89" s="30">
        <v>3</v>
      </c>
      <c r="Q89" s="29">
        <v>0.20833333333333334</v>
      </c>
      <c r="R89" s="26">
        <v>0</v>
      </c>
      <c r="S89" s="26" t="s">
        <v>3</v>
      </c>
      <c r="T89" s="26">
        <v>0</v>
      </c>
      <c r="U89" s="26" t="s">
        <v>3</v>
      </c>
      <c r="V89" s="93">
        <f t="shared" si="2"/>
        <v>0</v>
      </c>
      <c r="W89" s="28">
        <v>4</v>
      </c>
      <c r="X89" s="27">
        <v>0.20833333333333334</v>
      </c>
      <c r="Y89" s="26">
        <v>0</v>
      </c>
      <c r="Z89" s="26" t="s">
        <v>3</v>
      </c>
      <c r="AA89" s="26">
        <v>0</v>
      </c>
      <c r="AB89" s="26" t="s">
        <v>3</v>
      </c>
      <c r="AC89" s="95">
        <f t="shared" si="3"/>
        <v>0</v>
      </c>
      <c r="AH89" s="31"/>
    </row>
    <row r="90" spans="2:34" ht="15.75" customHeight="1">
      <c r="B90" s="9">
        <f t="shared" si="6"/>
        <v>4</v>
      </c>
      <c r="C90" s="13" t="s">
        <v>99</v>
      </c>
      <c r="D90" s="1" t="s">
        <v>96</v>
      </c>
      <c r="E90" s="12">
        <v>55.702992999999999</v>
      </c>
      <c r="F90" s="12">
        <v>37.823318</v>
      </c>
      <c r="G90" s="9">
        <f t="shared" si="4"/>
        <v>0</v>
      </c>
      <c r="H90" s="11">
        <v>1.4910000000000001</v>
      </c>
      <c r="I90" s="10">
        <f t="shared" si="7"/>
        <v>0.68</v>
      </c>
      <c r="J90" s="9">
        <f t="shared" si="5"/>
        <v>4</v>
      </c>
      <c r="L90" s="7">
        <v>4</v>
      </c>
      <c r="M90" s="14">
        <v>4</v>
      </c>
      <c r="N90" s="14">
        <v>0</v>
      </c>
      <c r="O90" s="8"/>
      <c r="P90" s="30">
        <v>3</v>
      </c>
      <c r="Q90" s="29">
        <v>0.22916666666666666</v>
      </c>
      <c r="R90" s="26">
        <v>0</v>
      </c>
      <c r="S90" s="26" t="s">
        <v>3</v>
      </c>
      <c r="T90" s="26">
        <v>0</v>
      </c>
      <c r="U90" s="26" t="s">
        <v>3</v>
      </c>
      <c r="V90" s="93">
        <f t="shared" si="2"/>
        <v>0</v>
      </c>
      <c r="W90" s="28">
        <v>4</v>
      </c>
      <c r="X90" s="27">
        <v>0.22916666666666666</v>
      </c>
      <c r="Y90" s="26">
        <v>0</v>
      </c>
      <c r="Z90" s="26" t="s">
        <v>3</v>
      </c>
      <c r="AA90" s="26">
        <v>0</v>
      </c>
      <c r="AB90" s="26" t="s">
        <v>3</v>
      </c>
      <c r="AC90" s="95">
        <f t="shared" si="3"/>
        <v>0</v>
      </c>
      <c r="AH90" s="31"/>
    </row>
    <row r="91" spans="2:34" ht="15.75" customHeight="1">
      <c r="B91" s="9">
        <f t="shared" si="6"/>
        <v>5</v>
      </c>
      <c r="C91" s="13" t="s">
        <v>97</v>
      </c>
      <c r="D91" s="1" t="s">
        <v>96</v>
      </c>
      <c r="E91" s="12">
        <v>55.701135000000001</v>
      </c>
      <c r="F91" s="12">
        <v>37.81955</v>
      </c>
      <c r="G91" s="9">
        <f t="shared" si="4"/>
        <v>0</v>
      </c>
      <c r="H91" s="11">
        <v>1.9910000000000001</v>
      </c>
      <c r="I91" s="10">
        <f t="shared" si="7"/>
        <v>0.5</v>
      </c>
      <c r="J91" s="9">
        <f t="shared" si="5"/>
        <v>5</v>
      </c>
      <c r="L91" s="7">
        <v>5</v>
      </c>
      <c r="M91" s="14">
        <v>5</v>
      </c>
      <c r="N91" s="14">
        <v>0</v>
      </c>
      <c r="O91" s="8"/>
      <c r="P91" s="30">
        <v>3</v>
      </c>
      <c r="Q91" s="29">
        <v>0.25</v>
      </c>
      <c r="R91" s="26">
        <v>0</v>
      </c>
      <c r="S91" s="26" t="s">
        <v>3</v>
      </c>
      <c r="T91" s="26">
        <v>0</v>
      </c>
      <c r="U91" s="26" t="s">
        <v>3</v>
      </c>
      <c r="V91" s="93">
        <f t="shared" si="2"/>
        <v>1</v>
      </c>
      <c r="W91" s="28">
        <v>4</v>
      </c>
      <c r="X91" s="27">
        <v>0.25</v>
      </c>
      <c r="Y91" s="26">
        <v>0</v>
      </c>
      <c r="Z91" s="26" t="s">
        <v>3</v>
      </c>
      <c r="AA91" s="26">
        <v>0</v>
      </c>
      <c r="AB91" s="26" t="s">
        <v>3</v>
      </c>
      <c r="AC91" s="95">
        <f t="shared" si="3"/>
        <v>1</v>
      </c>
      <c r="AH91" s="31"/>
    </row>
    <row r="92" spans="2:34" ht="15.75" customHeight="1">
      <c r="B92" s="9">
        <f t="shared" si="6"/>
        <v>6</v>
      </c>
      <c r="C92" s="13" t="s">
        <v>98</v>
      </c>
      <c r="D92" s="1" t="s">
        <v>96</v>
      </c>
      <c r="E92" s="12">
        <v>55.697612999999997</v>
      </c>
      <c r="F92" s="12">
        <v>37.813037000000001</v>
      </c>
      <c r="G92" s="9">
        <f t="shared" si="4"/>
        <v>0</v>
      </c>
      <c r="H92" s="11">
        <v>2.5540000000000003</v>
      </c>
      <c r="I92" s="10">
        <f t="shared" si="7"/>
        <v>0.56300000000000017</v>
      </c>
      <c r="J92" s="9">
        <f t="shared" si="5"/>
        <v>6</v>
      </c>
      <c r="L92" s="7">
        <v>6</v>
      </c>
      <c r="M92" s="14">
        <v>6</v>
      </c>
      <c r="N92" s="14">
        <v>0</v>
      </c>
      <c r="O92" s="8"/>
      <c r="P92" s="30">
        <v>3</v>
      </c>
      <c r="Q92" s="29">
        <v>0.27083333333333331</v>
      </c>
      <c r="R92" s="26">
        <v>1</v>
      </c>
      <c r="S92" s="26" t="s">
        <v>17</v>
      </c>
      <c r="T92" s="26">
        <v>1</v>
      </c>
      <c r="U92" s="26" t="s">
        <v>17</v>
      </c>
      <c r="V92" s="93">
        <f t="shared" si="2"/>
        <v>5</v>
      </c>
      <c r="W92" s="28">
        <v>4</v>
      </c>
      <c r="X92" s="27">
        <v>0.27083333333333331</v>
      </c>
      <c r="Y92" s="26">
        <v>1</v>
      </c>
      <c r="Z92" s="26" t="s">
        <v>17</v>
      </c>
      <c r="AA92" s="26">
        <v>1</v>
      </c>
      <c r="AB92" s="26" t="s">
        <v>17</v>
      </c>
      <c r="AC92" s="95">
        <f t="shared" si="3"/>
        <v>4</v>
      </c>
      <c r="AH92" s="31"/>
    </row>
    <row r="93" spans="2:34" ht="15.75" customHeight="1">
      <c r="B93" s="9">
        <f t="shared" si="6"/>
        <v>6</v>
      </c>
      <c r="C93" s="13" t="s">
        <v>8</v>
      </c>
      <c r="D93" s="1" t="s">
        <v>1</v>
      </c>
      <c r="E93" s="12" t="s">
        <v>1</v>
      </c>
      <c r="F93" s="12" t="s">
        <v>1</v>
      </c>
      <c r="G93" s="9">
        <f t="shared" si="4"/>
        <v>0</v>
      </c>
      <c r="H93" s="11">
        <v>3.0740000000000003</v>
      </c>
      <c r="I93" s="10">
        <f t="shared" si="7"/>
        <v>0.52</v>
      </c>
      <c r="J93" s="9" t="str">
        <f t="shared" si="5"/>
        <v xml:space="preserve"> </v>
      </c>
      <c r="L93" s="7">
        <v>7</v>
      </c>
      <c r="M93" s="14">
        <v>999</v>
      </c>
      <c r="N93" s="14">
        <v>0</v>
      </c>
      <c r="O93" s="8"/>
      <c r="P93" s="30">
        <v>3</v>
      </c>
      <c r="Q93" s="29">
        <v>0.29166666666666669</v>
      </c>
      <c r="R93" s="26">
        <v>4</v>
      </c>
      <c r="S93" s="26">
        <v>8</v>
      </c>
      <c r="T93" s="26">
        <v>4</v>
      </c>
      <c r="U93" s="26">
        <v>8</v>
      </c>
      <c r="V93" s="93">
        <f t="shared" si="2"/>
        <v>8</v>
      </c>
      <c r="W93" s="28">
        <v>4</v>
      </c>
      <c r="X93" s="27">
        <v>0.29166666666666669</v>
      </c>
      <c r="Y93" s="26">
        <v>3</v>
      </c>
      <c r="Z93" s="26" t="s">
        <v>6</v>
      </c>
      <c r="AA93" s="26">
        <v>3</v>
      </c>
      <c r="AB93" s="26" t="s">
        <v>6</v>
      </c>
      <c r="AC93" s="95">
        <f t="shared" si="3"/>
        <v>5</v>
      </c>
      <c r="AH93" s="31"/>
    </row>
    <row r="94" spans="2:34" ht="15.75" customHeight="1">
      <c r="B94" s="9">
        <f t="shared" si="6"/>
        <v>7</v>
      </c>
      <c r="C94" s="13" t="s">
        <v>98</v>
      </c>
      <c r="D94" s="1" t="s">
        <v>96</v>
      </c>
      <c r="E94" s="12">
        <v>55.696973079999999</v>
      </c>
      <c r="F94" s="12">
        <v>37.815120329999999</v>
      </c>
      <c r="G94" s="9">
        <f t="shared" si="4"/>
        <v>1</v>
      </c>
      <c r="H94" s="11">
        <v>0</v>
      </c>
      <c r="I94" s="10" t="str">
        <f t="shared" si="7"/>
        <v/>
      </c>
      <c r="J94" s="9">
        <f t="shared" si="5"/>
        <v>1</v>
      </c>
      <c r="L94" s="7">
        <v>8</v>
      </c>
      <c r="M94" s="14">
        <v>0</v>
      </c>
      <c r="N94" s="14">
        <v>1</v>
      </c>
      <c r="O94" s="8"/>
      <c r="P94" s="30">
        <v>3</v>
      </c>
      <c r="Q94" s="29">
        <v>0.3125</v>
      </c>
      <c r="R94" s="26">
        <v>4</v>
      </c>
      <c r="S94" s="26">
        <v>8</v>
      </c>
      <c r="T94" s="26">
        <v>4</v>
      </c>
      <c r="U94" s="26">
        <v>8</v>
      </c>
      <c r="V94" s="93">
        <f t="shared" si="2"/>
        <v>8</v>
      </c>
      <c r="W94" s="28">
        <v>4</v>
      </c>
      <c r="X94" s="27">
        <v>0.3125</v>
      </c>
      <c r="Y94" s="26">
        <v>2</v>
      </c>
      <c r="Z94" s="26" t="s">
        <v>6</v>
      </c>
      <c r="AA94" s="26">
        <v>2</v>
      </c>
      <c r="AB94" s="26" t="s">
        <v>6</v>
      </c>
      <c r="AC94" s="95">
        <f t="shared" si="3"/>
        <v>5</v>
      </c>
      <c r="AH94" s="31"/>
    </row>
    <row r="95" spans="2:34" ht="15.75" customHeight="1">
      <c r="B95" s="9">
        <f t="shared" si="6"/>
        <v>8</v>
      </c>
      <c r="C95" s="13" t="s">
        <v>97</v>
      </c>
      <c r="D95" s="1" t="s">
        <v>96</v>
      </c>
      <c r="E95" s="12">
        <v>55.700339</v>
      </c>
      <c r="F95" s="12">
        <v>37.820960999999997</v>
      </c>
      <c r="G95" s="9">
        <f t="shared" si="4"/>
        <v>1</v>
      </c>
      <c r="H95" s="11">
        <v>0.52200000000000002</v>
      </c>
      <c r="I95" s="10">
        <f t="shared" si="7"/>
        <v>0.52200000000000002</v>
      </c>
      <c r="J95" s="9">
        <f t="shared" si="5"/>
        <v>2</v>
      </c>
      <c r="L95" s="7">
        <v>9</v>
      </c>
      <c r="M95" s="14">
        <v>0</v>
      </c>
      <c r="N95" s="14">
        <v>2</v>
      </c>
      <c r="O95" s="8"/>
      <c r="P95" s="30">
        <v>3</v>
      </c>
      <c r="Q95" s="29">
        <v>0.33333333333333331</v>
      </c>
      <c r="R95" s="26">
        <v>4</v>
      </c>
      <c r="S95" s="26">
        <v>8</v>
      </c>
      <c r="T95" s="26">
        <v>4</v>
      </c>
      <c r="U95" s="26">
        <v>8</v>
      </c>
      <c r="V95" s="93">
        <f t="shared" si="2"/>
        <v>8</v>
      </c>
      <c r="W95" s="28">
        <v>4</v>
      </c>
      <c r="X95" s="27">
        <v>0.33333333333333331</v>
      </c>
      <c r="Y95" s="26">
        <v>3</v>
      </c>
      <c r="Z95" s="26" t="s">
        <v>6</v>
      </c>
      <c r="AA95" s="26">
        <v>3</v>
      </c>
      <c r="AB95" s="26" t="s">
        <v>6</v>
      </c>
      <c r="AC95" s="95">
        <f t="shared" si="3"/>
        <v>5</v>
      </c>
      <c r="AH95" s="31"/>
    </row>
    <row r="96" spans="2:34" ht="15.75" customHeight="1">
      <c r="B96" s="9">
        <f t="shared" si="6"/>
        <v>9</v>
      </c>
      <c r="C96" s="13" t="s">
        <v>95</v>
      </c>
      <c r="D96" s="1" t="s">
        <v>94</v>
      </c>
      <c r="E96" s="12">
        <v>55.702761476093002</v>
      </c>
      <c r="F96" s="12">
        <v>37.8233718277409</v>
      </c>
      <c r="G96" s="9">
        <f t="shared" si="4"/>
        <v>1</v>
      </c>
      <c r="H96" s="11">
        <v>0.94100000000000006</v>
      </c>
      <c r="I96" s="10">
        <f t="shared" si="7"/>
        <v>0.41900000000000004</v>
      </c>
      <c r="J96" s="9">
        <f t="shared" si="5"/>
        <v>3</v>
      </c>
      <c r="L96" s="7">
        <v>10</v>
      </c>
      <c r="M96" s="14">
        <v>0</v>
      </c>
      <c r="N96" s="14">
        <v>3</v>
      </c>
      <c r="O96" s="8"/>
      <c r="P96" s="30">
        <v>3</v>
      </c>
      <c r="Q96" s="29">
        <v>0.35416666666666669</v>
      </c>
      <c r="R96" s="26">
        <v>4</v>
      </c>
      <c r="S96" s="26">
        <v>8</v>
      </c>
      <c r="T96" s="26">
        <v>4</v>
      </c>
      <c r="U96" s="26">
        <v>8</v>
      </c>
      <c r="V96" s="93">
        <f t="shared" si="2"/>
        <v>8</v>
      </c>
      <c r="W96" s="28">
        <v>4</v>
      </c>
      <c r="X96" s="27">
        <v>0.35416666666666669</v>
      </c>
      <c r="Y96" s="26">
        <v>2</v>
      </c>
      <c r="Z96" s="26" t="s">
        <v>6</v>
      </c>
      <c r="AA96" s="26">
        <v>2</v>
      </c>
      <c r="AB96" s="26" t="s">
        <v>6</v>
      </c>
      <c r="AC96" s="95">
        <f t="shared" si="3"/>
        <v>5</v>
      </c>
      <c r="AH96" s="31"/>
    </row>
    <row r="97" spans="2:34" ht="15.75" customHeight="1">
      <c r="B97" s="9">
        <f t="shared" si="6"/>
        <v>10</v>
      </c>
      <c r="C97" s="13" t="s">
        <v>93</v>
      </c>
      <c r="D97" s="1" t="s">
        <v>91</v>
      </c>
      <c r="E97" s="12">
        <v>55.708198172796301</v>
      </c>
      <c r="F97" s="12">
        <v>37.8184625484989</v>
      </c>
      <c r="G97" s="9">
        <f t="shared" si="4"/>
        <v>1</v>
      </c>
      <c r="H97" s="11">
        <v>1.7450000000000001</v>
      </c>
      <c r="I97" s="10">
        <f t="shared" si="7"/>
        <v>0.80400000000000005</v>
      </c>
      <c r="J97" s="9">
        <f t="shared" si="5"/>
        <v>4</v>
      </c>
      <c r="L97" s="7">
        <v>11</v>
      </c>
      <c r="M97" s="14">
        <v>0</v>
      </c>
      <c r="N97" s="14">
        <v>4</v>
      </c>
      <c r="O97" s="8"/>
      <c r="P97" s="30">
        <v>3</v>
      </c>
      <c r="Q97" s="29">
        <v>0.375</v>
      </c>
      <c r="R97" s="26">
        <v>4</v>
      </c>
      <c r="S97" s="26">
        <v>8</v>
      </c>
      <c r="T97" s="26">
        <v>4</v>
      </c>
      <c r="U97" s="26">
        <v>8</v>
      </c>
      <c r="V97" s="93">
        <f t="shared" si="2"/>
        <v>8</v>
      </c>
      <c r="W97" s="28">
        <v>4</v>
      </c>
      <c r="X97" s="27">
        <v>0.375</v>
      </c>
      <c r="Y97" s="26">
        <v>3</v>
      </c>
      <c r="Z97" s="26" t="s">
        <v>6</v>
      </c>
      <c r="AA97" s="26">
        <v>3</v>
      </c>
      <c r="AB97" s="26" t="s">
        <v>6</v>
      </c>
      <c r="AC97" s="95">
        <f t="shared" si="3"/>
        <v>5</v>
      </c>
      <c r="AH97" s="31"/>
    </row>
    <row r="98" spans="2:34" ht="15.75" customHeight="1">
      <c r="B98" s="9">
        <f t="shared" si="6"/>
        <v>11</v>
      </c>
      <c r="C98" s="13" t="s">
        <v>92</v>
      </c>
      <c r="D98" s="1" t="s">
        <v>91</v>
      </c>
      <c r="E98" s="12">
        <v>55.710227636571801</v>
      </c>
      <c r="F98" s="12">
        <v>37.819074488712701</v>
      </c>
      <c r="G98" s="9">
        <f t="shared" si="4"/>
        <v>1</v>
      </c>
      <c r="H98" s="11">
        <v>1.9740000000000002</v>
      </c>
      <c r="I98" s="10">
        <f t="shared" si="7"/>
        <v>0.22900000000000009</v>
      </c>
      <c r="J98" s="9">
        <f t="shared" si="5"/>
        <v>5</v>
      </c>
      <c r="L98" s="7">
        <v>12</v>
      </c>
      <c r="M98" s="14">
        <v>0</v>
      </c>
      <c r="N98" s="14">
        <v>5</v>
      </c>
      <c r="O98" s="8"/>
      <c r="P98" s="30">
        <v>3</v>
      </c>
      <c r="Q98" s="29">
        <v>0.39583333333333331</v>
      </c>
      <c r="R98" s="26">
        <v>4</v>
      </c>
      <c r="S98" s="26">
        <v>8</v>
      </c>
      <c r="T98" s="26">
        <v>4</v>
      </c>
      <c r="U98" s="26">
        <v>8</v>
      </c>
      <c r="V98" s="93">
        <f t="shared" si="2"/>
        <v>6</v>
      </c>
      <c r="W98" s="28">
        <v>4</v>
      </c>
      <c r="X98" s="27">
        <v>0.39583333333333331</v>
      </c>
      <c r="Y98" s="26">
        <v>2</v>
      </c>
      <c r="Z98" s="26" t="s">
        <v>6</v>
      </c>
      <c r="AA98" s="26">
        <v>2</v>
      </c>
      <c r="AB98" s="26" t="s">
        <v>6</v>
      </c>
      <c r="AC98" s="95">
        <f t="shared" si="3"/>
        <v>5</v>
      </c>
      <c r="AH98" s="31"/>
    </row>
    <row r="99" spans="2:34" ht="15.75" customHeight="1">
      <c r="B99" s="9">
        <f t="shared" si="6"/>
        <v>12</v>
      </c>
      <c r="C99" s="13" t="s">
        <v>90</v>
      </c>
      <c r="D99" s="1" t="s">
        <v>89</v>
      </c>
      <c r="E99" s="12">
        <v>55.715457835299802</v>
      </c>
      <c r="F99" s="12">
        <v>37.818003356987703</v>
      </c>
      <c r="G99" s="9">
        <f t="shared" si="4"/>
        <v>1</v>
      </c>
      <c r="H99" s="11">
        <v>2.6980000000000004</v>
      </c>
      <c r="I99" s="10">
        <f t="shared" si="7"/>
        <v>0.7240000000000002</v>
      </c>
      <c r="J99" s="9">
        <f t="shared" si="5"/>
        <v>6</v>
      </c>
      <c r="L99" s="7">
        <v>13</v>
      </c>
      <c r="M99" s="14">
        <v>0</v>
      </c>
      <c r="N99" s="14">
        <v>6</v>
      </c>
      <c r="O99" s="8"/>
      <c r="P99" s="30">
        <v>3</v>
      </c>
      <c r="Q99" s="29">
        <v>0.41666666666666669</v>
      </c>
      <c r="R99" s="26">
        <v>2</v>
      </c>
      <c r="S99" s="26" t="s">
        <v>5</v>
      </c>
      <c r="T99" s="26">
        <v>2</v>
      </c>
      <c r="U99" s="26" t="s">
        <v>5</v>
      </c>
      <c r="V99" s="93">
        <f t="shared" si="2"/>
        <v>4</v>
      </c>
      <c r="W99" s="28">
        <v>4</v>
      </c>
      <c r="X99" s="27">
        <v>0.41666666666666669</v>
      </c>
      <c r="Y99" s="26">
        <v>3</v>
      </c>
      <c r="Z99" s="26" t="s">
        <v>6</v>
      </c>
      <c r="AA99" s="26">
        <v>3</v>
      </c>
      <c r="AB99" s="26" t="s">
        <v>6</v>
      </c>
      <c r="AC99" s="95">
        <f t="shared" si="3"/>
        <v>5</v>
      </c>
      <c r="AH99" s="31"/>
    </row>
    <row r="100" spans="2:34" ht="15.75" customHeight="1">
      <c r="B100" s="9">
        <f t="shared" si="6"/>
        <v>12</v>
      </c>
      <c r="C100" s="13" t="s">
        <v>8</v>
      </c>
      <c r="D100" s="1" t="s">
        <v>1</v>
      </c>
      <c r="E100" s="12" t="s">
        <v>1</v>
      </c>
      <c r="F100" s="12" t="s">
        <v>1</v>
      </c>
      <c r="G100" s="9">
        <f t="shared" si="4"/>
        <v>1</v>
      </c>
      <c r="H100" s="11">
        <v>2.9980000000000002</v>
      </c>
      <c r="I100" s="10">
        <f t="shared" si="7"/>
        <v>0.29999999999999982</v>
      </c>
      <c r="J100" s="9" t="str">
        <f t="shared" si="5"/>
        <v xml:space="preserve"> </v>
      </c>
      <c r="L100" s="7">
        <v>14</v>
      </c>
      <c r="M100" s="14">
        <v>0</v>
      </c>
      <c r="N100" s="14">
        <v>999</v>
      </c>
      <c r="O100" s="8"/>
      <c r="P100" s="30">
        <v>3</v>
      </c>
      <c r="Q100" s="29">
        <v>0.4375</v>
      </c>
      <c r="R100" s="26">
        <v>2</v>
      </c>
      <c r="S100" s="26" t="s">
        <v>5</v>
      </c>
      <c r="T100" s="26">
        <v>2</v>
      </c>
      <c r="U100" s="26" t="s">
        <v>5</v>
      </c>
      <c r="V100" s="93">
        <f t="shared" si="2"/>
        <v>4</v>
      </c>
      <c r="W100" s="28">
        <v>4</v>
      </c>
      <c r="X100" s="27">
        <v>0.4375</v>
      </c>
      <c r="Y100" s="26">
        <v>2</v>
      </c>
      <c r="Z100" s="26" t="s">
        <v>6</v>
      </c>
      <c r="AA100" s="26">
        <v>2</v>
      </c>
      <c r="AB100" s="26" t="s">
        <v>6</v>
      </c>
      <c r="AC100" s="95">
        <f t="shared" si="3"/>
        <v>5</v>
      </c>
      <c r="AH100" s="31"/>
    </row>
    <row r="101" spans="2:34" ht="15.75" customHeight="1">
      <c r="B101" s="9" t="str">
        <f t="shared" si="6"/>
        <v/>
      </c>
      <c r="C101" s="13" t="s">
        <v>1</v>
      </c>
      <c r="D101" s="1" t="s">
        <v>1</v>
      </c>
      <c r="E101" s="12" t="s">
        <v>1</v>
      </c>
      <c r="F101" s="12" t="s">
        <v>1</v>
      </c>
      <c r="G101" s="9" t="str">
        <f t="shared" si="4"/>
        <v/>
      </c>
      <c r="H101" s="11" t="s">
        <v>0</v>
      </c>
      <c r="I101" s="10" t="str">
        <f t="shared" si="7"/>
        <v xml:space="preserve"> </v>
      </c>
      <c r="J101" s="9" t="str">
        <f t="shared" si="5"/>
        <v xml:space="preserve"> </v>
      </c>
      <c r="L101" s="7">
        <v>15</v>
      </c>
      <c r="M101" s="14">
        <v>0</v>
      </c>
      <c r="N101" s="14">
        <v>0</v>
      </c>
      <c r="O101" s="8"/>
      <c r="P101" s="30">
        <v>3</v>
      </c>
      <c r="Q101" s="29">
        <v>0.45833333333333298</v>
      </c>
      <c r="R101" s="26">
        <v>2</v>
      </c>
      <c r="S101" s="26" t="s">
        <v>5</v>
      </c>
      <c r="T101" s="26">
        <v>2</v>
      </c>
      <c r="U101" s="26" t="s">
        <v>5</v>
      </c>
      <c r="V101" s="93">
        <f t="shared" si="2"/>
        <v>4</v>
      </c>
      <c r="W101" s="28">
        <v>4</v>
      </c>
      <c r="X101" s="27">
        <v>0.45833333333333298</v>
      </c>
      <c r="Y101" s="26">
        <v>3</v>
      </c>
      <c r="Z101" s="26" t="s">
        <v>6</v>
      </c>
      <c r="AA101" s="26">
        <v>3</v>
      </c>
      <c r="AB101" s="26" t="s">
        <v>6</v>
      </c>
      <c r="AC101" s="95">
        <f t="shared" si="3"/>
        <v>5</v>
      </c>
      <c r="AH101" s="31"/>
    </row>
    <row r="102" spans="2:34" ht="15.75" customHeight="1">
      <c r="B102" s="9" t="str">
        <f t="shared" si="6"/>
        <v/>
      </c>
      <c r="C102" s="13" t="s">
        <v>1</v>
      </c>
      <c r="D102" s="1" t="s">
        <v>1</v>
      </c>
      <c r="E102" s="12" t="s">
        <v>1</v>
      </c>
      <c r="F102" s="12" t="s">
        <v>1</v>
      </c>
      <c r="G102" s="9" t="str">
        <f t="shared" si="4"/>
        <v/>
      </c>
      <c r="H102" s="11" t="s">
        <v>0</v>
      </c>
      <c r="I102" s="10" t="str">
        <f t="shared" si="7"/>
        <v xml:space="preserve"> </v>
      </c>
      <c r="J102" s="9" t="str">
        <f t="shared" si="5"/>
        <v xml:space="preserve"> </v>
      </c>
      <c r="L102" s="7">
        <v>16</v>
      </c>
      <c r="M102" s="14">
        <v>0</v>
      </c>
      <c r="N102" s="14">
        <v>0</v>
      </c>
      <c r="O102" s="8"/>
      <c r="P102" s="30">
        <v>3</v>
      </c>
      <c r="Q102" s="29">
        <v>0.47916666666666702</v>
      </c>
      <c r="R102" s="26">
        <v>2</v>
      </c>
      <c r="S102" s="26" t="s">
        <v>5</v>
      </c>
      <c r="T102" s="26">
        <v>2</v>
      </c>
      <c r="U102" s="26" t="s">
        <v>5</v>
      </c>
      <c r="V102" s="93">
        <f t="shared" si="2"/>
        <v>4</v>
      </c>
      <c r="W102" s="28">
        <v>4</v>
      </c>
      <c r="X102" s="27">
        <v>0.47916666666666702</v>
      </c>
      <c r="Y102" s="26">
        <v>2</v>
      </c>
      <c r="Z102" s="26" t="s">
        <v>6</v>
      </c>
      <c r="AA102" s="26">
        <v>2</v>
      </c>
      <c r="AB102" s="26" t="s">
        <v>6</v>
      </c>
      <c r="AC102" s="95">
        <f t="shared" si="3"/>
        <v>4</v>
      </c>
      <c r="AH102" s="31"/>
    </row>
    <row r="103" spans="2:34" ht="15.75" customHeight="1">
      <c r="B103" s="9" t="str">
        <f t="shared" si="6"/>
        <v/>
      </c>
      <c r="C103" s="13" t="s">
        <v>1</v>
      </c>
      <c r="D103" s="1" t="s">
        <v>1</v>
      </c>
      <c r="E103" s="12" t="s">
        <v>1</v>
      </c>
      <c r="F103" s="12" t="s">
        <v>1</v>
      </c>
      <c r="G103" s="9" t="str">
        <f t="shared" si="4"/>
        <v/>
      </c>
      <c r="H103" s="11" t="s">
        <v>0</v>
      </c>
      <c r="I103" s="10" t="str">
        <f t="shared" si="7"/>
        <v xml:space="preserve"> </v>
      </c>
      <c r="J103" s="9" t="str">
        <f t="shared" si="5"/>
        <v xml:space="preserve"> </v>
      </c>
      <c r="L103" s="7">
        <v>17</v>
      </c>
      <c r="M103" s="14">
        <v>0</v>
      </c>
      <c r="N103" s="14">
        <v>0</v>
      </c>
      <c r="O103" s="8"/>
      <c r="P103" s="30">
        <v>3</v>
      </c>
      <c r="Q103" s="29">
        <v>0.5</v>
      </c>
      <c r="R103" s="26">
        <v>2</v>
      </c>
      <c r="S103" s="26" t="s">
        <v>5</v>
      </c>
      <c r="T103" s="26">
        <v>2</v>
      </c>
      <c r="U103" s="26" t="s">
        <v>5</v>
      </c>
      <c r="V103" s="93">
        <f t="shared" si="2"/>
        <v>4</v>
      </c>
      <c r="W103" s="28">
        <v>4</v>
      </c>
      <c r="X103" s="27">
        <v>0.5</v>
      </c>
      <c r="Y103" s="26">
        <v>2</v>
      </c>
      <c r="Z103" s="26" t="s">
        <v>5</v>
      </c>
      <c r="AA103" s="26">
        <v>2</v>
      </c>
      <c r="AB103" s="26" t="s">
        <v>5</v>
      </c>
      <c r="AC103" s="95">
        <f t="shared" si="3"/>
        <v>4</v>
      </c>
      <c r="AH103" s="31"/>
    </row>
    <row r="104" spans="2:34" ht="15.75" customHeight="1">
      <c r="B104" s="9" t="str">
        <f t="shared" si="6"/>
        <v/>
      </c>
      <c r="C104" s="13" t="s">
        <v>1</v>
      </c>
      <c r="D104" s="1" t="s">
        <v>1</v>
      </c>
      <c r="E104" s="12" t="s">
        <v>1</v>
      </c>
      <c r="F104" s="12" t="s">
        <v>1</v>
      </c>
      <c r="G104" s="9" t="str">
        <f t="shared" si="4"/>
        <v/>
      </c>
      <c r="H104" s="11" t="s">
        <v>0</v>
      </c>
      <c r="I104" s="10" t="str">
        <f t="shared" si="7"/>
        <v xml:space="preserve"> </v>
      </c>
      <c r="J104" s="9" t="str">
        <f t="shared" si="5"/>
        <v xml:space="preserve"> </v>
      </c>
      <c r="L104" s="7">
        <v>18</v>
      </c>
      <c r="M104" s="14">
        <v>0</v>
      </c>
      <c r="N104" s="14">
        <v>0</v>
      </c>
      <c r="O104" s="8"/>
      <c r="P104" s="30">
        <v>3</v>
      </c>
      <c r="Q104" s="29">
        <v>0.52083333333333337</v>
      </c>
      <c r="R104" s="26">
        <v>2</v>
      </c>
      <c r="S104" s="26" t="s">
        <v>5</v>
      </c>
      <c r="T104" s="26">
        <v>2</v>
      </c>
      <c r="U104" s="26" t="s">
        <v>5</v>
      </c>
      <c r="V104" s="93">
        <f t="shared" si="2"/>
        <v>4</v>
      </c>
      <c r="W104" s="28">
        <v>4</v>
      </c>
      <c r="X104" s="27">
        <v>0.52083333333333337</v>
      </c>
      <c r="Y104" s="26">
        <v>2</v>
      </c>
      <c r="Z104" s="26" t="s">
        <v>5</v>
      </c>
      <c r="AA104" s="26">
        <v>2</v>
      </c>
      <c r="AB104" s="26" t="s">
        <v>5</v>
      </c>
      <c r="AC104" s="95">
        <f t="shared" si="3"/>
        <v>4</v>
      </c>
      <c r="AH104" s="31"/>
    </row>
    <row r="105" spans="2:34" ht="15.75" customHeight="1">
      <c r="B105" s="9" t="str">
        <f t="shared" si="6"/>
        <v/>
      </c>
      <c r="C105" s="13" t="s">
        <v>1</v>
      </c>
      <c r="D105" s="1" t="s">
        <v>1</v>
      </c>
      <c r="E105" s="12" t="s">
        <v>1</v>
      </c>
      <c r="F105" s="12" t="s">
        <v>1</v>
      </c>
      <c r="G105" s="9" t="str">
        <f t="shared" si="4"/>
        <v/>
      </c>
      <c r="H105" s="11" t="s">
        <v>0</v>
      </c>
      <c r="I105" s="10" t="str">
        <f t="shared" si="7"/>
        <v xml:space="preserve"> </v>
      </c>
      <c r="J105" s="9" t="str">
        <f t="shared" si="5"/>
        <v xml:space="preserve"> </v>
      </c>
      <c r="L105" s="7">
        <v>19</v>
      </c>
      <c r="M105" s="14">
        <v>0</v>
      </c>
      <c r="N105" s="14">
        <v>0</v>
      </c>
      <c r="O105" s="8" t="s">
        <v>1</v>
      </c>
      <c r="P105" s="30">
        <v>3</v>
      </c>
      <c r="Q105" s="29">
        <v>0.54166666666666663</v>
      </c>
      <c r="R105" s="26">
        <v>2</v>
      </c>
      <c r="S105" s="26" t="s">
        <v>5</v>
      </c>
      <c r="T105" s="26">
        <v>2</v>
      </c>
      <c r="U105" s="26" t="s">
        <v>5</v>
      </c>
      <c r="V105" s="93">
        <f t="shared" si="2"/>
        <v>4</v>
      </c>
      <c r="W105" s="28">
        <v>4</v>
      </c>
      <c r="X105" s="27">
        <v>0.54166666666666663</v>
      </c>
      <c r="Y105" s="26">
        <v>2</v>
      </c>
      <c r="Z105" s="26" t="s">
        <v>5</v>
      </c>
      <c r="AA105" s="26">
        <v>2</v>
      </c>
      <c r="AB105" s="26" t="s">
        <v>5</v>
      </c>
      <c r="AC105" s="95">
        <f t="shared" si="3"/>
        <v>4</v>
      </c>
      <c r="AH105" s="31"/>
    </row>
    <row r="106" spans="2:34" ht="15.75" customHeight="1">
      <c r="B106" s="9" t="str">
        <f t="shared" si="6"/>
        <v/>
      </c>
      <c r="C106" s="13" t="s">
        <v>1</v>
      </c>
      <c r="D106" s="1" t="s">
        <v>1</v>
      </c>
      <c r="E106" s="12" t="s">
        <v>1</v>
      </c>
      <c r="F106" s="12" t="s">
        <v>1</v>
      </c>
      <c r="G106" s="9" t="str">
        <f t="shared" si="4"/>
        <v/>
      </c>
      <c r="H106" s="11" t="s">
        <v>0</v>
      </c>
      <c r="I106" s="10" t="str">
        <f t="shared" si="7"/>
        <v xml:space="preserve"> </v>
      </c>
      <c r="J106" s="9" t="str">
        <f t="shared" si="5"/>
        <v xml:space="preserve"> </v>
      </c>
      <c r="L106" s="7">
        <v>20</v>
      </c>
      <c r="M106" s="14">
        <v>0</v>
      </c>
      <c r="N106" s="14">
        <v>0</v>
      </c>
      <c r="O106" s="8"/>
      <c r="P106" s="30">
        <v>3</v>
      </c>
      <c r="Q106" s="29">
        <v>0.5625</v>
      </c>
      <c r="R106" s="26">
        <v>2</v>
      </c>
      <c r="S106" s="26" t="s">
        <v>5</v>
      </c>
      <c r="T106" s="26">
        <v>2</v>
      </c>
      <c r="U106" s="26" t="s">
        <v>5</v>
      </c>
      <c r="V106" s="93">
        <f t="shared" si="2"/>
        <v>4</v>
      </c>
      <c r="W106" s="28">
        <v>4</v>
      </c>
      <c r="X106" s="27">
        <v>0.5625</v>
      </c>
      <c r="Y106" s="26">
        <v>2</v>
      </c>
      <c r="Z106" s="26" t="s">
        <v>5</v>
      </c>
      <c r="AA106" s="26">
        <v>2</v>
      </c>
      <c r="AB106" s="26" t="s">
        <v>5</v>
      </c>
      <c r="AC106" s="95">
        <f t="shared" si="3"/>
        <v>4</v>
      </c>
      <c r="AH106" s="31"/>
    </row>
    <row r="107" spans="2:34" ht="15.75" customHeight="1">
      <c r="B107" s="9" t="str">
        <f t="shared" si="6"/>
        <v/>
      </c>
      <c r="C107" s="13" t="s">
        <v>1</v>
      </c>
      <c r="D107" s="1" t="s">
        <v>1</v>
      </c>
      <c r="E107" s="12" t="s">
        <v>1</v>
      </c>
      <c r="F107" s="12" t="s">
        <v>1</v>
      </c>
      <c r="G107" s="9" t="str">
        <f t="shared" si="4"/>
        <v/>
      </c>
      <c r="H107" s="11" t="s">
        <v>0</v>
      </c>
      <c r="I107" s="10" t="str">
        <f t="shared" si="7"/>
        <v xml:space="preserve"> </v>
      </c>
      <c r="J107" s="9" t="str">
        <f t="shared" si="5"/>
        <v xml:space="preserve"> </v>
      </c>
      <c r="L107" s="7">
        <v>21</v>
      </c>
      <c r="M107" s="14">
        <v>0</v>
      </c>
      <c r="N107" s="14">
        <v>0</v>
      </c>
      <c r="O107" s="8"/>
      <c r="P107" s="30">
        <v>3</v>
      </c>
      <c r="Q107" s="29">
        <v>0.58333333333333337</v>
      </c>
      <c r="R107" s="26">
        <v>2</v>
      </c>
      <c r="S107" s="26" t="s">
        <v>5</v>
      </c>
      <c r="T107" s="26">
        <v>2</v>
      </c>
      <c r="U107" s="26" t="s">
        <v>5</v>
      </c>
      <c r="V107" s="93">
        <f t="shared" si="2"/>
        <v>4</v>
      </c>
      <c r="W107" s="28">
        <v>4</v>
      </c>
      <c r="X107" s="27">
        <v>0.58333333333333337</v>
      </c>
      <c r="Y107" s="26">
        <v>2</v>
      </c>
      <c r="Z107" s="26" t="s">
        <v>5</v>
      </c>
      <c r="AA107" s="26">
        <v>2</v>
      </c>
      <c r="AB107" s="26" t="s">
        <v>5</v>
      </c>
      <c r="AC107" s="95">
        <f t="shared" si="3"/>
        <v>4</v>
      </c>
      <c r="AH107" s="31"/>
    </row>
    <row r="108" spans="2:34" ht="15.75" customHeight="1">
      <c r="B108" s="9" t="str">
        <f t="shared" si="6"/>
        <v/>
      </c>
      <c r="C108" s="13" t="s">
        <v>1</v>
      </c>
      <c r="D108" s="1" t="s">
        <v>1</v>
      </c>
      <c r="E108" s="12" t="s">
        <v>1</v>
      </c>
      <c r="F108" s="12" t="s">
        <v>1</v>
      </c>
      <c r="G108" s="9" t="str">
        <f t="shared" si="4"/>
        <v/>
      </c>
      <c r="H108" s="11" t="s">
        <v>0</v>
      </c>
      <c r="I108" s="10" t="str">
        <f t="shared" si="7"/>
        <v xml:space="preserve"> </v>
      </c>
      <c r="J108" s="9" t="str">
        <f t="shared" si="5"/>
        <v xml:space="preserve"> </v>
      </c>
      <c r="L108" s="7">
        <v>22</v>
      </c>
      <c r="M108" s="14">
        <v>0</v>
      </c>
      <c r="N108" s="14">
        <v>0</v>
      </c>
      <c r="O108" s="8"/>
      <c r="P108" s="30">
        <v>3</v>
      </c>
      <c r="Q108" s="29">
        <v>0.60416666666666663</v>
      </c>
      <c r="R108" s="26">
        <v>2</v>
      </c>
      <c r="S108" s="26" t="s">
        <v>5</v>
      </c>
      <c r="T108" s="26">
        <v>2</v>
      </c>
      <c r="U108" s="26" t="s">
        <v>5</v>
      </c>
      <c r="V108" s="93">
        <f t="shared" si="2"/>
        <v>4</v>
      </c>
      <c r="W108" s="28">
        <v>4</v>
      </c>
      <c r="X108" s="27">
        <v>0.60416666666666663</v>
      </c>
      <c r="Y108" s="26">
        <v>2</v>
      </c>
      <c r="Z108" s="26" t="s">
        <v>5</v>
      </c>
      <c r="AA108" s="26">
        <v>2</v>
      </c>
      <c r="AB108" s="26" t="s">
        <v>5</v>
      </c>
      <c r="AC108" s="95">
        <f t="shared" si="3"/>
        <v>4</v>
      </c>
      <c r="AH108" s="31"/>
    </row>
    <row r="109" spans="2:34" ht="15.75" customHeight="1">
      <c r="B109" s="9" t="str">
        <f t="shared" si="6"/>
        <v/>
      </c>
      <c r="C109" s="13" t="s">
        <v>1</v>
      </c>
      <c r="D109" s="1" t="s">
        <v>1</v>
      </c>
      <c r="E109" s="12" t="s">
        <v>1</v>
      </c>
      <c r="F109" s="12" t="s">
        <v>1</v>
      </c>
      <c r="G109" s="9" t="str">
        <f t="shared" si="4"/>
        <v/>
      </c>
      <c r="H109" s="11" t="s">
        <v>0</v>
      </c>
      <c r="I109" s="10" t="str">
        <f t="shared" si="7"/>
        <v xml:space="preserve"> </v>
      </c>
      <c r="J109" s="9" t="str">
        <f t="shared" si="5"/>
        <v xml:space="preserve"> </v>
      </c>
      <c r="L109" s="7">
        <v>23</v>
      </c>
      <c r="M109" s="14">
        <v>0</v>
      </c>
      <c r="N109" s="14">
        <v>0</v>
      </c>
      <c r="O109" s="8"/>
      <c r="P109" s="30">
        <v>3</v>
      </c>
      <c r="Q109" s="29">
        <v>0.625</v>
      </c>
      <c r="R109" s="26">
        <v>2</v>
      </c>
      <c r="S109" s="26" t="s">
        <v>5</v>
      </c>
      <c r="T109" s="26">
        <v>2</v>
      </c>
      <c r="U109" s="26" t="s">
        <v>5</v>
      </c>
      <c r="V109" s="93">
        <f t="shared" si="2"/>
        <v>4</v>
      </c>
      <c r="W109" s="28">
        <v>4</v>
      </c>
      <c r="X109" s="27">
        <v>0.625</v>
      </c>
      <c r="Y109" s="26">
        <v>2</v>
      </c>
      <c r="Z109" s="26" t="s">
        <v>5</v>
      </c>
      <c r="AA109" s="26">
        <v>2</v>
      </c>
      <c r="AB109" s="26" t="s">
        <v>5</v>
      </c>
      <c r="AC109" s="95">
        <f t="shared" si="3"/>
        <v>4</v>
      </c>
      <c r="AH109" s="31"/>
    </row>
    <row r="110" spans="2:34" ht="15.75" customHeight="1">
      <c r="B110" s="9" t="str">
        <f t="shared" si="6"/>
        <v/>
      </c>
      <c r="C110" s="13" t="s">
        <v>1</v>
      </c>
      <c r="D110" s="1" t="s">
        <v>1</v>
      </c>
      <c r="E110" s="12" t="s">
        <v>1</v>
      </c>
      <c r="F110" s="12" t="s">
        <v>1</v>
      </c>
      <c r="G110" s="9" t="str">
        <f t="shared" si="4"/>
        <v/>
      </c>
      <c r="H110" s="11" t="s">
        <v>0</v>
      </c>
      <c r="I110" s="10" t="str">
        <f t="shared" si="7"/>
        <v xml:space="preserve"> </v>
      </c>
      <c r="J110" s="9" t="str">
        <f t="shared" si="5"/>
        <v xml:space="preserve"> </v>
      </c>
      <c r="L110" s="7">
        <v>24</v>
      </c>
      <c r="M110" s="14">
        <v>0</v>
      </c>
      <c r="N110" s="14">
        <v>0</v>
      </c>
      <c r="O110" s="8"/>
      <c r="P110" s="30">
        <v>3</v>
      </c>
      <c r="Q110" s="29">
        <v>0.64583333333333337</v>
      </c>
      <c r="R110" s="26">
        <v>2</v>
      </c>
      <c r="S110" s="26" t="s">
        <v>5</v>
      </c>
      <c r="T110" s="26">
        <v>2</v>
      </c>
      <c r="U110" s="26" t="s">
        <v>5</v>
      </c>
      <c r="V110" s="93">
        <f t="shared" si="2"/>
        <v>4</v>
      </c>
      <c r="W110" s="28">
        <v>4</v>
      </c>
      <c r="X110" s="27">
        <v>0.64583333333333337</v>
      </c>
      <c r="Y110" s="26">
        <v>2</v>
      </c>
      <c r="Z110" s="26" t="s">
        <v>5</v>
      </c>
      <c r="AA110" s="26">
        <v>2</v>
      </c>
      <c r="AB110" s="26" t="s">
        <v>5</v>
      </c>
      <c r="AC110" s="95">
        <f t="shared" si="3"/>
        <v>6</v>
      </c>
      <c r="AH110" s="31"/>
    </row>
    <row r="111" spans="2:34" ht="15.75" customHeight="1">
      <c r="B111" s="9" t="str">
        <f t="shared" si="6"/>
        <v/>
      </c>
      <c r="C111" s="13" t="s">
        <v>1</v>
      </c>
      <c r="D111" s="1" t="s">
        <v>1</v>
      </c>
      <c r="E111" s="12" t="s">
        <v>1</v>
      </c>
      <c r="F111" s="12" t="s">
        <v>1</v>
      </c>
      <c r="G111" s="9" t="str">
        <f t="shared" si="4"/>
        <v/>
      </c>
      <c r="H111" s="11" t="s">
        <v>0</v>
      </c>
      <c r="I111" s="10" t="str">
        <f t="shared" si="7"/>
        <v xml:space="preserve"> </v>
      </c>
      <c r="J111" s="9" t="str">
        <f t="shared" si="5"/>
        <v xml:space="preserve"> </v>
      </c>
      <c r="L111" s="7">
        <v>25</v>
      </c>
      <c r="M111" s="14">
        <v>0</v>
      </c>
      <c r="N111" s="14">
        <v>0</v>
      </c>
      <c r="O111" s="8"/>
      <c r="P111" s="30">
        <v>3</v>
      </c>
      <c r="Q111" s="29">
        <v>0.66666666666666663</v>
      </c>
      <c r="R111" s="26">
        <v>2</v>
      </c>
      <c r="S111" s="26" t="s">
        <v>5</v>
      </c>
      <c r="T111" s="26">
        <v>2</v>
      </c>
      <c r="U111" s="26" t="s">
        <v>5</v>
      </c>
      <c r="V111" s="93">
        <f t="shared" si="2"/>
        <v>5</v>
      </c>
      <c r="W111" s="28">
        <v>4</v>
      </c>
      <c r="X111" s="27">
        <v>0.66666666666666663</v>
      </c>
      <c r="Y111" s="26">
        <v>4</v>
      </c>
      <c r="Z111" s="26">
        <v>8</v>
      </c>
      <c r="AA111" s="26">
        <v>4</v>
      </c>
      <c r="AB111" s="26">
        <v>8</v>
      </c>
      <c r="AC111" s="95">
        <f t="shared" si="3"/>
        <v>8</v>
      </c>
      <c r="AH111" s="31"/>
    </row>
    <row r="112" spans="2:34" ht="15.75" customHeight="1">
      <c r="B112" s="9" t="str">
        <f t="shared" si="6"/>
        <v/>
      </c>
      <c r="C112" s="13" t="s">
        <v>1</v>
      </c>
      <c r="D112" s="1" t="s">
        <v>1</v>
      </c>
      <c r="E112" s="12" t="s">
        <v>1</v>
      </c>
      <c r="F112" s="12" t="s">
        <v>1</v>
      </c>
      <c r="G112" s="9" t="str">
        <f t="shared" si="4"/>
        <v/>
      </c>
      <c r="H112" s="11" t="s">
        <v>0</v>
      </c>
      <c r="I112" s="10" t="str">
        <f t="shared" si="7"/>
        <v xml:space="preserve"> </v>
      </c>
      <c r="J112" s="9" t="str">
        <f t="shared" si="5"/>
        <v xml:space="preserve"> </v>
      </c>
      <c r="L112" s="7">
        <v>26</v>
      </c>
      <c r="M112" s="14">
        <v>0</v>
      </c>
      <c r="N112" s="14">
        <v>0</v>
      </c>
      <c r="O112" s="8"/>
      <c r="P112" s="30">
        <v>3</v>
      </c>
      <c r="Q112" s="29">
        <v>0.6875</v>
      </c>
      <c r="R112" s="26">
        <v>3</v>
      </c>
      <c r="S112" s="26" t="s">
        <v>6</v>
      </c>
      <c r="T112" s="26">
        <v>3</v>
      </c>
      <c r="U112" s="26" t="s">
        <v>6</v>
      </c>
      <c r="V112" s="93">
        <f t="shared" si="2"/>
        <v>5</v>
      </c>
      <c r="W112" s="28">
        <v>4</v>
      </c>
      <c r="X112" s="27">
        <v>0.6875</v>
      </c>
      <c r="Y112" s="26">
        <v>4</v>
      </c>
      <c r="Z112" s="26">
        <v>8</v>
      </c>
      <c r="AA112" s="26">
        <v>4</v>
      </c>
      <c r="AB112" s="26">
        <v>8</v>
      </c>
      <c r="AC112" s="95">
        <f t="shared" si="3"/>
        <v>8</v>
      </c>
      <c r="AH112" s="31"/>
    </row>
    <row r="113" spans="2:34" ht="15.75" customHeight="1">
      <c r="B113" s="9" t="str">
        <f t="shared" si="6"/>
        <v/>
      </c>
      <c r="C113" s="13" t="s">
        <v>1</v>
      </c>
      <c r="D113" s="1" t="s">
        <v>1</v>
      </c>
      <c r="E113" s="12" t="s">
        <v>1</v>
      </c>
      <c r="F113" s="12" t="s">
        <v>1</v>
      </c>
      <c r="G113" s="9" t="str">
        <f t="shared" si="4"/>
        <v/>
      </c>
      <c r="H113" s="11" t="s">
        <v>0</v>
      </c>
      <c r="I113" s="10" t="str">
        <f t="shared" si="7"/>
        <v xml:space="preserve"> </v>
      </c>
      <c r="J113" s="9" t="str">
        <f t="shared" si="5"/>
        <v xml:space="preserve"> </v>
      </c>
      <c r="L113" s="7">
        <v>27</v>
      </c>
      <c r="M113" s="14">
        <v>0</v>
      </c>
      <c r="N113" s="14">
        <v>0</v>
      </c>
      <c r="O113" s="8"/>
      <c r="P113" s="30">
        <v>3</v>
      </c>
      <c r="Q113" s="29">
        <v>0.70833333333333337</v>
      </c>
      <c r="R113" s="26">
        <v>2</v>
      </c>
      <c r="S113" s="26" t="s">
        <v>6</v>
      </c>
      <c r="T113" s="26">
        <v>2</v>
      </c>
      <c r="U113" s="26" t="s">
        <v>6</v>
      </c>
      <c r="V113" s="93">
        <f t="shared" si="2"/>
        <v>5</v>
      </c>
      <c r="W113" s="28">
        <v>4</v>
      </c>
      <c r="X113" s="27">
        <v>0.70833333333333337</v>
      </c>
      <c r="Y113" s="26">
        <v>4</v>
      </c>
      <c r="Z113" s="26">
        <v>8</v>
      </c>
      <c r="AA113" s="26">
        <v>4</v>
      </c>
      <c r="AB113" s="26">
        <v>8</v>
      </c>
      <c r="AC113" s="95">
        <f t="shared" si="3"/>
        <v>8</v>
      </c>
      <c r="AH113" s="31"/>
    </row>
    <row r="114" spans="2:34" ht="15.75" customHeight="1">
      <c r="B114" s="9" t="str">
        <f t="shared" si="6"/>
        <v/>
      </c>
      <c r="C114" s="13" t="s">
        <v>1</v>
      </c>
      <c r="D114" s="1" t="s">
        <v>1</v>
      </c>
      <c r="E114" s="12" t="s">
        <v>1</v>
      </c>
      <c r="F114" s="12" t="s">
        <v>1</v>
      </c>
      <c r="G114" s="9" t="str">
        <f t="shared" si="4"/>
        <v/>
      </c>
      <c r="H114" s="11" t="s">
        <v>0</v>
      </c>
      <c r="I114" s="10" t="str">
        <f t="shared" si="7"/>
        <v xml:space="preserve"> </v>
      </c>
      <c r="J114" s="9" t="str">
        <f t="shared" si="5"/>
        <v xml:space="preserve"> </v>
      </c>
      <c r="L114" s="7">
        <v>28</v>
      </c>
      <c r="M114" s="14">
        <v>0</v>
      </c>
      <c r="N114" s="14">
        <v>0</v>
      </c>
      <c r="O114" s="8"/>
      <c r="P114" s="30">
        <v>3</v>
      </c>
      <c r="Q114" s="29">
        <v>0.72916666666666663</v>
      </c>
      <c r="R114" s="26">
        <v>3</v>
      </c>
      <c r="S114" s="26" t="s">
        <v>6</v>
      </c>
      <c r="T114" s="26">
        <v>3</v>
      </c>
      <c r="U114" s="26" t="s">
        <v>6</v>
      </c>
      <c r="V114" s="93">
        <f t="shared" si="2"/>
        <v>5</v>
      </c>
      <c r="W114" s="28">
        <v>4</v>
      </c>
      <c r="X114" s="27">
        <v>0.72916666666666663</v>
      </c>
      <c r="Y114" s="26">
        <v>4</v>
      </c>
      <c r="Z114" s="26">
        <v>8</v>
      </c>
      <c r="AA114" s="26">
        <v>4</v>
      </c>
      <c r="AB114" s="26">
        <v>8</v>
      </c>
      <c r="AC114" s="95">
        <f t="shared" si="3"/>
        <v>8</v>
      </c>
      <c r="AH114" s="31"/>
    </row>
    <row r="115" spans="2:34" ht="15.75" customHeight="1">
      <c r="B115" s="9" t="str">
        <f t="shared" si="6"/>
        <v/>
      </c>
      <c r="C115" s="13" t="s">
        <v>1</v>
      </c>
      <c r="D115" s="1" t="s">
        <v>1</v>
      </c>
      <c r="E115" s="12" t="s">
        <v>1</v>
      </c>
      <c r="F115" s="12" t="s">
        <v>1</v>
      </c>
      <c r="G115" s="9" t="str">
        <f t="shared" si="4"/>
        <v/>
      </c>
      <c r="H115" s="11" t="s">
        <v>0</v>
      </c>
      <c r="I115" s="10" t="str">
        <f t="shared" si="7"/>
        <v xml:space="preserve"> </v>
      </c>
      <c r="J115" s="9" t="str">
        <f t="shared" si="5"/>
        <v xml:space="preserve"> </v>
      </c>
      <c r="L115" s="7">
        <v>29</v>
      </c>
      <c r="M115" s="14">
        <v>0</v>
      </c>
      <c r="N115" s="14">
        <v>0</v>
      </c>
      <c r="O115" s="8"/>
      <c r="P115" s="30">
        <v>3</v>
      </c>
      <c r="Q115" s="29">
        <v>0.75</v>
      </c>
      <c r="R115" s="26">
        <v>2</v>
      </c>
      <c r="S115" s="26" t="s">
        <v>6</v>
      </c>
      <c r="T115" s="26">
        <v>2</v>
      </c>
      <c r="U115" s="26" t="s">
        <v>6</v>
      </c>
      <c r="V115" s="93">
        <f t="shared" si="2"/>
        <v>5</v>
      </c>
      <c r="W115" s="28">
        <v>4</v>
      </c>
      <c r="X115" s="27">
        <v>0.75</v>
      </c>
      <c r="Y115" s="26">
        <v>4</v>
      </c>
      <c r="Z115" s="26">
        <v>8</v>
      </c>
      <c r="AA115" s="26">
        <v>4</v>
      </c>
      <c r="AB115" s="26">
        <v>8</v>
      </c>
      <c r="AC115" s="95">
        <f t="shared" si="3"/>
        <v>8</v>
      </c>
      <c r="AH115" s="31"/>
    </row>
    <row r="116" spans="2:34" ht="15.75" customHeight="1">
      <c r="B116" s="9" t="str">
        <f t="shared" si="6"/>
        <v/>
      </c>
      <c r="C116" s="13" t="s">
        <v>1</v>
      </c>
      <c r="D116" s="1" t="s">
        <v>1</v>
      </c>
      <c r="E116" s="12" t="s">
        <v>1</v>
      </c>
      <c r="F116" s="12" t="s">
        <v>1</v>
      </c>
      <c r="G116" s="9" t="str">
        <f t="shared" si="4"/>
        <v/>
      </c>
      <c r="H116" s="11" t="s">
        <v>0</v>
      </c>
      <c r="I116" s="10" t="str">
        <f t="shared" si="7"/>
        <v xml:space="preserve"> </v>
      </c>
      <c r="J116" s="9" t="str">
        <f t="shared" si="5"/>
        <v xml:space="preserve"> </v>
      </c>
      <c r="L116" s="7">
        <v>30</v>
      </c>
      <c r="M116" s="14">
        <v>0</v>
      </c>
      <c r="N116" s="14">
        <v>0</v>
      </c>
      <c r="O116" s="8"/>
      <c r="P116" s="30">
        <v>3</v>
      </c>
      <c r="Q116" s="29">
        <v>0.77083333333333337</v>
      </c>
      <c r="R116" s="26">
        <v>3</v>
      </c>
      <c r="S116" s="26" t="s">
        <v>6</v>
      </c>
      <c r="T116" s="26">
        <v>3</v>
      </c>
      <c r="U116" s="26" t="s">
        <v>6</v>
      </c>
      <c r="V116" s="93">
        <f t="shared" si="2"/>
        <v>5</v>
      </c>
      <c r="W116" s="28">
        <v>4</v>
      </c>
      <c r="X116" s="27">
        <v>0.77083333333333337</v>
      </c>
      <c r="Y116" s="26">
        <v>4</v>
      </c>
      <c r="Z116" s="26">
        <v>8</v>
      </c>
      <c r="AA116" s="26">
        <v>4</v>
      </c>
      <c r="AB116" s="26">
        <v>8</v>
      </c>
      <c r="AC116" s="95">
        <f t="shared" si="3"/>
        <v>8</v>
      </c>
      <c r="AH116" s="31"/>
    </row>
    <row r="117" spans="2:34" ht="15.75" customHeight="1">
      <c r="B117" s="9" t="str">
        <f t="shared" si="6"/>
        <v/>
      </c>
      <c r="C117" s="13" t="s">
        <v>1</v>
      </c>
      <c r="D117" s="1" t="s">
        <v>1</v>
      </c>
      <c r="E117" s="12" t="s">
        <v>1</v>
      </c>
      <c r="F117" s="12" t="s">
        <v>1</v>
      </c>
      <c r="G117" s="9" t="str">
        <f t="shared" si="4"/>
        <v/>
      </c>
      <c r="H117" s="11" t="s">
        <v>0</v>
      </c>
      <c r="I117" s="10" t="str">
        <f t="shared" si="7"/>
        <v xml:space="preserve"> </v>
      </c>
      <c r="J117" s="9" t="str">
        <f t="shared" si="5"/>
        <v xml:space="preserve"> </v>
      </c>
      <c r="L117" s="7">
        <v>31</v>
      </c>
      <c r="M117" s="14">
        <v>0</v>
      </c>
      <c r="N117" s="14">
        <v>0</v>
      </c>
      <c r="O117" s="8"/>
      <c r="P117" s="30">
        <v>3</v>
      </c>
      <c r="Q117" s="29">
        <v>0.79166666666666663</v>
      </c>
      <c r="R117" s="26">
        <v>2</v>
      </c>
      <c r="S117" s="26" t="s">
        <v>6</v>
      </c>
      <c r="T117" s="26">
        <v>2</v>
      </c>
      <c r="U117" s="26" t="s">
        <v>6</v>
      </c>
      <c r="V117" s="93">
        <f t="shared" si="2"/>
        <v>4</v>
      </c>
      <c r="W117" s="28">
        <v>4</v>
      </c>
      <c r="X117" s="27">
        <v>0.79166666666666663</v>
      </c>
      <c r="Y117" s="26">
        <v>4</v>
      </c>
      <c r="Z117" s="26">
        <v>8</v>
      </c>
      <c r="AA117" s="26">
        <v>4</v>
      </c>
      <c r="AB117" s="26">
        <v>8</v>
      </c>
      <c r="AC117" s="95">
        <f t="shared" si="3"/>
        <v>7</v>
      </c>
      <c r="AH117" s="31"/>
    </row>
    <row r="118" spans="2:34" ht="15.75" customHeight="1">
      <c r="B118" s="9" t="str">
        <f t="shared" si="6"/>
        <v/>
      </c>
      <c r="C118" s="13" t="s">
        <v>1</v>
      </c>
      <c r="D118" s="1" t="s">
        <v>1</v>
      </c>
      <c r="E118" s="12" t="s">
        <v>1</v>
      </c>
      <c r="F118" s="12" t="s">
        <v>1</v>
      </c>
      <c r="G118" s="9" t="str">
        <f t="shared" si="4"/>
        <v/>
      </c>
      <c r="H118" s="11" t="s">
        <v>0</v>
      </c>
      <c r="I118" s="10" t="str">
        <f t="shared" si="7"/>
        <v xml:space="preserve"> </v>
      </c>
      <c r="J118" s="9" t="str">
        <f t="shared" si="5"/>
        <v xml:space="preserve"> </v>
      </c>
      <c r="L118" s="7">
        <v>32</v>
      </c>
      <c r="M118" s="14">
        <v>0</v>
      </c>
      <c r="N118" s="14">
        <v>0</v>
      </c>
      <c r="O118" s="8"/>
      <c r="P118" s="30">
        <v>3</v>
      </c>
      <c r="Q118" s="29">
        <v>0.8125</v>
      </c>
      <c r="R118" s="26">
        <v>2</v>
      </c>
      <c r="S118" s="26" t="s">
        <v>5</v>
      </c>
      <c r="T118" s="26">
        <v>2</v>
      </c>
      <c r="U118" s="26" t="s">
        <v>5</v>
      </c>
      <c r="V118" s="93">
        <f t="shared" si="2"/>
        <v>4</v>
      </c>
      <c r="W118" s="28">
        <v>4</v>
      </c>
      <c r="X118" s="27">
        <v>0.8125</v>
      </c>
      <c r="Y118" s="26">
        <v>3</v>
      </c>
      <c r="Z118" s="26" t="s">
        <v>6</v>
      </c>
      <c r="AA118" s="26">
        <v>3</v>
      </c>
      <c r="AB118" s="26" t="s">
        <v>6</v>
      </c>
      <c r="AC118" s="95">
        <f t="shared" si="3"/>
        <v>5</v>
      </c>
      <c r="AH118" s="31"/>
    </row>
    <row r="119" spans="2:34" ht="15.75" customHeight="1">
      <c r="B119" s="9" t="str">
        <f t="shared" si="6"/>
        <v/>
      </c>
      <c r="C119" s="13" t="s">
        <v>1</v>
      </c>
      <c r="D119" s="1" t="s">
        <v>1</v>
      </c>
      <c r="E119" s="12" t="s">
        <v>1</v>
      </c>
      <c r="F119" s="12" t="s">
        <v>1</v>
      </c>
      <c r="G119" s="9" t="str">
        <f t="shared" ref="G119:G150" si="8">IF(M119&gt;0,0,IF(N119&gt;0,1,""))</f>
        <v/>
      </c>
      <c r="H119" s="11" t="s">
        <v>0</v>
      </c>
      <c r="I119" s="10" t="str">
        <f t="shared" si="7"/>
        <v xml:space="preserve"> </v>
      </c>
      <c r="J119" s="9" t="str">
        <f t="shared" ref="J119:J150" si="9">IF(AND(M119&gt;0,M119&lt;999),M119,IF(AND(N119&gt;0,N119&lt;999),N119," "))</f>
        <v xml:space="preserve"> </v>
      </c>
      <c r="L119" s="7">
        <v>33</v>
      </c>
      <c r="M119" s="14">
        <v>0</v>
      </c>
      <c r="N119" s="14">
        <v>0</v>
      </c>
      <c r="O119" s="8"/>
      <c r="P119" s="30">
        <v>3</v>
      </c>
      <c r="Q119" s="29">
        <v>0.83333333333333337</v>
      </c>
      <c r="R119" s="26">
        <v>2</v>
      </c>
      <c r="S119" s="26" t="s">
        <v>5</v>
      </c>
      <c r="T119" s="26">
        <v>2</v>
      </c>
      <c r="U119" s="26" t="s">
        <v>5</v>
      </c>
      <c r="V119" s="93">
        <f t="shared" si="2"/>
        <v>4</v>
      </c>
      <c r="W119" s="28">
        <v>4</v>
      </c>
      <c r="X119" s="27">
        <v>0.83333333333333337</v>
      </c>
      <c r="Y119" s="26">
        <v>2</v>
      </c>
      <c r="Z119" s="26" t="s">
        <v>6</v>
      </c>
      <c r="AA119" s="26">
        <v>2</v>
      </c>
      <c r="AB119" s="26" t="s">
        <v>6</v>
      </c>
      <c r="AC119" s="95">
        <f t="shared" si="3"/>
        <v>5</v>
      </c>
      <c r="AH119" s="31"/>
    </row>
    <row r="120" spans="2:34" ht="15.75" customHeight="1">
      <c r="B120" s="9" t="str">
        <f t="shared" ref="B120:B151" si="10">IF(C120=" ","",IF(C120=$L$9,B119,B119+1))</f>
        <v/>
      </c>
      <c r="C120" s="13" t="s">
        <v>1</v>
      </c>
      <c r="D120" s="1" t="s">
        <v>1</v>
      </c>
      <c r="E120" s="12" t="s">
        <v>1</v>
      </c>
      <c r="F120" s="12" t="s">
        <v>1</v>
      </c>
      <c r="G120" s="9" t="str">
        <f t="shared" si="8"/>
        <v/>
      </c>
      <c r="H120" s="11" t="s">
        <v>0</v>
      </c>
      <c r="I120" s="10" t="str">
        <f t="shared" ref="I120:I151" si="11">IFERROR(IF(IF(ISERROR(H120-H119),"",H120-H119)&lt;0,"",H120-H119)," ")</f>
        <v xml:space="preserve"> </v>
      </c>
      <c r="J120" s="9" t="str">
        <f t="shared" si="9"/>
        <v xml:space="preserve"> </v>
      </c>
      <c r="L120" s="7">
        <v>34</v>
      </c>
      <c r="M120" s="14">
        <v>0</v>
      </c>
      <c r="N120" s="14">
        <v>0</v>
      </c>
      <c r="O120" s="8"/>
      <c r="P120" s="30">
        <v>3</v>
      </c>
      <c r="Q120" s="29">
        <v>0.85416666666666663</v>
      </c>
      <c r="R120" s="26">
        <v>2</v>
      </c>
      <c r="S120" s="26" t="s">
        <v>5</v>
      </c>
      <c r="T120" s="26">
        <v>2</v>
      </c>
      <c r="U120" s="26" t="s">
        <v>5</v>
      </c>
      <c r="V120" s="93">
        <f t="shared" si="2"/>
        <v>4</v>
      </c>
      <c r="W120" s="28">
        <v>4</v>
      </c>
      <c r="X120" s="27">
        <v>0.85416666666666663</v>
      </c>
      <c r="Y120" s="26">
        <v>3</v>
      </c>
      <c r="Z120" s="26" t="s">
        <v>6</v>
      </c>
      <c r="AA120" s="26">
        <v>3</v>
      </c>
      <c r="AB120" s="26" t="s">
        <v>6</v>
      </c>
      <c r="AC120" s="95">
        <f t="shared" si="3"/>
        <v>5</v>
      </c>
      <c r="AH120" s="31"/>
    </row>
    <row r="121" spans="2:34" ht="15.75" customHeight="1">
      <c r="B121" s="9" t="str">
        <f t="shared" si="10"/>
        <v/>
      </c>
      <c r="C121" s="13" t="s">
        <v>1</v>
      </c>
      <c r="D121" s="1" t="s">
        <v>1</v>
      </c>
      <c r="E121" s="12" t="s">
        <v>1</v>
      </c>
      <c r="F121" s="12" t="s">
        <v>1</v>
      </c>
      <c r="G121" s="9" t="str">
        <f t="shared" si="8"/>
        <v/>
      </c>
      <c r="H121" s="11" t="s">
        <v>0</v>
      </c>
      <c r="I121" s="10" t="str">
        <f t="shared" si="11"/>
        <v xml:space="preserve"> </v>
      </c>
      <c r="J121" s="9" t="str">
        <f t="shared" si="9"/>
        <v xml:space="preserve"> </v>
      </c>
      <c r="L121" s="7">
        <v>35</v>
      </c>
      <c r="M121" s="14">
        <v>0</v>
      </c>
      <c r="N121" s="14">
        <v>0</v>
      </c>
      <c r="O121" s="8"/>
      <c r="P121" s="30">
        <v>3</v>
      </c>
      <c r="Q121" s="29">
        <v>0.875</v>
      </c>
      <c r="R121" s="26">
        <v>2</v>
      </c>
      <c r="S121" s="26" t="s">
        <v>5</v>
      </c>
      <c r="T121" s="26">
        <v>2</v>
      </c>
      <c r="U121" s="26" t="s">
        <v>5</v>
      </c>
      <c r="V121" s="93">
        <f t="shared" si="2"/>
        <v>4</v>
      </c>
      <c r="W121" s="28">
        <v>4</v>
      </c>
      <c r="X121" s="27">
        <v>0.875</v>
      </c>
      <c r="Y121" s="26">
        <v>2</v>
      </c>
      <c r="Z121" s="26" t="s">
        <v>6</v>
      </c>
      <c r="AA121" s="26">
        <v>2</v>
      </c>
      <c r="AB121" s="26" t="s">
        <v>6</v>
      </c>
      <c r="AC121" s="95">
        <f t="shared" si="3"/>
        <v>5</v>
      </c>
      <c r="AH121" s="31"/>
    </row>
    <row r="122" spans="2:34" ht="15.75" customHeight="1">
      <c r="B122" s="9" t="str">
        <f t="shared" si="10"/>
        <v/>
      </c>
      <c r="C122" s="13" t="s">
        <v>1</v>
      </c>
      <c r="D122" s="1" t="s">
        <v>1</v>
      </c>
      <c r="E122" s="12" t="s">
        <v>1</v>
      </c>
      <c r="F122" s="12" t="s">
        <v>1</v>
      </c>
      <c r="G122" s="9" t="str">
        <f t="shared" si="8"/>
        <v/>
      </c>
      <c r="H122" s="11" t="s">
        <v>0</v>
      </c>
      <c r="I122" s="10" t="str">
        <f t="shared" si="11"/>
        <v xml:space="preserve"> </v>
      </c>
      <c r="J122" s="9" t="str">
        <f t="shared" si="9"/>
        <v xml:space="preserve"> </v>
      </c>
      <c r="L122" s="7">
        <v>36</v>
      </c>
      <c r="M122" s="14">
        <v>0</v>
      </c>
      <c r="N122" s="14">
        <v>0</v>
      </c>
      <c r="O122" s="8"/>
      <c r="P122" s="30">
        <v>3</v>
      </c>
      <c r="Q122" s="29">
        <v>0.89583333333333304</v>
      </c>
      <c r="R122" s="26">
        <v>2</v>
      </c>
      <c r="S122" s="26" t="s">
        <v>5</v>
      </c>
      <c r="T122" s="26">
        <v>2</v>
      </c>
      <c r="U122" s="26" t="s">
        <v>5</v>
      </c>
      <c r="V122" s="93">
        <f t="shared" si="2"/>
        <v>4</v>
      </c>
      <c r="W122" s="28">
        <v>4</v>
      </c>
      <c r="X122" s="27">
        <v>0.89583333333333304</v>
      </c>
      <c r="Y122" s="26">
        <v>3</v>
      </c>
      <c r="Z122" s="26" t="s">
        <v>6</v>
      </c>
      <c r="AA122" s="26">
        <v>3</v>
      </c>
      <c r="AB122" s="26" t="s">
        <v>6</v>
      </c>
      <c r="AC122" s="95">
        <f t="shared" si="3"/>
        <v>5</v>
      </c>
      <c r="AH122" s="31"/>
    </row>
    <row r="123" spans="2:34" ht="15.75" customHeight="1">
      <c r="B123" s="9" t="str">
        <f t="shared" si="10"/>
        <v/>
      </c>
      <c r="C123" s="13" t="s">
        <v>1</v>
      </c>
      <c r="D123" s="1" t="s">
        <v>1</v>
      </c>
      <c r="E123" s="12" t="s">
        <v>1</v>
      </c>
      <c r="F123" s="12" t="s">
        <v>1</v>
      </c>
      <c r="G123" s="9" t="str">
        <f t="shared" si="8"/>
        <v/>
      </c>
      <c r="H123" s="11" t="s">
        <v>0</v>
      </c>
      <c r="I123" s="10" t="str">
        <f t="shared" si="11"/>
        <v xml:space="preserve"> </v>
      </c>
      <c r="J123" s="9" t="str">
        <f t="shared" si="9"/>
        <v xml:space="preserve"> </v>
      </c>
      <c r="L123" s="7">
        <v>37</v>
      </c>
      <c r="M123" s="14">
        <v>0</v>
      </c>
      <c r="N123" s="14">
        <v>0</v>
      </c>
      <c r="O123" s="8"/>
      <c r="P123" s="30">
        <v>3</v>
      </c>
      <c r="Q123" s="29">
        <v>0.91666666666666663</v>
      </c>
      <c r="R123" s="26">
        <v>2</v>
      </c>
      <c r="S123" s="26" t="s">
        <v>5</v>
      </c>
      <c r="T123" s="26">
        <v>2</v>
      </c>
      <c r="U123" s="26" t="s">
        <v>5</v>
      </c>
      <c r="V123" s="93">
        <f t="shared" si="2"/>
        <v>4</v>
      </c>
      <c r="W123" s="28">
        <v>4</v>
      </c>
      <c r="X123" s="27">
        <v>0.91666666666666663</v>
      </c>
      <c r="Y123" s="26">
        <v>2</v>
      </c>
      <c r="Z123" s="26" t="s">
        <v>6</v>
      </c>
      <c r="AA123" s="26">
        <v>2</v>
      </c>
      <c r="AB123" s="26" t="s">
        <v>6</v>
      </c>
      <c r="AC123" s="95">
        <f t="shared" si="3"/>
        <v>5</v>
      </c>
      <c r="AH123" s="31"/>
    </row>
    <row r="124" spans="2:34" ht="15.75" customHeight="1">
      <c r="B124" s="9" t="str">
        <f t="shared" si="10"/>
        <v/>
      </c>
      <c r="C124" s="13" t="s">
        <v>1</v>
      </c>
      <c r="D124" s="1" t="s">
        <v>1</v>
      </c>
      <c r="E124" s="12" t="s">
        <v>1</v>
      </c>
      <c r="F124" s="12" t="s">
        <v>1</v>
      </c>
      <c r="G124" s="9" t="str">
        <f t="shared" si="8"/>
        <v/>
      </c>
      <c r="H124" s="11" t="s">
        <v>0</v>
      </c>
      <c r="I124" s="10" t="str">
        <f t="shared" si="11"/>
        <v xml:space="preserve"> </v>
      </c>
      <c r="J124" s="9" t="str">
        <f t="shared" si="9"/>
        <v xml:space="preserve"> </v>
      </c>
      <c r="L124" s="7">
        <v>38</v>
      </c>
      <c r="M124" s="14">
        <v>0</v>
      </c>
      <c r="N124" s="14">
        <v>0</v>
      </c>
      <c r="O124" s="8"/>
      <c r="P124" s="30">
        <v>3</v>
      </c>
      <c r="Q124" s="29">
        <v>0.9375</v>
      </c>
      <c r="R124" s="26">
        <v>2</v>
      </c>
      <c r="S124" s="26" t="s">
        <v>5</v>
      </c>
      <c r="T124" s="26">
        <v>2</v>
      </c>
      <c r="U124" s="26" t="s">
        <v>5</v>
      </c>
      <c r="V124" s="93">
        <f t="shared" si="2"/>
        <v>2</v>
      </c>
      <c r="W124" s="28">
        <v>4</v>
      </c>
      <c r="X124" s="27">
        <v>0.9375</v>
      </c>
      <c r="Y124" s="26">
        <v>3</v>
      </c>
      <c r="Z124" s="26" t="s">
        <v>6</v>
      </c>
      <c r="AA124" s="26">
        <v>3</v>
      </c>
      <c r="AB124" s="26" t="s">
        <v>6</v>
      </c>
      <c r="AC124" s="95">
        <f t="shared" si="3"/>
        <v>3</v>
      </c>
      <c r="AH124" s="31"/>
    </row>
    <row r="125" spans="2:34" ht="15.75" customHeight="1">
      <c r="B125" s="9" t="str">
        <f t="shared" si="10"/>
        <v/>
      </c>
      <c r="C125" s="13" t="s">
        <v>1</v>
      </c>
      <c r="D125" s="1" t="s">
        <v>1</v>
      </c>
      <c r="E125" s="12" t="s">
        <v>1</v>
      </c>
      <c r="F125" s="12" t="s">
        <v>1</v>
      </c>
      <c r="G125" s="9" t="str">
        <f t="shared" si="8"/>
        <v/>
      </c>
      <c r="H125" s="11" t="s">
        <v>0</v>
      </c>
      <c r="I125" s="10" t="str">
        <f t="shared" si="11"/>
        <v xml:space="preserve"> </v>
      </c>
      <c r="J125" s="9" t="str">
        <f t="shared" si="9"/>
        <v xml:space="preserve"> </v>
      </c>
      <c r="L125" s="7">
        <v>39</v>
      </c>
      <c r="M125" s="14">
        <v>0</v>
      </c>
      <c r="N125" s="14">
        <v>0</v>
      </c>
      <c r="O125" s="8"/>
      <c r="P125" s="30">
        <v>3</v>
      </c>
      <c r="Q125" s="29">
        <v>0.95833333333333337</v>
      </c>
      <c r="R125" s="26">
        <v>0</v>
      </c>
      <c r="S125" s="26" t="s">
        <v>3</v>
      </c>
      <c r="T125" s="26">
        <v>0</v>
      </c>
      <c r="U125" s="26" t="s">
        <v>3</v>
      </c>
      <c r="V125" s="93">
        <f t="shared" si="2"/>
        <v>0</v>
      </c>
      <c r="W125" s="28">
        <v>4</v>
      </c>
      <c r="X125" s="27">
        <v>0.95833333333333337</v>
      </c>
      <c r="Y125" s="26">
        <v>0</v>
      </c>
      <c r="Z125" s="26" t="s">
        <v>3</v>
      </c>
      <c r="AA125" s="26">
        <v>0</v>
      </c>
      <c r="AB125" s="26" t="s">
        <v>3</v>
      </c>
      <c r="AC125" s="95">
        <f t="shared" si="3"/>
        <v>0</v>
      </c>
      <c r="AH125" s="31"/>
    </row>
    <row r="126" spans="2:34" ht="15.75" customHeight="1">
      <c r="B126" s="9" t="str">
        <f t="shared" si="10"/>
        <v/>
      </c>
      <c r="C126" s="13" t="s">
        <v>1</v>
      </c>
      <c r="D126" s="1" t="s">
        <v>1</v>
      </c>
      <c r="E126" s="12" t="s">
        <v>1</v>
      </c>
      <c r="F126" s="12" t="s">
        <v>1</v>
      </c>
      <c r="G126" s="9" t="str">
        <f t="shared" si="8"/>
        <v/>
      </c>
      <c r="H126" s="11" t="s">
        <v>0</v>
      </c>
      <c r="I126" s="10" t="str">
        <f t="shared" si="11"/>
        <v xml:space="preserve"> </v>
      </c>
      <c r="J126" s="9" t="str">
        <f t="shared" si="9"/>
        <v xml:space="preserve"> </v>
      </c>
      <c r="L126" s="7">
        <v>40</v>
      </c>
      <c r="M126" s="14">
        <v>0</v>
      </c>
      <c r="N126" s="14">
        <v>0</v>
      </c>
      <c r="O126" s="8"/>
      <c r="P126" s="30">
        <v>3</v>
      </c>
      <c r="Q126" s="29">
        <v>0.97916666666666663</v>
      </c>
      <c r="R126" s="26">
        <v>0</v>
      </c>
      <c r="S126" s="26" t="s">
        <v>3</v>
      </c>
      <c r="T126" s="26">
        <v>0</v>
      </c>
      <c r="U126" s="26" t="s">
        <v>3</v>
      </c>
      <c r="V126" s="93">
        <f t="shared" si="2"/>
        <v>0</v>
      </c>
      <c r="W126" s="28">
        <v>4</v>
      </c>
      <c r="X126" s="27">
        <v>0.97916666666666663</v>
      </c>
      <c r="Y126" s="26">
        <v>0</v>
      </c>
      <c r="Z126" s="26" t="s">
        <v>3</v>
      </c>
      <c r="AA126" s="26">
        <v>0</v>
      </c>
      <c r="AB126" s="26" t="s">
        <v>3</v>
      </c>
      <c r="AC126" s="95">
        <f t="shared" si="3"/>
        <v>0</v>
      </c>
      <c r="AH126" s="31"/>
    </row>
    <row r="127" spans="2:34" ht="15.75" customHeight="1">
      <c r="B127" s="9" t="str">
        <f t="shared" si="10"/>
        <v/>
      </c>
      <c r="C127" s="13" t="s">
        <v>1</v>
      </c>
      <c r="D127" s="1" t="s">
        <v>1</v>
      </c>
      <c r="E127" s="12" t="s">
        <v>1</v>
      </c>
      <c r="F127" s="12" t="s">
        <v>1</v>
      </c>
      <c r="G127" s="9" t="str">
        <f t="shared" si="8"/>
        <v/>
      </c>
      <c r="H127" s="11" t="s">
        <v>0</v>
      </c>
      <c r="I127" s="10" t="str">
        <f t="shared" si="11"/>
        <v xml:space="preserve"> </v>
      </c>
      <c r="J127" s="9" t="str">
        <f t="shared" si="9"/>
        <v xml:space="preserve"> </v>
      </c>
      <c r="L127" s="7">
        <v>41</v>
      </c>
      <c r="M127" s="14">
        <v>0</v>
      </c>
      <c r="N127" s="14">
        <v>0</v>
      </c>
      <c r="O127" s="8"/>
      <c r="P127" s="30">
        <v>3</v>
      </c>
      <c r="Q127" s="29">
        <v>0</v>
      </c>
      <c r="R127" s="26">
        <v>0</v>
      </c>
      <c r="S127" s="26" t="s">
        <v>3</v>
      </c>
      <c r="T127" s="26">
        <v>0</v>
      </c>
      <c r="U127" s="26" t="s">
        <v>3</v>
      </c>
      <c r="V127" s="93">
        <f t="shared" si="2"/>
        <v>0</v>
      </c>
      <c r="W127" s="28">
        <v>4</v>
      </c>
      <c r="X127" s="27">
        <v>0</v>
      </c>
      <c r="Y127" s="26">
        <v>0</v>
      </c>
      <c r="Z127" s="26" t="s">
        <v>3</v>
      </c>
      <c r="AA127" s="26">
        <v>0</v>
      </c>
      <c r="AB127" s="26" t="s">
        <v>3</v>
      </c>
      <c r="AC127" s="95">
        <f t="shared" si="3"/>
        <v>0</v>
      </c>
      <c r="AH127" s="31"/>
    </row>
    <row r="128" spans="2:34" ht="15.75" customHeight="1">
      <c r="B128" s="9" t="str">
        <f t="shared" si="10"/>
        <v/>
      </c>
      <c r="C128" s="13" t="s">
        <v>1</v>
      </c>
      <c r="D128" s="1" t="s">
        <v>1</v>
      </c>
      <c r="E128" s="12" t="s">
        <v>1</v>
      </c>
      <c r="F128" s="12" t="s">
        <v>1</v>
      </c>
      <c r="G128" s="9" t="str">
        <f t="shared" si="8"/>
        <v/>
      </c>
      <c r="H128" s="11" t="s">
        <v>0</v>
      </c>
      <c r="I128" s="10" t="str">
        <f t="shared" si="11"/>
        <v xml:space="preserve"> </v>
      </c>
      <c r="J128" s="9" t="str">
        <f t="shared" si="9"/>
        <v xml:space="preserve"> </v>
      </c>
      <c r="L128" s="7">
        <v>42</v>
      </c>
      <c r="M128" s="14">
        <v>0</v>
      </c>
      <c r="N128" s="14">
        <v>0</v>
      </c>
      <c r="O128" s="8"/>
      <c r="P128" s="30">
        <v>3</v>
      </c>
      <c r="Q128" s="29">
        <v>2.0833333333333332E-2</v>
      </c>
      <c r="R128" s="26">
        <v>0</v>
      </c>
      <c r="S128" s="26" t="s">
        <v>3</v>
      </c>
      <c r="T128" s="26">
        <v>0</v>
      </c>
      <c r="U128" s="26" t="s">
        <v>3</v>
      </c>
      <c r="V128" s="93">
        <f t="shared" si="2"/>
        <v>0</v>
      </c>
      <c r="W128" s="28">
        <v>4</v>
      </c>
      <c r="X128" s="27">
        <v>2.0833333333333332E-2</v>
      </c>
      <c r="Y128" s="26">
        <v>0</v>
      </c>
      <c r="Z128" s="26" t="s">
        <v>3</v>
      </c>
      <c r="AA128" s="26">
        <v>0</v>
      </c>
      <c r="AB128" s="26" t="s">
        <v>3</v>
      </c>
      <c r="AC128" s="95">
        <f t="shared" si="3"/>
        <v>0</v>
      </c>
      <c r="AH128" s="31"/>
    </row>
    <row r="129" spans="2:34" ht="15.75" customHeight="1">
      <c r="B129" s="9" t="str">
        <f t="shared" si="10"/>
        <v/>
      </c>
      <c r="C129" s="13" t="s">
        <v>1</v>
      </c>
      <c r="D129" s="1" t="s">
        <v>1</v>
      </c>
      <c r="E129" s="12" t="s">
        <v>1</v>
      </c>
      <c r="F129" s="12" t="s">
        <v>1</v>
      </c>
      <c r="G129" s="9" t="str">
        <f t="shared" si="8"/>
        <v/>
      </c>
      <c r="H129" s="11" t="s">
        <v>0</v>
      </c>
      <c r="I129" s="10" t="str">
        <f t="shared" si="11"/>
        <v xml:space="preserve"> </v>
      </c>
      <c r="J129" s="9" t="str">
        <f t="shared" si="9"/>
        <v xml:space="preserve"> </v>
      </c>
      <c r="L129" s="7">
        <v>43</v>
      </c>
      <c r="M129" s="14">
        <v>0</v>
      </c>
      <c r="N129" s="14">
        <v>0</v>
      </c>
      <c r="O129" s="8"/>
      <c r="P129" s="30">
        <v>3</v>
      </c>
      <c r="Q129" s="29">
        <v>4.1666666666666699E-2</v>
      </c>
      <c r="R129" s="26">
        <v>0</v>
      </c>
      <c r="S129" s="26" t="s">
        <v>3</v>
      </c>
      <c r="T129" s="26">
        <v>0</v>
      </c>
      <c r="U129" s="26" t="s">
        <v>3</v>
      </c>
      <c r="V129" s="93">
        <f t="shared" si="2"/>
        <v>0</v>
      </c>
      <c r="W129" s="28">
        <v>4</v>
      </c>
      <c r="X129" s="27">
        <v>4.1666666666666699E-2</v>
      </c>
      <c r="Y129" s="26">
        <v>0</v>
      </c>
      <c r="Z129" s="26" t="s">
        <v>3</v>
      </c>
      <c r="AA129" s="26">
        <v>0</v>
      </c>
      <c r="AB129" s="26" t="s">
        <v>3</v>
      </c>
      <c r="AC129" s="95">
        <f t="shared" si="3"/>
        <v>0</v>
      </c>
      <c r="AH129" s="31"/>
    </row>
    <row r="130" spans="2:34" ht="15.75" customHeight="1">
      <c r="B130" s="9" t="str">
        <f t="shared" si="10"/>
        <v/>
      </c>
      <c r="C130" s="13" t="s">
        <v>1</v>
      </c>
      <c r="D130" s="1" t="s">
        <v>1</v>
      </c>
      <c r="E130" s="12" t="s">
        <v>1</v>
      </c>
      <c r="F130" s="12" t="s">
        <v>1</v>
      </c>
      <c r="G130" s="9" t="str">
        <f t="shared" si="8"/>
        <v/>
      </c>
      <c r="H130" s="11" t="s">
        <v>0</v>
      </c>
      <c r="I130" s="10" t="str">
        <f t="shared" si="11"/>
        <v xml:space="preserve"> </v>
      </c>
      <c r="J130" s="9" t="str">
        <f t="shared" si="9"/>
        <v xml:space="preserve"> </v>
      </c>
      <c r="L130" s="7">
        <v>44</v>
      </c>
      <c r="M130" s="14">
        <v>0</v>
      </c>
      <c r="N130" s="14">
        <v>0</v>
      </c>
      <c r="O130" s="8"/>
      <c r="P130" s="30">
        <v>3</v>
      </c>
      <c r="Q130" s="29">
        <v>6.25E-2</v>
      </c>
      <c r="R130" s="26">
        <v>0</v>
      </c>
      <c r="S130" s="26" t="s">
        <v>3</v>
      </c>
      <c r="T130" s="26">
        <v>0</v>
      </c>
      <c r="U130" s="26" t="s">
        <v>3</v>
      </c>
      <c r="V130" s="93">
        <f t="shared" si="2"/>
        <v>0</v>
      </c>
      <c r="W130" s="28">
        <v>4</v>
      </c>
      <c r="X130" s="27">
        <v>6.25E-2</v>
      </c>
      <c r="Y130" s="26">
        <v>0</v>
      </c>
      <c r="Z130" s="26" t="s">
        <v>3</v>
      </c>
      <c r="AA130" s="26">
        <v>0</v>
      </c>
      <c r="AB130" s="26" t="s">
        <v>3</v>
      </c>
      <c r="AC130" s="95">
        <f t="shared" si="3"/>
        <v>0</v>
      </c>
      <c r="AH130" s="15"/>
    </row>
    <row r="131" spans="2:34" ht="15.75" customHeight="1">
      <c r="B131" s="9" t="str">
        <f t="shared" si="10"/>
        <v/>
      </c>
      <c r="C131" s="13" t="s">
        <v>1</v>
      </c>
      <c r="D131" s="1" t="s">
        <v>1</v>
      </c>
      <c r="E131" s="12" t="s">
        <v>1</v>
      </c>
      <c r="F131" s="12" t="s">
        <v>1</v>
      </c>
      <c r="G131" s="9" t="str">
        <f t="shared" si="8"/>
        <v/>
      </c>
      <c r="H131" s="11" t="s">
        <v>0</v>
      </c>
      <c r="I131" s="10" t="str">
        <f t="shared" si="11"/>
        <v xml:space="preserve"> </v>
      </c>
      <c r="J131" s="9" t="str">
        <f t="shared" si="9"/>
        <v xml:space="preserve"> </v>
      </c>
      <c r="L131" s="7">
        <v>45</v>
      </c>
      <c r="M131" s="14">
        <v>0</v>
      </c>
      <c r="N131" s="14">
        <v>0</v>
      </c>
      <c r="O131" s="8"/>
      <c r="P131" s="26">
        <v>3</v>
      </c>
      <c r="Q131" s="27">
        <v>8.3333333333333301E-2</v>
      </c>
      <c r="R131" s="26">
        <v>0</v>
      </c>
      <c r="S131" s="26" t="s">
        <v>3</v>
      </c>
      <c r="T131" s="26">
        <v>0</v>
      </c>
      <c r="U131" s="26" t="s">
        <v>3</v>
      </c>
      <c r="V131" s="92">
        <f t="shared" si="2"/>
        <v>0</v>
      </c>
      <c r="W131" s="28">
        <v>4</v>
      </c>
      <c r="X131" s="27">
        <v>8.3333333333333301E-2</v>
      </c>
      <c r="Y131" s="26">
        <v>0</v>
      </c>
      <c r="Z131" s="26" t="s">
        <v>3</v>
      </c>
      <c r="AA131" s="26">
        <v>0</v>
      </c>
      <c r="AB131" s="26" t="s">
        <v>3</v>
      </c>
      <c r="AC131" s="95">
        <f t="shared" si="3"/>
        <v>0</v>
      </c>
      <c r="AH131" s="15"/>
    </row>
    <row r="132" spans="2:34" ht="15.75" customHeight="1">
      <c r="B132" s="9" t="str">
        <f t="shared" si="10"/>
        <v/>
      </c>
      <c r="C132" s="13" t="s">
        <v>1</v>
      </c>
      <c r="D132" s="1" t="s">
        <v>1</v>
      </c>
      <c r="E132" s="12" t="s">
        <v>1</v>
      </c>
      <c r="F132" s="12" t="s">
        <v>1</v>
      </c>
      <c r="G132" s="9" t="str">
        <f t="shared" si="8"/>
        <v/>
      </c>
      <c r="H132" s="11" t="s">
        <v>0</v>
      </c>
      <c r="I132" s="10" t="str">
        <f t="shared" si="11"/>
        <v xml:space="preserve"> </v>
      </c>
      <c r="J132" s="9" t="str">
        <f t="shared" si="9"/>
        <v xml:space="preserve"> </v>
      </c>
      <c r="L132" s="7">
        <v>46</v>
      </c>
      <c r="M132" s="14">
        <v>0</v>
      </c>
      <c r="N132" s="14">
        <v>0</v>
      </c>
      <c r="O132" s="8"/>
      <c r="P132" s="26">
        <v>3</v>
      </c>
      <c r="Q132" s="27">
        <v>0.104166666666667</v>
      </c>
      <c r="R132" s="26">
        <v>0</v>
      </c>
      <c r="S132" s="26" t="s">
        <v>3</v>
      </c>
      <c r="T132" s="26">
        <v>0</v>
      </c>
      <c r="U132" s="26" t="s">
        <v>3</v>
      </c>
      <c r="V132" s="17"/>
      <c r="W132" s="28">
        <v>4</v>
      </c>
      <c r="X132" s="27">
        <v>0.104166666666667</v>
      </c>
      <c r="Y132" s="26">
        <v>0</v>
      </c>
      <c r="Z132" s="26" t="s">
        <v>3</v>
      </c>
      <c r="AA132" s="26">
        <v>0</v>
      </c>
      <c r="AB132" s="26" t="s">
        <v>3</v>
      </c>
      <c r="AH132" s="15"/>
    </row>
    <row r="133" spans="2:34" ht="15.75" customHeight="1">
      <c r="B133" s="9" t="str">
        <f t="shared" si="10"/>
        <v/>
      </c>
      <c r="C133" s="13" t="s">
        <v>1</v>
      </c>
      <c r="D133" s="1" t="s">
        <v>1</v>
      </c>
      <c r="E133" s="12" t="s">
        <v>1</v>
      </c>
      <c r="F133" s="12" t="s">
        <v>1</v>
      </c>
      <c r="G133" s="9" t="str">
        <f t="shared" si="8"/>
        <v/>
      </c>
      <c r="H133" s="11" t="s">
        <v>0</v>
      </c>
      <c r="I133" s="10" t="str">
        <f t="shared" si="11"/>
        <v xml:space="preserve"> </v>
      </c>
      <c r="J133" s="9" t="str">
        <f t="shared" si="9"/>
        <v xml:space="preserve"> </v>
      </c>
      <c r="L133" s="7">
        <v>47</v>
      </c>
      <c r="M133" s="14">
        <v>0</v>
      </c>
      <c r="N133" s="14">
        <v>0</v>
      </c>
      <c r="O133" s="8"/>
      <c r="P133" s="109" t="s">
        <v>2</v>
      </c>
      <c r="Q133" s="110"/>
      <c r="R133" s="22">
        <f>SUM(R85:R132)</f>
        <v>80</v>
      </c>
      <c r="S133" s="22"/>
      <c r="T133" s="22">
        <f>SUM(T85:T132)</f>
        <v>80</v>
      </c>
      <c r="U133" s="22"/>
      <c r="V133" s="23"/>
      <c r="W133" s="109" t="s">
        <v>2</v>
      </c>
      <c r="X133" s="110"/>
      <c r="Y133" s="22">
        <f>SUM(Y85:Y132)</f>
        <v>88</v>
      </c>
      <c r="Z133" s="22"/>
      <c r="AA133" s="22">
        <f>SUM(AA85:AA132)</f>
        <v>88</v>
      </c>
      <c r="AB133" s="22"/>
      <c r="AH133" s="15"/>
    </row>
    <row r="134" spans="2:34" ht="15.75" customHeight="1">
      <c r="B134" s="9" t="str">
        <f t="shared" si="10"/>
        <v/>
      </c>
      <c r="C134" s="13" t="s">
        <v>1</v>
      </c>
      <c r="D134" s="1" t="s">
        <v>1</v>
      </c>
      <c r="E134" s="12" t="s">
        <v>1</v>
      </c>
      <c r="F134" s="12" t="s">
        <v>1</v>
      </c>
      <c r="G134" s="9" t="str">
        <f t="shared" si="8"/>
        <v/>
      </c>
      <c r="H134" s="11" t="s">
        <v>0</v>
      </c>
      <c r="I134" s="10" t="str">
        <f t="shared" si="11"/>
        <v xml:space="preserve"> </v>
      </c>
      <c r="J134" s="9" t="str">
        <f t="shared" si="9"/>
        <v xml:space="preserve"> </v>
      </c>
      <c r="L134" s="7">
        <v>48</v>
      </c>
      <c r="M134" s="14">
        <v>0</v>
      </c>
      <c r="N134" s="14">
        <v>0</v>
      </c>
      <c r="O134" s="8"/>
      <c r="P134" s="16"/>
      <c r="Q134" s="17"/>
      <c r="R134" s="17"/>
      <c r="S134" s="17"/>
      <c r="T134" s="18"/>
      <c r="U134" s="17"/>
      <c r="V134" s="17"/>
      <c r="W134" s="17"/>
      <c r="X134" s="16"/>
      <c r="Y134" s="16"/>
      <c r="Z134" s="16"/>
      <c r="AA134" s="16"/>
      <c r="AB134" s="16"/>
      <c r="AH134" s="15"/>
    </row>
    <row r="135" spans="2:34" ht="15.75" customHeight="1">
      <c r="B135" s="9" t="str">
        <f t="shared" si="10"/>
        <v/>
      </c>
      <c r="C135" s="13" t="s">
        <v>1</v>
      </c>
      <c r="D135" s="1" t="s">
        <v>1</v>
      </c>
      <c r="E135" s="12" t="s">
        <v>1</v>
      </c>
      <c r="F135" s="12" t="s">
        <v>1</v>
      </c>
      <c r="G135" s="9" t="str">
        <f t="shared" si="8"/>
        <v/>
      </c>
      <c r="H135" s="11" t="s">
        <v>0</v>
      </c>
      <c r="I135" s="10" t="str">
        <f t="shared" si="11"/>
        <v xml:space="preserve"> </v>
      </c>
      <c r="J135" s="9" t="str">
        <f t="shared" si="9"/>
        <v xml:space="preserve"> </v>
      </c>
      <c r="L135" s="7">
        <v>49</v>
      </c>
      <c r="M135" s="14">
        <v>0</v>
      </c>
      <c r="N135" s="14">
        <v>0</v>
      </c>
      <c r="O135" s="8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H135" s="15"/>
    </row>
    <row r="136" spans="2:34" ht="15.75" customHeight="1">
      <c r="B136" s="9" t="str">
        <f t="shared" si="10"/>
        <v/>
      </c>
      <c r="C136" s="13" t="s">
        <v>1</v>
      </c>
      <c r="D136" s="1" t="s">
        <v>1</v>
      </c>
      <c r="E136" s="12" t="s">
        <v>1</v>
      </c>
      <c r="F136" s="12" t="s">
        <v>1</v>
      </c>
      <c r="G136" s="9" t="str">
        <f t="shared" si="8"/>
        <v/>
      </c>
      <c r="H136" s="11" t="s">
        <v>0</v>
      </c>
      <c r="I136" s="10" t="str">
        <f t="shared" si="11"/>
        <v xml:space="preserve"> </v>
      </c>
      <c r="J136" s="9" t="str">
        <f t="shared" si="9"/>
        <v xml:space="preserve"> </v>
      </c>
      <c r="L136" s="7">
        <v>50</v>
      </c>
      <c r="M136" s="14">
        <v>0</v>
      </c>
      <c r="N136" s="14">
        <v>0</v>
      </c>
      <c r="O136" s="8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H136" s="15"/>
    </row>
    <row r="137" spans="2:34" ht="15.75" customHeight="1">
      <c r="B137" s="9" t="str">
        <f t="shared" si="10"/>
        <v/>
      </c>
      <c r="C137" s="13" t="s">
        <v>1</v>
      </c>
      <c r="D137" s="1" t="s">
        <v>1</v>
      </c>
      <c r="E137" s="12" t="s">
        <v>1</v>
      </c>
      <c r="F137" s="12" t="s">
        <v>1</v>
      </c>
      <c r="G137" s="9" t="str">
        <f t="shared" si="8"/>
        <v/>
      </c>
      <c r="H137" s="11" t="s">
        <v>0</v>
      </c>
      <c r="I137" s="10" t="str">
        <f t="shared" si="11"/>
        <v xml:space="preserve"> </v>
      </c>
      <c r="J137" s="9" t="str">
        <f t="shared" si="9"/>
        <v xml:space="preserve"> </v>
      </c>
      <c r="L137" s="7">
        <v>51</v>
      </c>
      <c r="M137" s="14">
        <v>0</v>
      </c>
      <c r="N137" s="14">
        <v>0</v>
      </c>
      <c r="O137" s="8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H137" s="15"/>
    </row>
    <row r="138" spans="2:34" ht="15.75" customHeight="1">
      <c r="B138" s="9" t="str">
        <f t="shared" si="10"/>
        <v/>
      </c>
      <c r="C138" s="13" t="s">
        <v>1</v>
      </c>
      <c r="D138" s="1" t="s">
        <v>1</v>
      </c>
      <c r="E138" s="12" t="s">
        <v>1</v>
      </c>
      <c r="F138" s="12" t="s">
        <v>1</v>
      </c>
      <c r="G138" s="9" t="str">
        <f t="shared" si="8"/>
        <v/>
      </c>
      <c r="H138" s="11" t="s">
        <v>0</v>
      </c>
      <c r="I138" s="10" t="str">
        <f t="shared" si="11"/>
        <v xml:space="preserve"> </v>
      </c>
      <c r="J138" s="9" t="str">
        <f t="shared" si="9"/>
        <v xml:space="preserve"> </v>
      </c>
      <c r="L138" s="7">
        <v>52</v>
      </c>
      <c r="M138" s="14">
        <v>0</v>
      </c>
      <c r="N138" s="14">
        <v>0</v>
      </c>
      <c r="O138" s="8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H138" s="15"/>
    </row>
    <row r="139" spans="2:34" ht="15.75" customHeight="1">
      <c r="B139" s="9" t="str">
        <f t="shared" si="10"/>
        <v/>
      </c>
      <c r="C139" s="13" t="s">
        <v>1</v>
      </c>
      <c r="D139" s="1" t="s">
        <v>1</v>
      </c>
      <c r="E139" s="12" t="s">
        <v>1</v>
      </c>
      <c r="F139" s="12" t="s">
        <v>1</v>
      </c>
      <c r="G139" s="9" t="str">
        <f t="shared" si="8"/>
        <v/>
      </c>
      <c r="H139" s="11" t="s">
        <v>0</v>
      </c>
      <c r="I139" s="10" t="str">
        <f t="shared" si="11"/>
        <v xml:space="preserve"> </v>
      </c>
      <c r="J139" s="9" t="str">
        <f t="shared" si="9"/>
        <v xml:space="preserve"> </v>
      </c>
      <c r="L139" s="7">
        <v>53</v>
      </c>
      <c r="M139" s="14">
        <v>0</v>
      </c>
      <c r="N139" s="14">
        <v>0</v>
      </c>
      <c r="O139" s="8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H139" s="15"/>
    </row>
    <row r="140" spans="2:34" ht="15.75" customHeight="1">
      <c r="B140" s="9" t="str">
        <f t="shared" si="10"/>
        <v/>
      </c>
      <c r="C140" s="13" t="s">
        <v>1</v>
      </c>
      <c r="D140" s="1" t="s">
        <v>1</v>
      </c>
      <c r="E140" s="12" t="s">
        <v>1</v>
      </c>
      <c r="F140" s="12" t="s">
        <v>1</v>
      </c>
      <c r="G140" s="9" t="str">
        <f t="shared" si="8"/>
        <v/>
      </c>
      <c r="H140" s="11" t="s">
        <v>0</v>
      </c>
      <c r="I140" s="10" t="str">
        <f t="shared" si="11"/>
        <v xml:space="preserve"> </v>
      </c>
      <c r="J140" s="9" t="str">
        <f t="shared" si="9"/>
        <v xml:space="preserve"> </v>
      </c>
      <c r="L140" s="7">
        <v>54</v>
      </c>
      <c r="M140" s="14">
        <v>0</v>
      </c>
      <c r="N140" s="14">
        <v>0</v>
      </c>
      <c r="O140" s="8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H140" s="15"/>
    </row>
    <row r="141" spans="2:34" ht="15.75" customHeight="1">
      <c r="B141" s="9" t="str">
        <f t="shared" si="10"/>
        <v/>
      </c>
      <c r="C141" s="13" t="s">
        <v>1</v>
      </c>
      <c r="D141" s="1" t="s">
        <v>1</v>
      </c>
      <c r="E141" s="12" t="s">
        <v>1</v>
      </c>
      <c r="F141" s="12" t="s">
        <v>1</v>
      </c>
      <c r="G141" s="9" t="str">
        <f t="shared" si="8"/>
        <v/>
      </c>
      <c r="H141" s="11" t="s">
        <v>0</v>
      </c>
      <c r="I141" s="10" t="str">
        <f t="shared" si="11"/>
        <v xml:space="preserve"> </v>
      </c>
      <c r="J141" s="9" t="str">
        <f t="shared" si="9"/>
        <v xml:space="preserve"> </v>
      </c>
      <c r="L141" s="7">
        <v>55</v>
      </c>
      <c r="M141" s="14">
        <v>0</v>
      </c>
      <c r="N141" s="14">
        <v>0</v>
      </c>
      <c r="O141" s="8"/>
      <c r="P141" s="16"/>
      <c r="Q141" s="17"/>
      <c r="R141" s="17"/>
      <c r="S141" s="17"/>
      <c r="T141" s="17"/>
      <c r="U141" s="17"/>
      <c r="V141" s="17"/>
      <c r="W141" s="17"/>
      <c r="X141" s="16"/>
      <c r="Y141" s="16"/>
      <c r="Z141" s="16"/>
      <c r="AA141" s="16"/>
      <c r="AB141" s="16"/>
      <c r="AH141" s="15"/>
    </row>
    <row r="142" spans="2:34" ht="15.75" customHeight="1">
      <c r="B142" s="9" t="str">
        <f t="shared" si="10"/>
        <v/>
      </c>
      <c r="C142" s="13" t="s">
        <v>1</v>
      </c>
      <c r="D142" s="1" t="s">
        <v>1</v>
      </c>
      <c r="E142" s="12" t="s">
        <v>1</v>
      </c>
      <c r="F142" s="12" t="s">
        <v>1</v>
      </c>
      <c r="G142" s="9" t="str">
        <f t="shared" si="8"/>
        <v/>
      </c>
      <c r="H142" s="11" t="s">
        <v>0</v>
      </c>
      <c r="I142" s="10" t="str">
        <f t="shared" si="11"/>
        <v xml:space="preserve"> </v>
      </c>
      <c r="J142" s="9" t="str">
        <f t="shared" si="9"/>
        <v xml:space="preserve"> </v>
      </c>
      <c r="L142" s="7">
        <v>56</v>
      </c>
      <c r="M142" s="14">
        <v>0</v>
      </c>
      <c r="N142" s="14">
        <v>0</v>
      </c>
      <c r="O142" s="8"/>
      <c r="P142" s="16"/>
      <c r="Q142" s="17"/>
      <c r="R142" s="17"/>
      <c r="S142" s="17"/>
      <c r="T142" s="17"/>
      <c r="U142" s="17"/>
      <c r="V142" s="17"/>
      <c r="W142" s="17"/>
      <c r="X142" s="16"/>
      <c r="Y142" s="16"/>
      <c r="Z142" s="16"/>
      <c r="AA142" s="16"/>
      <c r="AB142" s="16"/>
      <c r="AH142" s="15"/>
    </row>
    <row r="143" spans="2:34" ht="15.75" customHeight="1">
      <c r="B143" s="9" t="str">
        <f t="shared" si="10"/>
        <v/>
      </c>
      <c r="C143" s="13" t="s">
        <v>1</v>
      </c>
      <c r="D143" s="1" t="s">
        <v>1</v>
      </c>
      <c r="E143" s="12" t="s">
        <v>1</v>
      </c>
      <c r="F143" s="12" t="s">
        <v>1</v>
      </c>
      <c r="G143" s="9" t="str">
        <f t="shared" si="8"/>
        <v/>
      </c>
      <c r="H143" s="11" t="s">
        <v>0</v>
      </c>
      <c r="I143" s="10" t="str">
        <f t="shared" si="11"/>
        <v xml:space="preserve"> </v>
      </c>
      <c r="J143" s="9" t="str">
        <f t="shared" si="9"/>
        <v xml:space="preserve"> </v>
      </c>
      <c r="L143" s="7">
        <v>57</v>
      </c>
      <c r="M143" s="14">
        <v>0</v>
      </c>
      <c r="N143" s="14">
        <v>0</v>
      </c>
      <c r="O143" s="8"/>
      <c r="P143" s="5"/>
      <c r="Q143" s="6"/>
      <c r="R143" s="6"/>
      <c r="S143" s="6"/>
      <c r="T143" s="6"/>
      <c r="U143" s="6"/>
      <c r="V143" s="6"/>
      <c r="W143" s="6"/>
      <c r="X143" s="5"/>
      <c r="Y143" s="5"/>
      <c r="Z143" s="5"/>
      <c r="AA143" s="5"/>
      <c r="AB143" s="5"/>
      <c r="AH143" s="15"/>
    </row>
    <row r="144" spans="2:34" ht="15.75" customHeight="1">
      <c r="B144" s="9" t="str">
        <f t="shared" si="10"/>
        <v/>
      </c>
      <c r="C144" s="13" t="s">
        <v>1</v>
      </c>
      <c r="D144" s="1" t="s">
        <v>1</v>
      </c>
      <c r="E144" s="12" t="s">
        <v>1</v>
      </c>
      <c r="F144" s="12" t="s">
        <v>1</v>
      </c>
      <c r="G144" s="9" t="str">
        <f t="shared" si="8"/>
        <v/>
      </c>
      <c r="H144" s="11" t="s">
        <v>0</v>
      </c>
      <c r="I144" s="10" t="str">
        <f t="shared" si="11"/>
        <v xml:space="preserve"> </v>
      </c>
      <c r="J144" s="9" t="str">
        <f t="shared" si="9"/>
        <v xml:space="preserve"> </v>
      </c>
      <c r="L144" s="7">
        <v>58</v>
      </c>
      <c r="M144" s="14">
        <v>0</v>
      </c>
      <c r="N144" s="14">
        <v>0</v>
      </c>
      <c r="O144" s="8"/>
      <c r="P144" s="5"/>
      <c r="Q144" s="6"/>
      <c r="R144" s="6"/>
      <c r="S144" s="6"/>
      <c r="T144" s="6"/>
      <c r="U144" s="6"/>
      <c r="V144" s="6"/>
      <c r="W144" s="6"/>
      <c r="X144" s="5"/>
      <c r="Y144" s="5"/>
      <c r="Z144" s="5"/>
      <c r="AA144" s="5"/>
      <c r="AB144" s="5"/>
      <c r="AH144" s="15"/>
    </row>
    <row r="145" spans="2:34" ht="15.75" customHeight="1">
      <c r="B145" s="9" t="str">
        <f t="shared" si="10"/>
        <v/>
      </c>
      <c r="C145" s="13" t="s">
        <v>1</v>
      </c>
      <c r="D145" s="1" t="s">
        <v>1</v>
      </c>
      <c r="E145" s="12" t="s">
        <v>1</v>
      </c>
      <c r="F145" s="12" t="s">
        <v>1</v>
      </c>
      <c r="G145" s="9" t="str">
        <f t="shared" si="8"/>
        <v/>
      </c>
      <c r="H145" s="11" t="s">
        <v>0</v>
      </c>
      <c r="I145" s="10" t="str">
        <f t="shared" si="11"/>
        <v xml:space="preserve"> </v>
      </c>
      <c r="J145" s="9" t="str">
        <f t="shared" si="9"/>
        <v xml:space="preserve"> </v>
      </c>
      <c r="L145" s="7">
        <v>59</v>
      </c>
      <c r="M145" s="14">
        <v>0</v>
      </c>
      <c r="N145" s="14">
        <v>0</v>
      </c>
      <c r="O145" s="8"/>
      <c r="P145" s="5"/>
      <c r="Q145" s="6"/>
      <c r="R145" s="6"/>
      <c r="S145" s="6"/>
      <c r="T145" s="6"/>
      <c r="U145" s="6"/>
      <c r="V145" s="6"/>
      <c r="W145" s="6"/>
      <c r="X145" s="5"/>
      <c r="Y145" s="5"/>
      <c r="Z145" s="5"/>
      <c r="AA145" s="5"/>
      <c r="AB145" s="5"/>
      <c r="AH145" s="1"/>
    </row>
    <row r="146" spans="2:34" ht="15.75" customHeight="1">
      <c r="B146" s="9" t="str">
        <f t="shared" si="10"/>
        <v/>
      </c>
      <c r="C146" s="13" t="s">
        <v>1</v>
      </c>
      <c r="D146" s="1" t="s">
        <v>1</v>
      </c>
      <c r="E146" s="12" t="s">
        <v>1</v>
      </c>
      <c r="F146" s="12" t="s">
        <v>1</v>
      </c>
      <c r="G146" s="9" t="str">
        <f t="shared" si="8"/>
        <v/>
      </c>
      <c r="H146" s="11" t="s">
        <v>0</v>
      </c>
      <c r="I146" s="10" t="str">
        <f t="shared" si="11"/>
        <v xml:space="preserve"> </v>
      </c>
      <c r="J146" s="9" t="str">
        <f t="shared" si="9"/>
        <v xml:space="preserve"> </v>
      </c>
      <c r="L146" s="7">
        <v>60</v>
      </c>
      <c r="M146" s="14">
        <v>0</v>
      </c>
      <c r="N146" s="14">
        <v>0</v>
      </c>
      <c r="O146" s="8"/>
      <c r="P146" s="5"/>
      <c r="Q146" s="6"/>
      <c r="R146" s="6"/>
      <c r="S146" s="6"/>
      <c r="T146" s="6"/>
      <c r="U146" s="6"/>
      <c r="V146" s="6"/>
      <c r="W146" s="6"/>
      <c r="X146" s="5"/>
      <c r="Y146" s="5"/>
      <c r="Z146" s="5"/>
      <c r="AA146" s="5"/>
      <c r="AB146" s="5"/>
      <c r="AH146" s="1"/>
    </row>
    <row r="147" spans="2:34" ht="15.75" customHeight="1">
      <c r="B147" s="9" t="str">
        <f t="shared" si="10"/>
        <v/>
      </c>
      <c r="C147" s="13" t="s">
        <v>1</v>
      </c>
      <c r="D147" s="1" t="s">
        <v>1</v>
      </c>
      <c r="E147" s="12" t="s">
        <v>1</v>
      </c>
      <c r="F147" s="12" t="s">
        <v>1</v>
      </c>
      <c r="G147" s="9" t="str">
        <f t="shared" si="8"/>
        <v/>
      </c>
      <c r="H147" s="11" t="s">
        <v>0</v>
      </c>
      <c r="I147" s="10" t="str">
        <f t="shared" si="11"/>
        <v xml:space="preserve"> </v>
      </c>
      <c r="J147" s="9" t="str">
        <f t="shared" si="9"/>
        <v xml:space="preserve"> </v>
      </c>
      <c r="L147" s="7">
        <v>61</v>
      </c>
      <c r="M147" s="14">
        <v>0</v>
      </c>
      <c r="N147" s="14">
        <v>0</v>
      </c>
      <c r="O147" s="8"/>
      <c r="P147" s="5"/>
      <c r="Q147" s="6"/>
      <c r="R147" s="6"/>
      <c r="S147" s="6"/>
      <c r="T147" s="6"/>
      <c r="U147" s="6"/>
      <c r="V147" s="6"/>
      <c r="W147" s="6"/>
      <c r="X147" s="5"/>
      <c r="Y147" s="5"/>
      <c r="Z147" s="5"/>
      <c r="AA147" s="5"/>
      <c r="AB147" s="5"/>
      <c r="AH147" s="1"/>
    </row>
    <row r="148" spans="2:34" ht="15.75" customHeight="1">
      <c r="B148" s="9" t="str">
        <f t="shared" si="10"/>
        <v/>
      </c>
      <c r="C148" s="13" t="s">
        <v>1</v>
      </c>
      <c r="D148" s="1" t="s">
        <v>1</v>
      </c>
      <c r="E148" s="12" t="s">
        <v>1</v>
      </c>
      <c r="F148" s="12" t="s">
        <v>1</v>
      </c>
      <c r="G148" s="9" t="str">
        <f t="shared" si="8"/>
        <v/>
      </c>
      <c r="H148" s="11" t="s">
        <v>0</v>
      </c>
      <c r="I148" s="10" t="str">
        <f t="shared" si="11"/>
        <v xml:space="preserve"> </v>
      </c>
      <c r="J148" s="9" t="str">
        <f t="shared" si="9"/>
        <v xml:space="preserve"> </v>
      </c>
      <c r="L148" s="7">
        <v>62</v>
      </c>
      <c r="M148" s="14">
        <v>0</v>
      </c>
      <c r="N148" s="14">
        <v>0</v>
      </c>
      <c r="O148" s="8"/>
      <c r="P148" s="5"/>
      <c r="Q148" s="6"/>
      <c r="R148" s="6"/>
      <c r="S148" s="6"/>
      <c r="T148" s="6"/>
      <c r="U148" s="6"/>
      <c r="V148" s="6"/>
      <c r="W148" s="6"/>
      <c r="X148" s="5"/>
      <c r="Y148" s="5"/>
      <c r="Z148" s="5"/>
      <c r="AA148" s="5"/>
      <c r="AB148" s="5"/>
      <c r="AH148" s="1"/>
    </row>
    <row r="149" spans="2:34" ht="15.75" customHeight="1">
      <c r="B149" s="9" t="str">
        <f t="shared" si="10"/>
        <v/>
      </c>
      <c r="C149" s="13" t="s">
        <v>1</v>
      </c>
      <c r="D149" s="1" t="s">
        <v>1</v>
      </c>
      <c r="E149" s="12" t="s">
        <v>1</v>
      </c>
      <c r="F149" s="12" t="s">
        <v>1</v>
      </c>
      <c r="G149" s="9" t="str">
        <f t="shared" si="8"/>
        <v/>
      </c>
      <c r="H149" s="11" t="s">
        <v>0</v>
      </c>
      <c r="I149" s="10" t="str">
        <f t="shared" si="11"/>
        <v xml:space="preserve"> </v>
      </c>
      <c r="J149" s="9" t="str">
        <f t="shared" si="9"/>
        <v xml:space="preserve"> </v>
      </c>
      <c r="L149" s="7">
        <v>63</v>
      </c>
      <c r="M149" s="14">
        <v>0</v>
      </c>
      <c r="N149" s="14">
        <v>0</v>
      </c>
      <c r="O149" s="8"/>
      <c r="P149" s="5"/>
      <c r="Q149" s="6"/>
      <c r="R149" s="6"/>
      <c r="S149" s="6"/>
      <c r="T149" s="6"/>
      <c r="U149" s="6"/>
      <c r="V149" s="6"/>
      <c r="W149" s="6"/>
      <c r="X149" s="5"/>
      <c r="Y149" s="5"/>
      <c r="Z149" s="5"/>
      <c r="AA149" s="5"/>
      <c r="AB149" s="5"/>
      <c r="AH149" s="1"/>
    </row>
    <row r="150" spans="2:34" ht="15.75" customHeight="1">
      <c r="B150" s="9" t="str">
        <f t="shared" si="10"/>
        <v/>
      </c>
      <c r="C150" s="13" t="s">
        <v>1</v>
      </c>
      <c r="D150" s="1" t="s">
        <v>1</v>
      </c>
      <c r="E150" s="12" t="s">
        <v>1</v>
      </c>
      <c r="F150" s="12" t="s">
        <v>1</v>
      </c>
      <c r="G150" s="9" t="str">
        <f t="shared" si="8"/>
        <v/>
      </c>
      <c r="H150" s="11" t="s">
        <v>0</v>
      </c>
      <c r="I150" s="10" t="str">
        <f t="shared" si="11"/>
        <v xml:space="preserve"> </v>
      </c>
      <c r="J150" s="9" t="str">
        <f t="shared" si="9"/>
        <v xml:space="preserve"> </v>
      </c>
      <c r="L150" s="7">
        <v>64</v>
      </c>
      <c r="M150" s="14">
        <v>0</v>
      </c>
      <c r="N150" s="14">
        <v>0</v>
      </c>
      <c r="O150" s="8"/>
      <c r="P150" s="5"/>
      <c r="Q150" s="6"/>
      <c r="R150" s="6"/>
      <c r="S150" s="6"/>
      <c r="T150" s="6"/>
      <c r="U150" s="6"/>
      <c r="V150" s="6"/>
      <c r="W150" s="6"/>
      <c r="X150" s="5"/>
      <c r="Y150" s="5"/>
      <c r="Z150" s="5"/>
      <c r="AA150" s="5"/>
      <c r="AB150" s="5"/>
      <c r="AH150" s="1"/>
    </row>
    <row r="151" spans="2:34" ht="15.75" customHeight="1">
      <c r="B151" s="9" t="str">
        <f t="shared" si="10"/>
        <v/>
      </c>
      <c r="C151" s="13" t="s">
        <v>1</v>
      </c>
      <c r="D151" s="1" t="s">
        <v>1</v>
      </c>
      <c r="E151" s="12" t="s">
        <v>1</v>
      </c>
      <c r="F151" s="12" t="s">
        <v>1</v>
      </c>
      <c r="G151" s="9" t="str">
        <f t="shared" ref="G151:G182" si="12">IF(M151&gt;0,0,IF(N151&gt;0,1,""))</f>
        <v/>
      </c>
      <c r="H151" s="11" t="s">
        <v>0</v>
      </c>
      <c r="I151" s="10" t="str">
        <f t="shared" si="11"/>
        <v xml:space="preserve"> </v>
      </c>
      <c r="J151" s="9" t="str">
        <f t="shared" ref="J151:J182" si="13">IF(AND(M151&gt;0,M151&lt;999),M151,IF(AND(N151&gt;0,N151&lt;999),N151," "))</f>
        <v xml:space="preserve"> </v>
      </c>
      <c r="L151" s="7">
        <v>65</v>
      </c>
      <c r="M151" s="14">
        <v>0</v>
      </c>
      <c r="N151" s="14">
        <v>0</v>
      </c>
      <c r="O151" s="8"/>
      <c r="P151" s="5"/>
      <c r="Q151" s="6"/>
      <c r="R151" s="6"/>
      <c r="S151" s="6"/>
      <c r="T151" s="6"/>
      <c r="U151" s="6"/>
      <c r="V151" s="6"/>
      <c r="W151" s="6"/>
      <c r="X151" s="5"/>
      <c r="Y151" s="5"/>
      <c r="Z151" s="5"/>
      <c r="AA151" s="5"/>
      <c r="AB151" s="5"/>
      <c r="AH151" s="1"/>
    </row>
    <row r="152" spans="2:34" ht="15.75" customHeight="1">
      <c r="B152" s="9" t="str">
        <f t="shared" ref="B152:B183" si="14">IF(C152=" ","",IF(C152=$L$9,B151,B151+1))</f>
        <v/>
      </c>
      <c r="C152" s="13" t="s">
        <v>1</v>
      </c>
      <c r="D152" s="1" t="s">
        <v>1</v>
      </c>
      <c r="E152" s="12" t="s">
        <v>1</v>
      </c>
      <c r="F152" s="12" t="s">
        <v>1</v>
      </c>
      <c r="G152" s="9" t="str">
        <f t="shared" si="12"/>
        <v/>
      </c>
      <c r="H152" s="11" t="s">
        <v>0</v>
      </c>
      <c r="I152" s="10" t="str">
        <f t="shared" ref="I152:I183" si="15">IFERROR(IF(IF(ISERROR(H152-H151),"",H152-H151)&lt;0,"",H152-H151)," ")</f>
        <v xml:space="preserve"> </v>
      </c>
      <c r="J152" s="9" t="str">
        <f t="shared" si="13"/>
        <v xml:space="preserve"> </v>
      </c>
      <c r="L152" s="7">
        <v>66</v>
      </c>
      <c r="M152" s="14">
        <v>0</v>
      </c>
      <c r="N152" s="14">
        <v>0</v>
      </c>
      <c r="O152" s="8"/>
      <c r="P152" s="5"/>
      <c r="Q152" s="6"/>
      <c r="R152" s="6"/>
      <c r="S152" s="6"/>
      <c r="T152" s="6"/>
      <c r="U152" s="6"/>
      <c r="V152" s="6"/>
      <c r="W152" s="6"/>
      <c r="X152" s="5"/>
      <c r="Y152" s="5"/>
      <c r="Z152" s="5"/>
      <c r="AA152" s="5"/>
      <c r="AB152" s="5"/>
      <c r="AH152" s="1"/>
    </row>
    <row r="153" spans="2:34" ht="15.75" customHeight="1">
      <c r="B153" s="9" t="str">
        <f t="shared" si="14"/>
        <v/>
      </c>
      <c r="C153" s="13" t="s">
        <v>1</v>
      </c>
      <c r="D153" s="1" t="s">
        <v>1</v>
      </c>
      <c r="E153" s="12" t="s">
        <v>1</v>
      </c>
      <c r="F153" s="12" t="s">
        <v>1</v>
      </c>
      <c r="G153" s="9" t="str">
        <f t="shared" si="12"/>
        <v/>
      </c>
      <c r="H153" s="11" t="s">
        <v>0</v>
      </c>
      <c r="I153" s="10" t="str">
        <f t="shared" si="15"/>
        <v xml:space="preserve"> </v>
      </c>
      <c r="J153" s="9" t="str">
        <f t="shared" si="13"/>
        <v xml:space="preserve"> </v>
      </c>
      <c r="L153" s="7">
        <v>67</v>
      </c>
      <c r="M153" s="14">
        <v>0</v>
      </c>
      <c r="N153" s="14">
        <v>0</v>
      </c>
      <c r="O153" s="8"/>
      <c r="P153" s="5"/>
      <c r="Q153" s="6"/>
      <c r="R153" s="6"/>
      <c r="S153" s="6"/>
      <c r="T153" s="6"/>
      <c r="U153" s="6"/>
      <c r="V153" s="6"/>
      <c r="W153" s="6"/>
      <c r="X153" s="5"/>
      <c r="Y153" s="5"/>
      <c r="Z153" s="5"/>
      <c r="AA153" s="5"/>
      <c r="AB153" s="5"/>
      <c r="AH153" s="1"/>
    </row>
    <row r="154" spans="2:34" ht="15.75" customHeight="1">
      <c r="B154" s="9" t="str">
        <f t="shared" si="14"/>
        <v/>
      </c>
      <c r="C154" s="13" t="s">
        <v>1</v>
      </c>
      <c r="D154" s="1" t="s">
        <v>1</v>
      </c>
      <c r="E154" s="12" t="s">
        <v>1</v>
      </c>
      <c r="F154" s="12" t="s">
        <v>1</v>
      </c>
      <c r="G154" s="9" t="str">
        <f t="shared" si="12"/>
        <v/>
      </c>
      <c r="H154" s="11" t="s">
        <v>0</v>
      </c>
      <c r="I154" s="10" t="str">
        <f t="shared" si="15"/>
        <v xml:space="preserve"> </v>
      </c>
      <c r="J154" s="9" t="str">
        <f t="shared" si="13"/>
        <v xml:space="preserve"> </v>
      </c>
      <c r="L154" s="7">
        <v>68</v>
      </c>
      <c r="M154" s="14">
        <v>0</v>
      </c>
      <c r="N154" s="14">
        <v>0</v>
      </c>
      <c r="O154" s="8"/>
      <c r="P154" s="5"/>
      <c r="Q154" s="6"/>
      <c r="R154" s="6"/>
      <c r="S154" s="6"/>
      <c r="T154" s="6"/>
      <c r="U154" s="6"/>
      <c r="V154" s="6"/>
      <c r="W154" s="6"/>
      <c r="X154" s="5"/>
      <c r="Y154" s="5"/>
      <c r="Z154" s="5"/>
      <c r="AA154" s="5"/>
      <c r="AB154" s="5"/>
      <c r="AH154" s="1"/>
    </row>
    <row r="155" spans="2:34" ht="15.75" customHeight="1">
      <c r="B155" s="9" t="str">
        <f t="shared" si="14"/>
        <v/>
      </c>
      <c r="C155" s="13" t="s">
        <v>1</v>
      </c>
      <c r="D155" s="1" t="s">
        <v>1</v>
      </c>
      <c r="E155" s="12" t="s">
        <v>1</v>
      </c>
      <c r="F155" s="12" t="s">
        <v>1</v>
      </c>
      <c r="G155" s="9" t="str">
        <f t="shared" si="12"/>
        <v/>
      </c>
      <c r="H155" s="11" t="s">
        <v>0</v>
      </c>
      <c r="I155" s="10" t="str">
        <f t="shared" si="15"/>
        <v xml:space="preserve"> </v>
      </c>
      <c r="J155" s="9" t="str">
        <f t="shared" si="13"/>
        <v xml:space="preserve"> </v>
      </c>
      <c r="L155" s="7">
        <v>69</v>
      </c>
      <c r="M155" s="14">
        <v>0</v>
      </c>
      <c r="N155" s="14">
        <v>0</v>
      </c>
      <c r="O155" s="8"/>
      <c r="P155" s="5"/>
      <c r="Q155" s="6"/>
      <c r="R155" s="6"/>
      <c r="S155" s="6"/>
      <c r="T155" s="6"/>
      <c r="U155" s="6"/>
      <c r="V155" s="6"/>
      <c r="W155" s="6"/>
      <c r="X155" s="5"/>
      <c r="Y155" s="5"/>
      <c r="Z155" s="5"/>
      <c r="AA155" s="5"/>
      <c r="AB155" s="5"/>
      <c r="AH155" s="1"/>
    </row>
    <row r="156" spans="2:34" ht="15.75" customHeight="1">
      <c r="B156" s="9" t="str">
        <f t="shared" si="14"/>
        <v/>
      </c>
      <c r="C156" s="13" t="s">
        <v>1</v>
      </c>
      <c r="D156" s="1" t="s">
        <v>1</v>
      </c>
      <c r="E156" s="12" t="s">
        <v>1</v>
      </c>
      <c r="F156" s="12" t="s">
        <v>1</v>
      </c>
      <c r="G156" s="9" t="str">
        <f t="shared" si="12"/>
        <v/>
      </c>
      <c r="H156" s="11" t="s">
        <v>0</v>
      </c>
      <c r="I156" s="10" t="str">
        <f t="shared" si="15"/>
        <v xml:space="preserve"> </v>
      </c>
      <c r="J156" s="9" t="str">
        <f t="shared" si="13"/>
        <v xml:space="preserve"> </v>
      </c>
      <c r="L156" s="7">
        <v>70</v>
      </c>
      <c r="M156" s="14">
        <v>0</v>
      </c>
      <c r="N156" s="14">
        <v>0</v>
      </c>
      <c r="O156" s="8"/>
      <c r="P156" s="5"/>
      <c r="Q156" s="6"/>
      <c r="R156" s="6"/>
      <c r="S156" s="6"/>
      <c r="T156" s="6"/>
      <c r="U156" s="6"/>
      <c r="V156" s="6"/>
      <c r="W156" s="6"/>
      <c r="X156" s="5"/>
      <c r="Y156" s="5"/>
      <c r="Z156" s="5"/>
      <c r="AA156" s="5"/>
      <c r="AB156" s="5"/>
      <c r="AH156" s="1"/>
    </row>
    <row r="157" spans="2:34" ht="15.75" customHeight="1">
      <c r="B157" s="9" t="str">
        <f t="shared" si="14"/>
        <v/>
      </c>
      <c r="C157" s="13" t="s">
        <v>1</v>
      </c>
      <c r="D157" s="1" t="s">
        <v>1</v>
      </c>
      <c r="E157" s="12" t="s">
        <v>1</v>
      </c>
      <c r="F157" s="12" t="s">
        <v>1</v>
      </c>
      <c r="G157" s="9" t="str">
        <f t="shared" si="12"/>
        <v/>
      </c>
      <c r="H157" s="11" t="s">
        <v>0</v>
      </c>
      <c r="I157" s="10" t="str">
        <f t="shared" si="15"/>
        <v xml:space="preserve"> </v>
      </c>
      <c r="J157" s="9" t="str">
        <f t="shared" si="13"/>
        <v xml:space="preserve"> </v>
      </c>
      <c r="L157" s="7">
        <v>71</v>
      </c>
      <c r="M157" s="14">
        <v>0</v>
      </c>
      <c r="N157" s="14">
        <v>0</v>
      </c>
      <c r="O157" s="8"/>
      <c r="P157" s="5"/>
      <c r="Q157" s="6"/>
      <c r="R157" s="6"/>
      <c r="S157" s="6"/>
      <c r="T157" s="6"/>
      <c r="U157" s="6"/>
      <c r="V157" s="6"/>
      <c r="W157" s="6"/>
      <c r="X157" s="5"/>
      <c r="Y157" s="5"/>
      <c r="Z157" s="5"/>
      <c r="AA157" s="5"/>
      <c r="AB157" s="5"/>
      <c r="AH157" s="1"/>
    </row>
    <row r="158" spans="2:34" ht="15.75" customHeight="1">
      <c r="B158" s="9" t="str">
        <f t="shared" si="14"/>
        <v/>
      </c>
      <c r="C158" s="13" t="s">
        <v>1</v>
      </c>
      <c r="D158" s="1" t="s">
        <v>1</v>
      </c>
      <c r="E158" s="12" t="s">
        <v>1</v>
      </c>
      <c r="F158" s="12" t="s">
        <v>1</v>
      </c>
      <c r="G158" s="9" t="str">
        <f t="shared" si="12"/>
        <v/>
      </c>
      <c r="H158" s="11" t="s">
        <v>0</v>
      </c>
      <c r="I158" s="10" t="str">
        <f t="shared" si="15"/>
        <v xml:space="preserve"> </v>
      </c>
      <c r="J158" s="9" t="str">
        <f t="shared" si="13"/>
        <v xml:space="preserve"> </v>
      </c>
      <c r="L158" s="7">
        <v>72</v>
      </c>
      <c r="M158" s="14">
        <v>0</v>
      </c>
      <c r="N158" s="14">
        <v>0</v>
      </c>
      <c r="O158" s="8"/>
      <c r="P158" s="5"/>
      <c r="Q158" s="6"/>
      <c r="R158" s="6"/>
      <c r="S158" s="6"/>
      <c r="T158" s="6"/>
      <c r="U158" s="6"/>
      <c r="V158" s="6"/>
      <c r="W158" s="6"/>
      <c r="X158" s="5"/>
      <c r="Y158" s="5"/>
      <c r="Z158" s="5"/>
      <c r="AA158" s="5"/>
      <c r="AB158" s="5"/>
      <c r="AH158" s="1"/>
    </row>
    <row r="159" spans="2:34" ht="15.75" customHeight="1">
      <c r="B159" s="9" t="str">
        <f t="shared" si="14"/>
        <v/>
      </c>
      <c r="C159" s="13" t="s">
        <v>1</v>
      </c>
      <c r="D159" s="1" t="s">
        <v>1</v>
      </c>
      <c r="E159" s="12" t="s">
        <v>1</v>
      </c>
      <c r="F159" s="12" t="s">
        <v>1</v>
      </c>
      <c r="G159" s="9" t="str">
        <f t="shared" si="12"/>
        <v/>
      </c>
      <c r="H159" s="11" t="s">
        <v>0</v>
      </c>
      <c r="I159" s="10" t="str">
        <f t="shared" si="15"/>
        <v xml:space="preserve"> </v>
      </c>
      <c r="J159" s="9" t="str">
        <f t="shared" si="13"/>
        <v xml:space="preserve"> </v>
      </c>
      <c r="L159" s="7">
        <v>73</v>
      </c>
      <c r="M159" s="14">
        <v>0</v>
      </c>
      <c r="N159" s="14">
        <v>0</v>
      </c>
      <c r="O159" s="8"/>
      <c r="P159" s="5"/>
      <c r="Q159" s="6"/>
      <c r="R159" s="6"/>
      <c r="S159" s="6"/>
      <c r="T159" s="6"/>
      <c r="U159" s="6"/>
      <c r="V159" s="6"/>
      <c r="W159" s="6"/>
      <c r="X159" s="5"/>
      <c r="Y159" s="5"/>
      <c r="Z159" s="5"/>
      <c r="AA159" s="5"/>
      <c r="AB159" s="5"/>
      <c r="AH159" s="1"/>
    </row>
    <row r="160" spans="2:34" ht="15.75" customHeight="1">
      <c r="B160" s="9" t="str">
        <f t="shared" si="14"/>
        <v/>
      </c>
      <c r="C160" s="13" t="s">
        <v>1</v>
      </c>
      <c r="D160" s="1" t="s">
        <v>1</v>
      </c>
      <c r="E160" s="12" t="s">
        <v>1</v>
      </c>
      <c r="F160" s="12" t="s">
        <v>1</v>
      </c>
      <c r="G160" s="9" t="str">
        <f t="shared" si="12"/>
        <v/>
      </c>
      <c r="H160" s="11" t="s">
        <v>0</v>
      </c>
      <c r="I160" s="10" t="str">
        <f t="shared" si="15"/>
        <v xml:space="preserve"> </v>
      </c>
      <c r="J160" s="9" t="str">
        <f t="shared" si="13"/>
        <v xml:space="preserve"> </v>
      </c>
      <c r="L160" s="7">
        <v>74</v>
      </c>
      <c r="M160" s="14">
        <v>0</v>
      </c>
      <c r="N160" s="14">
        <v>0</v>
      </c>
      <c r="O160" s="8"/>
      <c r="P160" s="5"/>
      <c r="Q160" s="6"/>
      <c r="R160" s="6"/>
      <c r="S160" s="6"/>
      <c r="T160" s="6"/>
      <c r="U160" s="6"/>
      <c r="V160" s="6"/>
      <c r="W160" s="6"/>
      <c r="X160" s="5"/>
      <c r="Y160" s="5"/>
      <c r="Z160" s="5"/>
      <c r="AA160" s="5"/>
      <c r="AB160" s="5"/>
      <c r="AH160" s="1"/>
    </row>
    <row r="161" spans="2:34" ht="15.75" customHeight="1">
      <c r="B161" s="9" t="str">
        <f t="shared" si="14"/>
        <v/>
      </c>
      <c r="C161" s="13" t="s">
        <v>1</v>
      </c>
      <c r="D161" s="1" t="s">
        <v>1</v>
      </c>
      <c r="E161" s="12" t="s">
        <v>1</v>
      </c>
      <c r="F161" s="12" t="s">
        <v>1</v>
      </c>
      <c r="G161" s="9" t="str">
        <f t="shared" si="12"/>
        <v/>
      </c>
      <c r="H161" s="11" t="s">
        <v>0</v>
      </c>
      <c r="I161" s="10" t="str">
        <f t="shared" si="15"/>
        <v xml:space="preserve"> </v>
      </c>
      <c r="J161" s="9" t="str">
        <f t="shared" si="13"/>
        <v xml:space="preserve"> </v>
      </c>
      <c r="L161" s="7">
        <v>75</v>
      </c>
      <c r="M161" s="14">
        <v>0</v>
      </c>
      <c r="N161" s="14">
        <v>0</v>
      </c>
      <c r="O161" s="8"/>
      <c r="P161" s="5"/>
      <c r="Q161" s="6"/>
      <c r="R161" s="6"/>
      <c r="S161" s="6"/>
      <c r="T161" s="6"/>
      <c r="U161" s="6"/>
      <c r="V161" s="6"/>
      <c r="W161" s="6"/>
      <c r="X161" s="5"/>
      <c r="Y161" s="5"/>
      <c r="Z161" s="5"/>
      <c r="AA161" s="5"/>
      <c r="AB161" s="5"/>
      <c r="AH161" s="1"/>
    </row>
    <row r="162" spans="2:34" ht="15.75" customHeight="1">
      <c r="B162" s="9" t="str">
        <f t="shared" si="14"/>
        <v/>
      </c>
      <c r="C162" s="13" t="s">
        <v>1</v>
      </c>
      <c r="D162" s="1" t="s">
        <v>1</v>
      </c>
      <c r="E162" s="12" t="s">
        <v>1</v>
      </c>
      <c r="F162" s="12" t="s">
        <v>1</v>
      </c>
      <c r="G162" s="9" t="str">
        <f t="shared" si="12"/>
        <v/>
      </c>
      <c r="H162" s="11" t="s">
        <v>0</v>
      </c>
      <c r="I162" s="10" t="str">
        <f t="shared" si="15"/>
        <v xml:space="preserve"> </v>
      </c>
      <c r="J162" s="9" t="str">
        <f t="shared" si="13"/>
        <v xml:space="preserve"> </v>
      </c>
      <c r="L162" s="7">
        <v>76</v>
      </c>
      <c r="M162" s="14">
        <v>0</v>
      </c>
      <c r="N162" s="14">
        <v>0</v>
      </c>
      <c r="O162" s="8"/>
      <c r="P162" s="5"/>
      <c r="Q162" s="6"/>
      <c r="R162" s="6"/>
      <c r="S162" s="6"/>
      <c r="T162" s="6"/>
      <c r="U162" s="6"/>
      <c r="V162" s="6"/>
      <c r="W162" s="6"/>
      <c r="X162" s="5"/>
      <c r="Y162" s="5"/>
      <c r="Z162" s="5"/>
      <c r="AA162" s="5"/>
      <c r="AB162" s="5"/>
      <c r="AH162" s="1"/>
    </row>
    <row r="163" spans="2:34" ht="15.75" customHeight="1">
      <c r="B163" s="9" t="str">
        <f t="shared" si="14"/>
        <v/>
      </c>
      <c r="C163" s="13" t="s">
        <v>1</v>
      </c>
      <c r="D163" s="1" t="s">
        <v>1</v>
      </c>
      <c r="E163" s="12" t="s">
        <v>1</v>
      </c>
      <c r="F163" s="12" t="s">
        <v>1</v>
      </c>
      <c r="G163" s="9" t="str">
        <f t="shared" si="12"/>
        <v/>
      </c>
      <c r="H163" s="11" t="s">
        <v>0</v>
      </c>
      <c r="I163" s="10" t="str">
        <f t="shared" si="15"/>
        <v xml:space="preserve"> </v>
      </c>
      <c r="J163" s="9" t="str">
        <f t="shared" si="13"/>
        <v xml:space="preserve"> </v>
      </c>
      <c r="L163" s="7">
        <v>77</v>
      </c>
      <c r="M163" s="14">
        <v>0</v>
      </c>
      <c r="N163" s="14">
        <v>0</v>
      </c>
      <c r="O163" s="8"/>
      <c r="P163" s="5"/>
      <c r="Q163" s="6"/>
      <c r="R163" s="6"/>
      <c r="S163" s="6"/>
      <c r="T163" s="6"/>
      <c r="U163" s="6"/>
      <c r="V163" s="6"/>
      <c r="W163" s="6"/>
      <c r="X163" s="5"/>
      <c r="Y163" s="5"/>
      <c r="Z163" s="5"/>
      <c r="AA163" s="5"/>
      <c r="AB163" s="5"/>
      <c r="AH163" s="1"/>
    </row>
    <row r="164" spans="2:34" ht="15.75" customHeight="1">
      <c r="B164" s="9" t="str">
        <f t="shared" si="14"/>
        <v/>
      </c>
      <c r="C164" s="13" t="s">
        <v>1</v>
      </c>
      <c r="D164" s="1" t="s">
        <v>1</v>
      </c>
      <c r="E164" s="12" t="s">
        <v>1</v>
      </c>
      <c r="F164" s="12" t="s">
        <v>1</v>
      </c>
      <c r="G164" s="9" t="str">
        <f t="shared" si="12"/>
        <v/>
      </c>
      <c r="H164" s="11" t="s">
        <v>0</v>
      </c>
      <c r="I164" s="10" t="str">
        <f t="shared" si="15"/>
        <v xml:space="preserve"> </v>
      </c>
      <c r="J164" s="9" t="str">
        <f t="shared" si="13"/>
        <v xml:space="preserve"> </v>
      </c>
      <c r="L164" s="7">
        <v>78</v>
      </c>
      <c r="M164" s="14">
        <v>0</v>
      </c>
      <c r="N164" s="14">
        <v>0</v>
      </c>
      <c r="O164" s="8"/>
      <c r="P164" s="5"/>
      <c r="Q164" s="6"/>
      <c r="R164" s="6"/>
      <c r="S164" s="6"/>
      <c r="T164" s="6"/>
      <c r="U164" s="6"/>
      <c r="V164" s="6"/>
      <c r="W164" s="6"/>
      <c r="X164" s="5"/>
      <c r="Y164" s="5"/>
      <c r="Z164" s="5"/>
      <c r="AA164" s="5"/>
      <c r="AB164" s="5"/>
      <c r="AH164" s="1"/>
    </row>
    <row r="165" spans="2:34" ht="15.75" customHeight="1">
      <c r="B165" s="9" t="str">
        <f t="shared" si="14"/>
        <v/>
      </c>
      <c r="C165" s="13" t="s">
        <v>1</v>
      </c>
      <c r="D165" s="1" t="s">
        <v>1</v>
      </c>
      <c r="E165" s="12" t="s">
        <v>1</v>
      </c>
      <c r="F165" s="12" t="s">
        <v>1</v>
      </c>
      <c r="G165" s="9" t="str">
        <f t="shared" si="12"/>
        <v/>
      </c>
      <c r="H165" s="11" t="s">
        <v>0</v>
      </c>
      <c r="I165" s="10" t="str">
        <f t="shared" si="15"/>
        <v xml:space="preserve"> </v>
      </c>
      <c r="J165" s="9" t="str">
        <f t="shared" si="13"/>
        <v xml:space="preserve"> </v>
      </c>
      <c r="L165" s="7">
        <v>79</v>
      </c>
      <c r="M165" s="14">
        <v>0</v>
      </c>
      <c r="N165" s="14">
        <v>0</v>
      </c>
      <c r="O165" s="8"/>
      <c r="P165" s="5"/>
      <c r="Q165" s="6"/>
      <c r="R165" s="6"/>
      <c r="S165" s="6"/>
      <c r="T165" s="6"/>
      <c r="U165" s="6"/>
      <c r="V165" s="6"/>
      <c r="W165" s="6"/>
      <c r="X165" s="5"/>
      <c r="Y165" s="5"/>
      <c r="Z165" s="5"/>
      <c r="AA165" s="5"/>
      <c r="AB165" s="5"/>
      <c r="AH165" s="1"/>
    </row>
    <row r="166" spans="2:34" ht="15.75" customHeight="1">
      <c r="B166" s="9" t="str">
        <f t="shared" si="14"/>
        <v/>
      </c>
      <c r="C166" s="13" t="s">
        <v>1</v>
      </c>
      <c r="D166" s="1" t="s">
        <v>1</v>
      </c>
      <c r="E166" s="12" t="s">
        <v>1</v>
      </c>
      <c r="F166" s="12" t="s">
        <v>1</v>
      </c>
      <c r="G166" s="9" t="str">
        <f t="shared" si="12"/>
        <v/>
      </c>
      <c r="H166" s="11" t="s">
        <v>0</v>
      </c>
      <c r="I166" s="10" t="str">
        <f t="shared" si="15"/>
        <v xml:space="preserve"> </v>
      </c>
      <c r="J166" s="9" t="str">
        <f t="shared" si="13"/>
        <v xml:space="preserve"> </v>
      </c>
      <c r="L166" s="7">
        <v>80</v>
      </c>
      <c r="M166" s="14">
        <v>0</v>
      </c>
      <c r="N166" s="14">
        <v>0</v>
      </c>
      <c r="O166" s="8"/>
      <c r="P166" s="5"/>
      <c r="Q166" s="6"/>
      <c r="R166" s="6"/>
      <c r="S166" s="6"/>
      <c r="T166" s="6"/>
      <c r="U166" s="6"/>
      <c r="V166" s="6"/>
      <c r="W166" s="6"/>
      <c r="X166" s="5"/>
      <c r="Y166" s="5"/>
      <c r="Z166" s="5"/>
      <c r="AA166" s="5"/>
      <c r="AB166" s="5"/>
      <c r="AH166" s="1"/>
    </row>
    <row r="167" spans="2:34" ht="15.75" customHeight="1">
      <c r="B167" s="9" t="str">
        <f t="shared" si="14"/>
        <v/>
      </c>
      <c r="C167" s="13" t="s">
        <v>1</v>
      </c>
      <c r="D167" s="1" t="s">
        <v>1</v>
      </c>
      <c r="E167" s="12" t="s">
        <v>1</v>
      </c>
      <c r="F167" s="12" t="s">
        <v>1</v>
      </c>
      <c r="G167" s="9" t="str">
        <f t="shared" si="12"/>
        <v/>
      </c>
      <c r="H167" s="11" t="s">
        <v>0</v>
      </c>
      <c r="I167" s="10" t="str">
        <f t="shared" si="15"/>
        <v xml:space="preserve"> </v>
      </c>
      <c r="J167" s="9" t="str">
        <f t="shared" si="13"/>
        <v xml:space="preserve"> </v>
      </c>
      <c r="L167" s="7">
        <v>81</v>
      </c>
      <c r="M167" s="14">
        <v>0</v>
      </c>
      <c r="N167" s="14">
        <v>0</v>
      </c>
      <c r="O167" s="8"/>
      <c r="P167" s="5"/>
      <c r="Q167" s="6"/>
      <c r="R167" s="6"/>
      <c r="S167" s="6"/>
      <c r="T167" s="6"/>
      <c r="U167" s="6"/>
      <c r="V167" s="6"/>
      <c r="W167" s="6"/>
      <c r="X167" s="5"/>
      <c r="Y167" s="5"/>
      <c r="Z167" s="5"/>
      <c r="AA167" s="5"/>
      <c r="AB167" s="5"/>
      <c r="AH167" s="1"/>
    </row>
    <row r="168" spans="2:34" ht="15.75" customHeight="1">
      <c r="B168" s="9" t="str">
        <f t="shared" si="14"/>
        <v/>
      </c>
      <c r="C168" s="13" t="s">
        <v>1</v>
      </c>
      <c r="D168" s="1" t="s">
        <v>1</v>
      </c>
      <c r="E168" s="12" t="s">
        <v>1</v>
      </c>
      <c r="F168" s="12" t="s">
        <v>1</v>
      </c>
      <c r="G168" s="9" t="str">
        <f t="shared" si="12"/>
        <v/>
      </c>
      <c r="H168" s="11" t="s">
        <v>0</v>
      </c>
      <c r="I168" s="10" t="str">
        <f t="shared" si="15"/>
        <v xml:space="preserve"> </v>
      </c>
      <c r="J168" s="9" t="str">
        <f t="shared" si="13"/>
        <v xml:space="preserve"> </v>
      </c>
      <c r="L168" s="7">
        <v>82</v>
      </c>
      <c r="M168" s="14">
        <v>0</v>
      </c>
      <c r="N168" s="14">
        <v>0</v>
      </c>
      <c r="O168" s="8"/>
      <c r="P168" s="5"/>
      <c r="Q168" s="6"/>
      <c r="R168" s="6"/>
      <c r="S168" s="6"/>
      <c r="T168" s="6"/>
      <c r="U168" s="6"/>
      <c r="V168" s="6"/>
      <c r="W168" s="6"/>
      <c r="X168" s="5"/>
      <c r="Y168" s="5"/>
      <c r="Z168" s="5"/>
      <c r="AA168" s="5"/>
      <c r="AB168" s="5"/>
      <c r="AH168" s="1"/>
    </row>
    <row r="169" spans="2:34" ht="15.75" customHeight="1">
      <c r="B169" s="9" t="str">
        <f t="shared" si="14"/>
        <v/>
      </c>
      <c r="C169" s="13" t="s">
        <v>1</v>
      </c>
      <c r="D169" s="1" t="s">
        <v>1</v>
      </c>
      <c r="E169" s="12" t="s">
        <v>1</v>
      </c>
      <c r="F169" s="12" t="s">
        <v>1</v>
      </c>
      <c r="G169" s="9" t="str">
        <f t="shared" si="12"/>
        <v/>
      </c>
      <c r="H169" s="11" t="s">
        <v>0</v>
      </c>
      <c r="I169" s="10" t="str">
        <f t="shared" si="15"/>
        <v xml:space="preserve"> </v>
      </c>
      <c r="J169" s="9" t="str">
        <f t="shared" si="13"/>
        <v xml:space="preserve"> </v>
      </c>
      <c r="L169" s="7">
        <v>83</v>
      </c>
      <c r="M169" s="14">
        <v>0</v>
      </c>
      <c r="N169" s="14">
        <v>0</v>
      </c>
      <c r="O169" s="8"/>
      <c r="P169" s="5"/>
      <c r="Q169" s="6"/>
      <c r="R169" s="6"/>
      <c r="S169" s="6"/>
      <c r="T169" s="6"/>
      <c r="U169" s="6"/>
      <c r="V169" s="6"/>
      <c r="W169" s="6"/>
      <c r="X169" s="5"/>
      <c r="Y169" s="5"/>
      <c r="Z169" s="5"/>
      <c r="AA169" s="5"/>
      <c r="AB169" s="5"/>
      <c r="AH169" s="1"/>
    </row>
    <row r="170" spans="2:34" ht="15.75" customHeight="1">
      <c r="B170" s="9" t="str">
        <f t="shared" si="14"/>
        <v/>
      </c>
      <c r="C170" s="13" t="s">
        <v>1</v>
      </c>
      <c r="D170" s="1" t="s">
        <v>1</v>
      </c>
      <c r="E170" s="12" t="s">
        <v>1</v>
      </c>
      <c r="F170" s="12" t="s">
        <v>1</v>
      </c>
      <c r="G170" s="9" t="str">
        <f t="shared" si="12"/>
        <v/>
      </c>
      <c r="H170" s="11" t="s">
        <v>0</v>
      </c>
      <c r="I170" s="10" t="str">
        <f t="shared" si="15"/>
        <v xml:space="preserve"> </v>
      </c>
      <c r="J170" s="9" t="str">
        <f t="shared" si="13"/>
        <v xml:space="preserve"> </v>
      </c>
      <c r="L170" s="7">
        <v>84</v>
      </c>
      <c r="M170" s="14">
        <v>0</v>
      </c>
      <c r="N170" s="14">
        <v>0</v>
      </c>
      <c r="O170" s="8"/>
      <c r="P170" s="5"/>
      <c r="Q170" s="6"/>
      <c r="R170" s="6"/>
      <c r="S170" s="6"/>
      <c r="T170" s="6"/>
      <c r="U170" s="6"/>
      <c r="V170" s="6"/>
      <c r="W170" s="6"/>
      <c r="X170" s="5"/>
      <c r="Y170" s="5"/>
      <c r="Z170" s="5"/>
      <c r="AA170" s="5"/>
      <c r="AB170" s="5"/>
      <c r="AH170" s="1"/>
    </row>
    <row r="171" spans="2:34" ht="15.75" customHeight="1">
      <c r="B171" s="9" t="str">
        <f t="shared" si="14"/>
        <v/>
      </c>
      <c r="C171" s="13" t="s">
        <v>1</v>
      </c>
      <c r="D171" s="1" t="s">
        <v>1</v>
      </c>
      <c r="E171" s="12" t="s">
        <v>1</v>
      </c>
      <c r="F171" s="12" t="s">
        <v>1</v>
      </c>
      <c r="G171" s="9" t="str">
        <f t="shared" si="12"/>
        <v/>
      </c>
      <c r="H171" s="11" t="s">
        <v>0</v>
      </c>
      <c r="I171" s="10" t="str">
        <f t="shared" si="15"/>
        <v xml:space="preserve"> </v>
      </c>
      <c r="J171" s="9" t="str">
        <f t="shared" si="13"/>
        <v xml:space="preserve"> </v>
      </c>
      <c r="L171" s="7">
        <v>85</v>
      </c>
      <c r="M171" s="14">
        <v>0</v>
      </c>
      <c r="N171" s="14">
        <v>0</v>
      </c>
      <c r="O171" s="8"/>
      <c r="P171" s="5"/>
      <c r="Q171" s="6"/>
      <c r="R171" s="6"/>
      <c r="S171" s="6"/>
      <c r="T171" s="6"/>
      <c r="U171" s="6"/>
      <c r="V171" s="6"/>
      <c r="W171" s="6"/>
      <c r="X171" s="5"/>
      <c r="Y171" s="5"/>
      <c r="Z171" s="5"/>
      <c r="AA171" s="5"/>
      <c r="AB171" s="5"/>
      <c r="AH171" s="1"/>
    </row>
    <row r="172" spans="2:34" ht="15.75" customHeight="1">
      <c r="B172" s="9" t="str">
        <f t="shared" si="14"/>
        <v/>
      </c>
      <c r="C172" s="13" t="s">
        <v>1</v>
      </c>
      <c r="D172" s="1" t="s">
        <v>1</v>
      </c>
      <c r="E172" s="12" t="s">
        <v>1</v>
      </c>
      <c r="F172" s="12" t="s">
        <v>1</v>
      </c>
      <c r="G172" s="9" t="str">
        <f t="shared" si="12"/>
        <v/>
      </c>
      <c r="H172" s="11" t="s">
        <v>0</v>
      </c>
      <c r="I172" s="10" t="str">
        <f t="shared" si="15"/>
        <v xml:space="preserve"> </v>
      </c>
      <c r="J172" s="9" t="str">
        <f t="shared" si="13"/>
        <v xml:space="preserve"> </v>
      </c>
      <c r="L172" s="7">
        <v>86</v>
      </c>
      <c r="M172" s="14">
        <v>0</v>
      </c>
      <c r="N172" s="14">
        <v>0</v>
      </c>
      <c r="O172" s="8"/>
      <c r="P172" s="5"/>
      <c r="Q172" s="6"/>
      <c r="R172" s="6"/>
      <c r="S172" s="6"/>
      <c r="T172" s="6"/>
      <c r="U172" s="6"/>
      <c r="V172" s="6"/>
      <c r="W172" s="6"/>
      <c r="X172" s="5"/>
      <c r="Y172" s="5"/>
      <c r="Z172" s="5"/>
      <c r="AA172" s="5"/>
      <c r="AB172" s="5"/>
      <c r="AH172" s="1"/>
    </row>
    <row r="173" spans="2:34" ht="15.75" customHeight="1">
      <c r="B173" s="9" t="str">
        <f t="shared" si="14"/>
        <v/>
      </c>
      <c r="C173" s="13" t="s">
        <v>1</v>
      </c>
      <c r="D173" s="1" t="s">
        <v>1</v>
      </c>
      <c r="E173" s="12" t="s">
        <v>1</v>
      </c>
      <c r="F173" s="12" t="s">
        <v>1</v>
      </c>
      <c r="G173" s="9" t="str">
        <f t="shared" si="12"/>
        <v/>
      </c>
      <c r="H173" s="11" t="s">
        <v>0</v>
      </c>
      <c r="I173" s="10" t="str">
        <f t="shared" si="15"/>
        <v xml:space="preserve"> </v>
      </c>
      <c r="J173" s="9" t="str">
        <f t="shared" si="13"/>
        <v xml:space="preserve"> </v>
      </c>
      <c r="L173" s="7">
        <v>87</v>
      </c>
      <c r="M173" s="14">
        <v>0</v>
      </c>
      <c r="N173" s="14">
        <v>0</v>
      </c>
      <c r="O173" s="8"/>
      <c r="P173" s="5"/>
      <c r="Q173" s="6"/>
      <c r="R173" s="6"/>
      <c r="S173" s="6"/>
      <c r="T173" s="6"/>
      <c r="U173" s="6"/>
      <c r="V173" s="6"/>
      <c r="W173" s="6"/>
      <c r="X173" s="5"/>
      <c r="Y173" s="5"/>
      <c r="Z173" s="5"/>
      <c r="AA173" s="5"/>
      <c r="AB173" s="5"/>
      <c r="AH173" s="1"/>
    </row>
    <row r="174" spans="2:34" ht="15.75" customHeight="1">
      <c r="B174" s="9" t="str">
        <f t="shared" si="14"/>
        <v/>
      </c>
      <c r="C174" s="13" t="s">
        <v>1</v>
      </c>
      <c r="D174" s="1" t="s">
        <v>1</v>
      </c>
      <c r="E174" s="12" t="s">
        <v>1</v>
      </c>
      <c r="F174" s="12" t="s">
        <v>1</v>
      </c>
      <c r="G174" s="9" t="str">
        <f t="shared" si="12"/>
        <v/>
      </c>
      <c r="H174" s="11" t="s">
        <v>0</v>
      </c>
      <c r="I174" s="10" t="str">
        <f t="shared" si="15"/>
        <v xml:space="preserve"> </v>
      </c>
      <c r="J174" s="9" t="str">
        <f t="shared" si="13"/>
        <v xml:space="preserve"> </v>
      </c>
      <c r="L174" s="7">
        <v>88</v>
      </c>
      <c r="M174" s="14">
        <v>0</v>
      </c>
      <c r="N174" s="14">
        <v>0</v>
      </c>
      <c r="O174" s="8"/>
      <c r="P174" s="5"/>
      <c r="Q174" s="6"/>
      <c r="R174" s="6"/>
      <c r="S174" s="6"/>
      <c r="T174" s="6"/>
      <c r="U174" s="6"/>
      <c r="V174" s="6"/>
      <c r="W174" s="6"/>
      <c r="X174" s="5"/>
      <c r="Y174" s="5"/>
      <c r="Z174" s="5"/>
      <c r="AA174" s="5"/>
      <c r="AB174" s="5"/>
      <c r="AH174" s="1"/>
    </row>
    <row r="175" spans="2:34" ht="15.75" customHeight="1">
      <c r="B175" s="9" t="str">
        <f t="shared" si="14"/>
        <v/>
      </c>
      <c r="C175" s="13" t="s">
        <v>1</v>
      </c>
      <c r="D175" s="1" t="s">
        <v>1</v>
      </c>
      <c r="E175" s="12" t="s">
        <v>1</v>
      </c>
      <c r="F175" s="12" t="s">
        <v>1</v>
      </c>
      <c r="G175" s="9" t="str">
        <f t="shared" si="12"/>
        <v/>
      </c>
      <c r="H175" s="11" t="s">
        <v>0</v>
      </c>
      <c r="I175" s="10" t="str">
        <f t="shared" si="15"/>
        <v xml:space="preserve"> </v>
      </c>
      <c r="J175" s="9" t="str">
        <f t="shared" si="13"/>
        <v xml:space="preserve"> </v>
      </c>
      <c r="L175" s="7">
        <v>89</v>
      </c>
      <c r="M175" s="14">
        <v>0</v>
      </c>
      <c r="N175" s="14">
        <v>0</v>
      </c>
      <c r="O175" s="8"/>
      <c r="P175" s="5"/>
      <c r="Q175" s="6"/>
      <c r="R175" s="6"/>
      <c r="S175" s="6"/>
      <c r="T175" s="6"/>
      <c r="U175" s="6"/>
      <c r="V175" s="6"/>
      <c r="W175" s="6"/>
      <c r="X175" s="5"/>
      <c r="Y175" s="5"/>
      <c r="Z175" s="5"/>
      <c r="AA175" s="5"/>
      <c r="AB175" s="5"/>
      <c r="AH175" s="1"/>
    </row>
    <row r="176" spans="2:34" ht="15.75" customHeight="1">
      <c r="B176" s="9" t="str">
        <f t="shared" si="14"/>
        <v/>
      </c>
      <c r="C176" s="13" t="s">
        <v>1</v>
      </c>
      <c r="D176" s="1" t="s">
        <v>1</v>
      </c>
      <c r="E176" s="12" t="s">
        <v>1</v>
      </c>
      <c r="F176" s="12" t="s">
        <v>1</v>
      </c>
      <c r="G176" s="9" t="str">
        <f t="shared" si="12"/>
        <v/>
      </c>
      <c r="H176" s="11" t="s">
        <v>0</v>
      </c>
      <c r="I176" s="10" t="str">
        <f t="shared" si="15"/>
        <v xml:space="preserve"> </v>
      </c>
      <c r="J176" s="9" t="str">
        <f t="shared" si="13"/>
        <v xml:space="preserve"> </v>
      </c>
      <c r="L176" s="7">
        <v>90</v>
      </c>
      <c r="M176" s="14">
        <v>0</v>
      </c>
      <c r="N176" s="14">
        <v>0</v>
      </c>
      <c r="O176" s="8"/>
      <c r="P176" s="5"/>
      <c r="Q176" s="6"/>
      <c r="R176" s="6"/>
      <c r="S176" s="6"/>
      <c r="T176" s="6"/>
      <c r="U176" s="6"/>
      <c r="V176" s="6"/>
      <c r="W176" s="6"/>
      <c r="X176" s="5"/>
      <c r="Y176" s="5"/>
      <c r="Z176" s="5"/>
      <c r="AA176" s="5"/>
      <c r="AB176" s="5"/>
      <c r="AH176" s="1"/>
    </row>
    <row r="177" spans="2:34" ht="15.75" customHeight="1">
      <c r="B177" s="9" t="str">
        <f t="shared" si="14"/>
        <v/>
      </c>
      <c r="C177" s="13" t="s">
        <v>1</v>
      </c>
      <c r="D177" s="1" t="s">
        <v>1</v>
      </c>
      <c r="E177" s="12" t="s">
        <v>1</v>
      </c>
      <c r="F177" s="12" t="s">
        <v>1</v>
      </c>
      <c r="G177" s="9" t="str">
        <f t="shared" si="12"/>
        <v/>
      </c>
      <c r="H177" s="11" t="s">
        <v>0</v>
      </c>
      <c r="I177" s="10" t="str">
        <f t="shared" si="15"/>
        <v xml:space="preserve"> </v>
      </c>
      <c r="J177" s="9" t="str">
        <f t="shared" si="13"/>
        <v xml:space="preserve"> </v>
      </c>
      <c r="L177" s="7">
        <v>91</v>
      </c>
      <c r="M177" s="14">
        <v>0</v>
      </c>
      <c r="N177" s="14">
        <v>0</v>
      </c>
      <c r="O177" s="8"/>
      <c r="P177" s="5"/>
      <c r="Q177" s="6"/>
      <c r="R177" s="6"/>
      <c r="S177" s="6"/>
      <c r="T177" s="6"/>
      <c r="U177" s="6"/>
      <c r="V177" s="6"/>
      <c r="W177" s="6"/>
      <c r="X177" s="5"/>
      <c r="Y177" s="5"/>
      <c r="Z177" s="5"/>
      <c r="AA177" s="5"/>
      <c r="AB177" s="5"/>
      <c r="AH177" s="1"/>
    </row>
    <row r="178" spans="2:34" ht="15.75" customHeight="1">
      <c r="B178" s="9" t="str">
        <f t="shared" si="14"/>
        <v/>
      </c>
      <c r="C178" s="13" t="s">
        <v>1</v>
      </c>
      <c r="D178" s="1" t="s">
        <v>1</v>
      </c>
      <c r="E178" s="12" t="s">
        <v>1</v>
      </c>
      <c r="F178" s="12" t="s">
        <v>1</v>
      </c>
      <c r="G178" s="9" t="str">
        <f t="shared" si="12"/>
        <v/>
      </c>
      <c r="H178" s="11" t="s">
        <v>0</v>
      </c>
      <c r="I178" s="10" t="str">
        <f t="shared" si="15"/>
        <v xml:space="preserve"> </v>
      </c>
      <c r="J178" s="9" t="str">
        <f t="shared" si="13"/>
        <v xml:space="preserve"> </v>
      </c>
      <c r="L178" s="7">
        <v>92</v>
      </c>
      <c r="M178" s="14">
        <v>0</v>
      </c>
      <c r="N178" s="14">
        <v>0</v>
      </c>
      <c r="O178" s="8"/>
      <c r="P178" s="5"/>
      <c r="Q178" s="6"/>
      <c r="R178" s="6"/>
      <c r="S178" s="6"/>
      <c r="T178" s="6"/>
      <c r="U178" s="6"/>
      <c r="V178" s="6"/>
      <c r="W178" s="6"/>
      <c r="X178" s="5"/>
      <c r="Y178" s="5"/>
      <c r="Z178" s="5"/>
      <c r="AA178" s="5"/>
      <c r="AB178" s="5"/>
      <c r="AH178" s="1"/>
    </row>
    <row r="179" spans="2:34" ht="15.75" customHeight="1">
      <c r="B179" s="9" t="str">
        <f t="shared" si="14"/>
        <v/>
      </c>
      <c r="C179" s="13" t="s">
        <v>1</v>
      </c>
      <c r="D179" s="1" t="s">
        <v>1</v>
      </c>
      <c r="E179" s="12" t="s">
        <v>1</v>
      </c>
      <c r="F179" s="12" t="s">
        <v>1</v>
      </c>
      <c r="G179" s="9" t="str">
        <f t="shared" si="12"/>
        <v/>
      </c>
      <c r="H179" s="11" t="s">
        <v>0</v>
      </c>
      <c r="I179" s="10" t="str">
        <f t="shared" si="15"/>
        <v xml:space="preserve"> </v>
      </c>
      <c r="J179" s="9" t="str">
        <f t="shared" si="13"/>
        <v xml:space="preserve"> </v>
      </c>
      <c r="L179" s="7">
        <v>93</v>
      </c>
      <c r="M179" s="14">
        <v>0</v>
      </c>
      <c r="N179" s="14">
        <v>0</v>
      </c>
      <c r="O179" s="8"/>
      <c r="P179" s="5"/>
      <c r="Q179" s="6"/>
      <c r="R179" s="6"/>
      <c r="S179" s="6"/>
      <c r="T179" s="6"/>
      <c r="U179" s="6"/>
      <c r="V179" s="6"/>
      <c r="W179" s="6"/>
      <c r="X179" s="5"/>
      <c r="Y179" s="5"/>
      <c r="Z179" s="5"/>
      <c r="AA179" s="5"/>
      <c r="AB179" s="5"/>
      <c r="AH179" s="1"/>
    </row>
    <row r="180" spans="2:34" ht="15.75" customHeight="1">
      <c r="B180" s="9" t="str">
        <f t="shared" si="14"/>
        <v/>
      </c>
      <c r="C180" s="13" t="s">
        <v>1</v>
      </c>
      <c r="D180" s="1" t="s">
        <v>1</v>
      </c>
      <c r="E180" s="12" t="s">
        <v>1</v>
      </c>
      <c r="F180" s="12" t="s">
        <v>1</v>
      </c>
      <c r="G180" s="9" t="str">
        <f t="shared" si="12"/>
        <v/>
      </c>
      <c r="H180" s="11" t="s">
        <v>0</v>
      </c>
      <c r="I180" s="10" t="str">
        <f t="shared" si="15"/>
        <v xml:space="preserve"> </v>
      </c>
      <c r="J180" s="9" t="str">
        <f t="shared" si="13"/>
        <v xml:space="preserve"> </v>
      </c>
      <c r="L180" s="7">
        <v>94</v>
      </c>
      <c r="M180" s="14">
        <v>0</v>
      </c>
      <c r="N180" s="14">
        <v>0</v>
      </c>
      <c r="O180" s="8"/>
      <c r="P180" s="5"/>
      <c r="Q180" s="6"/>
      <c r="R180" s="6"/>
      <c r="S180" s="6"/>
      <c r="T180" s="6"/>
      <c r="U180" s="6"/>
      <c r="V180" s="6"/>
      <c r="W180" s="6"/>
      <c r="X180" s="5"/>
      <c r="Y180" s="5"/>
      <c r="Z180" s="5"/>
      <c r="AA180" s="5"/>
      <c r="AB180" s="5"/>
      <c r="AH180" s="1"/>
    </row>
    <row r="181" spans="2:34" ht="15.75" customHeight="1">
      <c r="B181" s="9" t="str">
        <f t="shared" si="14"/>
        <v/>
      </c>
      <c r="C181" s="13" t="s">
        <v>1</v>
      </c>
      <c r="D181" s="1" t="s">
        <v>1</v>
      </c>
      <c r="E181" s="12" t="s">
        <v>1</v>
      </c>
      <c r="F181" s="12" t="s">
        <v>1</v>
      </c>
      <c r="G181" s="9" t="str">
        <f t="shared" si="12"/>
        <v/>
      </c>
      <c r="H181" s="11" t="s">
        <v>0</v>
      </c>
      <c r="I181" s="10" t="str">
        <f t="shared" si="15"/>
        <v xml:space="preserve"> </v>
      </c>
      <c r="J181" s="9" t="str">
        <f t="shared" si="13"/>
        <v xml:space="preserve"> </v>
      </c>
      <c r="L181" s="7">
        <v>95</v>
      </c>
      <c r="M181" s="14">
        <v>0</v>
      </c>
      <c r="N181" s="14">
        <v>0</v>
      </c>
      <c r="O181" s="8"/>
      <c r="P181" s="5"/>
      <c r="Q181" s="6"/>
      <c r="R181" s="6"/>
      <c r="S181" s="6"/>
      <c r="T181" s="6"/>
      <c r="U181" s="6"/>
      <c r="V181" s="6"/>
      <c r="W181" s="6"/>
      <c r="X181" s="5"/>
      <c r="Y181" s="5"/>
      <c r="Z181" s="5"/>
      <c r="AA181" s="5"/>
      <c r="AB181" s="5"/>
      <c r="AH181" s="1"/>
    </row>
    <row r="182" spans="2:34" ht="15.75" customHeight="1">
      <c r="B182" s="9" t="str">
        <f t="shared" si="14"/>
        <v/>
      </c>
      <c r="C182" s="13" t="s">
        <v>1</v>
      </c>
      <c r="D182" s="1" t="s">
        <v>1</v>
      </c>
      <c r="E182" s="12" t="s">
        <v>1</v>
      </c>
      <c r="F182" s="12" t="s">
        <v>1</v>
      </c>
      <c r="G182" s="9" t="str">
        <f t="shared" si="12"/>
        <v/>
      </c>
      <c r="H182" s="11" t="s">
        <v>0</v>
      </c>
      <c r="I182" s="10" t="str">
        <f t="shared" si="15"/>
        <v xml:space="preserve"> </v>
      </c>
      <c r="J182" s="9" t="str">
        <f t="shared" si="13"/>
        <v xml:space="preserve"> </v>
      </c>
      <c r="L182" s="7">
        <v>96</v>
      </c>
      <c r="M182" s="14">
        <v>0</v>
      </c>
      <c r="N182" s="14">
        <v>0</v>
      </c>
      <c r="O182" s="8"/>
      <c r="P182" s="5"/>
      <c r="Q182" s="6"/>
      <c r="R182" s="6"/>
      <c r="S182" s="6"/>
      <c r="T182" s="6"/>
      <c r="U182" s="6"/>
      <c r="V182" s="6"/>
      <c r="W182" s="6"/>
      <c r="X182" s="5"/>
      <c r="Y182" s="5"/>
      <c r="Z182" s="5"/>
      <c r="AA182" s="5"/>
      <c r="AB182" s="5"/>
      <c r="AH182" s="1"/>
    </row>
    <row r="183" spans="2:34" ht="15.75" customHeight="1">
      <c r="B183" s="9" t="str">
        <f t="shared" si="14"/>
        <v/>
      </c>
      <c r="C183" s="13" t="s">
        <v>1</v>
      </c>
      <c r="D183" s="1" t="s">
        <v>1</v>
      </c>
      <c r="E183" s="12" t="s">
        <v>1</v>
      </c>
      <c r="F183" s="12" t="s">
        <v>1</v>
      </c>
      <c r="G183" s="9" t="str">
        <f t="shared" ref="G183:G196" si="16">IF(M183&gt;0,0,IF(N183&gt;0,1,""))</f>
        <v/>
      </c>
      <c r="H183" s="11" t="s">
        <v>0</v>
      </c>
      <c r="I183" s="10" t="str">
        <f t="shared" si="15"/>
        <v xml:space="preserve"> </v>
      </c>
      <c r="J183" s="9" t="str">
        <f t="shared" ref="J183:J196" si="17">IF(AND(M183&gt;0,M183&lt;999),M183,IF(AND(N183&gt;0,N183&lt;999),N183," "))</f>
        <v xml:space="preserve"> </v>
      </c>
      <c r="L183" s="7">
        <v>97</v>
      </c>
      <c r="M183" s="14">
        <v>0</v>
      </c>
      <c r="N183" s="14">
        <v>0</v>
      </c>
      <c r="O183" s="8"/>
      <c r="P183" s="5"/>
      <c r="Q183" s="6"/>
      <c r="R183" s="6"/>
      <c r="S183" s="6"/>
      <c r="T183" s="6"/>
      <c r="U183" s="6"/>
      <c r="V183" s="6"/>
      <c r="W183" s="6"/>
      <c r="X183" s="5"/>
      <c r="Y183" s="5"/>
      <c r="Z183" s="5"/>
      <c r="AA183" s="5"/>
      <c r="AB183" s="5"/>
      <c r="AH183" s="1"/>
    </row>
    <row r="184" spans="2:34" ht="15.75" customHeight="1">
      <c r="B184" s="9" t="str">
        <f t="shared" ref="B184:B196" si="18">IF(C184=" ","",IF(C184=$L$9,B183,B183+1))</f>
        <v/>
      </c>
      <c r="C184" s="13" t="s">
        <v>1</v>
      </c>
      <c r="D184" s="1" t="s">
        <v>1</v>
      </c>
      <c r="E184" s="12" t="s">
        <v>1</v>
      </c>
      <c r="F184" s="12" t="s">
        <v>1</v>
      </c>
      <c r="G184" s="9" t="str">
        <f t="shared" si="16"/>
        <v/>
      </c>
      <c r="H184" s="11" t="s">
        <v>0</v>
      </c>
      <c r="I184" s="10" t="str">
        <f t="shared" ref="I184:I196" si="19">IFERROR(IF(IF(ISERROR(H184-H183),"",H184-H183)&lt;0,"",H184-H183)," ")</f>
        <v xml:space="preserve"> </v>
      </c>
      <c r="J184" s="9" t="str">
        <f t="shared" si="17"/>
        <v xml:space="preserve"> </v>
      </c>
      <c r="L184" s="7">
        <v>98</v>
      </c>
      <c r="M184" s="14">
        <v>0</v>
      </c>
      <c r="N184" s="14">
        <v>0</v>
      </c>
      <c r="O184" s="8"/>
      <c r="P184" s="5"/>
      <c r="Q184" s="6"/>
      <c r="R184" s="6"/>
      <c r="S184" s="6"/>
      <c r="T184" s="6"/>
      <c r="U184" s="6"/>
      <c r="V184" s="6"/>
      <c r="W184" s="6"/>
      <c r="X184" s="5"/>
      <c r="Y184" s="5"/>
      <c r="Z184" s="5"/>
      <c r="AA184" s="5"/>
      <c r="AB184" s="5"/>
      <c r="AH184" s="1"/>
    </row>
    <row r="185" spans="2:34" ht="15.75" customHeight="1">
      <c r="B185" s="9" t="str">
        <f t="shared" si="18"/>
        <v/>
      </c>
      <c r="C185" s="13" t="s">
        <v>1</v>
      </c>
      <c r="D185" s="1" t="s">
        <v>1</v>
      </c>
      <c r="E185" s="12" t="s">
        <v>1</v>
      </c>
      <c r="F185" s="12" t="s">
        <v>1</v>
      </c>
      <c r="G185" s="9" t="str">
        <f t="shared" si="16"/>
        <v/>
      </c>
      <c r="H185" s="11" t="s">
        <v>0</v>
      </c>
      <c r="I185" s="10" t="str">
        <f t="shared" si="19"/>
        <v xml:space="preserve"> </v>
      </c>
      <c r="J185" s="9" t="str">
        <f t="shared" si="17"/>
        <v xml:space="preserve"> </v>
      </c>
      <c r="L185" s="7">
        <v>99</v>
      </c>
      <c r="M185" s="14">
        <v>0</v>
      </c>
      <c r="N185" s="14">
        <v>0</v>
      </c>
      <c r="O185" s="8"/>
      <c r="P185" s="5"/>
      <c r="Q185" s="6"/>
      <c r="R185" s="6"/>
      <c r="S185" s="6"/>
      <c r="T185" s="6"/>
      <c r="U185" s="6"/>
      <c r="V185" s="6"/>
      <c r="W185" s="6"/>
      <c r="X185" s="5"/>
      <c r="Y185" s="5"/>
      <c r="Z185" s="5"/>
      <c r="AA185" s="5"/>
      <c r="AB185" s="5"/>
      <c r="AH185" s="1"/>
    </row>
    <row r="186" spans="2:34" ht="15.75" customHeight="1">
      <c r="B186" s="9" t="str">
        <f t="shared" si="18"/>
        <v/>
      </c>
      <c r="C186" s="13" t="s">
        <v>1</v>
      </c>
      <c r="D186" s="1" t="s">
        <v>1</v>
      </c>
      <c r="E186" s="12" t="s">
        <v>1</v>
      </c>
      <c r="F186" s="12" t="s">
        <v>1</v>
      </c>
      <c r="G186" s="9" t="str">
        <f t="shared" si="16"/>
        <v/>
      </c>
      <c r="H186" s="11" t="s">
        <v>0</v>
      </c>
      <c r="I186" s="10" t="str">
        <f t="shared" si="19"/>
        <v xml:space="preserve"> </v>
      </c>
      <c r="J186" s="9" t="str">
        <f t="shared" si="17"/>
        <v xml:space="preserve"> </v>
      </c>
      <c r="L186" s="7">
        <v>100</v>
      </c>
      <c r="M186" s="14">
        <v>0</v>
      </c>
      <c r="N186" s="14">
        <v>0</v>
      </c>
      <c r="O186" s="8"/>
      <c r="P186" s="5"/>
      <c r="Q186" s="6"/>
      <c r="R186" s="6"/>
      <c r="S186" s="6"/>
      <c r="T186" s="6"/>
      <c r="U186" s="6"/>
      <c r="V186" s="6"/>
      <c r="W186" s="6"/>
      <c r="X186" s="5"/>
      <c r="Y186" s="5"/>
      <c r="Z186" s="5"/>
      <c r="AA186" s="5"/>
      <c r="AB186" s="5"/>
      <c r="AH186" s="1"/>
    </row>
    <row r="187" spans="2:34" ht="15.75" customHeight="1">
      <c r="B187" s="9" t="str">
        <f t="shared" si="18"/>
        <v/>
      </c>
      <c r="C187" s="13" t="s">
        <v>1</v>
      </c>
      <c r="D187" s="1" t="s">
        <v>1</v>
      </c>
      <c r="E187" s="12" t="s">
        <v>1</v>
      </c>
      <c r="F187" s="12" t="s">
        <v>1</v>
      </c>
      <c r="G187" s="9" t="str">
        <f t="shared" si="16"/>
        <v/>
      </c>
      <c r="H187" s="11" t="s">
        <v>0</v>
      </c>
      <c r="I187" s="10" t="str">
        <f t="shared" si="19"/>
        <v xml:space="preserve"> </v>
      </c>
      <c r="J187" s="9" t="str">
        <f t="shared" si="17"/>
        <v xml:space="preserve"> </v>
      </c>
      <c r="L187" s="7">
        <v>101</v>
      </c>
      <c r="M187" s="14">
        <v>0</v>
      </c>
      <c r="N187" s="14">
        <v>0</v>
      </c>
      <c r="O187" s="8"/>
      <c r="P187" s="5"/>
      <c r="Q187" s="6"/>
      <c r="R187" s="6"/>
      <c r="S187" s="6"/>
      <c r="T187" s="6"/>
      <c r="U187" s="6"/>
      <c r="V187" s="6"/>
      <c r="W187" s="6"/>
      <c r="X187" s="5"/>
      <c r="Y187" s="5"/>
      <c r="Z187" s="5"/>
      <c r="AA187" s="5"/>
      <c r="AB187" s="5"/>
      <c r="AH187" s="1"/>
    </row>
    <row r="188" spans="2:34" ht="15.75" customHeight="1">
      <c r="B188" s="9" t="str">
        <f t="shared" si="18"/>
        <v/>
      </c>
      <c r="C188" s="13" t="s">
        <v>1</v>
      </c>
      <c r="D188" s="1" t="s">
        <v>1</v>
      </c>
      <c r="E188" s="12" t="s">
        <v>1</v>
      </c>
      <c r="F188" s="12" t="s">
        <v>1</v>
      </c>
      <c r="G188" s="9" t="str">
        <f t="shared" si="16"/>
        <v/>
      </c>
      <c r="H188" s="11" t="s">
        <v>0</v>
      </c>
      <c r="I188" s="10" t="str">
        <f t="shared" si="19"/>
        <v xml:space="preserve"> </v>
      </c>
      <c r="J188" s="9" t="str">
        <f t="shared" si="17"/>
        <v xml:space="preserve"> </v>
      </c>
      <c r="L188" s="7">
        <v>102</v>
      </c>
      <c r="M188" s="14">
        <v>0</v>
      </c>
      <c r="N188" s="14">
        <v>0</v>
      </c>
      <c r="O188" s="8"/>
      <c r="P188" s="5"/>
      <c r="Q188" s="6"/>
      <c r="R188" s="6"/>
      <c r="S188" s="6"/>
      <c r="T188" s="6"/>
      <c r="U188" s="6"/>
      <c r="V188" s="6"/>
      <c r="W188" s="6"/>
      <c r="X188" s="5"/>
      <c r="Y188" s="5"/>
      <c r="Z188" s="5"/>
      <c r="AA188" s="5"/>
      <c r="AB188" s="5"/>
      <c r="AH188" s="1"/>
    </row>
    <row r="189" spans="2:34" ht="15.75" customHeight="1">
      <c r="B189" s="9" t="str">
        <f t="shared" si="18"/>
        <v/>
      </c>
      <c r="C189" s="13" t="s">
        <v>1</v>
      </c>
      <c r="D189" s="1" t="s">
        <v>1</v>
      </c>
      <c r="E189" s="12" t="s">
        <v>1</v>
      </c>
      <c r="F189" s="12" t="s">
        <v>1</v>
      </c>
      <c r="G189" s="9" t="str">
        <f t="shared" si="16"/>
        <v/>
      </c>
      <c r="H189" s="11" t="s">
        <v>0</v>
      </c>
      <c r="I189" s="10" t="str">
        <f t="shared" si="19"/>
        <v xml:space="preserve"> </v>
      </c>
      <c r="J189" s="9" t="str">
        <f t="shared" si="17"/>
        <v xml:space="preserve"> </v>
      </c>
      <c r="L189" s="7">
        <v>103</v>
      </c>
      <c r="M189" s="14">
        <v>0</v>
      </c>
      <c r="N189" s="14">
        <v>0</v>
      </c>
      <c r="O189" s="8"/>
      <c r="P189" s="5"/>
      <c r="Q189" s="6"/>
      <c r="R189" s="6"/>
      <c r="S189" s="6"/>
      <c r="T189" s="6"/>
      <c r="U189" s="6"/>
      <c r="V189" s="6"/>
      <c r="W189" s="6"/>
      <c r="X189" s="5"/>
      <c r="Y189" s="5"/>
      <c r="Z189" s="5"/>
      <c r="AA189" s="5"/>
      <c r="AB189" s="5"/>
      <c r="AH189" s="1"/>
    </row>
    <row r="190" spans="2:34" ht="15.75" customHeight="1">
      <c r="B190" s="9" t="str">
        <f t="shared" si="18"/>
        <v/>
      </c>
      <c r="C190" s="13" t="s">
        <v>1</v>
      </c>
      <c r="D190" s="1" t="s">
        <v>1</v>
      </c>
      <c r="E190" s="12" t="s">
        <v>1</v>
      </c>
      <c r="F190" s="12" t="s">
        <v>1</v>
      </c>
      <c r="G190" s="9" t="str">
        <f t="shared" si="16"/>
        <v/>
      </c>
      <c r="H190" s="11" t="s">
        <v>0</v>
      </c>
      <c r="I190" s="10" t="str">
        <f t="shared" si="19"/>
        <v xml:space="preserve"> </v>
      </c>
      <c r="J190" s="9" t="str">
        <f t="shared" si="17"/>
        <v xml:space="preserve"> </v>
      </c>
      <c r="L190" s="7">
        <v>104</v>
      </c>
      <c r="M190" s="14">
        <v>0</v>
      </c>
      <c r="N190" s="14">
        <v>0</v>
      </c>
      <c r="O190" s="8"/>
      <c r="P190" s="5"/>
      <c r="Q190" s="6"/>
      <c r="R190" s="6"/>
      <c r="S190" s="6"/>
      <c r="T190" s="6"/>
      <c r="U190" s="6"/>
      <c r="V190" s="6"/>
      <c r="W190" s="6"/>
      <c r="X190" s="5"/>
      <c r="Y190" s="5"/>
      <c r="Z190" s="5"/>
      <c r="AA190" s="5"/>
      <c r="AB190" s="5"/>
      <c r="AH190" s="1"/>
    </row>
    <row r="191" spans="2:34" ht="15.75" customHeight="1">
      <c r="B191" s="9" t="str">
        <f t="shared" si="18"/>
        <v/>
      </c>
      <c r="C191" s="13" t="s">
        <v>1</v>
      </c>
      <c r="D191" s="1" t="s">
        <v>1</v>
      </c>
      <c r="E191" s="12" t="s">
        <v>1</v>
      </c>
      <c r="F191" s="12" t="s">
        <v>1</v>
      </c>
      <c r="G191" s="9" t="str">
        <f t="shared" si="16"/>
        <v/>
      </c>
      <c r="H191" s="11" t="s">
        <v>0</v>
      </c>
      <c r="I191" s="10" t="str">
        <f t="shared" si="19"/>
        <v xml:space="preserve"> </v>
      </c>
      <c r="J191" s="9" t="str">
        <f t="shared" si="17"/>
        <v xml:space="preserve"> </v>
      </c>
      <c r="L191" s="7">
        <v>105</v>
      </c>
      <c r="M191" s="14">
        <v>0</v>
      </c>
      <c r="N191" s="14">
        <v>0</v>
      </c>
      <c r="O191" s="8"/>
      <c r="P191" s="5"/>
      <c r="Q191" s="6"/>
      <c r="R191" s="6"/>
      <c r="S191" s="6"/>
      <c r="T191" s="6"/>
      <c r="U191" s="6"/>
      <c r="V191" s="6"/>
      <c r="W191" s="6"/>
      <c r="X191" s="5"/>
      <c r="Y191" s="5"/>
      <c r="Z191" s="5"/>
      <c r="AA191" s="5"/>
      <c r="AB191" s="5"/>
      <c r="AH191" s="1"/>
    </row>
    <row r="192" spans="2:34" ht="15.75" customHeight="1">
      <c r="B192" s="9" t="str">
        <f t="shared" si="18"/>
        <v/>
      </c>
      <c r="C192" s="13" t="s">
        <v>1</v>
      </c>
      <c r="D192" s="1" t="s">
        <v>1</v>
      </c>
      <c r="E192" s="12" t="s">
        <v>1</v>
      </c>
      <c r="F192" s="12" t="s">
        <v>1</v>
      </c>
      <c r="G192" s="9" t="str">
        <f t="shared" si="16"/>
        <v/>
      </c>
      <c r="H192" s="11" t="s">
        <v>0</v>
      </c>
      <c r="I192" s="10" t="str">
        <f t="shared" si="19"/>
        <v xml:space="preserve"> </v>
      </c>
      <c r="J192" s="9" t="str">
        <f t="shared" si="17"/>
        <v xml:space="preserve"> </v>
      </c>
      <c r="L192" s="7">
        <v>106</v>
      </c>
      <c r="M192" s="14">
        <v>0</v>
      </c>
      <c r="N192" s="14">
        <v>0</v>
      </c>
      <c r="O192" s="8"/>
      <c r="P192" s="5"/>
      <c r="Q192" s="6"/>
      <c r="R192" s="6"/>
      <c r="S192" s="6"/>
      <c r="T192" s="6"/>
      <c r="U192" s="6"/>
      <c r="V192" s="6"/>
      <c r="W192" s="6"/>
      <c r="X192" s="5"/>
      <c r="Y192" s="5"/>
      <c r="Z192" s="5"/>
      <c r="AA192" s="5"/>
      <c r="AB192" s="5"/>
      <c r="AH192" s="1"/>
    </row>
    <row r="193" spans="2:34" ht="15.75" customHeight="1">
      <c r="B193" s="9" t="str">
        <f t="shared" si="18"/>
        <v/>
      </c>
      <c r="C193" s="13" t="s">
        <v>1</v>
      </c>
      <c r="D193" s="1" t="s">
        <v>1</v>
      </c>
      <c r="E193" s="12" t="s">
        <v>1</v>
      </c>
      <c r="F193" s="12" t="s">
        <v>1</v>
      </c>
      <c r="G193" s="9" t="str">
        <f t="shared" si="16"/>
        <v/>
      </c>
      <c r="H193" s="11" t="s">
        <v>0</v>
      </c>
      <c r="I193" s="10" t="str">
        <f t="shared" si="19"/>
        <v xml:space="preserve"> </v>
      </c>
      <c r="J193" s="9" t="str">
        <f t="shared" si="17"/>
        <v xml:space="preserve"> </v>
      </c>
      <c r="L193" s="7">
        <v>107</v>
      </c>
      <c r="M193" s="14">
        <v>0</v>
      </c>
      <c r="N193" s="14">
        <v>0</v>
      </c>
      <c r="O193" s="8"/>
      <c r="P193" s="5"/>
      <c r="Q193" s="6"/>
      <c r="R193" s="6"/>
      <c r="S193" s="6"/>
      <c r="T193" s="6"/>
      <c r="U193" s="6"/>
      <c r="V193" s="6"/>
      <c r="W193" s="6"/>
      <c r="X193" s="5"/>
      <c r="Y193" s="5"/>
      <c r="Z193" s="5"/>
      <c r="AA193" s="5"/>
      <c r="AB193" s="5"/>
      <c r="AH193" s="1"/>
    </row>
    <row r="194" spans="2:34" ht="15.75" customHeight="1">
      <c r="B194" s="9" t="str">
        <f t="shared" si="18"/>
        <v/>
      </c>
      <c r="C194" s="13" t="s">
        <v>1</v>
      </c>
      <c r="D194" s="1" t="s">
        <v>1</v>
      </c>
      <c r="E194" s="12" t="s">
        <v>1</v>
      </c>
      <c r="F194" s="12" t="s">
        <v>1</v>
      </c>
      <c r="G194" s="9" t="str">
        <f t="shared" si="16"/>
        <v/>
      </c>
      <c r="H194" s="11" t="s">
        <v>0</v>
      </c>
      <c r="I194" s="10" t="str">
        <f t="shared" si="19"/>
        <v xml:space="preserve"> </v>
      </c>
      <c r="J194" s="9" t="str">
        <f t="shared" si="17"/>
        <v xml:space="preserve"> </v>
      </c>
      <c r="L194" s="7">
        <v>108</v>
      </c>
      <c r="M194" s="14">
        <v>0</v>
      </c>
      <c r="N194" s="14">
        <v>0</v>
      </c>
      <c r="O194" s="8"/>
      <c r="P194" s="5"/>
      <c r="Q194" s="6"/>
      <c r="R194" s="6"/>
      <c r="S194" s="6"/>
      <c r="T194" s="6"/>
      <c r="U194" s="6"/>
      <c r="V194" s="6"/>
      <c r="W194" s="6"/>
      <c r="X194" s="5"/>
      <c r="Y194" s="5"/>
      <c r="Z194" s="5"/>
      <c r="AA194" s="5"/>
      <c r="AB194" s="5"/>
      <c r="AH194" s="1"/>
    </row>
    <row r="195" spans="2:34" ht="15.75" customHeight="1">
      <c r="B195" s="9" t="str">
        <f t="shared" si="18"/>
        <v/>
      </c>
      <c r="C195" s="13" t="s">
        <v>1</v>
      </c>
      <c r="D195" s="1" t="s">
        <v>1</v>
      </c>
      <c r="E195" s="12" t="s">
        <v>1</v>
      </c>
      <c r="F195" s="12" t="s">
        <v>1</v>
      </c>
      <c r="G195" s="9" t="str">
        <f t="shared" si="16"/>
        <v/>
      </c>
      <c r="H195" s="11" t="s">
        <v>0</v>
      </c>
      <c r="I195" s="10" t="str">
        <f t="shared" si="19"/>
        <v xml:space="preserve"> </v>
      </c>
      <c r="J195" s="9" t="str">
        <f t="shared" si="17"/>
        <v xml:space="preserve"> </v>
      </c>
      <c r="L195" s="7">
        <v>109</v>
      </c>
      <c r="M195" s="14">
        <v>0</v>
      </c>
      <c r="N195" s="14">
        <v>0</v>
      </c>
      <c r="O195" s="8"/>
      <c r="P195" s="5"/>
      <c r="Q195" s="6"/>
      <c r="R195" s="6"/>
      <c r="S195" s="6"/>
      <c r="T195" s="6"/>
      <c r="U195" s="6"/>
      <c r="V195" s="6"/>
      <c r="W195" s="6"/>
      <c r="X195" s="5"/>
      <c r="Y195" s="5"/>
      <c r="Z195" s="5"/>
      <c r="AA195" s="5"/>
      <c r="AB195" s="5"/>
      <c r="AH195" s="1"/>
    </row>
    <row r="196" spans="2:34" ht="15.75" customHeight="1">
      <c r="B196" s="9" t="str">
        <f t="shared" si="18"/>
        <v/>
      </c>
      <c r="C196" s="13" t="s">
        <v>1</v>
      </c>
      <c r="D196" s="1" t="s">
        <v>1</v>
      </c>
      <c r="E196" s="12" t="s">
        <v>1</v>
      </c>
      <c r="F196" s="12" t="s">
        <v>1</v>
      </c>
      <c r="G196" s="9" t="str">
        <f t="shared" si="16"/>
        <v/>
      </c>
      <c r="H196" s="11" t="s">
        <v>0</v>
      </c>
      <c r="I196" s="10" t="str">
        <f t="shared" si="19"/>
        <v xml:space="preserve"> </v>
      </c>
      <c r="J196" s="9" t="str">
        <f t="shared" si="17"/>
        <v xml:space="preserve"> </v>
      </c>
      <c r="L196" s="7">
        <v>110</v>
      </c>
      <c r="M196" s="14">
        <v>0</v>
      </c>
      <c r="N196" s="14">
        <v>0</v>
      </c>
      <c r="O196" s="8"/>
      <c r="P196" s="5"/>
      <c r="Q196" s="6"/>
      <c r="R196" s="6"/>
      <c r="S196" s="6"/>
      <c r="T196" s="6"/>
      <c r="U196" s="6"/>
      <c r="V196" s="6"/>
      <c r="W196" s="6"/>
      <c r="X196" s="5"/>
      <c r="Y196" s="5"/>
      <c r="Z196" s="5"/>
      <c r="AA196" s="5"/>
      <c r="AB196" s="5"/>
      <c r="AH196" s="1"/>
    </row>
    <row r="197" spans="2:34" ht="15.75" customHeight="1">
      <c r="J197" s="1"/>
      <c r="L197" s="7"/>
      <c r="M197" s="7"/>
      <c r="N197" s="7"/>
      <c r="O197" s="8"/>
      <c r="P197" s="5"/>
      <c r="Q197" s="6"/>
      <c r="R197" s="6"/>
      <c r="S197" s="6"/>
      <c r="T197" s="6"/>
      <c r="U197" s="6"/>
      <c r="V197" s="6"/>
      <c r="W197" s="6"/>
      <c r="X197" s="5"/>
      <c r="Y197" s="5"/>
      <c r="Z197" s="5"/>
      <c r="AA197" s="5"/>
      <c r="AB197" s="5"/>
      <c r="AH197" s="1"/>
    </row>
    <row r="198" spans="2:34" ht="15.75" customHeight="1">
      <c r="J198" s="1"/>
      <c r="L198" s="7"/>
      <c r="M198" s="7"/>
      <c r="N198" s="7"/>
      <c r="P198" s="5"/>
      <c r="Q198" s="6"/>
      <c r="R198" s="6"/>
      <c r="S198" s="6"/>
      <c r="T198" s="6"/>
      <c r="U198" s="6"/>
      <c r="V198" s="6"/>
      <c r="W198" s="6"/>
      <c r="X198" s="5"/>
      <c r="Y198" s="5"/>
      <c r="Z198" s="5"/>
      <c r="AA198" s="5"/>
      <c r="AB198" s="5"/>
      <c r="AH198" s="1"/>
    </row>
    <row r="199" spans="2:34" ht="15.75" customHeight="1">
      <c r="J199" s="1"/>
      <c r="P199" s="5"/>
      <c r="Q199" s="6"/>
      <c r="R199" s="6"/>
      <c r="S199" s="6"/>
      <c r="T199" s="6"/>
      <c r="U199" s="6"/>
      <c r="V199" s="6"/>
      <c r="W199" s="6"/>
      <c r="X199" s="5"/>
      <c r="Y199" s="5"/>
      <c r="Z199" s="5"/>
      <c r="AA199" s="5"/>
      <c r="AB199" s="5"/>
      <c r="AH199" s="1"/>
    </row>
    <row r="200" spans="2:34" ht="15.75" customHeight="1">
      <c r="J200" s="1"/>
      <c r="P200" s="5"/>
      <c r="Q200" s="6"/>
      <c r="R200" s="6"/>
      <c r="S200" s="6"/>
      <c r="T200" s="6"/>
      <c r="U200" s="6"/>
      <c r="V200" s="6"/>
      <c r="W200" s="6"/>
      <c r="X200" s="5"/>
      <c r="Y200" s="5"/>
      <c r="Z200" s="5"/>
      <c r="AA200" s="5"/>
      <c r="AB200" s="5"/>
      <c r="AH200" s="1"/>
    </row>
    <row r="201" spans="2:34">
      <c r="P201" s="5"/>
      <c r="Q201" s="6"/>
      <c r="R201" s="6"/>
      <c r="S201" s="6"/>
      <c r="T201" s="6"/>
      <c r="U201" s="6"/>
      <c r="V201" s="6"/>
      <c r="W201" s="6"/>
      <c r="X201" s="5"/>
      <c r="Y201" s="5"/>
      <c r="Z201" s="5"/>
      <c r="AA201" s="5"/>
      <c r="AB201" s="5"/>
    </row>
    <row r="202" spans="2:34">
      <c r="P202" s="5"/>
      <c r="Q202" s="6"/>
      <c r="R202" s="6"/>
      <c r="S202" s="6"/>
      <c r="T202" s="6"/>
      <c r="U202" s="6"/>
      <c r="V202" s="6"/>
      <c r="W202" s="6"/>
      <c r="X202" s="5"/>
      <c r="Y202" s="5"/>
      <c r="Z202" s="5"/>
      <c r="AA202" s="5"/>
      <c r="AB202" s="5"/>
    </row>
    <row r="203" spans="2:34">
      <c r="P203" s="5"/>
      <c r="Q203" s="6"/>
      <c r="R203" s="6"/>
      <c r="S203" s="6"/>
      <c r="T203" s="6"/>
      <c r="U203" s="6"/>
      <c r="V203" s="6"/>
      <c r="W203" s="6"/>
      <c r="X203" s="5"/>
      <c r="Y203" s="5"/>
      <c r="Z203" s="5"/>
      <c r="AA203" s="5"/>
      <c r="AB203" s="5"/>
    </row>
    <row r="204" spans="2:34">
      <c r="P204" s="5"/>
      <c r="Q204" s="6"/>
      <c r="R204" s="6"/>
      <c r="S204" s="6"/>
      <c r="T204" s="6"/>
      <c r="U204" s="6"/>
      <c r="V204" s="6"/>
      <c r="W204" s="6"/>
      <c r="X204" s="5"/>
      <c r="Y204" s="5"/>
      <c r="Z204" s="5"/>
      <c r="AA204" s="5"/>
      <c r="AB204" s="5"/>
    </row>
    <row r="205" spans="2:34">
      <c r="P205" s="5"/>
      <c r="Q205" s="6"/>
      <c r="R205" s="6"/>
      <c r="S205" s="6"/>
      <c r="T205" s="6"/>
      <c r="U205" s="6"/>
      <c r="V205" s="6"/>
      <c r="W205" s="6"/>
      <c r="X205" s="5"/>
      <c r="Y205" s="5"/>
      <c r="Z205" s="5"/>
      <c r="AA205" s="5"/>
      <c r="AB205" s="5"/>
    </row>
    <row r="206" spans="2:34">
      <c r="P206" s="5"/>
      <c r="Q206" s="6"/>
      <c r="R206" s="6"/>
      <c r="S206" s="6"/>
      <c r="T206" s="6"/>
      <c r="U206" s="6"/>
      <c r="V206" s="6"/>
      <c r="W206" s="6"/>
      <c r="X206" s="5"/>
      <c r="Y206" s="5"/>
      <c r="Z206" s="5"/>
      <c r="AA206" s="5"/>
      <c r="AB206" s="5"/>
    </row>
    <row r="207" spans="2:34">
      <c r="P207" s="5"/>
      <c r="Q207" s="6"/>
      <c r="R207" s="6"/>
      <c r="S207" s="6"/>
      <c r="T207" s="6"/>
      <c r="U207" s="6"/>
      <c r="V207" s="6"/>
      <c r="W207" s="6"/>
      <c r="X207" s="5"/>
      <c r="Y207" s="5"/>
      <c r="Z207" s="5"/>
      <c r="AA207" s="5"/>
      <c r="AB207" s="5"/>
    </row>
    <row r="208" spans="2:34">
      <c r="P208" s="5"/>
      <c r="Q208" s="6"/>
      <c r="R208" s="6"/>
      <c r="S208" s="6"/>
      <c r="T208" s="6"/>
      <c r="U208" s="6"/>
      <c r="V208" s="6"/>
      <c r="W208" s="6"/>
      <c r="X208" s="5"/>
      <c r="Y208" s="5"/>
      <c r="Z208" s="5"/>
      <c r="AA208" s="5"/>
      <c r="AB208" s="5"/>
    </row>
    <row r="209" spans="16:28">
      <c r="P209" s="5"/>
      <c r="Q209" s="6"/>
      <c r="R209" s="6"/>
      <c r="S209" s="6"/>
      <c r="T209" s="6"/>
      <c r="U209" s="6"/>
      <c r="V209" s="6"/>
      <c r="W209" s="6"/>
      <c r="X209" s="5"/>
      <c r="Y209" s="5"/>
      <c r="Z209" s="5"/>
      <c r="AA209" s="5"/>
      <c r="AB209" s="5"/>
    </row>
    <row r="210" spans="16:28">
      <c r="P210" s="5"/>
      <c r="Q210" s="6"/>
      <c r="R210" s="6"/>
      <c r="S210" s="6"/>
      <c r="T210" s="6"/>
      <c r="U210" s="6"/>
      <c r="V210" s="6"/>
      <c r="W210" s="6"/>
      <c r="X210" s="5"/>
      <c r="Y210" s="5"/>
      <c r="Z210" s="5"/>
      <c r="AA210" s="5"/>
      <c r="AB210" s="5"/>
    </row>
    <row r="211" spans="16:28">
      <c r="P211" s="5"/>
      <c r="Q211" s="6"/>
      <c r="R211" s="6"/>
      <c r="S211" s="6"/>
      <c r="T211" s="6"/>
      <c r="U211" s="6"/>
      <c r="V211" s="6"/>
      <c r="W211" s="6"/>
      <c r="X211" s="5"/>
      <c r="Y211" s="5"/>
      <c r="Z211" s="5"/>
      <c r="AA211" s="5"/>
      <c r="AB211" s="5"/>
    </row>
    <row r="40407" spans="4:34">
      <c r="O40407" s="1"/>
    </row>
    <row r="40408" spans="4:34">
      <c r="AH40408" s="1"/>
    </row>
    <row r="40410" spans="4:34">
      <c r="D40410" s="1">
        <v>1888</v>
      </c>
      <c r="J40410" s="1"/>
      <c r="K40410" s="1"/>
    </row>
  </sheetData>
  <mergeCells count="96">
    <mergeCell ref="T80:T84"/>
    <mergeCell ref="U80:U84"/>
    <mergeCell ref="Y80:Y84"/>
    <mergeCell ref="AA80:AA84"/>
    <mergeCell ref="AB80:AB84"/>
    <mergeCell ref="W79:W84"/>
    <mergeCell ref="X79:X84"/>
    <mergeCell ref="Y79:Z79"/>
    <mergeCell ref="AA79:AB79"/>
    <mergeCell ref="Z80:Z84"/>
    <mergeCell ref="T79:U79"/>
    <mergeCell ref="J79:J86"/>
    <mergeCell ref="P79:P84"/>
    <mergeCell ref="Q79:Q84"/>
    <mergeCell ref="R79:S79"/>
    <mergeCell ref="R80:R84"/>
    <mergeCell ref="S80:S84"/>
    <mergeCell ref="H79:H86"/>
    <mergeCell ref="B33:J34"/>
    <mergeCell ref="B35:D36"/>
    <mergeCell ref="E35:E36"/>
    <mergeCell ref="B37:D38"/>
    <mergeCell ref="E37:E38"/>
    <mergeCell ref="B41:D42"/>
    <mergeCell ref="E41:E42"/>
    <mergeCell ref="D77:I77"/>
    <mergeCell ref="B79:B86"/>
    <mergeCell ref="C79:C86"/>
    <mergeCell ref="D79:D86"/>
    <mergeCell ref="E79:E86"/>
    <mergeCell ref="F79:F86"/>
    <mergeCell ref="G79:G86"/>
    <mergeCell ref="I79:I86"/>
    <mergeCell ref="AA21:AB21"/>
    <mergeCell ref="B39:D40"/>
    <mergeCell ref="E39:E40"/>
    <mergeCell ref="Z22:Z26"/>
    <mergeCell ref="AA22:AA26"/>
    <mergeCell ref="AB22:AB26"/>
    <mergeCell ref="B26:J27"/>
    <mergeCell ref="B28:J29"/>
    <mergeCell ref="B30:J31"/>
    <mergeCell ref="P21:P26"/>
    <mergeCell ref="Q21:Q26"/>
    <mergeCell ref="R21:S21"/>
    <mergeCell ref="T21:U21"/>
    <mergeCell ref="W21:W26"/>
    <mergeCell ref="B22:J23"/>
    <mergeCell ref="R22:R26"/>
    <mergeCell ref="X21:X26"/>
    <mergeCell ref="B16:J17"/>
    <mergeCell ref="P17:S17"/>
    <mergeCell ref="T17:V17"/>
    <mergeCell ref="W17:Y17"/>
    <mergeCell ref="Y22:Y26"/>
    <mergeCell ref="Y21:Z21"/>
    <mergeCell ref="S22:S26"/>
    <mergeCell ref="T22:T26"/>
    <mergeCell ref="U22:U26"/>
    <mergeCell ref="Y4:Z7"/>
    <mergeCell ref="AA4:AB7"/>
    <mergeCell ref="Z17:AB17"/>
    <mergeCell ref="B19:J20"/>
    <mergeCell ref="P19:AB1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P13:AB13"/>
    <mergeCell ref="T4:T7"/>
    <mergeCell ref="U4:U7"/>
    <mergeCell ref="V4:V7"/>
    <mergeCell ref="W4:W7"/>
    <mergeCell ref="X4:X7"/>
    <mergeCell ref="W133:X133"/>
    <mergeCell ref="P133:Q133"/>
    <mergeCell ref="W75:X75"/>
    <mergeCell ref="P75:Q75"/>
    <mergeCell ref="E1:J3"/>
    <mergeCell ref="P2:AB2"/>
    <mergeCell ref="P4:P7"/>
    <mergeCell ref="Q4:Q7"/>
    <mergeCell ref="R4:R7"/>
    <mergeCell ref="S4:S7"/>
    <mergeCell ref="B5:J6"/>
    <mergeCell ref="B8:J9"/>
    <mergeCell ref="Y8:Z8"/>
    <mergeCell ref="AA8:AB8"/>
    <mergeCell ref="Y9:Z9"/>
    <mergeCell ref="AA9:AB9"/>
  </mergeCells>
  <conditionalFormatting sqref="C87:C196">
    <cfRule type="notContainsBlanks" dxfId="2" priority="2">
      <formula>LEN(TRIM(C87))&gt;0</formula>
    </cfRule>
  </conditionalFormatting>
  <conditionalFormatting sqref="B87:B196 D87:J196">
    <cfRule type="expression" dxfId="1" priority="3">
      <formula>IF($C87=" ",FALSE,TRUE)</formula>
    </cfRule>
  </conditionalFormatting>
  <conditionalFormatting sqref="B87:B196">
    <cfRule type="expression" dxfId="0" priority="1">
      <formula>IF($C87=$L$9,TRUE,FALSE)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5" max="28" man="1"/>
    <brk id="145" max="28" man="1"/>
  </rowBreaks>
  <colBreaks count="1" manualBreakCount="1">
    <brk id="14" max="132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4</vt:i4>
      </vt:variant>
    </vt:vector>
  </HeadingPairs>
  <TitlesOfParts>
    <vt:vector size="7" baseType="lpstr">
      <vt:lpstr>Лоты</vt:lpstr>
      <vt:lpstr>9</vt:lpstr>
      <vt:lpstr>10</vt:lpstr>
      <vt:lpstr>'10'!_ftnref1</vt:lpstr>
      <vt:lpstr>'9'!_ftnref1</vt:lpstr>
      <vt:lpstr>'10'!Область_печати</vt:lpstr>
      <vt:lpstr>'9'!Область_печати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Kostenko</dc:creator>
  <cp:lastModifiedBy>shchepinei</cp:lastModifiedBy>
  <cp:lastPrinted>2015-02-26T07:49:56Z</cp:lastPrinted>
  <dcterms:created xsi:type="dcterms:W3CDTF">2015-02-25T16:43:50Z</dcterms:created>
  <dcterms:modified xsi:type="dcterms:W3CDTF">2015-07-30T12:31:01Z</dcterms:modified>
</cp:coreProperties>
</file>